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D1E581A2-EEF8-4774-8A2E-F44C2C9370F8}" xr6:coauthVersionLast="47" xr6:coauthVersionMax="47" xr10:uidLastSave="{00000000-0000-0000-0000-000000000000}"/>
  <bookViews>
    <workbookView xWindow="-120" yWindow="-120" windowWidth="20730" windowHeight="11160" tabRatio="516" xr2:uid="{00000000-000D-0000-FFFF-FFFF00000000}"/>
  </bookViews>
  <sheets>
    <sheet name="GESTIÓN" sheetId="5" r:id="rId1"/>
    <sheet name="INVERSIÓN" sheetId="6" r:id="rId2"/>
    <sheet name="ACTIVIDADES" sheetId="7" r:id="rId3"/>
    <sheet name="TERRITORIALIZACION" sheetId="20" r:id="rId4"/>
    <sheet name="Hoja1" sheetId="16" state="hidden" r:id="rId5"/>
    <sheet name="SPI" sheetId="15"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1" hidden="1">INVERSIÓN!$A$10:$FB$40</definedName>
    <definedName name="_xlnm._FilterDatabase" localSheetId="5" hidden="1">SPI!$A$396:$H$438</definedName>
    <definedName name="_xlnm.Print_Area" localSheetId="2">ACTIVIDADES!$A$1:$V$54</definedName>
    <definedName name="_xlnm.Print_Area" localSheetId="0">GESTIÓN!$A$1:$FC$19</definedName>
    <definedName name="_xlnm.Print_Area" localSheetId="1">INVERSIÓN!$A$1:$FA$41</definedName>
    <definedName name="CONDICION_POBLACIONAL" localSheetId="5">[1]Variables!$C$1:$C$24</definedName>
    <definedName name="CONDICION_POBLACIONAL">[2]Variables!$C$1:$C$24</definedName>
    <definedName name="GRUPO_ETAREO" localSheetId="5">[1]Variables!$A$1:$A$8</definedName>
    <definedName name="GRUPO_ETAREO">[2]Variables!$A$1:$A$8</definedName>
    <definedName name="GRUPO_ETAREOS" localSheetId="5">#REF!</definedName>
    <definedName name="GRUPO_ETAREOS">#REF!</definedName>
    <definedName name="GRUPO_ETARIO" localSheetId="5">#REF!</definedName>
    <definedName name="GRUPO_ETARIO">#REF!</definedName>
    <definedName name="GRUPO_ETNICO" localSheetId="5">#REF!</definedName>
    <definedName name="GRUPO_ETNICO">#REF!</definedName>
    <definedName name="GRUPOETNICO" localSheetId="5">#REF!</definedName>
    <definedName name="GRUPOETNICO">#REF!</definedName>
    <definedName name="GRUPOS_ETNICOS" localSheetId="5">[1]Variables!$H$1:$H$8</definedName>
    <definedName name="GRUPOS_ETNICOS">[2]Variables!$H$1:$H$8</definedName>
    <definedName name="LOCALIDAD" localSheetId="5">#REF!</definedName>
    <definedName name="LOCALIDAD">#REF!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6" l="1"/>
  <c r="G37" i="6"/>
  <c r="G36" i="6"/>
  <c r="G35" i="6"/>
  <c r="G32" i="6"/>
  <c r="G11" i="6"/>
  <c r="EV37" i="6"/>
  <c r="EV10" i="6"/>
  <c r="EU13" i="6"/>
  <c r="EU10" i="6"/>
  <c r="ET37" i="6"/>
  <c r="ET10" i="6"/>
  <c r="EU37" i="6"/>
  <c r="ET13" i="6"/>
  <c r="ES37" i="6"/>
  <c r="ES11" i="6"/>
  <c r="ES12" i="6"/>
  <c r="ES13" i="6"/>
  <c r="ES14" i="6"/>
  <c r="ES15" i="6"/>
  <c r="ES16" i="6"/>
  <c r="ES17" i="6"/>
  <c r="ES18" i="6"/>
  <c r="ES19" i="6"/>
  <c r="ES20" i="6"/>
  <c r="ES21" i="6"/>
  <c r="ES22" i="6"/>
  <c r="ES23" i="6"/>
  <c r="ES24" i="6"/>
  <c r="ES25" i="6"/>
  <c r="ES26" i="6"/>
  <c r="ES27" i="6"/>
  <c r="ES28" i="6"/>
  <c r="ES29" i="6"/>
  <c r="ES30" i="6"/>
  <c r="ES31" i="6"/>
  <c r="ES32" i="6"/>
  <c r="ES33" i="6"/>
  <c r="ES34" i="6"/>
  <c r="ES35" i="6"/>
  <c r="ES36" i="6"/>
  <c r="ES10" i="6"/>
  <c r="ER11" i="6"/>
  <c r="ER12" i="6"/>
  <c r="ER13" i="6"/>
  <c r="ER14" i="6"/>
  <c r="ER15" i="6"/>
  <c r="ER16" i="6"/>
  <c r="ER17" i="6"/>
  <c r="ER18" i="6"/>
  <c r="ER19" i="6"/>
  <c r="ER20" i="6"/>
  <c r="ER21" i="6"/>
  <c r="ER22" i="6"/>
  <c r="ER23" i="6"/>
  <c r="ER24" i="6"/>
  <c r="ER25" i="6"/>
  <c r="ER26" i="6"/>
  <c r="ER27" i="6"/>
  <c r="ER28" i="6"/>
  <c r="ER29" i="6"/>
  <c r="ER30" i="6"/>
  <c r="ER31" i="6"/>
  <c r="ER32" i="6"/>
  <c r="ER33" i="6"/>
  <c r="ER34" i="6"/>
  <c r="ER35" i="6"/>
  <c r="ER36" i="6"/>
  <c r="ER37" i="6"/>
  <c r="ER10" i="6"/>
  <c r="EX13" i="5"/>
  <c r="EX14" i="5"/>
  <c r="EW14" i="5"/>
  <c r="EW13" i="5"/>
  <c r="EV13" i="5"/>
  <c r="EU13" i="5"/>
  <c r="ET14" i="5"/>
  <c r="ET13" i="5"/>
  <c r="G655" i="15"/>
  <c r="G651" i="15"/>
  <c r="G650" i="15"/>
  <c r="G649" i="15"/>
  <c r="G647" i="15"/>
  <c r="G646" i="15"/>
  <c r="G645" i="15"/>
  <c r="M192" i="15"/>
  <c r="J192" i="15"/>
  <c r="G658" i="15"/>
  <c r="G657" i="15"/>
  <c r="G654" i="15"/>
  <c r="G653" i="15"/>
  <c r="G652" i="15"/>
  <c r="J194" i="15"/>
  <c r="J193" i="15"/>
  <c r="M194" i="15"/>
  <c r="M193" i="15"/>
  <c r="H53" i="15"/>
  <c r="DJ36" i="6" l="1"/>
  <c r="DK35" i="6"/>
  <c r="DJ35" i="6"/>
  <c r="DK34" i="6"/>
  <c r="DJ34" i="6"/>
  <c r="DK33" i="6"/>
  <c r="DJ33" i="6"/>
  <c r="DK32" i="6"/>
  <c r="DJ32" i="6"/>
  <c r="DK31" i="6"/>
  <c r="DJ31" i="6"/>
  <c r="DJ30" i="6"/>
  <c r="DJ29" i="6"/>
  <c r="DK28" i="6"/>
  <c r="DJ28" i="6"/>
  <c r="DK27" i="6"/>
  <c r="DJ27" i="6"/>
  <c r="DK26" i="6"/>
  <c r="DJ26" i="6"/>
  <c r="DK25" i="6"/>
  <c r="DJ25" i="6"/>
  <c r="DK24" i="6"/>
  <c r="DK29" i="6" s="1"/>
  <c r="DJ24" i="6"/>
  <c r="DJ22" i="6"/>
  <c r="DK21" i="6"/>
  <c r="DJ21" i="6"/>
  <c r="DK20" i="6"/>
  <c r="DK22" i="6" s="1"/>
  <c r="DJ20" i="6"/>
  <c r="DK19" i="6"/>
  <c r="DJ19" i="6"/>
  <c r="DK18" i="6"/>
  <c r="DJ18" i="6"/>
  <c r="DK17" i="6"/>
  <c r="DJ17" i="6"/>
  <c r="DJ15" i="6"/>
  <c r="DJ11" i="6"/>
  <c r="DK11" i="6"/>
  <c r="DJ12" i="6"/>
  <c r="DK12" i="6"/>
  <c r="DJ13" i="6"/>
  <c r="DK13" i="6"/>
  <c r="DJ14" i="6"/>
  <c r="DK14" i="6"/>
  <c r="DK10" i="6"/>
  <c r="DJ10" i="6"/>
  <c r="CV37" i="6"/>
  <c r="CV36" i="6"/>
  <c r="CV30" i="6"/>
  <c r="CV29" i="6"/>
  <c r="CV23" i="6"/>
  <c r="CV22" i="6"/>
  <c r="CV15" i="6"/>
  <c r="DL14" i="5"/>
  <c r="DM14" i="5"/>
  <c r="EU14" i="5" s="1"/>
  <c r="DM13" i="5"/>
  <c r="DL13" i="5"/>
  <c r="H37" i="6"/>
  <c r="I37" i="6"/>
  <c r="J37" i="6"/>
  <c r="K37" i="6"/>
  <c r="L37" i="6"/>
  <c r="M37" i="6"/>
  <c r="N37" i="6"/>
  <c r="O37" i="6"/>
  <c r="P37" i="6"/>
  <c r="Q37" i="6"/>
  <c r="R37" i="6"/>
  <c r="S37" i="6"/>
  <c r="T37" i="6"/>
  <c r="U37" i="6"/>
  <c r="V37" i="6"/>
  <c r="AC37" i="6"/>
  <c r="AD37" i="6"/>
  <c r="AE37" i="6"/>
  <c r="AF37" i="6"/>
  <c r="AG37" i="6"/>
  <c r="AH37" i="6"/>
  <c r="AI37" i="6"/>
  <c r="AJ37" i="6"/>
  <c r="AK37" i="6"/>
  <c r="AL37" i="6"/>
  <c r="AM37" i="6"/>
  <c r="AN37" i="6"/>
  <c r="AO37" i="6"/>
  <c r="AP37" i="6"/>
  <c r="AQ37" i="6"/>
  <c r="AR37" i="6"/>
  <c r="AT37" i="6"/>
  <c r="AU37" i="6"/>
  <c r="AV37" i="6"/>
  <c r="AW37" i="6"/>
  <c r="AX37" i="6"/>
  <c r="AY37" i="6"/>
  <c r="AZ37" i="6"/>
  <c r="BF37" i="6"/>
  <c r="BG37" i="6"/>
  <c r="BH37" i="6"/>
  <c r="BI37" i="6"/>
  <c r="BJ37" i="6"/>
  <c r="BK37" i="6"/>
  <c r="BL37" i="6"/>
  <c r="BM37" i="6"/>
  <c r="BN37" i="6"/>
  <c r="BO37" i="6"/>
  <c r="BP37" i="6"/>
  <c r="BR37" i="6"/>
  <c r="BS37" i="6"/>
  <c r="BT37" i="6"/>
  <c r="BU37" i="6"/>
  <c r="BV37" i="6"/>
  <c r="BW37" i="6"/>
  <c r="BX37" i="6"/>
  <c r="BY37" i="6"/>
  <c r="BZ37" i="6"/>
  <c r="CA37" i="6"/>
  <c r="CB37" i="6"/>
  <c r="CC37" i="6"/>
  <c r="CD37" i="6"/>
  <c r="CJ37" i="6"/>
  <c r="CK37" i="6"/>
  <c r="CL37" i="6"/>
  <c r="CM37" i="6"/>
  <c r="CN37" i="6"/>
  <c r="CO37" i="6"/>
  <c r="CP37" i="6"/>
  <c r="CQ37" i="6"/>
  <c r="CR37" i="6"/>
  <c r="CS37" i="6"/>
  <c r="CT37" i="6"/>
  <c r="CU37" i="6"/>
  <c r="CW37" i="6"/>
  <c r="CX37" i="6"/>
  <c r="CY37" i="6"/>
  <c r="CZ37" i="6"/>
  <c r="DA37" i="6"/>
  <c r="DB37" i="6"/>
  <c r="DC37" i="6"/>
  <c r="DD37" i="6"/>
  <c r="DE37" i="6"/>
  <c r="DF37" i="6"/>
  <c r="DG37" i="6"/>
  <c r="DH37" i="6"/>
  <c r="DN37" i="6"/>
  <c r="H30" i="6"/>
  <c r="I30" i="6"/>
  <c r="J30" i="6"/>
  <c r="K30" i="6"/>
  <c r="L30" i="6"/>
  <c r="M30" i="6"/>
  <c r="N30" i="6"/>
  <c r="O30" i="6"/>
  <c r="P30" i="6"/>
  <c r="Q30" i="6"/>
  <c r="R30" i="6"/>
  <c r="S30" i="6"/>
  <c r="T30" i="6"/>
  <c r="U30" i="6"/>
  <c r="V30" i="6"/>
  <c r="AC30" i="6"/>
  <c r="AD30" i="6"/>
  <c r="AE30" i="6"/>
  <c r="AF30" i="6"/>
  <c r="AG30" i="6"/>
  <c r="AH30" i="6"/>
  <c r="AI30" i="6"/>
  <c r="AJ30" i="6"/>
  <c r="AK30" i="6"/>
  <c r="AL30" i="6"/>
  <c r="AM30" i="6"/>
  <c r="AN30" i="6"/>
  <c r="AO30" i="6"/>
  <c r="AP30" i="6"/>
  <c r="AQ30" i="6"/>
  <c r="AR30" i="6"/>
  <c r="AT30" i="6"/>
  <c r="AU30" i="6"/>
  <c r="AV30" i="6"/>
  <c r="AW30" i="6"/>
  <c r="AX30" i="6"/>
  <c r="AY30" i="6"/>
  <c r="AZ30" i="6"/>
  <c r="BF30" i="6"/>
  <c r="BG30" i="6"/>
  <c r="BH30" i="6"/>
  <c r="BI30" i="6"/>
  <c r="BJ30" i="6"/>
  <c r="BK30" i="6"/>
  <c r="BL30" i="6"/>
  <c r="BM30" i="6"/>
  <c r="BN30" i="6"/>
  <c r="BO30" i="6"/>
  <c r="BP30" i="6"/>
  <c r="BR30" i="6"/>
  <c r="BS30" i="6"/>
  <c r="BT30" i="6"/>
  <c r="BU30" i="6"/>
  <c r="BV30" i="6"/>
  <c r="BW30" i="6"/>
  <c r="BX30" i="6"/>
  <c r="BY30" i="6"/>
  <c r="BZ30" i="6"/>
  <c r="CA30" i="6"/>
  <c r="CB30" i="6"/>
  <c r="CC30" i="6"/>
  <c r="CD30" i="6"/>
  <c r="CJ30" i="6"/>
  <c r="CK30" i="6"/>
  <c r="CL30" i="6"/>
  <c r="CM30" i="6"/>
  <c r="CN30" i="6"/>
  <c r="CP30" i="6"/>
  <c r="CQ30" i="6"/>
  <c r="CR30" i="6"/>
  <c r="CS30" i="6"/>
  <c r="CT30" i="6"/>
  <c r="CU30" i="6"/>
  <c r="CW30" i="6"/>
  <c r="CX30" i="6"/>
  <c r="CY30" i="6"/>
  <c r="CZ30" i="6"/>
  <c r="DA30" i="6"/>
  <c r="DB30" i="6"/>
  <c r="DC30" i="6"/>
  <c r="DD30" i="6"/>
  <c r="DE30" i="6"/>
  <c r="DF30" i="6"/>
  <c r="DG30" i="6"/>
  <c r="DH30" i="6"/>
  <c r="DN30" i="6"/>
  <c r="H23" i="6"/>
  <c r="I23" i="6"/>
  <c r="J23" i="6"/>
  <c r="K23" i="6"/>
  <c r="L23" i="6"/>
  <c r="M23" i="6"/>
  <c r="N23" i="6"/>
  <c r="O23" i="6"/>
  <c r="P23" i="6"/>
  <c r="Q23" i="6"/>
  <c r="R23" i="6"/>
  <c r="S23" i="6"/>
  <c r="T23" i="6"/>
  <c r="U23" i="6"/>
  <c r="V23" i="6"/>
  <c r="AC23" i="6"/>
  <c r="AD23" i="6"/>
  <c r="AE23" i="6"/>
  <c r="AF23" i="6"/>
  <c r="AG23" i="6"/>
  <c r="AH23" i="6"/>
  <c r="AI23" i="6"/>
  <c r="AJ23" i="6"/>
  <c r="AK23" i="6"/>
  <c r="AL23" i="6"/>
  <c r="AM23" i="6"/>
  <c r="AN23" i="6"/>
  <c r="AP23" i="6"/>
  <c r="AQ23" i="6"/>
  <c r="AR23" i="6"/>
  <c r="AT23" i="6"/>
  <c r="AU23" i="6"/>
  <c r="AX23" i="6"/>
  <c r="AY23" i="6"/>
  <c r="AZ23" i="6"/>
  <c r="BF23" i="6"/>
  <c r="BG23" i="6"/>
  <c r="BH23" i="6"/>
  <c r="BI23" i="6"/>
  <c r="BJ23" i="6"/>
  <c r="BK23" i="6"/>
  <c r="BL23" i="6"/>
  <c r="BM23" i="6"/>
  <c r="BN23" i="6"/>
  <c r="BO23" i="6"/>
  <c r="BP23" i="6"/>
  <c r="BQ23" i="6"/>
  <c r="BR23" i="6"/>
  <c r="BS23" i="6"/>
  <c r="BT23" i="6"/>
  <c r="BU23" i="6"/>
  <c r="BV23" i="6"/>
  <c r="BX23" i="6"/>
  <c r="BY23" i="6"/>
  <c r="BZ23" i="6"/>
  <c r="CA23" i="6"/>
  <c r="CB23" i="6"/>
  <c r="CC23" i="6"/>
  <c r="CD23" i="6"/>
  <c r="CJ23" i="6"/>
  <c r="CK23" i="6"/>
  <c r="CL23" i="6"/>
  <c r="CM23" i="6"/>
  <c r="CN23" i="6"/>
  <c r="CO23" i="6"/>
  <c r="CP23" i="6"/>
  <c r="CQ23" i="6"/>
  <c r="CR23" i="6"/>
  <c r="CS23" i="6"/>
  <c r="CT23" i="6"/>
  <c r="CU23" i="6"/>
  <c r="CW23" i="6"/>
  <c r="CX23" i="6"/>
  <c r="CY23" i="6"/>
  <c r="CZ23" i="6"/>
  <c r="DA23" i="6"/>
  <c r="DB23" i="6"/>
  <c r="DC23" i="6"/>
  <c r="DD23" i="6"/>
  <c r="DE23" i="6"/>
  <c r="DF23" i="6"/>
  <c r="DG23" i="6"/>
  <c r="DH23" i="6"/>
  <c r="DN23" i="6"/>
  <c r="H16" i="6"/>
  <c r="I16" i="6"/>
  <c r="J16" i="6"/>
  <c r="K16" i="6"/>
  <c r="L16" i="6"/>
  <c r="M16" i="6"/>
  <c r="N16" i="6"/>
  <c r="O16" i="6"/>
  <c r="P16" i="6"/>
  <c r="Q16" i="6"/>
  <c r="R16" i="6"/>
  <c r="S16" i="6"/>
  <c r="T16" i="6"/>
  <c r="U16" i="6"/>
  <c r="V16" i="6"/>
  <c r="AC16" i="6"/>
  <c r="AD16" i="6"/>
  <c r="AE16" i="6"/>
  <c r="AF16" i="6"/>
  <c r="AG16" i="6"/>
  <c r="AH16" i="6"/>
  <c r="AI16" i="6"/>
  <c r="AJ16" i="6"/>
  <c r="AK16" i="6"/>
  <c r="AL16" i="6"/>
  <c r="AM16" i="6"/>
  <c r="AN16" i="6"/>
  <c r="AO16" i="6"/>
  <c r="AP16" i="6"/>
  <c r="AQ16" i="6"/>
  <c r="AR16" i="6"/>
  <c r="AS16" i="6"/>
  <c r="AT16" i="6"/>
  <c r="AU16" i="6"/>
  <c r="AV16" i="6"/>
  <c r="AX16" i="6"/>
  <c r="AY16" i="6"/>
  <c r="AZ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N16" i="6"/>
  <c r="DN36" i="6"/>
  <c r="DK36" i="6" l="1"/>
  <c r="DK30" i="6"/>
  <c r="DK15" i="6"/>
  <c r="DI20" i="6"/>
  <c r="K16" i="7" l="1"/>
  <c r="M190" i="15"/>
  <c r="M191" i="15"/>
  <c r="J190" i="15"/>
  <c r="J191" i="15"/>
  <c r="CT15" i="6"/>
  <c r="CT22" i="6"/>
  <c r="CT29" i="6"/>
  <c r="CT36" i="6"/>
  <c r="DK37" i="6" l="1"/>
  <c r="DJ23" i="6"/>
  <c r="DK23" i="6"/>
  <c r="DJ37" i="6"/>
  <c r="DJ16" i="6"/>
  <c r="DK16" i="6"/>
  <c r="DJ38" i="6"/>
  <c r="DK39" i="6"/>
  <c r="DK38" i="6"/>
  <c r="DN38" i="6"/>
  <c r="DN39" i="6"/>
  <c r="H38" i="6"/>
  <c r="I38" i="6"/>
  <c r="J38" i="6"/>
  <c r="K38" i="6"/>
  <c r="L38" i="6"/>
  <c r="M38" i="6"/>
  <c r="N38" i="6"/>
  <c r="O38" i="6"/>
  <c r="P38" i="6"/>
  <c r="Q38" i="6"/>
  <c r="R38" i="6"/>
  <c r="S38" i="6"/>
  <c r="T38" i="6"/>
  <c r="U38" i="6"/>
  <c r="V38" i="6"/>
  <c r="AB38" i="6"/>
  <c r="AC38" i="6"/>
  <c r="AD38" i="6"/>
  <c r="AE38" i="6"/>
  <c r="AF38" i="6"/>
  <c r="AG38" i="6"/>
  <c r="AH38" i="6"/>
  <c r="AI38" i="6"/>
  <c r="AJ38" i="6"/>
  <c r="AK38" i="6"/>
  <c r="AL38" i="6"/>
  <c r="AM38" i="6"/>
  <c r="AN38" i="6"/>
  <c r="AO38" i="6"/>
  <c r="AP38" i="6"/>
  <c r="AQ38" i="6"/>
  <c r="AR38" i="6"/>
  <c r="AT38" i="6"/>
  <c r="AU38" i="6"/>
  <c r="AV38" i="6"/>
  <c r="AX38" i="6"/>
  <c r="AY38" i="6"/>
  <c r="AZ38" i="6"/>
  <c r="BF38" i="6"/>
  <c r="BG38" i="6"/>
  <c r="BH38" i="6"/>
  <c r="BI38" i="6"/>
  <c r="BJ38" i="6"/>
  <c r="BK38" i="6"/>
  <c r="BL38" i="6"/>
  <c r="BM38" i="6"/>
  <c r="BN38" i="6"/>
  <c r="BO38" i="6"/>
  <c r="BP38" i="6"/>
  <c r="BR38" i="6"/>
  <c r="BS38" i="6"/>
  <c r="BT38" i="6"/>
  <c r="BU38" i="6"/>
  <c r="BV38" i="6"/>
  <c r="BW38" i="6"/>
  <c r="BX38" i="6"/>
  <c r="BY38" i="6"/>
  <c r="BZ38" i="6"/>
  <c r="CA38" i="6"/>
  <c r="CB38" i="6"/>
  <c r="CC38" i="6"/>
  <c r="CD38" i="6"/>
  <c r="CJ38" i="6"/>
  <c r="CK38" i="6"/>
  <c r="CL38" i="6"/>
  <c r="CM38" i="6"/>
  <c r="CN38" i="6"/>
  <c r="CO38" i="6"/>
  <c r="CP38" i="6"/>
  <c r="CQ38" i="6"/>
  <c r="CR38" i="6"/>
  <c r="CS38" i="6"/>
  <c r="CT38" i="6"/>
  <c r="CU38" i="6"/>
  <c r="CV38" i="6"/>
  <c r="CW38" i="6"/>
  <c r="CX38" i="6"/>
  <c r="CY38" i="6"/>
  <c r="CZ38" i="6"/>
  <c r="DA38" i="6"/>
  <c r="DB38" i="6"/>
  <c r="DC38" i="6"/>
  <c r="DD38" i="6"/>
  <c r="DE38" i="6"/>
  <c r="DF38" i="6"/>
  <c r="DG38" i="6"/>
  <c r="DH38" i="6"/>
  <c r="H39" i="6"/>
  <c r="I39" i="6"/>
  <c r="J39" i="6"/>
  <c r="K39" i="6"/>
  <c r="L39" i="6"/>
  <c r="M39" i="6"/>
  <c r="N39" i="6"/>
  <c r="O39" i="6"/>
  <c r="P39" i="6"/>
  <c r="Q39" i="6"/>
  <c r="R39" i="6"/>
  <c r="S39" i="6"/>
  <c r="T39" i="6"/>
  <c r="U39" i="6"/>
  <c r="V39" i="6"/>
  <c r="AC39" i="6"/>
  <c r="AD39" i="6"/>
  <c r="AE39" i="6"/>
  <c r="AF39" i="6"/>
  <c r="AG39" i="6"/>
  <c r="AH39" i="6"/>
  <c r="AI39" i="6"/>
  <c r="AJ39" i="6"/>
  <c r="AK39" i="6"/>
  <c r="AL39" i="6"/>
  <c r="AM39" i="6"/>
  <c r="AN39" i="6"/>
  <c r="AP39" i="6"/>
  <c r="AQ39" i="6"/>
  <c r="AR39" i="6"/>
  <c r="AT39" i="6"/>
  <c r="AU39" i="6"/>
  <c r="AW39" i="6"/>
  <c r="AX39" i="6"/>
  <c r="AY39" i="6"/>
  <c r="AZ39" i="6"/>
  <c r="BF39" i="6"/>
  <c r="BG39" i="6"/>
  <c r="BH39" i="6"/>
  <c r="BI39" i="6"/>
  <c r="BJ39" i="6"/>
  <c r="BK39" i="6"/>
  <c r="BL39" i="6"/>
  <c r="BM39" i="6"/>
  <c r="BN39" i="6"/>
  <c r="BO39" i="6"/>
  <c r="BP39" i="6"/>
  <c r="BQ39" i="6"/>
  <c r="BR39" i="6"/>
  <c r="BS39" i="6"/>
  <c r="BT39" i="6"/>
  <c r="BU39" i="6"/>
  <c r="BV39" i="6"/>
  <c r="BX39" i="6"/>
  <c r="BY39" i="6"/>
  <c r="BZ39" i="6"/>
  <c r="CA39" i="6"/>
  <c r="CB39" i="6"/>
  <c r="CC39" i="6"/>
  <c r="CD39" i="6"/>
  <c r="CJ39" i="6"/>
  <c r="CK39" i="6"/>
  <c r="CK40" i="6" s="1"/>
  <c r="CL39" i="6"/>
  <c r="CM39" i="6"/>
  <c r="CN39" i="6"/>
  <c r="CP39" i="6"/>
  <c r="CQ39" i="6"/>
  <c r="CR39" i="6"/>
  <c r="CS39" i="6"/>
  <c r="CS40" i="6" s="1"/>
  <c r="CT39" i="6"/>
  <c r="CU39" i="6"/>
  <c r="CV39" i="6"/>
  <c r="CW39" i="6"/>
  <c r="CX39" i="6"/>
  <c r="CY39" i="6"/>
  <c r="CZ39" i="6"/>
  <c r="DA39" i="6"/>
  <c r="DA40" i="6" s="1"/>
  <c r="DB39" i="6"/>
  <c r="DC39" i="6"/>
  <c r="DD39" i="6"/>
  <c r="DE39" i="6"/>
  <c r="DF39" i="6"/>
  <c r="DG39" i="6"/>
  <c r="DH39" i="6"/>
  <c r="J93" i="15"/>
  <c r="BJ40" i="6" l="1"/>
  <c r="M40" i="6"/>
  <c r="BT40" i="6"/>
  <c r="AN40" i="6"/>
  <c r="AF40" i="6"/>
  <c r="AX40" i="6"/>
  <c r="CW40" i="6"/>
  <c r="CB40" i="6"/>
  <c r="CL40" i="6"/>
  <c r="BY40" i="6"/>
  <c r="BP40" i="6"/>
  <c r="CV40" i="6"/>
  <c r="AH40" i="6"/>
  <c r="BL40" i="6"/>
  <c r="R40" i="6"/>
  <c r="J40" i="6"/>
  <c r="DC40" i="6"/>
  <c r="CU40" i="6"/>
  <c r="CM40" i="6"/>
  <c r="BZ40" i="6"/>
  <c r="AP40" i="6"/>
  <c r="AJ40" i="6"/>
  <c r="DE40" i="6"/>
  <c r="AI40" i="6"/>
  <c r="DK40" i="6"/>
  <c r="DH40" i="6"/>
  <c r="CJ40" i="6"/>
  <c r="BO40" i="6"/>
  <c r="BG40" i="6"/>
  <c r="AT40" i="6"/>
  <c r="AD40" i="6"/>
  <c r="DF40" i="6"/>
  <c r="CX40" i="6"/>
  <c r="CC40" i="6"/>
  <c r="BU40" i="6"/>
  <c r="BM40" i="6"/>
  <c r="V40" i="6"/>
  <c r="N40" i="6"/>
  <c r="CD40" i="6"/>
  <c r="BV40" i="6"/>
  <c r="BN40" i="6"/>
  <c r="BF40" i="6"/>
  <c r="AK40" i="6"/>
  <c r="AC40" i="6"/>
  <c r="CP40" i="6"/>
  <c r="AZ40" i="6"/>
  <c r="AR40" i="6"/>
  <c r="BR40" i="6"/>
  <c r="AG40" i="6"/>
  <c r="AY40" i="6"/>
  <c r="AQ40" i="6"/>
  <c r="DN40" i="6"/>
  <c r="DD40" i="6"/>
  <c r="CN40" i="6"/>
  <c r="U40" i="6"/>
  <c r="I40" i="6"/>
  <c r="T40" i="6"/>
  <c r="CZ40" i="6"/>
  <c r="CR40" i="6"/>
  <c r="AL40" i="6"/>
  <c r="P40" i="6"/>
  <c r="H40" i="6"/>
  <c r="DB40" i="6"/>
  <c r="BI40" i="6"/>
  <c r="S40" i="6"/>
  <c r="K40" i="6"/>
  <c r="Q40" i="6"/>
  <c r="L40" i="6"/>
  <c r="BX40" i="6"/>
  <c r="BH40" i="6"/>
  <c r="DG40" i="6"/>
  <c r="CY40" i="6"/>
  <c r="CQ40" i="6"/>
  <c r="CA40" i="6"/>
  <c r="BS40" i="6"/>
  <c r="BK40" i="6"/>
  <c r="AU40" i="6"/>
  <c r="AM40" i="6"/>
  <c r="AE40" i="6"/>
  <c r="O40" i="6"/>
  <c r="CT40" i="6"/>
  <c r="DO13" i="5" l="1"/>
  <c r="DN14" i="5"/>
  <c r="DO14" i="5"/>
  <c r="EV14" i="5" l="1"/>
  <c r="G644" i="15"/>
  <c r="G643" i="15"/>
  <c r="G642" i="15"/>
  <c r="G641" i="15"/>
  <c r="G640" i="15"/>
  <c r="G639" i="15"/>
  <c r="G638" i="15"/>
  <c r="CR36" i="6" l="1"/>
  <c r="CR29" i="6"/>
  <c r="CR15" i="6"/>
  <c r="CR22" i="6"/>
  <c r="M188" i="15" l="1"/>
  <c r="J188" i="15"/>
  <c r="M187" i="15"/>
  <c r="J187" i="15"/>
  <c r="M186" i="15"/>
  <c r="J186" i="15"/>
  <c r="M185" i="15"/>
  <c r="J185" i="15"/>
  <c r="M184" i="15"/>
  <c r="J184" i="15"/>
  <c r="M183" i="15"/>
  <c r="J183" i="15"/>
  <c r="M182" i="15"/>
  <c r="J182" i="15"/>
  <c r="M181" i="15"/>
  <c r="J181" i="15"/>
  <c r="M180" i="15"/>
  <c r="J180" i="15"/>
  <c r="G637" i="15" l="1"/>
  <c r="G636" i="15"/>
  <c r="G635" i="15"/>
  <c r="G634" i="15"/>
  <c r="G633" i="15"/>
  <c r="G632" i="15"/>
  <c r="DK13" i="5" l="1"/>
  <c r="DN13" i="5"/>
  <c r="DL21" i="6" l="1"/>
  <c r="CP15" i="6" l="1"/>
  <c r="CP22" i="6"/>
  <c r="CP36" i="6"/>
  <c r="CP29" i="6"/>
  <c r="DL24" i="6"/>
  <c r="DI24" i="6" l="1"/>
  <c r="G630" i="15" l="1"/>
  <c r="G629" i="15"/>
  <c r="G628" i="15"/>
  <c r="G627" i="15"/>
  <c r="G626" i="15"/>
  <c r="G625" i="15"/>
  <c r="G624" i="15"/>
  <c r="CN36" i="6" l="1"/>
  <c r="CN29" i="6"/>
  <c r="CN22" i="6" l="1"/>
  <c r="CN15" i="6"/>
  <c r="G623" i="15" l="1"/>
  <c r="G622" i="15"/>
  <c r="G621" i="15"/>
  <c r="G620" i="15"/>
  <c r="G619" i="15"/>
  <c r="G618" i="15"/>
  <c r="G613" i="15"/>
  <c r="G612" i="15"/>
  <c r="G611" i="15"/>
  <c r="G610" i="15"/>
  <c r="G609" i="15"/>
  <c r="G608" i="15"/>
  <c r="G607" i="15"/>
  <c r="G606" i="15"/>
  <c r="G605" i="15"/>
  <c r="G604" i="15"/>
  <c r="G603" i="15"/>
  <c r="G602" i="15"/>
  <c r="G601" i="15"/>
  <c r="G600" i="15"/>
  <c r="G599" i="15"/>
  <c r="G598" i="15"/>
  <c r="G597" i="15"/>
  <c r="G596" i="15"/>
  <c r="G595" i="15"/>
  <c r="G594" i="15"/>
  <c r="G593" i="15"/>
  <c r="G592" i="15"/>
  <c r="G591" i="15"/>
  <c r="G590" i="15"/>
  <c r="G589" i="15"/>
  <c r="G588" i="15"/>
  <c r="G587" i="15"/>
  <c r="G586" i="15"/>
  <c r="G585" i="15"/>
  <c r="G584" i="15"/>
  <c r="G583" i="15"/>
  <c r="G582" i="15"/>
  <c r="G581" i="15"/>
  <c r="G580" i="15"/>
  <c r="G579" i="15"/>
  <c r="G578" i="15"/>
  <c r="G577" i="15"/>
  <c r="G576" i="15"/>
  <c r="G575" i="15"/>
  <c r="G574" i="15"/>
  <c r="G573" i="15"/>
  <c r="G572" i="15"/>
  <c r="G571" i="15"/>
  <c r="G570" i="15"/>
  <c r="G569" i="15"/>
  <c r="G568" i="15"/>
  <c r="G567" i="15"/>
  <c r="G566" i="15"/>
  <c r="G565" i="15"/>
  <c r="G564" i="15"/>
  <c r="G563" i="15"/>
  <c r="G562" i="15"/>
  <c r="G561" i="15"/>
  <c r="G560" i="15"/>
  <c r="G559" i="15"/>
  <c r="G558" i="15"/>
  <c r="G557" i="15"/>
  <c r="G556" i="15"/>
  <c r="G555" i="15"/>
  <c r="G554" i="15"/>
  <c r="G553" i="15"/>
  <c r="G552" i="15"/>
  <c r="G551" i="15"/>
  <c r="G550" i="15"/>
  <c r="G549" i="15"/>
  <c r="G548" i="15"/>
  <c r="G547" i="15"/>
  <c r="G546" i="15"/>
  <c r="G545" i="15"/>
  <c r="G544" i="15"/>
  <c r="G543" i="15"/>
  <c r="G542" i="15"/>
  <c r="G541" i="15"/>
  <c r="G540" i="15"/>
  <c r="G539" i="15"/>
  <c r="G538" i="15"/>
  <c r="G537" i="15"/>
  <c r="G536" i="15"/>
  <c r="G535" i="15"/>
  <c r="G534" i="15"/>
  <c r="G533" i="15"/>
  <c r="G532" i="15"/>
  <c r="G531" i="15"/>
  <c r="G530" i="15"/>
  <c r="G631" i="15" l="1"/>
  <c r="G659" i="15"/>
  <c r="G660" i="15"/>
  <c r="G661" i="15"/>
  <c r="G662" i="15"/>
  <c r="G663" i="15"/>
  <c r="G664" i="15"/>
  <c r="M179" i="15"/>
  <c r="J179" i="15"/>
  <c r="M178" i="15"/>
  <c r="J178" i="15"/>
  <c r="CK15" i="6"/>
  <c r="U17" i="7"/>
  <c r="DL33" i="6" l="1"/>
  <c r="DG36" i="6"/>
  <c r="DE36" i="6"/>
  <c r="DC36" i="6"/>
  <c r="DA36" i="6"/>
  <c r="CY36" i="6"/>
  <c r="CW36" i="6"/>
  <c r="CU36" i="6"/>
  <c r="CS36" i="6"/>
  <c r="CQ36" i="6"/>
  <c r="CO36" i="6"/>
  <c r="CM36" i="6"/>
  <c r="CL36" i="6"/>
  <c r="CK36" i="6"/>
  <c r="DI34" i="6"/>
  <c r="DK14" i="5" l="1"/>
  <c r="DI27" i="6" l="1"/>
  <c r="DI13" i="6"/>
  <c r="DG29" i="6"/>
  <c r="DE29" i="6"/>
  <c r="DC29" i="6"/>
  <c r="DA29" i="6"/>
  <c r="CY29" i="6"/>
  <c r="CW29" i="6"/>
  <c r="CU29" i="6"/>
  <c r="CS29" i="6"/>
  <c r="CQ29" i="6"/>
  <c r="CO29" i="6"/>
  <c r="CM29" i="6"/>
  <c r="CL29" i="6"/>
  <c r="CK29" i="6"/>
  <c r="CO28" i="6"/>
  <c r="CO30" i="6" s="1"/>
  <c r="DL25" i="6"/>
  <c r="DG22" i="6"/>
  <c r="DE22" i="6"/>
  <c r="DC22" i="6"/>
  <c r="DA22" i="6"/>
  <c r="CY22" i="6"/>
  <c r="CW22" i="6"/>
  <c r="CU22" i="6"/>
  <c r="CS22" i="6"/>
  <c r="CQ22" i="6"/>
  <c r="CO22" i="6"/>
  <c r="CM22" i="6"/>
  <c r="CL22" i="6"/>
  <c r="CK22" i="6"/>
  <c r="DL18" i="6"/>
  <c r="DM36" i="6"/>
  <c r="DL36" i="6"/>
  <c r="DI36" i="6"/>
  <c r="DM35" i="6"/>
  <c r="DL35" i="6"/>
  <c r="DI35" i="6"/>
  <c r="DL34" i="6"/>
  <c r="DM33" i="6"/>
  <c r="DM32" i="6"/>
  <c r="DL32" i="6"/>
  <c r="DI32" i="6"/>
  <c r="DM31" i="6"/>
  <c r="DL31" i="6"/>
  <c r="DI31" i="6"/>
  <c r="DM28" i="6"/>
  <c r="DM27" i="6"/>
  <c r="DL27" i="6"/>
  <c r="DM26" i="6"/>
  <c r="DL26" i="6"/>
  <c r="DM25" i="6"/>
  <c r="DI25" i="6"/>
  <c r="DM24" i="6"/>
  <c r="DM21" i="6"/>
  <c r="DL20" i="6"/>
  <c r="DM19" i="6"/>
  <c r="DM18" i="6"/>
  <c r="DI18" i="6"/>
  <c r="DM17" i="6"/>
  <c r="DL17" i="6"/>
  <c r="DI17" i="6"/>
  <c r="DM30" i="6" l="1"/>
  <c r="DI37" i="6"/>
  <c r="DM23" i="6"/>
  <c r="DL37" i="6"/>
  <c r="DM37" i="6"/>
  <c r="DL23" i="6"/>
  <c r="CO39" i="6"/>
  <c r="CO40" i="6" s="1"/>
  <c r="DL28" i="6"/>
  <c r="DI22" i="6"/>
  <c r="ET21" i="6"/>
  <c r="ET35" i="6"/>
  <c r="ET27" i="6"/>
  <c r="ET33" i="6"/>
  <c r="ET26" i="6"/>
  <c r="ET32" i="6"/>
  <c r="ET25" i="6"/>
  <c r="ET18" i="6"/>
  <c r="ET31" i="6"/>
  <c r="ET24" i="6"/>
  <c r="ET17" i="6"/>
  <c r="ET36" i="6"/>
  <c r="DI28" i="6"/>
  <c r="DI30" i="6" s="1"/>
  <c r="DM22" i="6"/>
  <c r="DL22" i="6"/>
  <c r="DI26" i="6"/>
  <c r="DI29" i="6"/>
  <c r="DL29" i="6"/>
  <c r="DM29" i="6"/>
  <c r="DI21" i="6"/>
  <c r="DI23" i="6" s="1"/>
  <c r="DL19" i="6"/>
  <c r="ET19" i="6" s="1"/>
  <c r="DI19" i="6"/>
  <c r="ET28" i="6" l="1"/>
  <c r="DL30" i="6"/>
  <c r="DJ39" i="6"/>
  <c r="DJ40" i="6" s="1"/>
  <c r="ET22" i="6"/>
  <c r="ET23" i="6"/>
  <c r="ET29" i="6"/>
  <c r="DM20" i="6"/>
  <c r="ET30" i="6" l="1"/>
  <c r="ET20" i="6"/>
  <c r="DL12" i="6"/>
  <c r="DM10" i="6"/>
  <c r="DM11" i="6"/>
  <c r="DM12" i="6"/>
  <c r="DM13" i="6"/>
  <c r="DM14" i="6"/>
  <c r="DL11" i="6"/>
  <c r="DL13" i="6"/>
  <c r="DL14" i="6"/>
  <c r="DL10" i="6"/>
  <c r="CL15" i="6"/>
  <c r="DG15" i="6"/>
  <c r="DE15" i="6"/>
  <c r="DC15" i="6"/>
  <c r="DA15" i="6"/>
  <c r="CY15" i="6"/>
  <c r="CW15" i="6"/>
  <c r="CU15" i="6"/>
  <c r="CS15" i="6"/>
  <c r="CQ15" i="6"/>
  <c r="CO15" i="6"/>
  <c r="CM15" i="6"/>
  <c r="DI14" i="6"/>
  <c r="DI39" i="6" s="1"/>
  <c r="DM16" i="6" l="1"/>
  <c r="DL16" i="6"/>
  <c r="DL38" i="6"/>
  <c r="DL39" i="6"/>
  <c r="ET14" i="6"/>
  <c r="DM39" i="6"/>
  <c r="ET12" i="6"/>
  <c r="ET11" i="6"/>
  <c r="DM38" i="6"/>
  <c r="DM15" i="6"/>
  <c r="DI15" i="6"/>
  <c r="DL15" i="6"/>
  <c r="DL40" i="6" l="1"/>
  <c r="ET16" i="6"/>
  <c r="DM40" i="6"/>
  <c r="ET15" i="6"/>
  <c r="DI10" i="6"/>
  <c r="CE17" i="6" l="1"/>
  <c r="M173" i="15" l="1"/>
  <c r="J173" i="15"/>
  <c r="J172" i="15"/>
  <c r="M171" i="15"/>
  <c r="J171" i="15"/>
  <c r="CI13" i="5"/>
  <c r="CH13" i="5"/>
  <c r="CH14" i="5"/>
  <c r="CI14" i="5"/>
  <c r="CG35" i="6" l="1"/>
  <c r="CG34" i="6"/>
  <c r="CG33" i="6"/>
  <c r="CG32" i="6"/>
  <c r="CG31" i="6"/>
  <c r="CG28" i="6"/>
  <c r="CG27" i="6"/>
  <c r="CG26" i="6"/>
  <c r="CG25" i="6"/>
  <c r="CG24" i="6"/>
  <c r="CG21" i="6"/>
  <c r="CG20" i="6"/>
  <c r="CG19" i="6"/>
  <c r="CG18" i="6"/>
  <c r="CG23" i="6" s="1"/>
  <c r="CG17" i="6"/>
  <c r="CG14" i="6"/>
  <c r="CG13" i="6"/>
  <c r="CG12" i="6"/>
  <c r="CG11" i="6"/>
  <c r="CG10" i="6"/>
  <c r="CF35" i="6"/>
  <c r="CF34" i="6"/>
  <c r="CF33" i="6"/>
  <c r="CF31" i="6"/>
  <c r="CF28" i="6"/>
  <c r="CF27" i="6"/>
  <c r="CF24" i="6"/>
  <c r="CF20" i="6"/>
  <c r="CF17" i="6"/>
  <c r="CF14" i="6"/>
  <c r="CF13" i="6"/>
  <c r="CF12" i="6"/>
  <c r="CF11" i="6"/>
  <c r="CF10" i="6"/>
  <c r="CG39" i="6" l="1"/>
  <c r="CG37" i="6"/>
  <c r="CG16" i="6"/>
  <c r="CF16" i="6"/>
  <c r="CG30" i="6"/>
  <c r="CG38" i="6"/>
  <c r="M170" i="15"/>
  <c r="J170" i="15"/>
  <c r="J169" i="15"/>
  <c r="M168" i="15"/>
  <c r="J168" i="15"/>
  <c r="CG40" i="6" l="1"/>
  <c r="BF42" i="6"/>
  <c r="BE25" i="6" l="1"/>
  <c r="M167" i="15" l="1"/>
  <c r="J167" i="15"/>
  <c r="J166" i="15"/>
  <c r="M165" i="15"/>
  <c r="J165" i="15"/>
  <c r="CK14" i="5" l="1"/>
  <c r="CK13" i="5"/>
  <c r="CJ14" i="5"/>
  <c r="J164" i="15" l="1"/>
  <c r="J163" i="15"/>
  <c r="J162" i="15"/>
  <c r="CI20" i="6" l="1"/>
  <c r="CI21" i="6"/>
  <c r="CI34" i="6"/>
  <c r="CI10" i="6"/>
  <c r="BQ32" i="6"/>
  <c r="BQ37" i="6" s="1"/>
  <c r="CC19" i="6"/>
  <c r="CF19" i="6" s="1"/>
  <c r="CC26" i="6"/>
  <c r="CF26" i="6" s="1"/>
  <c r="BQ25" i="6"/>
  <c r="BQ30" i="6" s="1"/>
  <c r="BW21" i="6"/>
  <c r="BW23" i="6" s="1"/>
  <c r="M161" i="15"/>
  <c r="J161" i="15"/>
  <c r="M160" i="15"/>
  <c r="J160" i="15"/>
  <c r="M159" i="15"/>
  <c r="J159" i="15"/>
  <c r="CF25" i="6" l="1"/>
  <c r="CF30" i="6" s="1"/>
  <c r="BQ38" i="6"/>
  <c r="BQ40" i="6" s="1"/>
  <c r="CF21" i="6"/>
  <c r="CF39" i="6" s="1"/>
  <c r="BW39" i="6"/>
  <c r="BW40" i="6" s="1"/>
  <c r="CF32" i="6"/>
  <c r="CF37" i="6" s="1"/>
  <c r="CH32" i="6"/>
  <c r="CE10" i="6" l="1"/>
  <c r="M157" i="15" l="1"/>
  <c r="M158" i="15"/>
  <c r="J158" i="15"/>
  <c r="J157" i="15"/>
  <c r="J156" i="15"/>
  <c r="M155" i="15" l="1"/>
  <c r="J155" i="15"/>
  <c r="M154" i="15"/>
  <c r="J154" i="15"/>
  <c r="M153" i="15"/>
  <c r="J153" i="15"/>
  <c r="BR36" i="6"/>
  <c r="BR29" i="6"/>
  <c r="BH29" i="6"/>
  <c r="BJ29" i="6"/>
  <c r="BL29" i="6"/>
  <c r="BN29" i="6"/>
  <c r="BP29" i="6"/>
  <c r="BR22" i="6"/>
  <c r="BH22" i="6"/>
  <c r="BJ22" i="6"/>
  <c r="BL22" i="6"/>
  <c r="BN22" i="6"/>
  <c r="BP22" i="6"/>
  <c r="BH15" i="6"/>
  <c r="BJ15" i="6"/>
  <c r="BL15" i="6"/>
  <c r="BN15" i="6"/>
  <c r="BP15" i="6"/>
  <c r="BR15" i="6"/>
  <c r="CE11" i="6"/>
  <c r="BQ36" i="6"/>
  <c r="BG29" i="6"/>
  <c r="BI29" i="6"/>
  <c r="BK29" i="6"/>
  <c r="BM29" i="6"/>
  <c r="BO29" i="6"/>
  <c r="BQ29" i="6"/>
  <c r="BG22" i="6"/>
  <c r="BI22" i="6"/>
  <c r="BK22" i="6"/>
  <c r="BM22" i="6"/>
  <c r="BO22" i="6"/>
  <c r="BQ22" i="6"/>
  <c r="BG15" i="6"/>
  <c r="BI15" i="6"/>
  <c r="BK15" i="6"/>
  <c r="BM15" i="6"/>
  <c r="BO15" i="6"/>
  <c r="BQ15" i="6"/>
  <c r="CI11" i="6"/>
  <c r="CI18" i="6"/>
  <c r="CI23" i="6" s="1"/>
  <c r="CI25" i="6"/>
  <c r="CI32" i="6"/>
  <c r="CH11" i="6"/>
  <c r="CH25" i="6"/>
  <c r="W11" i="6"/>
  <c r="W18" i="6"/>
  <c r="X11" i="6"/>
  <c r="X18" i="6"/>
  <c r="Y11" i="6"/>
  <c r="Y18" i="6"/>
  <c r="Z11" i="6"/>
  <c r="Z18" i="6"/>
  <c r="AA11" i="6"/>
  <c r="AA18" i="6"/>
  <c r="AW11" i="6"/>
  <c r="AW16" i="6" s="1"/>
  <c r="AW18" i="6"/>
  <c r="BC11" i="6"/>
  <c r="BC18" i="6"/>
  <c r="BE11" i="6"/>
  <c r="BE18" i="6"/>
  <c r="DI11" i="6"/>
  <c r="W14" i="6"/>
  <c r="W21" i="6"/>
  <c r="W28" i="6"/>
  <c r="W35" i="6"/>
  <c r="X14" i="6"/>
  <c r="X21" i="6"/>
  <c r="X28" i="6"/>
  <c r="X35" i="6"/>
  <c r="Y14" i="6"/>
  <c r="Y21" i="6"/>
  <c r="Y28" i="6"/>
  <c r="Y35" i="6"/>
  <c r="Z14" i="6"/>
  <c r="Z21" i="6"/>
  <c r="Z28" i="6"/>
  <c r="Z35" i="6"/>
  <c r="AA14" i="6"/>
  <c r="AA21" i="6"/>
  <c r="AA28" i="6"/>
  <c r="AA35" i="6"/>
  <c r="AA12" i="6"/>
  <c r="V19" i="6"/>
  <c r="Y19" i="6" s="1"/>
  <c r="AA25" i="6"/>
  <c r="AA26" i="6"/>
  <c r="AA32" i="6"/>
  <c r="V33" i="6"/>
  <c r="Y33" i="6" s="1"/>
  <c r="AO21" i="6"/>
  <c r="AS21" i="6"/>
  <c r="AS23" i="6" s="1"/>
  <c r="AV21" i="6"/>
  <c r="AV23" i="6" s="1"/>
  <c r="BA14" i="6"/>
  <c r="BA28" i="6"/>
  <c r="BA35" i="6"/>
  <c r="BB14" i="6"/>
  <c r="BB28" i="6"/>
  <c r="BB35" i="6"/>
  <c r="BC14" i="6"/>
  <c r="BC28" i="6"/>
  <c r="BC35" i="6"/>
  <c r="BD14" i="6"/>
  <c r="BD28" i="6"/>
  <c r="BD35" i="6"/>
  <c r="BE14" i="6"/>
  <c r="BE28" i="6"/>
  <c r="BE30" i="6" s="1"/>
  <c r="BE35" i="6"/>
  <c r="CE14" i="6"/>
  <c r="CE21" i="6"/>
  <c r="CE28" i="6"/>
  <c r="CE35" i="6"/>
  <c r="CH14" i="6"/>
  <c r="CH21" i="6"/>
  <c r="CH28" i="6"/>
  <c r="CH35" i="6"/>
  <c r="CH37" i="6" s="1"/>
  <c r="CI14" i="6"/>
  <c r="CI28" i="6"/>
  <c r="CI35" i="6"/>
  <c r="AC13" i="5"/>
  <c r="Y13" i="5"/>
  <c r="BC13" i="5"/>
  <c r="AB13" i="5"/>
  <c r="BF13" i="5"/>
  <c r="CJ13" i="5"/>
  <c r="AC14" i="5"/>
  <c r="BG14" i="5"/>
  <c r="AB14" i="5"/>
  <c r="BF14" i="5"/>
  <c r="CI12" i="6"/>
  <c r="CH12" i="6"/>
  <c r="BE12" i="6"/>
  <c r="Z12" i="6"/>
  <c r="BD12" i="6"/>
  <c r="CI13" i="6"/>
  <c r="CH13" i="6"/>
  <c r="AA13" i="6"/>
  <c r="BE13" i="6"/>
  <c r="Z13" i="6"/>
  <c r="BD13" i="6"/>
  <c r="BT15" i="6"/>
  <c r="BV15" i="6"/>
  <c r="BX15" i="6"/>
  <c r="BZ15" i="6"/>
  <c r="CB15" i="6"/>
  <c r="CD15" i="6"/>
  <c r="BS15" i="6"/>
  <c r="BU15" i="6"/>
  <c r="BW15" i="6"/>
  <c r="BY15" i="6"/>
  <c r="CA15" i="6"/>
  <c r="CC15" i="6"/>
  <c r="V15" i="6"/>
  <c r="T15" i="6"/>
  <c r="R15" i="6"/>
  <c r="P15" i="6"/>
  <c r="N15" i="6"/>
  <c r="L15" i="6"/>
  <c r="AD15" i="6"/>
  <c r="AF15" i="6"/>
  <c r="AH15" i="6"/>
  <c r="AJ15" i="6"/>
  <c r="AL15" i="6"/>
  <c r="AN15" i="6"/>
  <c r="AP15" i="6"/>
  <c r="AR15" i="6"/>
  <c r="AT15" i="6"/>
  <c r="AV15" i="6"/>
  <c r="AX15" i="6"/>
  <c r="AZ15" i="6"/>
  <c r="U15" i="6"/>
  <c r="S15" i="6"/>
  <c r="Q15" i="6"/>
  <c r="O15" i="6"/>
  <c r="M15" i="6"/>
  <c r="K15" i="6"/>
  <c r="AY15" i="6"/>
  <c r="AW15" i="6"/>
  <c r="AU15" i="6"/>
  <c r="AS15" i="6"/>
  <c r="AO15" i="6"/>
  <c r="AM15" i="6"/>
  <c r="AK15" i="6"/>
  <c r="AI15" i="6"/>
  <c r="AG15" i="6"/>
  <c r="AE15" i="6"/>
  <c r="AQ15" i="6"/>
  <c r="AC15" i="6"/>
  <c r="CJ15" i="6"/>
  <c r="DN15" i="6"/>
  <c r="CI17" i="6"/>
  <c r="CH17" i="6"/>
  <c r="AA17" i="6"/>
  <c r="BE17" i="6"/>
  <c r="Z17" i="6"/>
  <c r="BD17" i="6"/>
  <c r="CI19" i="6"/>
  <c r="CH19" i="6"/>
  <c r="BE19" i="6"/>
  <c r="U19" i="6"/>
  <c r="Z19" i="6" s="1"/>
  <c r="BD19" i="6"/>
  <c r="CH20" i="6"/>
  <c r="AA20" i="6"/>
  <c r="BE20" i="6"/>
  <c r="Z20" i="6"/>
  <c r="BD20" i="6"/>
  <c r="BT22" i="6"/>
  <c r="BV22" i="6"/>
  <c r="BX22" i="6"/>
  <c r="BZ22" i="6"/>
  <c r="CB22" i="6"/>
  <c r="CD22" i="6"/>
  <c r="BS22" i="6"/>
  <c r="BU22" i="6"/>
  <c r="BW22" i="6"/>
  <c r="BY22" i="6"/>
  <c r="CA22" i="6"/>
  <c r="CC22" i="6"/>
  <c r="V22" i="6"/>
  <c r="T22" i="6"/>
  <c r="R22" i="6"/>
  <c r="P22" i="6"/>
  <c r="N22" i="6"/>
  <c r="L22" i="6"/>
  <c r="AD22" i="6"/>
  <c r="AF22" i="6"/>
  <c r="AH22" i="6"/>
  <c r="AJ22" i="6"/>
  <c r="AL22" i="6"/>
  <c r="AN22" i="6"/>
  <c r="AP22" i="6"/>
  <c r="AR22" i="6"/>
  <c r="AT22" i="6"/>
  <c r="AV22" i="6"/>
  <c r="AX22" i="6"/>
  <c r="AZ22" i="6"/>
  <c r="U22" i="6"/>
  <c r="S22" i="6"/>
  <c r="Q22" i="6"/>
  <c r="O22" i="6"/>
  <c r="M22" i="6"/>
  <c r="K22" i="6"/>
  <c r="AY22" i="6"/>
  <c r="AW22" i="6"/>
  <c r="AU22" i="6"/>
  <c r="AS22" i="6"/>
  <c r="AO22" i="6"/>
  <c r="AM22" i="6"/>
  <c r="AK22" i="6"/>
  <c r="AI22" i="6"/>
  <c r="AG22" i="6"/>
  <c r="AE22" i="6"/>
  <c r="AQ22" i="6"/>
  <c r="AC22" i="6"/>
  <c r="CJ22" i="6"/>
  <c r="DN22" i="6"/>
  <c r="CI24" i="6"/>
  <c r="CH24" i="6"/>
  <c r="AA24" i="6"/>
  <c r="BE24" i="6"/>
  <c r="Z24" i="6"/>
  <c r="BD24" i="6"/>
  <c r="Z25" i="6"/>
  <c r="Z30" i="6" s="1"/>
  <c r="AS25" i="6"/>
  <c r="AS30" i="6" s="1"/>
  <c r="CI26" i="6"/>
  <c r="CH26" i="6"/>
  <c r="BE26" i="6"/>
  <c r="W25" i="6"/>
  <c r="BD26" i="6"/>
  <c r="CI27" i="6"/>
  <c r="CH27" i="6"/>
  <c r="AA27" i="6"/>
  <c r="BE27" i="6"/>
  <c r="Z27" i="6"/>
  <c r="BD27" i="6"/>
  <c r="BT29" i="6"/>
  <c r="BV29" i="6"/>
  <c r="BX29" i="6"/>
  <c r="BZ29" i="6"/>
  <c r="CB29" i="6"/>
  <c r="CD29" i="6"/>
  <c r="BS29" i="6"/>
  <c r="BU29" i="6"/>
  <c r="BW29" i="6"/>
  <c r="BY29" i="6"/>
  <c r="CA29" i="6"/>
  <c r="CC29" i="6"/>
  <c r="V29" i="6"/>
  <c r="T29" i="6"/>
  <c r="R29" i="6"/>
  <c r="P29" i="6"/>
  <c r="N29" i="6"/>
  <c r="L29" i="6"/>
  <c r="AD29" i="6"/>
  <c r="AF29" i="6"/>
  <c r="AH29" i="6"/>
  <c r="AJ29" i="6"/>
  <c r="AL29" i="6"/>
  <c r="AN29" i="6"/>
  <c r="AP29" i="6"/>
  <c r="AR29" i="6"/>
  <c r="AT29" i="6"/>
  <c r="AV29" i="6"/>
  <c r="AX29" i="6"/>
  <c r="AZ29" i="6"/>
  <c r="U29" i="6"/>
  <c r="S29" i="6"/>
  <c r="Q29" i="6"/>
  <c r="O29" i="6"/>
  <c r="M29" i="6"/>
  <c r="K29" i="6"/>
  <c r="AY29" i="6"/>
  <c r="AW29" i="6"/>
  <c r="AU29" i="6"/>
  <c r="AS29" i="6"/>
  <c r="AO29" i="6"/>
  <c r="AM29" i="6"/>
  <c r="AK29" i="6"/>
  <c r="AI29" i="6"/>
  <c r="AG29" i="6"/>
  <c r="AE29" i="6"/>
  <c r="AQ29" i="6"/>
  <c r="AC29" i="6"/>
  <c r="CJ29" i="6"/>
  <c r="DN29" i="6"/>
  <c r="CI31" i="6"/>
  <c r="CH31" i="6"/>
  <c r="AA31" i="6"/>
  <c r="BE31" i="6"/>
  <c r="Z31" i="6"/>
  <c r="BD31" i="6"/>
  <c r="BE32" i="6"/>
  <c r="BE37" i="6" s="1"/>
  <c r="Z32" i="6"/>
  <c r="Z37" i="6" s="1"/>
  <c r="AS32" i="6"/>
  <c r="BA32" i="6" s="1"/>
  <c r="CI33" i="6"/>
  <c r="CH33" i="6"/>
  <c r="BE33" i="6"/>
  <c r="U33" i="6"/>
  <c r="Z33" i="6" s="1"/>
  <c r="BD33" i="6"/>
  <c r="CH34" i="6"/>
  <c r="AA34" i="6"/>
  <c r="BE34" i="6"/>
  <c r="Z34" i="6"/>
  <c r="BD34" i="6"/>
  <c r="BP36" i="6"/>
  <c r="BO36" i="6"/>
  <c r="BH36" i="6"/>
  <c r="BJ36" i="6"/>
  <c r="BL36" i="6"/>
  <c r="BN36" i="6"/>
  <c r="BG36" i="6"/>
  <c r="BI36" i="6"/>
  <c r="BK36" i="6"/>
  <c r="BM36" i="6"/>
  <c r="BT36" i="6"/>
  <c r="BV36" i="6"/>
  <c r="BX36" i="6"/>
  <c r="BZ36" i="6"/>
  <c r="CB36" i="6"/>
  <c r="CD36" i="6"/>
  <c r="BS36" i="6"/>
  <c r="BU36" i="6"/>
  <c r="BW36" i="6"/>
  <c r="BY36" i="6"/>
  <c r="CA36" i="6"/>
  <c r="CC36" i="6"/>
  <c r="V36" i="6"/>
  <c r="T36" i="6"/>
  <c r="R36" i="6"/>
  <c r="P36" i="6"/>
  <c r="N36" i="6"/>
  <c r="L36" i="6"/>
  <c r="AD36" i="6"/>
  <c r="AF36" i="6"/>
  <c r="AH36" i="6"/>
  <c r="AJ36" i="6"/>
  <c r="AL36" i="6"/>
  <c r="AN36" i="6"/>
  <c r="AP36" i="6"/>
  <c r="AR36" i="6"/>
  <c r="AT36" i="6"/>
  <c r="AV36" i="6"/>
  <c r="AX36" i="6"/>
  <c r="AZ36" i="6"/>
  <c r="U36" i="6"/>
  <c r="S36" i="6"/>
  <c r="Q36" i="6"/>
  <c r="O36" i="6"/>
  <c r="M36" i="6"/>
  <c r="K36" i="6"/>
  <c r="AY36" i="6"/>
  <c r="AW36" i="6"/>
  <c r="AU36" i="6"/>
  <c r="AS36" i="6"/>
  <c r="AO36" i="6"/>
  <c r="AM36" i="6"/>
  <c r="AK36" i="6"/>
  <c r="AI36" i="6"/>
  <c r="AG36" i="6"/>
  <c r="AE36" i="6"/>
  <c r="AQ36" i="6"/>
  <c r="AC36" i="6"/>
  <c r="CJ36" i="6"/>
  <c r="AA10" i="6"/>
  <c r="BE10" i="6"/>
  <c r="CH10" i="6"/>
  <c r="Z10" i="6"/>
  <c r="BD10" i="6"/>
  <c r="W32" i="6"/>
  <c r="X32" i="6"/>
  <c r="X37" i="6" s="1"/>
  <c r="X25" i="6"/>
  <c r="X30" i="6" s="1"/>
  <c r="Y32" i="6"/>
  <c r="Y37" i="6" s="1"/>
  <c r="Y25" i="6"/>
  <c r="W12" i="6"/>
  <c r="X12" i="6"/>
  <c r="X19" i="6"/>
  <c r="Y12" i="6"/>
  <c r="Y26" i="6"/>
  <c r="I397" i="15"/>
  <c r="I398" i="15"/>
  <c r="I399" i="15"/>
  <c r="I400" i="15"/>
  <c r="I401" i="15"/>
  <c r="I402" i="15"/>
  <c r="I403" i="15"/>
  <c r="I404" i="15"/>
  <c r="I405" i="15"/>
  <c r="I406" i="15"/>
  <c r="I407" i="15"/>
  <c r="I408" i="15"/>
  <c r="I409" i="15"/>
  <c r="I410" i="15"/>
  <c r="I411" i="15"/>
  <c r="I412" i="15"/>
  <c r="I413" i="15"/>
  <c r="I414" i="15"/>
  <c r="I415" i="15"/>
  <c r="I416" i="15"/>
  <c r="I417" i="15"/>
  <c r="I418" i="15"/>
  <c r="I419" i="15"/>
  <c r="I420" i="15"/>
  <c r="I421" i="15"/>
  <c r="I422" i="15"/>
  <c r="I423" i="15"/>
  <c r="I424" i="15"/>
  <c r="I425" i="15"/>
  <c r="I426" i="15"/>
  <c r="I427" i="15"/>
  <c r="I428" i="15"/>
  <c r="I429" i="15"/>
  <c r="I430" i="15"/>
  <c r="I431" i="15"/>
  <c r="M152" i="15"/>
  <c r="J152" i="15"/>
  <c r="M151" i="15"/>
  <c r="J151" i="15"/>
  <c r="M150" i="15"/>
  <c r="J150" i="15"/>
  <c r="CH57" i="6"/>
  <c r="CH58" i="6"/>
  <c r="M149" i="15"/>
  <c r="J149" i="15"/>
  <c r="M148" i="15"/>
  <c r="J148" i="15"/>
  <c r="M147" i="15"/>
  <c r="J147" i="15"/>
  <c r="BD13" i="5"/>
  <c r="BE14" i="5"/>
  <c r="M146" i="15"/>
  <c r="J146" i="15"/>
  <c r="M145" i="15"/>
  <c r="J145" i="15"/>
  <c r="M144" i="15"/>
  <c r="J144" i="15"/>
  <c r="M139" i="15"/>
  <c r="M140" i="15"/>
  <c r="M141" i="15"/>
  <c r="M142" i="15"/>
  <c r="M143" i="15"/>
  <c r="J141" i="15"/>
  <c r="J142" i="15"/>
  <c r="J143" i="15"/>
  <c r="J140" i="15"/>
  <c r="J139" i="15"/>
  <c r="J138" i="15"/>
  <c r="CE34" i="6"/>
  <c r="CE33" i="6"/>
  <c r="CE32" i="6"/>
  <c r="CE37" i="6" s="1"/>
  <c r="CE31" i="6"/>
  <c r="CE27" i="6"/>
  <c r="CE26" i="6"/>
  <c r="CE25" i="6"/>
  <c r="CE30" i="6" s="1"/>
  <c r="CE24" i="6"/>
  <c r="CE20" i="6"/>
  <c r="CE19" i="6"/>
  <c r="CE12" i="6"/>
  <c r="CE13" i="6"/>
  <c r="BF12" i="6"/>
  <c r="BF19" i="6"/>
  <c r="BF26" i="6"/>
  <c r="BF33" i="6"/>
  <c r="CG14" i="5"/>
  <c r="CG13" i="5"/>
  <c r="H79" i="16"/>
  <c r="F81" i="16"/>
  <c r="R73" i="16"/>
  <c r="R75" i="16" s="1"/>
  <c r="G67" i="16"/>
  <c r="G68" i="16" s="1"/>
  <c r="H67" i="16"/>
  <c r="H68" i="16" s="1"/>
  <c r="I67" i="16"/>
  <c r="I68" i="16" s="1"/>
  <c r="J67" i="16"/>
  <c r="J68" i="16" s="1"/>
  <c r="F52" i="16"/>
  <c r="E65" i="16" s="1"/>
  <c r="M67" i="16"/>
  <c r="M68" i="16" s="1"/>
  <c r="N67" i="16"/>
  <c r="N68" i="16" s="1"/>
  <c r="O67" i="16"/>
  <c r="O68" i="16" s="1"/>
  <c r="P67" i="16"/>
  <c r="P68" i="16"/>
  <c r="Q67" i="16"/>
  <c r="Q68" i="16" s="1"/>
  <c r="G62" i="16"/>
  <c r="H62" i="16"/>
  <c r="I62" i="16"/>
  <c r="J62" i="16"/>
  <c r="K62" i="16"/>
  <c r="L62" i="16"/>
  <c r="M62" i="16"/>
  <c r="N62" i="16"/>
  <c r="O62" i="16"/>
  <c r="P62" i="16"/>
  <c r="Q62" i="16"/>
  <c r="F62" i="16"/>
  <c r="G43" i="16"/>
  <c r="H43" i="16"/>
  <c r="I43" i="16"/>
  <c r="J43" i="16"/>
  <c r="K43" i="16"/>
  <c r="L43" i="16"/>
  <c r="M43" i="16"/>
  <c r="N43" i="16"/>
  <c r="O43" i="16"/>
  <c r="P43" i="16"/>
  <c r="Q43" i="16"/>
  <c r="F43" i="16"/>
  <c r="R45" i="16"/>
  <c r="G54" i="16"/>
  <c r="H54" i="16"/>
  <c r="I54" i="16"/>
  <c r="J54" i="16"/>
  <c r="K54" i="16"/>
  <c r="L54" i="16"/>
  <c r="M54" i="16"/>
  <c r="N54" i="16"/>
  <c r="O54" i="16"/>
  <c r="P54" i="16"/>
  <c r="Q54" i="16"/>
  <c r="F54" i="16"/>
  <c r="G52" i="16"/>
  <c r="H52" i="16"/>
  <c r="I52" i="16"/>
  <c r="J52" i="16"/>
  <c r="K52" i="16"/>
  <c r="L52" i="16"/>
  <c r="M52" i="16"/>
  <c r="N52" i="16"/>
  <c r="O52" i="16"/>
  <c r="P52" i="16"/>
  <c r="Q52" i="16"/>
  <c r="G49" i="16"/>
  <c r="H49" i="16"/>
  <c r="I49" i="16"/>
  <c r="J49" i="16"/>
  <c r="K49" i="16"/>
  <c r="L49" i="16"/>
  <c r="M49" i="16"/>
  <c r="N49" i="16"/>
  <c r="O49" i="16"/>
  <c r="P49" i="16"/>
  <c r="Q49" i="16"/>
  <c r="F49" i="16"/>
  <c r="G46" i="16"/>
  <c r="H46" i="16"/>
  <c r="I46" i="16"/>
  <c r="J46" i="16"/>
  <c r="K46" i="16"/>
  <c r="L46" i="16"/>
  <c r="M46" i="16"/>
  <c r="N46" i="16"/>
  <c r="O46" i="16"/>
  <c r="P46" i="16"/>
  <c r="Q46" i="16"/>
  <c r="F46" i="16"/>
  <c r="C10" i="16"/>
  <c r="C17" i="16"/>
  <c r="D12" i="16" s="1"/>
  <c r="C19" i="16"/>
  <c r="C27" i="16"/>
  <c r="D20" i="16" s="1"/>
  <c r="G25" i="16"/>
  <c r="G26" i="16" s="1"/>
  <c r="H25" i="16"/>
  <c r="H26" i="16" s="1"/>
  <c r="I25" i="16"/>
  <c r="I26" i="16"/>
  <c r="J25" i="16"/>
  <c r="J26" i="16" s="1"/>
  <c r="K25" i="16"/>
  <c r="K26" i="16" s="1"/>
  <c r="L25" i="16"/>
  <c r="L26" i="16" s="1"/>
  <c r="M25" i="16"/>
  <c r="M26" i="16" s="1"/>
  <c r="N25" i="16"/>
  <c r="N26" i="16" s="1"/>
  <c r="O25" i="16"/>
  <c r="O26" i="16" s="1"/>
  <c r="P25" i="16"/>
  <c r="P26" i="16" s="1"/>
  <c r="Q25" i="16"/>
  <c r="Q26" i="16" s="1"/>
  <c r="F25" i="16"/>
  <c r="F26" i="16" s="1"/>
  <c r="L16" i="16"/>
  <c r="L17" i="16" s="1"/>
  <c r="M16" i="16"/>
  <c r="M17" i="16" s="1"/>
  <c r="M27" i="16" s="1"/>
  <c r="M29" i="16" s="1"/>
  <c r="M36" i="16" s="1"/>
  <c r="N16" i="16"/>
  <c r="N17" i="16" s="1"/>
  <c r="F16" i="16"/>
  <c r="G16" i="16"/>
  <c r="G17" i="16"/>
  <c r="G27" i="16" s="1"/>
  <c r="G29" i="16" s="1"/>
  <c r="G36" i="16" s="1"/>
  <c r="H16" i="16"/>
  <c r="H17" i="16" s="1"/>
  <c r="H27" i="16" s="1"/>
  <c r="H29" i="16" s="1"/>
  <c r="H36" i="16" s="1"/>
  <c r="I16" i="16"/>
  <c r="I17" i="16" s="1"/>
  <c r="J16" i="16"/>
  <c r="J17" i="16" s="1"/>
  <c r="J27" i="16" s="1"/>
  <c r="J29" i="16" s="1"/>
  <c r="J36" i="16" s="1"/>
  <c r="K16" i="16"/>
  <c r="O16" i="16"/>
  <c r="O17" i="16" s="1"/>
  <c r="P16" i="16"/>
  <c r="P17" i="16" s="1"/>
  <c r="P27" i="16" s="1"/>
  <c r="P29" i="16" s="1"/>
  <c r="P36" i="16" s="1"/>
  <c r="Q16" i="16"/>
  <c r="Q17" i="16" s="1"/>
  <c r="Q27" i="16" s="1"/>
  <c r="Q29" i="16" s="1"/>
  <c r="Q36" i="16" s="1"/>
  <c r="R10" i="16"/>
  <c r="G33" i="16"/>
  <c r="H33" i="16"/>
  <c r="I33" i="16"/>
  <c r="J33" i="16"/>
  <c r="K33" i="16"/>
  <c r="L33" i="16"/>
  <c r="M33" i="16"/>
  <c r="N33" i="16"/>
  <c r="O33" i="16"/>
  <c r="P33" i="16"/>
  <c r="Q33" i="16"/>
  <c r="F33" i="16"/>
  <c r="R31" i="16"/>
  <c r="R11" i="16"/>
  <c r="D18" i="16"/>
  <c r="R23" i="16"/>
  <c r="R6" i="16"/>
  <c r="R7" i="16"/>
  <c r="R8" i="16"/>
  <c r="R9" i="16"/>
  <c r="R12" i="16"/>
  <c r="R13" i="16"/>
  <c r="R14" i="16"/>
  <c r="R15" i="16"/>
  <c r="R18" i="16"/>
  <c r="R19" i="16"/>
  <c r="R20" i="16"/>
  <c r="R21" i="16"/>
  <c r="R22" i="16"/>
  <c r="R24" i="16"/>
  <c r="R5" i="16"/>
  <c r="D5" i="16"/>
  <c r="S44" i="7"/>
  <c r="S43" i="7"/>
  <c r="S42" i="7"/>
  <c r="S41" i="7"/>
  <c r="S40" i="7"/>
  <c r="S39" i="7"/>
  <c r="S38" i="7"/>
  <c r="S37" i="7"/>
  <c r="S36" i="7"/>
  <c r="S35" i="7"/>
  <c r="S34" i="7"/>
  <c r="S33" i="7"/>
  <c r="S18" i="7"/>
  <c r="S17" i="7"/>
  <c r="S16" i="7"/>
  <c r="U15" i="7"/>
  <c r="S15" i="7"/>
  <c r="S14" i="7"/>
  <c r="U13" i="7"/>
  <c r="S13" i="7"/>
  <c r="S12" i="7"/>
  <c r="U11" i="7"/>
  <c r="S11" i="7"/>
  <c r="S10" i="7"/>
  <c r="U9" i="7"/>
  <c r="S9" i="7"/>
  <c r="BB10" i="6"/>
  <c r="BA10" i="6"/>
  <c r="BC34" i="6"/>
  <c r="BB34" i="6"/>
  <c r="BA34" i="6"/>
  <c r="BC33" i="6"/>
  <c r="BB33" i="6"/>
  <c r="BA33" i="6"/>
  <c r="BC32" i="6"/>
  <c r="BC37" i="6" s="1"/>
  <c r="BC31" i="6"/>
  <c r="BB31" i="6"/>
  <c r="BA31" i="6"/>
  <c r="BC27" i="6"/>
  <c r="BB27" i="6"/>
  <c r="BA27" i="6"/>
  <c r="BC26" i="6"/>
  <c r="BB26" i="6"/>
  <c r="BA26" i="6"/>
  <c r="BC25" i="6"/>
  <c r="BC24" i="6"/>
  <c r="BB24" i="6"/>
  <c r="BA24" i="6"/>
  <c r="BC20" i="6"/>
  <c r="BB20" i="6"/>
  <c r="BA20" i="6"/>
  <c r="BC19" i="6"/>
  <c r="BB19" i="6"/>
  <c r="BA19" i="6"/>
  <c r="BC17" i="6"/>
  <c r="BB17" i="6"/>
  <c r="BA17" i="6"/>
  <c r="BC13" i="6"/>
  <c r="BB13" i="6"/>
  <c r="BA13" i="6"/>
  <c r="BC12" i="6"/>
  <c r="BB12" i="6"/>
  <c r="BA12" i="6"/>
  <c r="BC10" i="6"/>
  <c r="BD14" i="5"/>
  <c r="G518" i="15"/>
  <c r="G517" i="15"/>
  <c r="G516" i="15"/>
  <c r="G515" i="15"/>
  <c r="G514" i="15"/>
  <c r="G513" i="15"/>
  <c r="G512" i="15"/>
  <c r="I523" i="15"/>
  <c r="I522" i="15"/>
  <c r="I520" i="15"/>
  <c r="I519" i="15"/>
  <c r="I525" i="15"/>
  <c r="I524" i="15"/>
  <c r="M128" i="15"/>
  <c r="J128" i="15"/>
  <c r="M127" i="15"/>
  <c r="J127" i="15"/>
  <c r="M126" i="15"/>
  <c r="J126" i="15"/>
  <c r="EO32" i="6"/>
  <c r="EO35" i="6"/>
  <c r="EM37" i="6"/>
  <c r="EQ35" i="6"/>
  <c r="EP35" i="6"/>
  <c r="EP32" i="6"/>
  <c r="EN35" i="6"/>
  <c r="EM35" i="6"/>
  <c r="EP34" i="6"/>
  <c r="EO34" i="6"/>
  <c r="EN34" i="6"/>
  <c r="EQ33" i="6"/>
  <c r="EP33" i="6"/>
  <c r="EO33" i="6"/>
  <c r="EN33" i="6"/>
  <c r="EM33" i="6"/>
  <c r="EQ32" i="6"/>
  <c r="EN32" i="6"/>
  <c r="EM32" i="6"/>
  <c r="EO31" i="6"/>
  <c r="EQ31" i="6" s="1"/>
  <c r="EQ36" i="6" s="1"/>
  <c r="EN31" i="6"/>
  <c r="EM31" i="6"/>
  <c r="EM36" i="6" s="1"/>
  <c r="EM30" i="6"/>
  <c r="BF29" i="6"/>
  <c r="EQ28" i="6"/>
  <c r="EQ25" i="6"/>
  <c r="EP28" i="6"/>
  <c r="EO28" i="6"/>
  <c r="EN28" i="6"/>
  <c r="EM28" i="6"/>
  <c r="EP27" i="6"/>
  <c r="EO27" i="6"/>
  <c r="EN27" i="6"/>
  <c r="EQ26" i="6"/>
  <c r="EP26" i="6"/>
  <c r="EO26" i="6"/>
  <c r="EN26" i="6"/>
  <c r="EM26" i="6"/>
  <c r="EP25" i="6"/>
  <c r="EO25" i="6"/>
  <c r="EN25" i="6"/>
  <c r="EM25" i="6"/>
  <c r="EO24" i="6"/>
  <c r="EQ24" i="6" s="1"/>
  <c r="EQ29" i="6" s="1"/>
  <c r="EN24" i="6"/>
  <c r="EM24" i="6"/>
  <c r="EM29" i="6" s="1"/>
  <c r="EM23" i="6"/>
  <c r="BF22" i="6"/>
  <c r="EQ21" i="6"/>
  <c r="EP21" i="6"/>
  <c r="EO21" i="6"/>
  <c r="EN21" i="6"/>
  <c r="EM21" i="6"/>
  <c r="EP20" i="6"/>
  <c r="EO20" i="6"/>
  <c r="EN20" i="6"/>
  <c r="EQ19" i="6"/>
  <c r="EP19" i="6"/>
  <c r="EO19" i="6"/>
  <c r="EN19" i="6"/>
  <c r="EM19" i="6"/>
  <c r="EQ18" i="6"/>
  <c r="EP18" i="6"/>
  <c r="EO18" i="6"/>
  <c r="EN18" i="6"/>
  <c r="EM18" i="6"/>
  <c r="EO17" i="6"/>
  <c r="EN17" i="6"/>
  <c r="EM17" i="6"/>
  <c r="EP17" i="6" s="1"/>
  <c r="G525" i="15"/>
  <c r="G524" i="15"/>
  <c r="G523" i="15"/>
  <c r="G522" i="15"/>
  <c r="G521" i="15"/>
  <c r="G520" i="15"/>
  <c r="G519" i="15"/>
  <c r="G511" i="15"/>
  <c r="G510" i="15"/>
  <c r="G509" i="15"/>
  <c r="G508" i="15"/>
  <c r="G507" i="15"/>
  <c r="G506" i="15"/>
  <c r="G505" i="15"/>
  <c r="G504" i="15"/>
  <c r="G503" i="15"/>
  <c r="G502" i="15"/>
  <c r="G501" i="15"/>
  <c r="G500" i="15"/>
  <c r="G499" i="15"/>
  <c r="G498" i="15"/>
  <c r="G497" i="15"/>
  <c r="G496" i="15"/>
  <c r="G495" i="15"/>
  <c r="G494" i="15"/>
  <c r="G493" i="15"/>
  <c r="G492" i="15"/>
  <c r="G491" i="15"/>
  <c r="G490" i="15"/>
  <c r="G489" i="15"/>
  <c r="G488" i="15"/>
  <c r="G487" i="15"/>
  <c r="G486" i="15"/>
  <c r="G485" i="15"/>
  <c r="G484" i="15"/>
  <c r="BC14" i="5"/>
  <c r="S50" i="7"/>
  <c r="S48" i="7"/>
  <c r="S46" i="7"/>
  <c r="S32" i="7"/>
  <c r="G477" i="15"/>
  <c r="G476" i="15"/>
  <c r="G475" i="15"/>
  <c r="G474" i="15"/>
  <c r="G473" i="15"/>
  <c r="G472" i="15"/>
  <c r="G471" i="15"/>
  <c r="G470" i="15"/>
  <c r="G469" i="15"/>
  <c r="G468" i="15"/>
  <c r="G467" i="15"/>
  <c r="G466" i="15"/>
  <c r="G465" i="15"/>
  <c r="G464" i="15"/>
  <c r="G463" i="15"/>
  <c r="G462" i="15"/>
  <c r="G461" i="15"/>
  <c r="G460" i="15"/>
  <c r="G459" i="15"/>
  <c r="G458" i="15"/>
  <c r="G457" i="15"/>
  <c r="G456" i="15"/>
  <c r="G455" i="15"/>
  <c r="G454" i="15"/>
  <c r="G453" i="15"/>
  <c r="G452" i="15"/>
  <c r="G451" i="15"/>
  <c r="G450" i="15"/>
  <c r="G449" i="15"/>
  <c r="G448" i="15"/>
  <c r="G447" i="15"/>
  <c r="G446" i="15"/>
  <c r="G445" i="15"/>
  <c r="G444" i="15"/>
  <c r="G443" i="15"/>
  <c r="G442" i="15"/>
  <c r="AN42" i="6"/>
  <c r="G679" i="15"/>
  <c r="G678" i="15"/>
  <c r="G677" i="15"/>
  <c r="G676" i="15"/>
  <c r="G675" i="15"/>
  <c r="G674" i="15"/>
  <c r="G673" i="15"/>
  <c r="G672" i="15"/>
  <c r="G671" i="15"/>
  <c r="G670" i="15"/>
  <c r="G669" i="15"/>
  <c r="G668" i="15"/>
  <c r="G617" i="15"/>
  <c r="G483" i="15"/>
  <c r="G482" i="15"/>
  <c r="G481" i="15"/>
  <c r="G480" i="15"/>
  <c r="G479" i="15"/>
  <c r="G478" i="15"/>
  <c r="G438" i="15"/>
  <c r="G431" i="15"/>
  <c r="G430" i="15"/>
  <c r="G429" i="15"/>
  <c r="F428" i="15"/>
  <c r="G428" i="15" s="1"/>
  <c r="G427" i="15"/>
  <c r="G426" i="15"/>
  <c r="G425" i="15"/>
  <c r="G424" i="15"/>
  <c r="G423" i="15"/>
  <c r="G422" i="15"/>
  <c r="F421" i="15"/>
  <c r="G421" i="15" s="1"/>
  <c r="G420" i="15"/>
  <c r="G419" i="15"/>
  <c r="G418" i="15"/>
  <c r="G417" i="15"/>
  <c r="G416" i="15"/>
  <c r="G415" i="15"/>
  <c r="F414" i="15"/>
  <c r="G414" i="15" s="1"/>
  <c r="G413" i="15"/>
  <c r="G412" i="15"/>
  <c r="G411" i="15"/>
  <c r="G410" i="15"/>
  <c r="G409" i="15"/>
  <c r="G408" i="15"/>
  <c r="F407" i="15"/>
  <c r="G407" i="15" s="1"/>
  <c r="G406" i="15"/>
  <c r="G405" i="15"/>
  <c r="G404" i="15"/>
  <c r="G403" i="15"/>
  <c r="G402" i="15"/>
  <c r="G401" i="15"/>
  <c r="F400" i="15"/>
  <c r="G400" i="15" s="1"/>
  <c r="G399" i="15"/>
  <c r="G398" i="15"/>
  <c r="G397" i="15"/>
  <c r="H243" i="15"/>
  <c r="H242" i="15"/>
  <c r="H241" i="15"/>
  <c r="H240" i="15"/>
  <c r="M215" i="15"/>
  <c r="J215" i="15"/>
  <c r="M214" i="15"/>
  <c r="J214" i="15"/>
  <c r="M213" i="15"/>
  <c r="J213" i="15"/>
  <c r="M212" i="15"/>
  <c r="J212" i="15"/>
  <c r="M211" i="15"/>
  <c r="J211" i="15"/>
  <c r="M210" i="15"/>
  <c r="J210" i="15"/>
  <c r="M209" i="15"/>
  <c r="J209" i="15"/>
  <c r="M208" i="15"/>
  <c r="J208" i="15"/>
  <c r="M207" i="15"/>
  <c r="J207" i="15"/>
  <c r="M206" i="15"/>
  <c r="J206" i="15"/>
  <c r="M205" i="15"/>
  <c r="J205" i="15"/>
  <c r="M204" i="15"/>
  <c r="J204" i="15"/>
  <c r="M200" i="15"/>
  <c r="J200" i="15"/>
  <c r="M199" i="15"/>
  <c r="J199" i="15"/>
  <c r="M198" i="15"/>
  <c r="J198" i="15"/>
  <c r="M197" i="15"/>
  <c r="J197" i="15"/>
  <c r="M196" i="15"/>
  <c r="J196" i="15"/>
  <c r="M195" i="15"/>
  <c r="J195" i="15"/>
  <c r="M189" i="15"/>
  <c r="J189" i="15"/>
  <c r="M177" i="15"/>
  <c r="J177" i="15"/>
  <c r="M164" i="15"/>
  <c r="M162" i="15"/>
  <c r="M156" i="15"/>
  <c r="M138" i="15"/>
  <c r="M134" i="15"/>
  <c r="J134" i="15"/>
  <c r="M133" i="15"/>
  <c r="J133" i="15"/>
  <c r="M132" i="15"/>
  <c r="J132" i="15"/>
  <c r="M131" i="15"/>
  <c r="J131" i="15"/>
  <c r="M130" i="15"/>
  <c r="J130" i="15"/>
  <c r="M129" i="15"/>
  <c r="J129" i="15"/>
  <c r="M125" i="15"/>
  <c r="J125" i="15"/>
  <c r="M124" i="15"/>
  <c r="J124" i="15"/>
  <c r="M123" i="15"/>
  <c r="J123" i="15"/>
  <c r="M122" i="15"/>
  <c r="J122" i="15"/>
  <c r="M121" i="15"/>
  <c r="J121" i="15"/>
  <c r="M120" i="15"/>
  <c r="J120" i="15"/>
  <c r="M119" i="15"/>
  <c r="J119" i="15"/>
  <c r="M118" i="15"/>
  <c r="J118" i="15"/>
  <c r="M117" i="15"/>
  <c r="J117" i="15"/>
  <c r="M116" i="15"/>
  <c r="J116" i="15"/>
  <c r="M115" i="15"/>
  <c r="J115" i="15"/>
  <c r="M114" i="15"/>
  <c r="J114" i="15"/>
  <c r="M113" i="15"/>
  <c r="J113" i="15"/>
  <c r="M112" i="15"/>
  <c r="J112" i="15"/>
  <c r="M111" i="15"/>
  <c r="J111" i="15"/>
  <c r="M110" i="15"/>
  <c r="J110" i="15"/>
  <c r="M109" i="15"/>
  <c r="J109" i="15"/>
  <c r="M108" i="15"/>
  <c r="J108" i="15"/>
  <c r="M107" i="15"/>
  <c r="J107" i="15"/>
  <c r="M106" i="15"/>
  <c r="J106" i="15"/>
  <c r="M105" i="15"/>
  <c r="J105" i="15"/>
  <c r="M104" i="15"/>
  <c r="J104" i="15"/>
  <c r="M103" i="15"/>
  <c r="J103" i="15"/>
  <c r="M102" i="15"/>
  <c r="J102" i="15"/>
  <c r="M101" i="15"/>
  <c r="J101" i="15"/>
  <c r="M100" i="15"/>
  <c r="J100" i="15"/>
  <c r="M99" i="15"/>
  <c r="J99" i="15"/>
  <c r="M95" i="15"/>
  <c r="J95" i="15"/>
  <c r="O94" i="15"/>
  <c r="M94" i="15"/>
  <c r="I94" i="15"/>
  <c r="J94" i="15" s="1"/>
  <c r="O93" i="15"/>
  <c r="M93" i="15"/>
  <c r="M92" i="15"/>
  <c r="J92" i="15"/>
  <c r="M91" i="15"/>
  <c r="I91" i="15"/>
  <c r="J91" i="15" s="1"/>
  <c r="M90" i="15"/>
  <c r="J90" i="15"/>
  <c r="M89" i="15"/>
  <c r="J89" i="15"/>
  <c r="M88" i="15"/>
  <c r="J88" i="15"/>
  <c r="M87" i="15"/>
  <c r="J87" i="15"/>
  <c r="M86" i="15"/>
  <c r="J86" i="15"/>
  <c r="M85" i="15"/>
  <c r="J85" i="15"/>
  <c r="M84" i="15"/>
  <c r="J84" i="15"/>
  <c r="M83" i="15"/>
  <c r="J83" i="15"/>
  <c r="M82" i="15"/>
  <c r="J82" i="15"/>
  <c r="M81" i="15"/>
  <c r="J81" i="15"/>
  <c r="M80" i="15"/>
  <c r="J80" i="15"/>
  <c r="M79" i="15"/>
  <c r="J79" i="15"/>
  <c r="M78" i="15"/>
  <c r="J78" i="15"/>
  <c r="H74" i="15"/>
  <c r="H73" i="15"/>
  <c r="H72" i="15"/>
  <c r="H71" i="15"/>
  <c r="H70" i="15"/>
  <c r="H69" i="15"/>
  <c r="H68" i="15"/>
  <c r="H67" i="15"/>
  <c r="H66" i="15"/>
  <c r="H65" i="15"/>
  <c r="H64" i="15"/>
  <c r="H63" i="15"/>
  <c r="H59" i="15"/>
  <c r="H58" i="15"/>
  <c r="H57" i="15"/>
  <c r="H56" i="15"/>
  <c r="H55" i="15"/>
  <c r="H54"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Y14" i="5"/>
  <c r="S52" i="7"/>
  <c r="S51" i="7"/>
  <c r="S49" i="7"/>
  <c r="S47" i="7"/>
  <c r="S45" i="7"/>
  <c r="AA14" i="5"/>
  <c r="Z14" i="5"/>
  <c r="AA13" i="5"/>
  <c r="Z13" i="5"/>
  <c r="T45" i="7"/>
  <c r="AB33" i="6"/>
  <c r="AB26" i="6"/>
  <c r="AB19" i="6"/>
  <c r="AB12" i="6"/>
  <c r="S30" i="7"/>
  <c r="U29" i="7"/>
  <c r="S29" i="7"/>
  <c r="S28" i="7"/>
  <c r="U27" i="7"/>
  <c r="S27" i="7"/>
  <c r="S26" i="7"/>
  <c r="U25" i="7"/>
  <c r="S25" i="7"/>
  <c r="S24" i="7"/>
  <c r="U23" i="7"/>
  <c r="S23" i="7"/>
  <c r="S22" i="7"/>
  <c r="U21" i="7"/>
  <c r="S21" i="7"/>
  <c r="S20" i="7"/>
  <c r="U19" i="7"/>
  <c r="S19" i="7"/>
  <c r="Y31" i="6"/>
  <c r="X31" i="6"/>
  <c r="W31" i="6"/>
  <c r="Y27" i="6"/>
  <c r="X27" i="6"/>
  <c r="W27" i="6"/>
  <c r="Y24" i="6"/>
  <c r="X24" i="6"/>
  <c r="W24" i="6"/>
  <c r="Y20" i="6"/>
  <c r="X20" i="6"/>
  <c r="W20" i="6"/>
  <c r="Y17" i="6"/>
  <c r="X17" i="6"/>
  <c r="W17" i="6"/>
  <c r="AB36" i="6"/>
  <c r="AB29" i="6"/>
  <c r="AB22" i="6"/>
  <c r="DO38" i="6"/>
  <c r="DP38" i="6"/>
  <c r="DQ38" i="6"/>
  <c r="DR38" i="6"/>
  <c r="DS38" i="6"/>
  <c r="DT38" i="6"/>
  <c r="DU38" i="6"/>
  <c r="DV38" i="6"/>
  <c r="DW38" i="6"/>
  <c r="DX38" i="6"/>
  <c r="DY38" i="6"/>
  <c r="DZ38" i="6"/>
  <c r="EA38" i="6"/>
  <c r="EB38" i="6"/>
  <c r="EC38" i="6"/>
  <c r="ED38" i="6"/>
  <c r="EE38" i="6"/>
  <c r="EF38" i="6"/>
  <c r="EG38" i="6"/>
  <c r="EH38" i="6"/>
  <c r="EI38" i="6"/>
  <c r="EJ38" i="6"/>
  <c r="EK38" i="6"/>
  <c r="EL38" i="6"/>
  <c r="DO39" i="6"/>
  <c r="DP39" i="6"/>
  <c r="DQ39" i="6"/>
  <c r="DR39" i="6"/>
  <c r="DS39" i="6"/>
  <c r="DS40" i="6" s="1"/>
  <c r="DT39" i="6"/>
  <c r="DU39" i="6"/>
  <c r="DV39" i="6"/>
  <c r="DW39" i="6"/>
  <c r="DW40" i="6" s="1"/>
  <c r="DX39" i="6"/>
  <c r="DY39" i="6"/>
  <c r="DZ39" i="6"/>
  <c r="EA39" i="6"/>
  <c r="EB39" i="6"/>
  <c r="EC39" i="6"/>
  <c r="ED39" i="6"/>
  <c r="EE39" i="6"/>
  <c r="EF39" i="6"/>
  <c r="EF40" i="6" s="1"/>
  <c r="EG39" i="6"/>
  <c r="EH39" i="6"/>
  <c r="EI39" i="6"/>
  <c r="EJ39" i="6"/>
  <c r="EK39" i="6"/>
  <c r="EL39" i="6"/>
  <c r="H29" i="6"/>
  <c r="H22" i="6"/>
  <c r="BF15" i="6"/>
  <c r="H15" i="6"/>
  <c r="Y10" i="6"/>
  <c r="W10" i="6"/>
  <c r="Y13" i="6"/>
  <c r="X13" i="6"/>
  <c r="W13" i="6"/>
  <c r="X10" i="6"/>
  <c r="DO40" i="6"/>
  <c r="EM16" i="6"/>
  <c r="EQ14" i="6"/>
  <c r="EP14" i="6"/>
  <c r="EO14" i="6"/>
  <c r="EN14" i="6"/>
  <c r="EM14" i="6"/>
  <c r="EP13" i="6"/>
  <c r="EO13" i="6"/>
  <c r="EN13" i="6"/>
  <c r="EQ12" i="6"/>
  <c r="EP12" i="6"/>
  <c r="EO12" i="6"/>
  <c r="EN12" i="6"/>
  <c r="EM12" i="6"/>
  <c r="EQ11" i="6"/>
  <c r="EP11" i="6"/>
  <c r="EO11" i="6"/>
  <c r="EN11" i="6"/>
  <c r="EM11" i="6"/>
  <c r="EO10" i="6"/>
  <c r="EQ10" i="6" s="1"/>
  <c r="EQ15" i="6" s="1"/>
  <c r="EN10" i="6"/>
  <c r="EM10" i="6"/>
  <c r="EM15" i="6" s="1"/>
  <c r="DI12" i="6"/>
  <c r="H36" i="6"/>
  <c r="Y34" i="6"/>
  <c r="X34" i="6"/>
  <c r="W34" i="6"/>
  <c r="W30" i="6" l="1"/>
  <c r="W37" i="6"/>
  <c r="BA37" i="6"/>
  <c r="Y30" i="6"/>
  <c r="DP40" i="6"/>
  <c r="AA37" i="6"/>
  <c r="BC30" i="6"/>
  <c r="BB11" i="6"/>
  <c r="BB16" i="6" s="1"/>
  <c r="Y16" i="6"/>
  <c r="X23" i="6"/>
  <c r="EP38" i="6"/>
  <c r="W19" i="6"/>
  <c r="AO39" i="6"/>
  <c r="AO40" i="6" s="1"/>
  <c r="AO23" i="6"/>
  <c r="CI30" i="6"/>
  <c r="BA18" i="6"/>
  <c r="AW23" i="6"/>
  <c r="X16" i="6"/>
  <c r="CI16" i="6"/>
  <c r="DI38" i="6"/>
  <c r="DI40" i="6" s="1"/>
  <c r="DI16" i="6"/>
  <c r="AA23" i="6"/>
  <c r="W23" i="6"/>
  <c r="AA30" i="6"/>
  <c r="AA16" i="6"/>
  <c r="W16" i="6"/>
  <c r="BD32" i="6"/>
  <c r="BD37" i="6" s="1"/>
  <c r="AS37" i="6"/>
  <c r="BE16" i="6"/>
  <c r="Z23" i="6"/>
  <c r="CH30" i="6"/>
  <c r="CI39" i="6"/>
  <c r="Z16" i="6"/>
  <c r="CH16" i="6"/>
  <c r="CE16" i="6"/>
  <c r="EO22" i="6"/>
  <c r="BC16" i="6"/>
  <c r="Y23" i="6"/>
  <c r="CI37" i="6"/>
  <c r="G34" i="6"/>
  <c r="EU34" i="6"/>
  <c r="BD25" i="6"/>
  <c r="AS38" i="6"/>
  <c r="BB25" i="6"/>
  <c r="BB30" i="6" s="1"/>
  <c r="AV39" i="6"/>
  <c r="AV40" i="6" s="1"/>
  <c r="AS39" i="6"/>
  <c r="EV35" i="6"/>
  <c r="EU35" i="6"/>
  <c r="EN29" i="6"/>
  <c r="G31" i="6"/>
  <c r="EV31" i="6" s="1"/>
  <c r="EU31" i="6"/>
  <c r="EU28" i="6"/>
  <c r="G28" i="6"/>
  <c r="EV28" i="6" s="1"/>
  <c r="EN36" i="6"/>
  <c r="BA11" i="6"/>
  <c r="BA16" i="6" s="1"/>
  <c r="AW38" i="6"/>
  <c r="AW40" i="6" s="1"/>
  <c r="G27" i="6"/>
  <c r="EV27" i="6" s="1"/>
  <c r="EU27" i="6"/>
  <c r="EV26" i="6"/>
  <c r="G25" i="6"/>
  <c r="EV25" i="6" s="1"/>
  <c r="W38" i="6"/>
  <c r="EP16" i="6"/>
  <c r="BC38" i="6"/>
  <c r="G24" i="6"/>
  <c r="EV24" i="6" s="1"/>
  <c r="EU24" i="6"/>
  <c r="CI38" i="6"/>
  <c r="CI40" i="6" s="1"/>
  <c r="G18" i="6"/>
  <c r="EV18" i="6" s="1"/>
  <c r="BE38" i="6"/>
  <c r="EU20" i="6"/>
  <c r="G20" i="6"/>
  <c r="EV20" i="6" s="1"/>
  <c r="CE39" i="6"/>
  <c r="Z39" i="6"/>
  <c r="X39" i="6"/>
  <c r="Z38" i="6"/>
  <c r="Y38" i="6"/>
  <c r="G17" i="6"/>
  <c r="EV17" i="6" s="1"/>
  <c r="EU17" i="6"/>
  <c r="CH39" i="6"/>
  <c r="Y39" i="6"/>
  <c r="W39" i="6"/>
  <c r="X38" i="6"/>
  <c r="X40" i="6" s="1"/>
  <c r="EV11" i="6"/>
  <c r="AA38" i="6"/>
  <c r="AB13" i="6"/>
  <c r="AB15" i="6" s="1"/>
  <c r="G10" i="6"/>
  <c r="AB14" i="6"/>
  <c r="AB16" i="6" s="1"/>
  <c r="EU12" i="6"/>
  <c r="EV12" i="6"/>
  <c r="G13" i="6"/>
  <c r="EV13" i="6" s="1"/>
  <c r="EU14" i="6"/>
  <c r="AA39" i="6"/>
  <c r="G14" i="6"/>
  <c r="EV14" i="6" s="1"/>
  <c r="EP10" i="6"/>
  <c r="EN16" i="6"/>
  <c r="EI40" i="6"/>
  <c r="BF34" i="6"/>
  <c r="BF36" i="6" s="1"/>
  <c r="DZ40" i="6"/>
  <c r="X36" i="6"/>
  <c r="X33" i="6"/>
  <c r="EQ23" i="6"/>
  <c r="EH40" i="6"/>
  <c r="DR40" i="6"/>
  <c r="EN15" i="6"/>
  <c r="EN37" i="6"/>
  <c r="EN22" i="6"/>
  <c r="BB21" i="6"/>
  <c r="BB39" i="6" s="1"/>
  <c r="EA40" i="6"/>
  <c r="EK40" i="6"/>
  <c r="EQ37" i="6"/>
  <c r="EE40" i="6"/>
  <c r="BC36" i="6"/>
  <c r="EG40" i="6"/>
  <c r="DQ40" i="6"/>
  <c r="EP22" i="6"/>
  <c r="EO37" i="6"/>
  <c r="Z29" i="6"/>
  <c r="EP15" i="6"/>
  <c r="EO15" i="6"/>
  <c r="DX40" i="6"/>
  <c r="T9" i="7"/>
  <c r="C30" i="16"/>
  <c r="BE21" i="6"/>
  <c r="G21" i="6" s="1"/>
  <c r="BB18" i="6"/>
  <c r="O27" i="16"/>
  <c r="O29" i="16" s="1"/>
  <c r="O36" i="16" s="1"/>
  <c r="EN39" i="6"/>
  <c r="EO29" i="6"/>
  <c r="AA36" i="6"/>
  <c r="CE36" i="6"/>
  <c r="BE29" i="6"/>
  <c r="BC15" i="6"/>
  <c r="Y36" i="6"/>
  <c r="EM38" i="6"/>
  <c r="DT40" i="6"/>
  <c r="U53" i="7"/>
  <c r="W33" i="6"/>
  <c r="X29" i="6"/>
  <c r="Z15" i="6"/>
  <c r="AB28" i="6"/>
  <c r="AB30" i="6" s="1"/>
  <c r="I27" i="16"/>
  <c r="I29" i="16" s="1"/>
  <c r="I36" i="16" s="1"/>
  <c r="T19" i="7"/>
  <c r="BC29" i="6"/>
  <c r="DY40" i="6"/>
  <c r="BB36" i="6"/>
  <c r="BD36" i="6"/>
  <c r="CG22" i="6"/>
  <c r="BB32" i="6"/>
  <c r="BB37" i="6" s="1"/>
  <c r="EO30" i="6"/>
  <c r="EP37" i="6"/>
  <c r="CG29" i="6"/>
  <c r="AA33" i="6"/>
  <c r="CG36" i="6"/>
  <c r="Y15" i="6"/>
  <c r="CF15" i="6"/>
  <c r="CF29" i="6"/>
  <c r="X15" i="6"/>
  <c r="EM22" i="6"/>
  <c r="EO39" i="6"/>
  <c r="EO36" i="6"/>
  <c r="EN30" i="6"/>
  <c r="CF36" i="6"/>
  <c r="AA22" i="6"/>
  <c r="CG15" i="6"/>
  <c r="W29" i="6"/>
  <c r="EP30" i="6"/>
  <c r="EQ38" i="6"/>
  <c r="W22" i="6"/>
  <c r="W15" i="6"/>
  <c r="BD15" i="6"/>
  <c r="EM39" i="6"/>
  <c r="BB15" i="6"/>
  <c r="BD11" i="6"/>
  <c r="BD16" i="6" s="1"/>
  <c r="EQ30" i="6"/>
  <c r="L27" i="16"/>
  <c r="L29" i="16" s="1"/>
  <c r="L36" i="16" s="1"/>
  <c r="CF22" i="6"/>
  <c r="K65" i="16"/>
  <c r="K67" i="16" s="1"/>
  <c r="K68" i="16" s="1"/>
  <c r="F65" i="16"/>
  <c r="F67" i="16" s="1"/>
  <c r="F68" i="16" s="1"/>
  <c r="L65" i="16"/>
  <c r="L67" i="16" s="1"/>
  <c r="L68" i="16" s="1"/>
  <c r="BB22" i="6"/>
  <c r="CE15" i="6"/>
  <c r="CH29" i="6"/>
  <c r="EP31" i="6"/>
  <c r="EP36" i="6" s="1"/>
  <c r="EP39" i="6"/>
  <c r="EP40" i="6" s="1"/>
  <c r="EP23" i="6"/>
  <c r="N27" i="16"/>
  <c r="N29" i="16" s="1"/>
  <c r="N36" i="16" s="1"/>
  <c r="D30" i="16"/>
  <c r="BA29" i="6"/>
  <c r="BD29" i="6"/>
  <c r="Y29" i="6"/>
  <c r="Z22" i="6"/>
  <c r="BE42" i="6"/>
  <c r="CH22" i="6"/>
  <c r="EN38" i="6"/>
  <c r="EQ17" i="6"/>
  <c r="EQ22" i="6" s="1"/>
  <c r="AA29" i="6"/>
  <c r="BA25" i="6"/>
  <c r="BD22" i="6"/>
  <c r="EO23" i="6"/>
  <c r="K17" i="16"/>
  <c r="K27" i="16" s="1"/>
  <c r="K29" i="16" s="1"/>
  <c r="K36" i="16" s="1"/>
  <c r="Y22" i="6"/>
  <c r="EL40" i="6"/>
  <c r="DV40" i="6"/>
  <c r="BE36" i="6"/>
  <c r="BE15" i="6"/>
  <c r="BD21" i="6"/>
  <c r="BD39" i="6" s="1"/>
  <c r="BA21" i="6"/>
  <c r="BA39" i="6" s="1"/>
  <c r="EN23" i="6"/>
  <c r="D33" i="16"/>
  <c r="D40" i="16" s="1"/>
  <c r="D34" i="16"/>
  <c r="D41" i="16" s="1"/>
  <c r="D35" i="16"/>
  <c r="D42" i="16" s="1"/>
  <c r="BA36" i="6"/>
  <c r="AA15" i="6"/>
  <c r="BA15" i="6"/>
  <c r="ED40" i="6"/>
  <c r="EQ39" i="6"/>
  <c r="EQ16" i="6"/>
  <c r="EC40" i="6"/>
  <c r="DU40" i="6"/>
  <c r="F17" i="16"/>
  <c r="CE29" i="6"/>
  <c r="EO38" i="6"/>
  <c r="EO16" i="6"/>
  <c r="BE22" i="6"/>
  <c r="EJ40" i="6"/>
  <c r="EB40" i="6"/>
  <c r="EP24" i="6"/>
  <c r="EP29" i="6" s="1"/>
  <c r="D32" i="16"/>
  <c r="D39" i="16" s="1"/>
  <c r="BB29" i="6"/>
  <c r="I14" i="5"/>
  <c r="W36" i="6"/>
  <c r="BC22" i="6"/>
  <c r="AN13" i="5"/>
  <c r="BD18" i="6"/>
  <c r="AA42" i="6"/>
  <c r="X22" i="6"/>
  <c r="CH36" i="6"/>
  <c r="BC21" i="6"/>
  <c r="BC39" i="6" s="1"/>
  <c r="AA19" i="6"/>
  <c r="Z36" i="6"/>
  <c r="BA22" i="6"/>
  <c r="CE22" i="6"/>
  <c r="CH15" i="6"/>
  <c r="CI29" i="6"/>
  <c r="CI22" i="6"/>
  <c r="CI36" i="6"/>
  <c r="CI15" i="6"/>
  <c r="BD23" i="6" l="1"/>
  <c r="BB23" i="6"/>
  <c r="BC40" i="6"/>
  <c r="EO40" i="6"/>
  <c r="EU32" i="6"/>
  <c r="EN40" i="6"/>
  <c r="BC23" i="6"/>
  <c r="BE23" i="6"/>
  <c r="BA23" i="6"/>
  <c r="BA38" i="6"/>
  <c r="BA30" i="6"/>
  <c r="EU25" i="6"/>
  <c r="BD30" i="6"/>
  <c r="EU30" i="6" s="1"/>
  <c r="EU36" i="6"/>
  <c r="EV36" i="6"/>
  <c r="BB38" i="6"/>
  <c r="BB40" i="6" s="1"/>
  <c r="AS40" i="6"/>
  <c r="EU33" i="6"/>
  <c r="EV33" i="6"/>
  <c r="G30" i="6"/>
  <c r="EV30" i="6" s="1"/>
  <c r="EV32" i="6"/>
  <c r="R17" i="16"/>
  <c r="W40" i="6"/>
  <c r="Y40" i="6"/>
  <c r="BA40" i="6"/>
  <c r="EU29" i="6"/>
  <c r="G29" i="6"/>
  <c r="EV29" i="6" s="1"/>
  <c r="Z40" i="6"/>
  <c r="EU21" i="6"/>
  <c r="BE39" i="6"/>
  <c r="BE40" i="6" s="1"/>
  <c r="EU19" i="6"/>
  <c r="EV19" i="6"/>
  <c r="EV21" i="6"/>
  <c r="BD38" i="6"/>
  <c r="BD40" i="6" s="1"/>
  <c r="G22" i="6"/>
  <c r="EV22" i="6" s="1"/>
  <c r="EU22" i="6"/>
  <c r="G23" i="6"/>
  <c r="EU16" i="6"/>
  <c r="EU15" i="6"/>
  <c r="EU11" i="6"/>
  <c r="AA40" i="6"/>
  <c r="G16" i="6"/>
  <c r="EV16" i="6" s="1"/>
  <c r="EQ40" i="6"/>
  <c r="G15" i="6"/>
  <c r="EV15" i="6" s="1"/>
  <c r="G39" i="6"/>
  <c r="T53" i="7"/>
  <c r="U26" i="6"/>
  <c r="EM40" i="6"/>
  <c r="AB35" i="6"/>
  <c r="AB37" i="6" s="1"/>
  <c r="AB21" i="6"/>
  <c r="C37" i="16"/>
  <c r="BG13" i="5"/>
  <c r="BE13" i="5"/>
  <c r="F27" i="16"/>
  <c r="EV23" i="6" l="1"/>
  <c r="AB39" i="6"/>
  <c r="AB40" i="6" s="1"/>
  <c r="AB23" i="6"/>
  <c r="X26" i="6"/>
  <c r="Z26" i="6"/>
  <c r="EU26" i="6" s="1"/>
  <c r="W26" i="6"/>
  <c r="W42" i="6" s="1"/>
  <c r="F29" i="16"/>
  <c r="F36" i="16" s="1"/>
  <c r="R36" i="16" s="1"/>
  <c r="R27" i="16"/>
  <c r="CF18" i="6" l="1"/>
  <c r="CE18" i="6"/>
  <c r="CH18" i="6"/>
  <c r="CH23" i="6" s="1"/>
  <c r="CE38" i="6" l="1"/>
  <c r="CE40" i="6" s="1"/>
  <c r="CE23" i="6"/>
  <c r="CF38" i="6"/>
  <c r="CF40" i="6" s="1"/>
  <c r="CF23" i="6"/>
  <c r="CH38" i="6"/>
  <c r="CH40" i="6" s="1"/>
  <c r="EU18" i="6"/>
  <c r="G40" i="6"/>
  <c r="EU23" i="6"/>
  <c r="DI33" i="6" l="1"/>
  <c r="DM34" i="6"/>
  <c r="ET34" i="6" l="1"/>
  <c r="EV3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6B63BAD8-8B04-4227-B808-020E5E9DF6A3}">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4EE08137-A2F1-4BD2-BC25-CEC957B45DD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D63D31E7-FFC5-477F-8C7C-51A82C77373F}">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B6995343-0C34-490B-8B26-1FC8E7E06C4B}">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1" shapeId="0" xr:uid="{8AF7569C-B82D-4745-8CD1-1768B6476127}">
      <text>
        <r>
          <rPr>
            <sz val="11"/>
            <color theme="1"/>
            <rFont val="Calibri"/>
            <family val="2"/>
          </rPr>
          <t>======
ID#AAAAUpazrYI
YULIED.PENARANDA    (2022-02-07 20:51:54)
Logros más representativos en función de la meta, de forma acumulada.(lenguaje claro y preciso)
Máximo de caracteres 2.000 incluidos espacios.</t>
        </r>
      </text>
    </comment>
    <comment ref="EX7" authorId="1" shapeId="0" xr:uid="{AE6D99A7-80A2-4AB6-A6D3-72A027A7BD60}">
      <text>
        <r>
          <rPr>
            <sz val="11"/>
            <color theme="1"/>
            <rFont val="Calibri"/>
            <family val="2"/>
          </rPr>
          <t>======
ID#AAAAUpazrYs
YULIED.PENARANDA    (2022-02-07 20:51:54)
Inconvenientes y/o dificultades que se han presentado para el cumplimiento de la Meta. 
Máximo de caracteres 500 incluidos espacios.</t>
        </r>
      </text>
    </comment>
    <comment ref="EY7" authorId="1" shapeId="0" xr:uid="{4EA6450E-2112-4137-BD1A-B032D9555DE2}">
      <text>
        <r>
          <rPr>
            <sz val="11"/>
            <color theme="1"/>
            <rFont val="Calibri"/>
            <family val="2"/>
          </rPr>
          <t>======
ID#AAAAUpazrNc
YULIED.PENARANDA    (2022-02-07 20:51:54)
Medidas a tomar para solucionar los retrasos presentados. 
Máximo de caracteres 500 incluidos espacios.</t>
        </r>
      </text>
    </comment>
    <comment ref="EZ7" authorId="1" shapeId="0" xr:uid="{18F81B9D-AD8F-498B-A0BD-37C670D93BC0}">
      <text>
        <r>
          <rPr>
            <sz val="11"/>
            <color theme="1"/>
            <rFont val="Calibri"/>
            <family val="2"/>
          </rPr>
          <t>======
ID#AAAAUpazrI0
YULIED.PENARANDA    (2022-02-07 20:51:54)
Logros obtenidos para la población objetivo, que se han alcanzado  con el cumplimiento de la meta.</t>
        </r>
      </text>
    </comment>
    <comment ref="FA7" authorId="1" shapeId="0" xr:uid="{AE1C7DE7-DABD-4BCA-B288-E2B06556D857}">
      <text>
        <r>
          <rPr>
            <sz val="11"/>
            <color theme="1"/>
            <rFont val="Calibri"/>
            <family val="2"/>
          </rPr>
          <t>======
ID#AAAAUpazrMk
YULIED.PENARANDA    (2022-02-07 20:51:54)
Soportes que justifican las acciones desarrolladas en el cumplimiento de la meta.</t>
        </r>
      </text>
    </comment>
    <comment ref="H8" authorId="1" shapeId="0" xr:uid="{E1C670A8-FC4E-48C7-ADBF-DA2B20542A27}">
      <text>
        <r>
          <rPr>
            <sz val="11"/>
            <color theme="1"/>
            <rFont val="Calibri"/>
            <family val="2"/>
          </rPr>
          <t>======
ID#AAAAUpazrao
YULIED.PENARANDA    (2022-02-07 20:51:54)
Año 1</t>
        </r>
      </text>
    </comment>
    <comment ref="BF8" authorId="1" shapeId="0" xr:uid="{B29E686F-EDB8-43EF-B9D1-76762A39C966}">
      <text>
        <r>
          <rPr>
            <sz val="11"/>
            <color theme="1"/>
            <rFont val="Calibri"/>
            <family val="2"/>
          </rPr>
          <t>======
ID#AAAAUpazrOI
YULIED.PENARANDA    (2022-02-07 20:51:54)
Año 3</t>
        </r>
      </text>
    </comment>
    <comment ref="CJ8" authorId="1" shapeId="0" xr:uid="{EEBF6C72-1AF3-4D7F-AB55-613CE904020A}">
      <text>
        <r>
          <rPr>
            <sz val="11"/>
            <color theme="1"/>
            <rFont val="Calibri"/>
            <family val="2"/>
          </rPr>
          <t>======
ID#AAAAUpazrMo
YULIED.PENARANDA    (2022-02-07 20:51:54)
Año 4</t>
        </r>
      </text>
    </comment>
    <comment ref="DN8" authorId="1" shapeId="0" xr:uid="{57C4032A-2D25-43B1-8E76-CCC507405435}">
      <text>
        <r>
          <rPr>
            <sz val="11"/>
            <color theme="1"/>
            <rFont val="Calibri"/>
            <family val="2"/>
          </rPr>
          <t>======
ID#AAAAUpazrQU
YULIED.PENARANDA    (2022-02-07 20:51:54)
Año 5</t>
        </r>
      </text>
    </comment>
    <comment ref="A9" authorId="1" shapeId="0" xr:uid="{B2CEB012-C641-400F-A24F-4A3B78E3C20B}">
      <text>
        <r>
          <rPr>
            <sz val="11"/>
            <color theme="1"/>
            <rFont val="Calibri"/>
            <family val="2"/>
          </rPr>
          <t>======
ID#AAAAUpazrVk
YULIED.PENARANDA    (2022-02-07 20:51:54)
Nombre completo de las líneas de acción, quien nos dan una visión general de los grandes temas del proyecto y forman parte integral del mismo, de acuerdo con la ficha EBI</t>
        </r>
      </text>
    </comment>
    <comment ref="B9" authorId="1" shapeId="0" xr:uid="{8A5C40FD-A33C-409C-B1E4-5E6C66DF5EB2}">
      <text>
        <r>
          <rPr>
            <sz val="11"/>
            <color theme="1"/>
            <rFont val="Calibri"/>
            <family val="2"/>
          </rPr>
          <t>======
ID#AAAAUpazrfY
YULIED.PENARANDA    (2022-02-07 20:51:54)
Número de la meta proyecto de inversión, según la asignación dada en  SEGPLAN</t>
        </r>
      </text>
    </comment>
    <comment ref="C9" authorId="1" shapeId="0" xr:uid="{04254F10-BB39-494F-9C5E-DD33B7383FEC}">
      <text>
        <r>
          <rPr>
            <sz val="11"/>
            <color theme="1"/>
            <rFont val="Calibri"/>
            <family val="2"/>
          </rPr>
          <t>======
ID#AAAAUpazrh4
YULIED.PENARANDA    (2022-02-07 20:51:54)
Nombre completo de la meta proyecto de inversión, igual como quedo en SEGPLAN</t>
        </r>
      </text>
    </comment>
    <comment ref="D9" authorId="1" shapeId="0" xr:uid="{67FDB3AA-6AA1-4F62-B592-DAC158CBEAD4}">
      <text>
        <r>
          <rPr>
            <sz val="11"/>
            <color theme="1"/>
            <rFont val="Calibri"/>
            <family val="2"/>
          </rPr>
          <t>======
ID#AAAAUpazrPo
YULIED.PENARANDA    (2022-02-07 20:51:54)
Clasificación que define la forma en que será anualizada la meta y por tanto la forma en que este se reportará.  (Suma, Creciente, Decreciente y Constante)</t>
        </r>
      </text>
    </comment>
    <comment ref="E9" authorId="1" shapeId="0" xr:uid="{BA9CF920-6BF8-47E7-85A2-01FD620F3CC8}">
      <text>
        <r>
          <rPr>
            <sz val="11"/>
            <color theme="1"/>
            <rFont val="Calibri"/>
            <family val="2"/>
          </rPr>
          <t>======
ID#AAAAUpazrQE
YULIED.PENARANDA    (2022-02-07 20:51:54)
Número de la meta Plan de Desarrollo, a la cual se encuentra asociada la meta de inversión.</t>
        </r>
      </text>
    </comment>
    <comment ref="F9" authorId="1" shapeId="0" xr:uid="{027EC721-8AC5-48CA-9265-BA7BF1ABFA9B}">
      <text>
        <r>
          <rPr>
            <sz val="11"/>
            <color theme="1"/>
            <rFont val="Calibri"/>
            <family val="2"/>
          </rPr>
          <t>======
ID#AAAAUpazreM
YULIED.PENARANDA    (2022-02-07 20:51:54)
Se desagrega los siguientesvariables.
Magnitud física y presupuestal de la vigencia, así como la magnitud física y presupuestal de las reservas y el total de cada una de ellas.</t>
        </r>
      </text>
    </comment>
    <comment ref="G9" authorId="1" shapeId="0" xr:uid="{5253C281-240B-462C-AE42-1179DE623311}">
      <text>
        <r>
          <rPr>
            <sz val="11"/>
            <color theme="1"/>
            <rFont val="Calibri"/>
            <family val="2"/>
          </rPr>
          <t>======
ID#AAAAUpazrT0
YULIED.PENARANDA    (2022-02-07 20:51:54)
Magnitud física y presupuestal para la totalidad del plan de desarrollo.</t>
        </r>
      </text>
    </comment>
    <comment ref="H9" authorId="1" shapeId="0" xr:uid="{FD7112CF-46E4-4E47-99FE-BC651108C83F}">
      <text>
        <r>
          <rPr>
            <sz val="11"/>
            <color theme="1"/>
            <rFont val="Calibri"/>
            <family val="2"/>
          </rPr>
          <t>======
ID#AAAAUpazrOY
YULIED.PENARANDA    (2022-02-07 20:51:54)
Magnitud física y presupuestal  programada para el inicio del plan de desarrollo.</t>
        </r>
      </text>
    </comment>
    <comment ref="F10" authorId="0" shapeId="0" xr:uid="{00000000-0006-0000-0100-00001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F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1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6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8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9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D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2F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4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5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100-000036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100-000037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Diana Alexandra Gonzalez Nieto</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1" shapeId="0" xr:uid="{00000000-0006-0000-0200-000007000000}">
      <text>
        <r>
          <rPr>
            <b/>
            <sz val="9"/>
            <color indexed="81"/>
            <rFont val="Tahoma"/>
            <family val="2"/>
          </rPr>
          <t>Diana Alexandra Gonzalez Nieto:</t>
        </r>
        <r>
          <rPr>
            <sz val="9"/>
            <color indexed="81"/>
            <rFont val="Tahoma"/>
            <family val="2"/>
          </rPr>
          <t xml:space="preserve">
actualizar a vigencia 2022</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2E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0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4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6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A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3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3C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3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3E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3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0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2000000}">
      <text>
        <r>
          <rPr>
            <b/>
            <sz val="9"/>
            <color indexed="81"/>
            <rFont val="Tahoma"/>
            <family val="2"/>
          </rPr>
          <t>YULIED.PENARANDA:</t>
        </r>
        <r>
          <rPr>
            <sz val="9"/>
            <color indexed="81"/>
            <rFont val="Tahoma"/>
            <family val="2"/>
          </rPr>
          <t xml:space="preserve">
Verificar las sumas, que no sea inferior ni superior al 100%</t>
        </r>
      </text>
    </comment>
    <comment ref="S32"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S34" authorId="0" shapeId="0" xr:uid="{00000000-0006-0000-0200-000044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36"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S38" authorId="0" shapeId="0" xr:uid="{00000000-0006-0000-0200-000046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9" authorId="0" shapeId="0" xr:uid="{00000000-0006-0000-0200-00004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0"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0" authorId="0" shapeId="0" xr:uid="{00000000-0006-0000-0200-000049000000}">
      <text>
        <r>
          <rPr>
            <b/>
            <sz val="9"/>
            <color indexed="81"/>
            <rFont val="Tahoma"/>
            <family val="2"/>
          </rPr>
          <t>YULIED.PENARANDA:</t>
        </r>
        <r>
          <rPr>
            <sz val="9"/>
            <color indexed="81"/>
            <rFont val="Tahoma"/>
            <family val="2"/>
          </rPr>
          <t xml:space="preserve">
Verificar las sumas, que no sea inferior ni superior al 100%</t>
        </r>
      </text>
    </comment>
    <comment ref="F41"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2" authorId="0" shapeId="0" xr:uid="{00000000-0006-0000-0200-00004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2" authorId="0" shapeId="0" xr:uid="{00000000-0006-0000-0200-00004C000000}">
      <text>
        <r>
          <rPr>
            <b/>
            <sz val="9"/>
            <color indexed="81"/>
            <rFont val="Tahoma"/>
            <family val="2"/>
          </rPr>
          <t>YULIED.PENARANDA:</t>
        </r>
        <r>
          <rPr>
            <sz val="9"/>
            <color indexed="81"/>
            <rFont val="Tahoma"/>
            <family val="2"/>
          </rPr>
          <t xml:space="preserve">
Verificar las sumas, que no sea inferior ni superior al 100%</t>
        </r>
      </text>
    </comment>
    <comment ref="F43" authorId="0" shapeId="0" xr:uid="{00000000-0006-0000-0200-00004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4" authorId="0" shapeId="0" xr:uid="{00000000-0006-0000-0200-00004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4" authorId="0" shapeId="0" xr:uid="{00000000-0006-0000-0200-00004F000000}">
      <text>
        <r>
          <rPr>
            <b/>
            <sz val="9"/>
            <color indexed="81"/>
            <rFont val="Tahoma"/>
            <family val="2"/>
          </rPr>
          <t>YULIED.PENARANDA:</t>
        </r>
        <r>
          <rPr>
            <sz val="9"/>
            <color indexed="81"/>
            <rFont val="Tahoma"/>
            <family val="2"/>
          </rPr>
          <t xml:space="preserve">
Verificar las sumas, que no sea inferior ni superior al 100%</t>
        </r>
      </text>
    </comment>
    <comment ref="F45" authorId="0" shapeId="0" xr:uid="{00000000-0006-0000-0200-00005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5" authorId="0" shapeId="0" xr:uid="{00000000-0006-0000-0200-000051000000}">
      <text>
        <r>
          <rPr>
            <b/>
            <sz val="9"/>
            <color indexed="81"/>
            <rFont val="Tahoma"/>
            <family val="2"/>
          </rPr>
          <t>YULIED.PENARANDA:</t>
        </r>
        <r>
          <rPr>
            <sz val="9"/>
            <color indexed="81"/>
            <rFont val="Tahoma"/>
            <family val="2"/>
          </rPr>
          <t xml:space="preserve">
Verificar las sumas, que no sea inferior ni superior al 100%</t>
        </r>
      </text>
    </comment>
    <comment ref="F46" authorId="0" shapeId="0" xr:uid="{00000000-0006-0000-0200-00005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6" authorId="0" shapeId="0" xr:uid="{00000000-0006-0000-0200-000053000000}">
      <text>
        <r>
          <rPr>
            <b/>
            <sz val="9"/>
            <color indexed="81"/>
            <rFont val="Tahoma"/>
            <family val="2"/>
          </rPr>
          <t>YULIED.PENARANDA:</t>
        </r>
        <r>
          <rPr>
            <sz val="9"/>
            <color indexed="81"/>
            <rFont val="Tahoma"/>
            <family val="2"/>
          </rPr>
          <t xml:space="preserve">
Verificar las sumas, que no sea inferior ni superior al 100%</t>
        </r>
      </text>
    </comment>
    <comment ref="F47" authorId="0" shapeId="0" xr:uid="{00000000-0006-0000-0200-00005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7" authorId="0" shapeId="0" xr:uid="{00000000-0006-0000-0200-000055000000}">
      <text>
        <r>
          <rPr>
            <b/>
            <sz val="9"/>
            <color indexed="81"/>
            <rFont val="Tahoma"/>
            <family val="2"/>
          </rPr>
          <t>YULIED.PENARANDA:</t>
        </r>
        <r>
          <rPr>
            <sz val="9"/>
            <color indexed="81"/>
            <rFont val="Tahoma"/>
            <family val="2"/>
          </rPr>
          <t xml:space="preserve">
Verificar las sumas, que no sea inferior ni superior al 100%</t>
        </r>
      </text>
    </comment>
    <comment ref="F48" authorId="0" shapeId="0" xr:uid="{00000000-0006-0000-0200-00005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8" authorId="0" shapeId="0" xr:uid="{00000000-0006-0000-0200-000057000000}">
      <text>
        <r>
          <rPr>
            <b/>
            <sz val="9"/>
            <color indexed="81"/>
            <rFont val="Tahoma"/>
            <family val="2"/>
          </rPr>
          <t>YULIED.PENARANDA:</t>
        </r>
        <r>
          <rPr>
            <sz val="9"/>
            <color indexed="81"/>
            <rFont val="Tahoma"/>
            <family val="2"/>
          </rPr>
          <t xml:space="preserve">
Verificar las sumas, que no sea inferior ni superior al 100%</t>
        </r>
      </text>
    </comment>
    <comment ref="F49" authorId="0" shapeId="0" xr:uid="{00000000-0006-0000-0200-00005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9" authorId="0" shapeId="0" xr:uid="{00000000-0006-0000-0200-000059000000}">
      <text>
        <r>
          <rPr>
            <b/>
            <sz val="9"/>
            <color indexed="81"/>
            <rFont val="Tahoma"/>
            <family val="2"/>
          </rPr>
          <t>YULIED.PENARANDA:</t>
        </r>
        <r>
          <rPr>
            <sz val="9"/>
            <color indexed="81"/>
            <rFont val="Tahoma"/>
            <family val="2"/>
          </rPr>
          <t xml:space="preserve">
Verificar las sumas, que no sea inferior ni superior al 100%</t>
        </r>
      </text>
    </comment>
    <comment ref="F50" authorId="0" shapeId="0" xr:uid="{00000000-0006-0000-0200-00005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0" authorId="0" shapeId="0" xr:uid="{00000000-0006-0000-0200-00005B000000}">
      <text>
        <r>
          <rPr>
            <b/>
            <sz val="9"/>
            <color indexed="81"/>
            <rFont val="Tahoma"/>
            <family val="2"/>
          </rPr>
          <t>YULIED.PENARANDA:</t>
        </r>
        <r>
          <rPr>
            <sz val="9"/>
            <color indexed="81"/>
            <rFont val="Tahoma"/>
            <family val="2"/>
          </rPr>
          <t xml:space="preserve">
Verificar las sumas, que no sea inferior ni superior al 100%</t>
        </r>
      </text>
    </comment>
    <comment ref="F51" authorId="0" shapeId="0" xr:uid="{00000000-0006-0000-0200-00005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1" authorId="0" shapeId="0" xr:uid="{00000000-0006-0000-0200-00005D000000}">
      <text>
        <r>
          <rPr>
            <b/>
            <sz val="9"/>
            <color indexed="81"/>
            <rFont val="Tahoma"/>
            <family val="2"/>
          </rPr>
          <t>YULIED.PENARANDA:</t>
        </r>
        <r>
          <rPr>
            <sz val="9"/>
            <color indexed="81"/>
            <rFont val="Tahoma"/>
            <family val="2"/>
          </rPr>
          <t xml:space="preserve">
Verificar las sumas, que no sea inferior ni superior al 100%</t>
        </r>
      </text>
    </comment>
    <comment ref="F52" authorId="0" shapeId="0" xr:uid="{00000000-0006-0000-0200-00005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2" authorId="0" shapeId="0" xr:uid="{00000000-0006-0000-0200-00005F000000}">
      <text>
        <r>
          <rPr>
            <b/>
            <sz val="9"/>
            <color indexed="81"/>
            <rFont val="Tahoma"/>
            <family val="2"/>
          </rPr>
          <t>YULIED.PENARANDA:</t>
        </r>
        <r>
          <rPr>
            <sz val="9"/>
            <color indexed="81"/>
            <rFont val="Tahoma"/>
            <family val="2"/>
          </rPr>
          <t xml:space="preserve">
Verificar las sumas, que no sea inferior ni superior al 100%</t>
        </r>
      </text>
    </comment>
    <comment ref="T53" authorId="0" shapeId="0" xr:uid="{00000000-0006-0000-0200-000060000000}">
      <text>
        <r>
          <rPr>
            <b/>
            <sz val="9"/>
            <color indexed="81"/>
            <rFont val="Tahoma"/>
            <family val="2"/>
          </rPr>
          <t>YULIED.PENARANDA:</t>
        </r>
        <r>
          <rPr>
            <sz val="9"/>
            <color indexed="81"/>
            <rFont val="Tahoma"/>
            <family val="2"/>
          </rPr>
          <t xml:space="preserve">
La suma debe dar 100%</t>
        </r>
      </text>
    </comment>
    <comment ref="U53" authorId="0" shapeId="0" xr:uid="{00000000-0006-0000-0200-000061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500-00000B000000}">
      <text>
        <r>
          <rPr>
            <b/>
            <sz val="9"/>
            <color indexed="81"/>
            <rFont val="Tahoma"/>
            <family val="2"/>
          </rPr>
          <t>YULIED.PENARANDA:</t>
        </r>
        <r>
          <rPr>
            <sz val="9"/>
            <color indexed="81"/>
            <rFont val="Tahoma"/>
            <family val="2"/>
          </rPr>
          <t xml:space="preserve">
Vigencia a reportar</t>
        </r>
      </text>
    </comment>
    <comment ref="C17"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500-00000F000000}">
      <text>
        <r>
          <rPr>
            <b/>
            <sz val="9"/>
            <color indexed="81"/>
            <rFont val="Tahoma"/>
            <family val="2"/>
          </rPr>
          <t>YULIED.PENARANDA:</t>
        </r>
        <r>
          <rPr>
            <sz val="9"/>
            <color indexed="81"/>
            <rFont val="Tahoma"/>
            <family val="2"/>
          </rPr>
          <t xml:space="preserve">
Corresponde al pago </t>
        </r>
      </text>
    </comment>
    <comment ref="G17"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500-000012000000}">
      <text>
        <r>
          <rPr>
            <b/>
            <sz val="9"/>
            <color indexed="81"/>
            <rFont val="Tahoma"/>
            <family val="2"/>
          </rPr>
          <t>YULIED.PENARANDA:</t>
        </r>
        <r>
          <rPr>
            <sz val="9"/>
            <color indexed="81"/>
            <rFont val="Tahoma"/>
            <family val="2"/>
          </rPr>
          <t xml:space="preserve">
Vigencia a reportar</t>
        </r>
      </text>
    </comment>
    <comment ref="C32"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500-000016000000}">
      <text>
        <r>
          <rPr>
            <b/>
            <sz val="9"/>
            <color indexed="81"/>
            <rFont val="Tahoma"/>
            <family val="2"/>
          </rPr>
          <t>YULIED.PENARANDA:</t>
        </r>
        <r>
          <rPr>
            <sz val="9"/>
            <color indexed="81"/>
            <rFont val="Tahoma"/>
            <family val="2"/>
          </rPr>
          <t xml:space="preserve">
Corresponde al pago </t>
        </r>
      </text>
    </comment>
    <comment ref="G32"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500-000019000000}">
      <text>
        <r>
          <rPr>
            <b/>
            <sz val="9"/>
            <color indexed="81"/>
            <rFont val="Tahoma"/>
            <family val="2"/>
          </rPr>
          <t>YULIED.PENARANDA:</t>
        </r>
        <r>
          <rPr>
            <sz val="9"/>
            <color indexed="81"/>
            <rFont val="Tahoma"/>
            <family val="2"/>
          </rPr>
          <t xml:space="preserve">
Vigencia a reportar</t>
        </r>
      </text>
    </comment>
    <comment ref="C47"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500-00001D000000}">
      <text>
        <r>
          <rPr>
            <b/>
            <sz val="9"/>
            <color indexed="81"/>
            <rFont val="Tahoma"/>
            <family val="2"/>
          </rPr>
          <t>YULIED.PENARANDA:</t>
        </r>
        <r>
          <rPr>
            <sz val="9"/>
            <color indexed="81"/>
            <rFont val="Tahoma"/>
            <family val="2"/>
          </rPr>
          <t xml:space="preserve">
Corresponde al pago </t>
        </r>
      </text>
    </comment>
    <comment ref="G47"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500-000020000000}">
      <text>
        <r>
          <rPr>
            <b/>
            <sz val="9"/>
            <color indexed="81"/>
            <rFont val="Tahoma"/>
            <family val="2"/>
          </rPr>
          <t>YULIED.PENARANDA:</t>
        </r>
        <r>
          <rPr>
            <sz val="9"/>
            <color indexed="81"/>
            <rFont val="Tahoma"/>
            <family val="2"/>
          </rPr>
          <t xml:space="preserve">
Vigencia a reportar</t>
        </r>
      </text>
    </comment>
    <comment ref="C62"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500-000024000000}">
      <text>
        <r>
          <rPr>
            <b/>
            <sz val="9"/>
            <color indexed="81"/>
            <rFont val="Tahoma"/>
            <family val="2"/>
          </rPr>
          <t>YULIED.PENARANDA:</t>
        </r>
        <r>
          <rPr>
            <sz val="9"/>
            <color indexed="81"/>
            <rFont val="Tahoma"/>
            <family val="2"/>
          </rPr>
          <t xml:space="preserve">
Corresponde al pago </t>
        </r>
      </text>
    </comment>
    <comment ref="G62"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500-000027000000}">
      <text>
        <r>
          <rPr>
            <b/>
            <sz val="9"/>
            <color indexed="81"/>
            <rFont val="Tahoma"/>
            <family val="2"/>
          </rPr>
          <t>YULIED.PENARANDA:</t>
        </r>
        <r>
          <rPr>
            <sz val="9"/>
            <color indexed="81"/>
            <rFont val="Tahoma"/>
            <family val="2"/>
          </rPr>
          <t xml:space="preserve">
Vigencia a reportar</t>
        </r>
      </text>
    </comment>
    <comment ref="B77"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5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500-000030000000}">
      <text>
        <r>
          <rPr>
            <b/>
            <sz val="9"/>
            <color indexed="81"/>
            <rFont val="Tahoma"/>
            <family val="2"/>
          </rPr>
          <t>YULIED.PENARANDA:</t>
        </r>
        <r>
          <rPr>
            <sz val="9"/>
            <color indexed="81"/>
            <rFont val="Tahoma"/>
            <family val="2"/>
          </rPr>
          <t xml:space="preserve">
Vigencia a reportar</t>
        </r>
      </text>
    </comment>
    <comment ref="B98" authorId="0" shapeId="0" xr:uid="{00000000-0006-0000-05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5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5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5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5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5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5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5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500-000039000000}">
      <text>
        <r>
          <rPr>
            <b/>
            <sz val="9"/>
            <color indexed="81"/>
            <rFont val="Tahoma"/>
            <family val="2"/>
          </rPr>
          <t>YULIED.PENARANDA:</t>
        </r>
        <r>
          <rPr>
            <sz val="9"/>
            <color indexed="81"/>
            <rFont val="Tahoma"/>
            <family val="2"/>
          </rPr>
          <t xml:space="preserve">
Vigencia a reportar</t>
        </r>
      </text>
    </comment>
    <comment ref="B137" authorId="0" shapeId="0" xr:uid="{00000000-0006-0000-05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5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5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5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5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5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500-000040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6" authorId="0" shapeId="0" xr:uid="{00000000-0006-0000-0500-000042000000}">
      <text>
        <r>
          <rPr>
            <b/>
            <sz val="9"/>
            <color indexed="81"/>
            <rFont val="Tahoma"/>
            <family val="2"/>
          </rPr>
          <t>YULIED.PENARANDA:</t>
        </r>
        <r>
          <rPr>
            <sz val="9"/>
            <color indexed="81"/>
            <rFont val="Tahoma"/>
            <family val="2"/>
          </rPr>
          <t xml:space="preserve">
Vigencia a reportar</t>
        </r>
      </text>
    </comment>
    <comment ref="B176" authorId="0" shapeId="0" xr:uid="{00000000-0006-0000-05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6" authorId="0" shapeId="0" xr:uid="{00000000-0006-0000-05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6" authorId="0" shapeId="0" xr:uid="{00000000-0006-0000-05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6" authorId="0" shapeId="0" xr:uid="{00000000-0006-0000-05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6" authorId="0" shapeId="0" xr:uid="{00000000-0006-0000-05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6" authorId="0" shapeId="0" xr:uid="{00000000-0006-0000-05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6" authorId="0" shapeId="0" xr:uid="{00000000-0006-0000-0500-000049000000}">
      <text>
        <r>
          <rPr>
            <b/>
            <sz val="9"/>
            <color indexed="81"/>
            <rFont val="Tahoma"/>
            <family val="2"/>
          </rPr>
          <t>YULIED.PENARANDA:</t>
        </r>
        <r>
          <rPr>
            <sz val="9"/>
            <color indexed="81"/>
            <rFont val="Tahoma"/>
            <family val="2"/>
          </rPr>
          <t xml:space="preserve">
Descripción concreta del avance, máximo de caracteres 200</t>
        </r>
      </text>
    </comment>
    <comment ref="A202" authorId="0" shapeId="0" xr:uid="{00000000-0006-0000-05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3" authorId="0" shapeId="0" xr:uid="{00000000-0006-0000-0500-00004B000000}">
      <text>
        <r>
          <rPr>
            <b/>
            <sz val="9"/>
            <color indexed="81"/>
            <rFont val="Tahoma"/>
            <family val="2"/>
          </rPr>
          <t>YULIED.PENARANDA:</t>
        </r>
        <r>
          <rPr>
            <sz val="9"/>
            <color indexed="81"/>
            <rFont val="Tahoma"/>
            <family val="2"/>
          </rPr>
          <t xml:space="preserve">
Vigencia a reportar</t>
        </r>
      </text>
    </comment>
    <comment ref="B203" authorId="0" shapeId="0" xr:uid="{00000000-0006-0000-05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3" authorId="0" shapeId="0" xr:uid="{00000000-0006-0000-05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3" authorId="0" shapeId="0" xr:uid="{00000000-0006-0000-05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3" authorId="0" shapeId="0" xr:uid="{00000000-0006-0000-05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3" authorId="0" shapeId="0" xr:uid="{00000000-0006-0000-05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3" authorId="0" shapeId="0" xr:uid="{00000000-0006-0000-05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3" authorId="0" shapeId="0" xr:uid="{00000000-0006-0000-0500-000052000000}">
      <text>
        <r>
          <rPr>
            <b/>
            <sz val="9"/>
            <color indexed="81"/>
            <rFont val="Tahoma"/>
            <family val="2"/>
          </rPr>
          <t>YULIED.PENARANDA:</t>
        </r>
        <r>
          <rPr>
            <sz val="9"/>
            <color indexed="81"/>
            <rFont val="Tahoma"/>
            <family val="2"/>
          </rPr>
          <t xml:space="preserve">
Descripción concreta del avance, máximo de caracteres 200</t>
        </r>
      </text>
    </comment>
    <comment ref="A218" authorId="0" shapeId="0" xr:uid="{00000000-0006-0000-05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9" authorId="0" shapeId="0" xr:uid="{00000000-0006-0000-0500-000054000000}">
      <text>
        <r>
          <rPr>
            <b/>
            <sz val="9"/>
            <color indexed="81"/>
            <rFont val="Tahoma"/>
            <family val="2"/>
          </rPr>
          <t>YULIED.PENARANDA:</t>
        </r>
        <r>
          <rPr>
            <sz val="9"/>
            <color indexed="81"/>
            <rFont val="Tahoma"/>
            <family val="2"/>
          </rPr>
          <t xml:space="preserve">
Vigencia a reportar</t>
        </r>
      </text>
    </comment>
    <comment ref="B219" authorId="0" shapeId="0" xr:uid="{00000000-0006-0000-05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9" authorId="0" shapeId="0" xr:uid="{00000000-0006-0000-05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9" authorId="0" shapeId="0" xr:uid="{00000000-0006-0000-05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9" authorId="0" shapeId="0" xr:uid="{00000000-0006-0000-0500-000058000000}">
      <text>
        <r>
          <rPr>
            <b/>
            <sz val="9"/>
            <color indexed="81"/>
            <rFont val="Tahoma"/>
            <family val="2"/>
          </rPr>
          <t>YULIED.PENARANDA:</t>
        </r>
        <r>
          <rPr>
            <sz val="9"/>
            <color indexed="81"/>
            <rFont val="Tahoma"/>
            <family val="2"/>
          </rPr>
          <t xml:space="preserve">
Descripción concreta del avance, máximo de caracteres 200</t>
        </r>
      </text>
    </comment>
    <comment ref="A245" authorId="0" shapeId="0" xr:uid="{00000000-0006-0000-05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6" authorId="0" shapeId="0" xr:uid="{00000000-0006-0000-0500-00005A000000}">
      <text>
        <r>
          <rPr>
            <b/>
            <sz val="9"/>
            <color indexed="81"/>
            <rFont val="Tahoma"/>
            <family val="2"/>
          </rPr>
          <t>YULIED.PENARANDA:</t>
        </r>
        <r>
          <rPr>
            <sz val="9"/>
            <color indexed="81"/>
            <rFont val="Tahoma"/>
            <family val="2"/>
          </rPr>
          <t xml:space="preserve">
Vigencia a reportar</t>
        </r>
      </text>
    </comment>
    <comment ref="B246" authorId="0" shapeId="0" xr:uid="{00000000-0006-0000-05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6" authorId="0" shapeId="0" xr:uid="{00000000-0006-0000-05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6" authorId="0" shapeId="0" xr:uid="{00000000-0006-0000-05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6" authorId="0" shapeId="0" xr:uid="{00000000-0006-0000-0500-00005E000000}">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00000000-0006-0000-05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7" authorId="0" shapeId="0" xr:uid="{00000000-0006-0000-0500-000060000000}">
      <text>
        <r>
          <rPr>
            <b/>
            <sz val="9"/>
            <color indexed="81"/>
            <rFont val="Tahoma"/>
            <family val="2"/>
          </rPr>
          <t>YULIED.PENARANDA:</t>
        </r>
        <r>
          <rPr>
            <sz val="9"/>
            <color indexed="81"/>
            <rFont val="Tahoma"/>
            <family val="2"/>
          </rPr>
          <t xml:space="preserve">
Vigencia a reportar</t>
        </r>
      </text>
    </comment>
    <comment ref="B297"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64000000}">
      <text>
        <r>
          <rPr>
            <b/>
            <sz val="9"/>
            <color indexed="81"/>
            <rFont val="Tahoma"/>
            <family val="2"/>
          </rPr>
          <t>YULIED.PENARANDA:</t>
        </r>
        <r>
          <rPr>
            <sz val="9"/>
            <color indexed="81"/>
            <rFont val="Tahoma"/>
            <family val="2"/>
          </rPr>
          <t xml:space="preserve">
Descripción concreta del avance, máximo de caracteres 200</t>
        </r>
      </text>
    </comment>
    <comment ref="A347" authorId="0" shapeId="0" xr:uid="{00000000-0006-0000-05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48" authorId="0" shapeId="0" xr:uid="{00000000-0006-0000-0500-000066000000}">
      <text>
        <r>
          <rPr>
            <b/>
            <sz val="9"/>
            <color indexed="81"/>
            <rFont val="Tahoma"/>
            <family val="2"/>
          </rPr>
          <t>YULIED.PENARANDA:</t>
        </r>
        <r>
          <rPr>
            <sz val="9"/>
            <color indexed="81"/>
            <rFont val="Tahoma"/>
            <family val="2"/>
          </rPr>
          <t xml:space="preserve">
Vigencia a reportar</t>
        </r>
      </text>
    </comment>
    <comment ref="B348" authorId="0" shapeId="0" xr:uid="{00000000-0006-0000-05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8" authorId="0" shapeId="0" xr:uid="{00000000-0006-0000-05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8" authorId="0" shapeId="0" xr:uid="{00000000-0006-0000-05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8" authorId="0" shapeId="0" xr:uid="{00000000-0006-0000-0500-00006A000000}">
      <text>
        <r>
          <rPr>
            <b/>
            <sz val="9"/>
            <color indexed="81"/>
            <rFont val="Tahoma"/>
            <family val="2"/>
          </rPr>
          <t>YULIED.PENARANDA:</t>
        </r>
        <r>
          <rPr>
            <sz val="9"/>
            <color indexed="81"/>
            <rFont val="Tahoma"/>
            <family val="2"/>
          </rPr>
          <t xml:space="preserve">
Descripción concreta del avance, máximo de caracteres 200</t>
        </r>
      </text>
    </comment>
    <comment ref="A380" authorId="0" shapeId="0" xr:uid="{00000000-0006-0000-05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81" authorId="0" shapeId="0" xr:uid="{00000000-0006-0000-0500-00006C000000}">
      <text>
        <r>
          <rPr>
            <b/>
            <sz val="9"/>
            <color indexed="81"/>
            <rFont val="Tahoma"/>
            <family val="2"/>
          </rPr>
          <t>YULIED.PENARANDA:</t>
        </r>
        <r>
          <rPr>
            <sz val="9"/>
            <color indexed="81"/>
            <rFont val="Tahoma"/>
            <family val="2"/>
          </rPr>
          <t xml:space="preserve">
Vigencia a reportar</t>
        </r>
      </text>
    </comment>
    <comment ref="B381" authorId="0" shapeId="0" xr:uid="{00000000-0006-0000-05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81" authorId="0" shapeId="0" xr:uid="{00000000-0006-0000-05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81" authorId="0" shapeId="0" xr:uid="{00000000-0006-0000-05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81"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395" authorId="0" shapeId="0" xr:uid="{00000000-0006-0000-05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6" authorId="0" shapeId="0" xr:uid="{00000000-0006-0000-0500-000072000000}">
      <text>
        <r>
          <rPr>
            <b/>
            <sz val="9"/>
            <color indexed="81"/>
            <rFont val="Tahoma"/>
            <family val="2"/>
          </rPr>
          <t>YULIED.PENARANDA:</t>
        </r>
        <r>
          <rPr>
            <sz val="9"/>
            <color indexed="81"/>
            <rFont val="Tahoma"/>
            <family val="2"/>
          </rPr>
          <t xml:space="preserve">
Vigencia a reportar</t>
        </r>
      </text>
    </comment>
    <comment ref="B396" authorId="0" shapeId="0" xr:uid="{00000000-0006-0000-05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6" authorId="0" shapeId="0" xr:uid="{00000000-0006-0000-05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6" authorId="0" shapeId="0" xr:uid="{00000000-0006-0000-05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6" authorId="0" shapeId="0" xr:uid="{00000000-0006-0000-0500-000076000000}">
      <text>
        <r>
          <rPr>
            <b/>
            <sz val="9"/>
            <color indexed="81"/>
            <rFont val="Tahoma"/>
            <family val="2"/>
          </rPr>
          <t>YULIED.PENARANDA:</t>
        </r>
        <r>
          <rPr>
            <sz val="9"/>
            <color indexed="81"/>
            <rFont val="Tahoma"/>
            <family val="2"/>
          </rPr>
          <t xml:space="preserve">
Descripción concreta del avance, máximo de caracteres 200</t>
        </r>
      </text>
    </comment>
    <comment ref="A440" authorId="0" shapeId="0" xr:uid="{00000000-0006-0000-05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1" authorId="0" shapeId="0" xr:uid="{00000000-0006-0000-0500-000078000000}">
      <text>
        <r>
          <rPr>
            <b/>
            <sz val="9"/>
            <color indexed="81"/>
            <rFont val="Tahoma"/>
            <family val="2"/>
          </rPr>
          <t>YULIED.PENARANDA:</t>
        </r>
        <r>
          <rPr>
            <sz val="9"/>
            <color indexed="81"/>
            <rFont val="Tahoma"/>
            <family val="2"/>
          </rPr>
          <t xml:space="preserve">
Vigencia a reportar</t>
        </r>
      </text>
    </comment>
    <comment ref="B441" authorId="0" shapeId="0" xr:uid="{00000000-0006-0000-05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1" authorId="0" shapeId="0" xr:uid="{00000000-0006-0000-05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1" authorId="0" shapeId="0" xr:uid="{00000000-0006-0000-05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1" authorId="0" shapeId="0" xr:uid="{00000000-0006-0000-0500-00007C000000}">
      <text>
        <r>
          <rPr>
            <b/>
            <sz val="9"/>
            <color indexed="81"/>
            <rFont val="Tahoma"/>
            <family val="2"/>
          </rPr>
          <t>YULIED.PENARANDA:</t>
        </r>
        <r>
          <rPr>
            <sz val="9"/>
            <color indexed="81"/>
            <rFont val="Tahoma"/>
            <family val="2"/>
          </rPr>
          <t xml:space="preserve">
Descripción concreta del avance, máximo de caracteres 200</t>
        </r>
      </text>
    </comment>
    <comment ref="A528" authorId="0" shapeId="0" xr:uid="{00000000-0006-0000-05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9" authorId="0" shapeId="0" xr:uid="{00000000-0006-0000-0500-00007E000000}">
      <text>
        <r>
          <rPr>
            <b/>
            <sz val="9"/>
            <color indexed="81"/>
            <rFont val="Tahoma"/>
            <family val="2"/>
          </rPr>
          <t>YULIED.PENARANDA:</t>
        </r>
        <r>
          <rPr>
            <sz val="9"/>
            <color indexed="81"/>
            <rFont val="Tahoma"/>
            <family val="2"/>
          </rPr>
          <t xml:space="preserve">
Vigencia a reportar</t>
        </r>
      </text>
    </comment>
    <comment ref="B529" authorId="0" shapeId="0" xr:uid="{00000000-0006-0000-05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9" authorId="0" shapeId="0" xr:uid="{00000000-0006-0000-05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9" authorId="0" shapeId="0" xr:uid="{00000000-0006-0000-05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615" authorId="0" shapeId="0" xr:uid="{00000000-0006-0000-05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16" authorId="0" shapeId="0" xr:uid="{00000000-0006-0000-0500-000084000000}">
      <text>
        <r>
          <rPr>
            <b/>
            <sz val="9"/>
            <color indexed="81"/>
            <rFont val="Tahoma"/>
            <family val="2"/>
          </rPr>
          <t>YULIED.PENARANDA:</t>
        </r>
        <r>
          <rPr>
            <sz val="9"/>
            <color indexed="81"/>
            <rFont val="Tahoma"/>
            <family val="2"/>
          </rPr>
          <t xml:space="preserve">
Vigencia a reportar</t>
        </r>
      </text>
    </comment>
    <comment ref="B616" authorId="0" shapeId="0" xr:uid="{00000000-0006-0000-05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16" authorId="0" shapeId="0" xr:uid="{00000000-0006-0000-05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16" authorId="0" shapeId="0" xr:uid="{00000000-0006-0000-05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16" authorId="0" shapeId="0" xr:uid="{00000000-0006-0000-0500-000088000000}">
      <text>
        <r>
          <rPr>
            <b/>
            <sz val="9"/>
            <color indexed="81"/>
            <rFont val="Tahoma"/>
            <family val="2"/>
          </rPr>
          <t>YULIED.PENARANDA:</t>
        </r>
        <r>
          <rPr>
            <sz val="9"/>
            <color indexed="81"/>
            <rFont val="Tahoma"/>
            <family val="2"/>
          </rPr>
          <t xml:space="preserve">
Descripción concreta del avance, máximo de caracteres 200</t>
        </r>
      </text>
    </comment>
    <comment ref="A666" authorId="0" shapeId="0" xr:uid="{00000000-0006-0000-05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67" authorId="0" shapeId="0" xr:uid="{00000000-0006-0000-0500-00008A000000}">
      <text>
        <r>
          <rPr>
            <b/>
            <sz val="9"/>
            <color indexed="81"/>
            <rFont val="Tahoma"/>
            <family val="2"/>
          </rPr>
          <t>YULIED.PENARANDA:</t>
        </r>
        <r>
          <rPr>
            <sz val="9"/>
            <color indexed="81"/>
            <rFont val="Tahoma"/>
            <family val="2"/>
          </rPr>
          <t xml:space="preserve">
Vigencia a reportar</t>
        </r>
      </text>
    </comment>
    <comment ref="B667" authorId="0" shapeId="0" xr:uid="{00000000-0006-0000-05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67" authorId="0" shapeId="0" xr:uid="{00000000-0006-0000-05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67" authorId="0" shapeId="0" xr:uid="{00000000-0006-0000-05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67" authorId="0" shapeId="0" xr:uid="{00000000-0006-0000-05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<sst xmlns="http://schemas.openxmlformats.org/spreadsheetml/2006/main" count="2590" uniqueCount="553">
  <si>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</si>
  <si>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</si>
  <si>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</si>
  <si>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</si>
  <si>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</si>
  <si>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</si>
  <si>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</si>
  <si>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</si>
  <si>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</si>
  <si>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</si>
  <si>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</si>
  <si>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</si>
  <si>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</si>
  <si>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</si>
  <si>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</si>
  <si>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</si>
  <si>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</si>
  <si>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</si>
  <si>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</si>
  <si>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</si>
  <si>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</si>
  <si>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</si>
  <si>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</si>
  <si>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</si>
  <si>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</si>
  <si>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</si>
  <si>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</si>
  <si>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</si>
  <si>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</si>
  <si>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</si>
  <si>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</si>
  <si>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</si>
  <si>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</si>
  <si>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</si>
  <si>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</si>
  <si>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</si>
  <si>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</si>
  <si>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</si>
  <si>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</si>
  <si>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</si>
  <si>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</si>
  <si>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</si>
  <si>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</si>
  <si>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</si>
  <si>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</si>
  <si>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</si>
  <si>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</si>
  <si>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</si>
  <si>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</si>
  <si>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</si>
  <si>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</si>
  <si>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</si>
  <si>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</si>
  <si>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</si>
  <si>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</si>
  <si>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</si>
  <si>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</si>
  <si>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</si>
  <si>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</si>
  <si>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</si>
  <si>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</si>
  <si>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</si>
  <si>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</si>
  <si>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</si>
  <si>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</si>
  <si>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</si>
  <si>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</si>
  <si>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</si>
  <si>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</si>
  <si>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</si>
  <si>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</si>
  <si>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</si>
  <si>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</si>
  <si>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</si>
  <si>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</si>
  <si>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</si>
  <si>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</si>
  <si>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</si>
  <si>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</si>
  <si>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</si>
  <si>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</si>
  <si>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</si>
  <si>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</si>
  <si>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</si>
  <si>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</si>
  <si>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</si>
  <si>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</si>
  <si>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</si>
  <si>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</si>
  <si>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</si>
  <si>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</si>
  <si>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</si>
  <si>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</si>
  <si>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</si>
  <si>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</si>
  <si>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</si>
  <si>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</si>
  <si>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</si>
  <si>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</si>
  <si>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</si>
  <si>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</si>
  <si>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</si>
  <si>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</si>
  <si>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</si>
  <si>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</si>
  <si>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</si>
  <si>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</si>
  <si>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</si>
  <si>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</si>
  <si>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</si>
  <si>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</si>
  <si>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</si>
  <si>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</si>
  <si>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</si>
  <si>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</si>
  <si>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</si>
  <si>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</si>
  <si>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</si>
  <si>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</si>
  <si>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</si>
  <si>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</si>
  <si>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</si>
  <si>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</si>
  <si>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</si>
  <si>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</si>
  <si>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</si>
  <si>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</si>
  <si>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</si>
  <si>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</si>
  <si>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</si>
  <si>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</si>
  <si>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</si>
  <si>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</si>
  <si>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</si>
  <si>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</si>
  <si>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</si>
  <si>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</si>
  <si>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</si>
  <si>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</si>
  <si>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</si>
  <si>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</si>
  <si>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</si>
  <si>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</si>
  <si>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</si>
  <si>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</si>
  <si>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</si>
  <si>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</si>
  <si>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</si>
  <si>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</si>
  <si>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</si>
  <si>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</si>
  <si>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</si>
  <si>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</si>
  <si>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</si>
  <si>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</si>
  <si>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</si>
  <si>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</si>
  <si>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</si>
  <si>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</si>
  <si>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</si>
  <si>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</si>
  <si>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</si>
  <si>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</si>
  <si>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</si>
  <si>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</si>
  <si>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</si>
  <si>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</si>
  <si>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</si>
  <si>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</si>
  <si>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</si>
  <si>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</si>
  <si>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</si>
  <si>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</si>
  <si>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</si>
  <si>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</si>
  <si>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</si>
  <si>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</si>
  <si>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</si>
  <si>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</si>
  <si>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</si>
  <si>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</si>
  <si>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</si>
  <si>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</si>
  <si>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</si>
  <si>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</si>
  <si>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</si>
  <si>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</si>
  <si>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</si>
  <si>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</si>
  <si>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</si>
  <si>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</si>
  <si>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</si>
  <si>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</si>
  <si>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</si>
  <si>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</si>
  <si>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</si>
  <si>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</si>
  <si>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</si>
  <si>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</si>
  <si>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</si>
  <si>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</si>
  <si>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</si>
  <si>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</si>
  <si>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</si>
  <si>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</si>
  <si>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</si>
  <si>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</si>
  <si>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</si>
  <si>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</si>
  <si>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</si>
  <si>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Porcentaje- Porcentaje: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</si>
  <si>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</si>
  <si>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</si>
  <si>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</si>
  <si>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</si>
  <si>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</si>
  <si>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</si>
  <si>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</si>
  <si>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</si>
  <si>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</si>
  <si>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</si>
  <si>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</si>
  <si>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</si>
  <si>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</si>
  <si>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</si>
  <si>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</si>
  <si>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</si>
  <si>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</si>
  <si>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</si>
  <si>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</si>
  <si>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</si>
  <si>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</si>
  <si>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</si>
  <si>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</si>
  <si>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</si>
  <si>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</si>
  <si>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</si>
  <si>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</si>
  <si>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</si>
  <si>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</si>
  <si>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</si>
  <si>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</si>
  <si>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</si>
  <si>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</si>
  <si>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</si>
  <si>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</si>
  <si>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</si>
  <si>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</si>
  <si>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</si>
  <si>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</si>
  <si>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</si>
  <si>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t>TOTAL</t>
  </si>
  <si>
    <r>
      <t>Versión:</t>
    </r>
    <r>
      <rPr>
        <b/>
        <sz val="20"/>
        <color rgb="FFFF0000"/>
        <rFont val="Arial"/>
        <family val="2"/>
      </rPr>
      <t xml:space="preserve"> </t>
    </r>
    <r>
      <rPr>
        <b/>
        <sz val="20"/>
        <rFont val="Arial"/>
        <family val="2"/>
      </rPr>
      <t>14</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</si>
  <si>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</si>
  <si>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</si>
  <si>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</si>
  <si>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</si>
  <si>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</si>
  <si>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</si>
  <si>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</si>
  <si>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</si>
  <si>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</si>
  <si>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</si>
  <si>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</si>
  <si>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</si>
  <si>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</si>
  <si>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</si>
  <si>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</si>
  <si>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</si>
  <si>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</si>
  <si>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</si>
  <si>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</si>
  <si>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</si>
  <si>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</si>
  <si>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</si>
  <si>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</si>
  <si>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</si>
  <si>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</si>
  <si>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Incrementar 10 puntos los resultados de generación de valor y aporte a la mejora en la implementación del MIPG, desde la tercera línea de defensa.</t>
  </si>
  <si>
    <t>X</t>
  </si>
  <si>
    <t>4. Ejercer el Rol de Liderazgo estratégico con las reuniones de Comité Institucional de Coordinación de Control Interno –CICCI.</t>
  </si>
  <si>
    <t>5. Ejercer el Rol de Relación con Entes externos de Control dando apoyo en el marco de las auditorías de los mismos, así como en el seguimiento a las respuestas a entes externos de control.</t>
  </si>
  <si>
    <t>SUBSECRETARÍA GENERAL Y DE CONTROL DISCIPLINARIO</t>
  </si>
  <si>
    <t>PROYECTO 7699 – IMPLEMENTACIÓN DE ACCIONES PARA LA OBTENCIÓN DE MEJORES RESULTADOS DE GESTIÓN Y DESEMPEÑO INSTITUCIONAL, DE LA SECRETARÍA DISTRITAL DE AMBIENTE. BOGOTÁ</t>
  </si>
  <si>
    <t>SUMA</t>
  </si>
  <si>
    <t>No se presentaron retrasos en el seguimiento programado</t>
  </si>
  <si>
    <t>ENTIDAD - Actividades de fortalecimiento y evaluación de la efectividad del sistema administrativo con un enfoque basado en riesgos</t>
  </si>
  <si>
    <t>ENTIDAD</t>
  </si>
  <si>
    <t>Chapinero</t>
  </si>
  <si>
    <t>Chapinero Central</t>
  </si>
  <si>
    <t xml:space="preserve">Avenida Caracas N° 54 - 38   </t>
  </si>
  <si>
    <t>Distrito Capital</t>
  </si>
  <si>
    <t>No se cuenta con el Dato</t>
  </si>
  <si>
    <t>No se hace distinción para los grupos INETERSEXUAL</t>
  </si>
  <si>
    <t>No se hace distinción para los grupos ETERIO</t>
  </si>
  <si>
    <t>TODOS LOS GRUPOS</t>
  </si>
  <si>
    <t>NO IDENTIFICA GRUPOS ETNICOS</t>
  </si>
  <si>
    <t>Lograr 600.000 atenciones a través de los diferentes canales habilitados por la Secretaría Distrital de Ambiente.</t>
  </si>
  <si>
    <t>8.  Realizar la operación y seguimiento del canal telefónico</t>
  </si>
  <si>
    <t>9. Gestionar con las áreas de la Entidad los ajustes en la Guía de Trámites y Servicios, la actualización del Sistema Único de Trámites – SUIT,  y socialización de los trámites racionalizados.</t>
  </si>
  <si>
    <t xml:space="preserve">10. Desarrollar las acciones de la Política Publica Distrital de Servicio a la Ciudadanía y al Modelo de Servicio y al Modelo Integrado de Planeación y Gestión - MIPG.  </t>
  </si>
  <si>
    <t>11. Desarrollar el 100% de la gestión de correspondencia externa recibida y enviada en la SDA</t>
  </si>
  <si>
    <t>Facilidad de acceso a servicios Institucionales, por medio de la atención en los canales telefónico y canal virtual; a través del uso TICS.
Oferta a la ciudadanía de herramientas para comunicarse permanentemente, facilitando la interacción y garantizando la transparencia en el actuar de la SDA.
Identificación de oportunidades de mejora en el servicio prestado, a través del seguimiento a canales de atención.</t>
  </si>
  <si>
    <t>Lograr 600.000 atenciones a través de los diferentes canales habilitados por la SDA.</t>
  </si>
  <si>
    <t>ATENCIONES EN EL CANAL PRESENCIAL Y TELEFONICO - ZONA NORTE</t>
  </si>
  <si>
    <t xml:space="preserve">Usaquen
Suba
Chapinero
Teusaquillo
Barrios Unidos
Engativa
</t>
  </si>
  <si>
    <t xml:space="preserve">Zona Norte </t>
  </si>
  <si>
    <t>Politica de Atención al Ciudadano</t>
  </si>
  <si>
    <t>ATENCIONES EN EL CANAL PRESENCIAL Y TELEFONICO - ZONA CENTRO / ORIENTE</t>
  </si>
  <si>
    <t>Santa Fe
Candelaria 
Martires
Antonio Nariño
San Cristobal</t>
  </si>
  <si>
    <t>Zona Centro / Occidente</t>
  </si>
  <si>
    <t>ATENCIONES EN EL CANAL PRESENCIAL Y TELEFONICO - ZONA SUR / OCCIDENTE</t>
  </si>
  <si>
    <t>Fontibón
Puente Aranda
Kennedy
Bosa</t>
  </si>
  <si>
    <t>Zona Sur / Occidente</t>
  </si>
  <si>
    <t>ATENCIONES EN EL CANAL PRESENCIAL Y TELEFONICO - ZONA SUR</t>
  </si>
  <si>
    <t>Rafael Uribe Uribe
Tunjuelito
Ciudad Bolivar
Usme
Sumapaz</t>
  </si>
  <si>
    <t xml:space="preserve">Zona Sur </t>
  </si>
  <si>
    <t>ATENCIÓN EN LOCALIZACIÓN INDEFINIDA (PORQUE EL USUARIO NO LA IDENTIFICA O PORQUE LA ATENCIÓN ES POR CANAL VIRTUAL)</t>
  </si>
  <si>
    <t>DISTRITO</t>
  </si>
  <si>
    <t>Total Magnitud vigencia</t>
  </si>
  <si>
    <t>Total recursos Vigencia</t>
  </si>
  <si>
    <t>Total Magnitud reserv</t>
  </si>
  <si>
    <t>Total recursos reservas</t>
  </si>
  <si>
    <t>Ejecutar 149 actividades de participación, formulación y seguimiento a la implementación del MIPG, en la Entidad.</t>
  </si>
  <si>
    <t>12. Apoyar el direccionamiento estratégico de la SDA desde los aspectos operativos, técnicos, jurídicos y administrativos, de acuerdo con las competencias de la dependencia</t>
  </si>
  <si>
    <t>No Aplica</t>
  </si>
  <si>
    <t>ENTIDAD -  Apoyo en la implementación del Modelo Integrado de Planeación y Gestión - MIPG.</t>
  </si>
  <si>
    <t>Mejorar en cinco (5) puntos los resultados de implementación del MIPG en el JBB y SDA.</t>
  </si>
  <si>
    <t>PUNTOS</t>
  </si>
  <si>
    <t xml:space="preserve">Realizar el fortalecimiento institucional de la estructura orgánica y funcional de la SDA, IDIGER, JBB, E IDPYBA. </t>
  </si>
  <si>
    <t>PORCENTAJE</t>
  </si>
  <si>
    <t>Ejecutar 96 actividades en materia disciplinaria y de cumplimiento y seguimiento a requisitos y/o actividades en el marco de las Leyes 1712 de 2014 y 1474 de 2011.</t>
  </si>
  <si>
    <t>Gobierno Abierto y Transparente</t>
  </si>
  <si>
    <t>ENTIDAD -  Desarrollo de actividades  relacionadas con transparecia, anticorrupcion y Disciplinarios.</t>
  </si>
  <si>
    <t>Radicado 2021IE106063 del 31 de mayo de 2021</t>
  </si>
  <si>
    <t>05 - Construir Bogotá Región con gobierno abierto, transparente y ciudadanía consciente.</t>
  </si>
  <si>
    <t xml:space="preserve">56- Gestión pública efectiva </t>
  </si>
  <si>
    <t>Municipios - 11001 - BOGOTA D.C. [BOGOTA] - Propios</t>
  </si>
  <si>
    <t>Aumentar la implementación de las políticas del Modelo Integrado de Planeación y Gestión - MIPG, en la Entidad</t>
  </si>
  <si>
    <t xml:space="preserve"> Servicio de asistencia técnica en la implementación del Modelo Integrado de Planeación y Gestión …</t>
  </si>
  <si>
    <t>Entidades con el Modelo Integrado de Planeación y de Gestión Implementado</t>
  </si>
  <si>
    <t>Avance del índice de madurez en la implementación y sostenimiento del Modelo Integrado de Planeación y Gestión</t>
  </si>
  <si>
    <t>Porcentaje - Porcentaje: Cantidad</t>
  </si>
  <si>
    <t>Desarrollar estrategias de fortalecimiento en las relaciones con actores externos e internos, para generar valor de lo público.</t>
  </si>
  <si>
    <t xml:space="preserve">Servicio de apoyo para el fortalecimiento de la gestión de las entidades públicas .. </t>
  </si>
  <si>
    <t>Instituciones públicas asistidas técnicamente</t>
  </si>
  <si>
    <t>FURAG para el 2019 fue de 86.1, mientras que para el 2018 fue de 71.3 lo que corresponde a un incremento de 14.8 puntos
Indicadores de Producto Secundarios</t>
  </si>
  <si>
    <t>Se ejecuto 0.59 punto corresponde a un cumplimiento del 93,65% del plan de adecuación y sostenibilidad de MIPG en la vigencia de acuerdo a seguimiento de la OCI</t>
  </si>
  <si>
    <t>Servicio de asistencia técnica en la
implementación del Modelo Integrado de
Planeación y Gestión</t>
  </si>
  <si>
    <t>Inversión - Adquisición de Bienes y Servicios: Incrementar 10 puntos los resultados de generación de valor y aporte a la mejora en la implementación del MIPG, desde la tercera línea de defensa.</t>
  </si>
  <si>
    <t>Inversión - Adquisición de Bienes y Servicios: Lograr 600.000 atenciones a través de los diferentes canales de atención habilitados por la SDA.</t>
  </si>
  <si>
    <t>Inversión - Adquisición de Bienes y Servicios: Ejecutar 149 actividades de participación, formulación y seguimiento e implementación del MIPG, en la Entidad.</t>
  </si>
  <si>
    <t>Servicio de apoyo para el fortalecimiento de
la gestión de las entidades públicas</t>
  </si>
  <si>
    <t>Inversión - Adquisición de Bienes y Servicios: Ejecutar 96 actividades en materia disciplinaria y de cumplimiento y seguimiento a requisitos y/o actividades en el marco de las Leyes 1712 de 2014 y 1474 de 2011.</t>
  </si>
  <si>
    <t xml:space="preserve">A Diciembre del 2020 se ejecutó el 100% del Plan Anual de Auditorías lo que equivale a un cumplimiento de 2.8 puntos de los 3 puntos programados para incrementar los resultados de generación de valor y aporte a la mejora en la implementación del MIPG, desde la tercera línea de defensa. </t>
  </si>
  <si>
    <t xml:space="preserve">A Diciembre se garantizó 54.006 atenciones, 10.072 mediante el canal telefónico y 39.494 en el virtual y 4.440 en el canal presencial. </t>
  </si>
  <si>
    <t>A diciembre se completó 27 Actividades: (4) Entregar lineamientos, (5) Actividades de políticas a cargo, (5) Seguimiento de los planes de mejoramiento y plan de manejo de riesgos, (8) Guiar la actualización de la documentación y (5) Realizar soporte técnico y jurídico a la alta dirección.</t>
  </si>
  <si>
    <t>A Diciembre 11 actividades: (1) 5 flash, (0.8) Actividades Prevención, (1) 76 actuaciones Disciplinarias; (1) 273 DP; (1) 58 proposiciones; (1) 95 Conceptos; (1) 6 Comité; (0.83) fortalecimiento integridad, (1) semana integridad, (1,37) Actualización transparencia; y (1) diligenciamiento ITA</t>
  </si>
  <si>
    <t>III ACTIVIDADES SUIFT (PRESUPUESTO) VIGENCIA 2022</t>
  </si>
  <si>
    <t>PRESUPUESTO VIGENCIA SUIFP 2022</t>
  </si>
  <si>
    <t>PRESUPUESTO
OBLIGADO (GIRADO) 2022</t>
  </si>
  <si>
    <t>Reuniones de seguimiento realizadas</t>
  </si>
  <si>
    <t>Número: Cantidad</t>
  </si>
  <si>
    <t>Reunion de autoevaluacion del proceso mensual</t>
  </si>
  <si>
    <t>Visitas de evaluacion y seguimiento realizadas</t>
  </si>
  <si>
    <t>No se requirió visita, dado que los puntos se encontrabas cerrados por motivo de la pandemia</t>
  </si>
  <si>
    <t>Folios de expedientes jurídicos y disciplinarios digitalizados</t>
  </si>
  <si>
    <t>Porcentaje de encuestas con calificación satisfactoria</t>
  </si>
  <si>
    <t>Durante este perido solo se realiaron encuenstas mediante el canal telefonico y virtual, debido a la contingencia por la pandemia, la cual afecto el canal presencial</t>
  </si>
  <si>
    <t>Atencion de Peticiones, Quejas, Reclamos, Sugerencias y Consultas recibidas y atendidas-</t>
  </si>
  <si>
    <t>1466 PRSFS atendidas</t>
  </si>
  <si>
    <t>Número de auditorias realizadas</t>
  </si>
  <si>
    <t>Mediante memorado No. 2020IE115335 de 13 de julio de 2020 se remitio Informe Definitivo de Auditoria Interna al proceso Sistema Integrado de Gestión.</t>
  </si>
  <si>
    <t>Informes de seguimiento realizados</t>
  </si>
  <si>
    <t>seguimiento plan de mejoramiento suscrito ante contraloría 2020IE126546 y autoevaluación del Estatuto de Auditoría y Código de Ética del Auditor Interno 2020IE110628</t>
  </si>
  <si>
    <t>1294 PQRSF atendidas</t>
  </si>
  <si>
    <t>Seguimiento plan de mejoramiento por procesos 2020IE144896</t>
  </si>
  <si>
    <t>durante este perido solo se realiaron encuenstas mediante el canal telefonico, virtual, y presencial, ya que este mes se reabrieron varios puntos de atencion presencial</t>
  </si>
  <si>
    <t>1735 PQRSF atendidas</t>
  </si>
  <si>
    <t>Se comunica el informes definitivos auditoria Proceso Gestión Administrativa radicado N° 2020IE162126 y radicado N° 2020IE155479 auditoría al proceso de Metrología, monitoreo y modelación</t>
  </si>
  <si>
    <t>Informe consolidado de Indicadores por proceso y metas plan de desarrollo 2020IE168592 y</t>
  </si>
  <si>
    <t>6 visitas de seguimiento a los diferentes puntos reabiertos depues de la pandemia</t>
  </si>
  <si>
    <t>7 visitas de seguimiento a los diferentes puntos reabiertos despues de la pandemia</t>
  </si>
  <si>
    <t>1582 PQRSF atendidas</t>
  </si>
  <si>
    <t xml:space="preserve"> 2020IE206507  Gestión de Talento Humano y Sistema de Seguridad y Salud en el Trabajo, 2020IE212341 Servicio a la ciudadanía, Gestión contractual 2020IE210331 y 2020IE195918 NTC ISO 14001:2015 </t>
  </si>
  <si>
    <t xml:space="preserve">Evaluación de la aprehensión al Código de Integridad 2020IE204949 </t>
  </si>
  <si>
    <t>Porcentaje de avance en el fortalecimiento de la estructura orgánica y funcional de las entidades de sector ambiente</t>
  </si>
  <si>
    <t>Índice de desempeño institucional FURAG</t>
  </si>
  <si>
    <t>Se realizo la autoevaluacion de la primera linea de defensa del mes de agosto (mes vencido)</t>
  </si>
  <si>
    <t>Se realizo una reunion virtual de seguimiento a los diferentes puntos de atencion (8 puntos)</t>
  </si>
  <si>
    <t>Del total de encuetas realizadas en los canales de atencion (presencial telefonico y virtual (3145), se obtuvo un porcentaje de satisfaccion del 93.6%</t>
  </si>
  <si>
    <t>Se realizo el seguimiento al 100% de las peticiones ingresadas (1945)</t>
  </si>
  <si>
    <t xml:space="preserve">Auditoría a los procesoso de Proceso de Evaluación Control y Seguimiento y Direccionamiento estrategico </t>
  </si>
  <si>
    <t>1. Ejercer el Rol de Evaluación y Seguimiento con: auditorías Internas, Informes de Ley, Seguimientos a temas especiales, planes de mejoramiento por procesos y plan suscrito ante entes de control.</t>
  </si>
  <si>
    <t>14. Mejorar el Sistema de Gestión de Calidad</t>
  </si>
  <si>
    <t>15. Implementar las políticas de gestión y desempeño a cargo del proceso Sistema Integrado de Gestión</t>
  </si>
  <si>
    <t>16. Revisar y actualizar del Mapa y Plan de Manejo de Riesgos</t>
  </si>
  <si>
    <t>18. Asesorar y apoyar la actualización de la documentación de los sistemas y procesos de la SDA frente a la implementación y mejora del MIPG y SIG</t>
  </si>
  <si>
    <t xml:space="preserve"> Genera valor  de lo publico mediante el fortalecimiento de la gestión de  operaciones de la entidad en cada uno de los procesos,  para dirigir, planear, ejecutar, controlar, hacer seguimiento y evaluar la gestión institucional de la Secretaría, en términos de calidad e integridad del servicio para generar valor público en el Distrito Capital y en los ciudadanos a los que dirige su gestión.</t>
  </si>
  <si>
    <t xml:space="preserve"> En el actuar de los servidores de la entidad contar con control de la honestidad, transparencia y no corrupción a través de la atención con calidad y eficacia al derecho de petición a los entes de Control Político, así como en el ejercicio oportuno de la función disciplinaria y el fortalecimiento de los valores de integridad al interior de la entidad.</t>
  </si>
  <si>
    <t>Temática</t>
  </si>
  <si>
    <t>No. Actividad</t>
  </si>
  <si>
    <t>Actividad</t>
  </si>
  <si>
    <t>Disciplinarios</t>
  </si>
  <si>
    <t>Flash Disciplinario Mensual (12 productos)</t>
  </si>
  <si>
    <t>Actividades Prevención Corrupción (julio-septiembre-noviembre)</t>
  </si>
  <si>
    <t>Cumplimiento directivas</t>
  </si>
  <si>
    <t>Audiencias</t>
  </si>
  <si>
    <t>Sustanciación</t>
  </si>
  <si>
    <t>Asesores</t>
  </si>
  <si>
    <t>Respuestas a Derechos de Petición Consejo o Congreso</t>
  </si>
  <si>
    <t>Respuestas a proposiciones</t>
  </si>
  <si>
    <t xml:space="preserve">Conceptos a proyectos de acuerdo o ley </t>
  </si>
  <si>
    <t>Participación comité de Relaciones Políticas</t>
  </si>
  <si>
    <t>Integridad</t>
  </si>
  <si>
    <t>Desarrollo de la semana de la Integridad</t>
  </si>
  <si>
    <t>Transparencia</t>
  </si>
  <si>
    <t>Revisar estado de la Publicación Ley de transparencia</t>
  </si>
  <si>
    <t xml:space="preserve">Recolección y reporte de información del Índice de transparencia. </t>
  </si>
  <si>
    <t>enero</t>
  </si>
  <si>
    <t>febrero</t>
  </si>
  <si>
    <t>marzo</t>
  </si>
  <si>
    <t>abril</t>
  </si>
  <si>
    <t>mayo</t>
  </si>
  <si>
    <t>junio</t>
  </si>
  <si>
    <t>julio</t>
  </si>
  <si>
    <t>agosto</t>
  </si>
  <si>
    <t>septiembre</t>
  </si>
  <si>
    <t>octubre</t>
  </si>
  <si>
    <t>noviembre</t>
  </si>
  <si>
    <t>diciembre</t>
  </si>
  <si>
    <t>Actividades de difusión y apropiación de la Ley de transparencia (flash, capacitaciones)</t>
  </si>
  <si>
    <t>Gestion interinstitucional (participación eventos Secretaria General, Procuraduría)</t>
  </si>
  <si>
    <t xml:space="preserve">Ejecución y seguimiento del Plan Anticorrupción y Atención al Ciudadano – PAAC </t>
  </si>
  <si>
    <t>Fortalecimiento de la cultura del riesgo al interior de la entidad. 
Atención oportuna a la ciudadanía y acceso a los tramites de la misma. 
Mejoramiento continuo en los procesos internos de la entidad en pro de la eficiencia en los servicios.
Generación de Valor de lo Público al Interior de la entidad y con la Ciudadanía.</t>
  </si>
  <si>
    <t>21. Planear y desarrollar  la semana de la Integridad en la entidad.</t>
  </si>
  <si>
    <t>22 Apoyar a la SDA en sus relaciones y respuesta oportuna al Congreso de la República, los Organismos de Control, el Concejo de Bogotá y la Administración Distrital.</t>
  </si>
  <si>
    <t>x</t>
  </si>
  <si>
    <t>2. Ejercer el Rol de Evaluación de la Gestión del Riesgo mediante la Evaluación del sistema de administración de riesgos de la Entidad.</t>
  </si>
  <si>
    <t>19. Realizar las actividades de divulgación y acciones en materia disciplinaria de la entidad.</t>
  </si>
  <si>
    <t>Radicado No. 2021IE106063 del 31 de mayo del 2021.</t>
  </si>
  <si>
    <t>Mejorar la efectividad y el sistema de control interno de la Entidad y así asegurar el cumplimiento y metas de la organización, mediante la generación de valor público a través de la ejecución de diferentes roles.</t>
  </si>
  <si>
    <t>3. Ejercer el Rol Enfoque hacía la prevención, incluye las asesorías requeridas en el marco del Plan Anual de Auditoría 2023, fomentando la cultura del control.</t>
  </si>
  <si>
    <t>5, PONDERACIÓN HORIZONTAL AÑO: 2023</t>
  </si>
  <si>
    <t>1, 5. PROGRAMACIÓN INICIAL AÑO 2023</t>
  </si>
  <si>
    <t>No aplica</t>
  </si>
  <si>
    <t>6. Sostener la operación y funcionamiento de los puntos de atención al ciudadano, así como la atención a asesoría técnica para los diferentes trámites misionales de la Secretaría.</t>
  </si>
  <si>
    <t>7. Realizar la operación del canal virtual, así como el seguimiento a tiempo, claridad, calidez, coherencia y oportunidad de respuestas a PQRSF y formular acciones de mejora.</t>
  </si>
  <si>
    <t>13. Asesorar y apoyar como segunda línea de defensa a los procesos de la SDA frente a la implementación y mejora del Modelo Integrado de Planeación y Gestión - MIPG</t>
  </si>
  <si>
    <t xml:space="preserve">20. Ejecutar las actividades de transparencia de divulgación y fortalecimiento en el cumplimiento de las leyes y políticas de transparencia, lucha contra la corrupción y gobierno abierto. </t>
  </si>
  <si>
    <t>136 Funcionarios y 1562 Contratistas para un total de 1698 personas en la entidad</t>
  </si>
  <si>
    <t>17. Realizar seguimiento al cumplimiento de los planes de mejoramiento y plan de manejo de riesgos e indicadores.</t>
  </si>
  <si>
    <t>No se hace distinción de genero</t>
  </si>
  <si>
    <t>Evidencias: 
https://drive.google.com/drive/u/1/folders/1BrHtlB4Prx2BSnh-S4vIc2wSSu4fNm7Q
Mejora el  Sistema de Gestión de Calidad y Asesorias documentales  
https://drive.google.com/drive/folders/1H35v4_SnPwd3sJnZfT6hV8LOmssxv6gY  
Seguimiento al cumplimiento Plan de mejorameinto, riesgos e indicadores
https://drive.google.com/drive/folders/1qIvcWQpIPnb_htrdnH_JNQb3SYbnRIyT
Tramite aprobación documental
https://drive.google.com/drive/folders/1TSf_7ylmLTOV673q7DDqII3mXz0YLkrn
   Aprobación documental
https://drive.google.com/drive/folders/1ny1cS_qFOxZh-qUC12KT5wE47YtJ76Us
Socialización documental
https://drive.google.com/drive/folders/1OcpsY53wxVkL1FTyH-MroljkGEJRWpBA
 Gestión usuarios ISOLUCION
https://drive.google.com/drive/folders/1iNPinQFHOp4y1URg8WkZomUI-Z3aVRYf</t>
  </si>
  <si>
    <t>Actas de reparto de procesos Disciplinarios mes de Enero, Febrero, Marzo y Abril: Base de datos seguimiento solicitudes del Concejo y congreso. Matriz de seguimiento al esquema de publiación. Memorandos de agendas abiertas</t>
  </si>
  <si>
    <t>Actas de reparto de procesos Disciplinarios mes de Enero, Febrero y marzo, Base de datos seguimiento solicitudes del Concejo y congreso. Matriz de seguimiento al esquema de publiación. Memorandos de agendas abiertas.
Base de seguimiento de Disciplinarios y Seguimiento Esquema de publicación
Evidencias: 
https://drive.google.com/drive/u/1/folders/1DMz9jdGmFp_RWlFV6syt8J5JGcsQgLgp</t>
  </si>
  <si>
    <t>7, LECCIONES APRENDIDAS - OBSERVACIONES</t>
  </si>
  <si>
    <t>EVALUACIÓN Y SEGUIMIENTO: 
Enero: 2023IE18633, 2023IE17038, 2023IE20272.
Febrero: 2023EE37837, 2023IE36689, 2023IE36601, 2023IE41147, 2023IE43883.
Marzo: 2023IE65334, 2023IE69587. 
Abril: 2023IE91254, 2023IE94470.
Mayo: 2023IE115490, 2023IE115405, 2023IE116570.
GESTIÓN DE RIESGOS: 
Enero: 2023IE08129.
Mayo: 2023IE107483.
ENFOQUE HACIA LA PREVENCIÓN: 
Marzo: Acta el 28 de marzo de 2023 la capacitación Transición PAAC Programa Transparencia.
Mayo: 2023IE88492 la capacitación “Código de Integridad”.
LIDERAZGO ESTRATÉGICO: 
Enero: Acta CICCI No.1 del 25 de enero de 2023.
Marzo: Acta CICCI No.2 del 21 de marzo de 2023.
Mayo:  Se realizó Comité CICCI, como consta en el Acta CICCI No.3 del 9 de mayo de 2023
RELACIÓN ENTES EXTERNOS DE CONTROL:  
Enero: 2023EE08708, 202301883, 2023EE08950, 2023EE13785, 2023EE09936, 2023EE10662, 2023EE10884.
Febrero: 2023EE32071, 2023EE36680, 2023EE34821, 2023EE39299. 
Marzo: 2023EE50279, 2023EE57020, 2023EE55325, 2023EE58908, 2023EE59890, 2023EE60609, 2023EE21256, 2023EE62145, 2023EE63148, 2023EE68731.
Abril: 2023EE8502, 2023EE82943, 2023EE87541, 2023EE85996, 2023EE88305, 2023EE87413, 2023ER86894, 2023EE92792.
Mayo: 2023EE106104, 2023EE108055, 2023EE110476, 2023EE119356, 2023EE110643, 2023EE113285.</t>
  </si>
  <si>
    <t>Evidencias: 
https://drive.google.com/drive/u/1/folders/1GXLByWMqMWHHmmAV2aBZUogqFdq8R3hJ</t>
  </si>
  <si>
    <t>Componente 1 asesorar y apoyar como 2da linea de defensa frente la implementación MIPG
https://drive.google.com/drive/folders/1b7oDSpnu-1ImZ7HUX_pvcIPJFHAmXcnT
https://drive.google.com/drive/folders/1ii7DVAfJLtxx5XSZ1nBcgFbwJ4DfeZud
https://drive.google.com/drive/folders/1bin2FkQ5voPIFn6hYsY34J_seLGOLnK_
https://drive.google.com/drive/folders/1jU5j49YgxCEy2G-rpsFsQHp3M1mSIc_T
Componente 2 mejorar el Sistema de Gestión de Calidad
https://drive.google.com/drive/folders/1WRBC63EEMbeoSal0vOkDcLl8Vi7az1Ld 
https://drive.google.com/drive/folders/1iDxiCGgpLt_IZz79mguVfRcTaYHQNNHB
https://drive.google.com/drive/folders/1MNckgNacds46j7zf3rXDFOvmUXj80rLh
Componente 3 implementar las políticas del SIG
https://docs.google.com/document/d/1b04A4PbCNAwXyXoyxm849ZvmzVEp6ESB/edit
Componenete 5 realizar seguimiento a plan de manejo de riesgos, planes de mejoramiento e indicadores.
https://drive.google.com/drive/folders/10eVehZ5KQfjbrJjmEgCw3hHBbH04kkbw
https://drive.google.com/drive/folders/1jU5j49YgxCEy2G-rpsFsQHp3M1mSIc_T
Componente 6 asesorar y apoyar la documentación sistemas y procesos de la SDA
https://drive.google.com/drive/folders/1dfchZj3yDMX-1OxRQJrkwj0JgSW6qgXU
https://drive.google.com/drive/folders/1R0a2nhz23_NlZI2DlFEQtMhnLfluhZnR
https://drive.google.com/drive/folders/1jU5j49YgxCEy2G-rpsFsQHp3M1mSIc_T</t>
  </si>
  <si>
    <t>97,7%</t>
  </si>
  <si>
    <t xml:space="preserve">9. RETRASOS 
</t>
  </si>
  <si>
    <t xml:space="preserve">10. SOLUCIONES PLANTEADAS </t>
  </si>
  <si>
    <t>11.  BENEFICIOS</t>
  </si>
  <si>
    <t>12.  FUENTE DE EVIDENCIAS</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</si>
  <si>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</si>
  <si>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</si>
  <si>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</si>
  <si>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</si>
  <si>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</si>
  <si>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</si>
  <si>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</si>
  <si>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</si>
  <si>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</si>
  <si>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</si>
  <si>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</si>
  <si>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</si>
  <si>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</si>
  <si>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</si>
  <si>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</si>
  <si>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</si>
  <si>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</si>
  <si>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</si>
  <si>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</si>
  <si>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</si>
  <si>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</si>
  <si>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</si>
  <si>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</si>
  <si>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</si>
  <si>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</si>
  <si>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</si>
  <si>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</si>
  <si>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</si>
  <si>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</si>
  <si>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</si>
  <si>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</si>
  <si>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</si>
  <si>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</si>
  <si>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</si>
  <si>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</si>
  <si>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</si>
  <si>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</si>
  <si>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</si>
  <si>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</si>
  <si>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</si>
  <si>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</si>
  <si>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</si>
  <si>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</si>
  <si>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</si>
  <si>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</si>
  <si>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</si>
  <si>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</si>
  <si>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</si>
  <si>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</si>
  <si>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r>
      <rPr>
        <sz val="14"/>
        <color theme="1"/>
        <rFont val="Arial"/>
        <family val="2"/>
      </rPr>
      <t xml:space="preserve">PROGRAMADO </t>
    </r>
    <r>
      <rPr>
        <b/>
        <sz val="14"/>
        <color theme="1"/>
        <rFont val="Arial"/>
        <family val="2"/>
      </rPr>
      <t>ABR.</t>
    </r>
  </si>
  <si>
    <t xml:space="preserve">8.  DESCRIPCIÓN DE LOS AVANCES Y LOGROS ALCANZADOS </t>
  </si>
  <si>
    <t>Junio</t>
  </si>
  <si>
    <t>7. LOGROS CORTE A JUNIO AÑO 2023</t>
  </si>
  <si>
    <t>2. EVALUACIÓN DE GESTIÓN DEL RIESGO: La Oficina de Control Interno, como tercera línea de defensa, para el mes de junio, sin actividad programada.
Lo anterior sumado con la gestión de enero a mayo, con la actividad de Seguimiento a las acciones de Plan Anticorrupción y de Atención al Ciudadano - PAAC del tercer cuatrimestre 2022 y la emisión de un (1) informe de Seguimiento a las Acciones de PAAC / Programa de Transparencia y Ética Pública (Componentes, Mapa de Riesgos y Reporte Aplicativo SUIT) / Primer Cuatrimestre 2023 a través del radicado No. 2023IE107483 del 15 de mayo de 2023.</t>
  </si>
  <si>
    <t xml:space="preserve">3. ENFOQUE HACIA LA PREVENCIÓN: Para el mes junio, se realizó la capacitación “Acciones y Operatividad del Esquema de líneas de Defensa” programada para el día 30 de junio de 2023.
En los meses de enero a mayo, se realizó la capacitación Transición PAAC Programa Transparencia y  la capacitación “Código de Integridad” el 03 de mayo de 2023l como se indica en el radicado No. 2023IE89192 del 24 de abril de 2023. </t>
  </si>
  <si>
    <t>4. LIDERAZGO ESTRATÉGICO: La Oficina de Control Interno, en su rol de secretario del Comité Institucional de Coordinación de Control Interno - CICCI, para el mes de junio, sin actividad programada.
En los meses de enero a mayo, se elaboró el acta No. 1 del 25 de enero de 2023, en donde se presentó y aprobó el Plan Anual de Auditoria 2023, se expusieron los resultados de ejecución total del Plan Anual de Auditoría 2022 y se comunicó el mapa de riesgos de gestión y corrupción 2023, se elaboró el acta No. 2 del 21 de marzo de 2023 en donde se presentaron los resultados de ejecución total del Plan Anual de Auditoría 2023 con corte a 28 de febrero de 2023. Y, se realizó Comité CICCI, como consta en el Acta CICCI No.3 del 9 de mayo de 2023, con la presentación de avances y resultados de ejecución del Plan Anual de Auditoría - PAA 2023 con corte a 30 de abril de 2023, y se efectuó el seguimiento a compromisos derivados de sesiones anteriores como consta en el Acta CICCI No.3 del 9 de mayo de 2023.</t>
  </si>
  <si>
    <t xml:space="preserve">5. RELACIÓN ENTES EXTERNOS DE CONTROL: Para el mes de junio se recibieron y gestionaron once (11) requerimientos con destino a la Contraloría de Bogotá.
Lo anterior sumado a enero de 2023 se atendieron cinco (5) de la Contraloría de Bogotá D.C, uno (1) del Concejo de Bogotá y uno (1) de la Contraloría General de la República. Febrero: Cuatro (4) comunicados con destino a la Contraloría de Bogotá. Marzo: Diez (10), de los cuales nueve (9) comunicados se emitieron con destino a la Contraloría de Bogotá y uno (1) con destino a la Contraloría General de la República. Abril: Ocho (8) comunicaciones con destino a la Controloría de Bogotá. Mayo con siete (7) requerimientos con destino a la Contraloría de Bogotá. </t>
  </si>
  <si>
    <t>Durante el mes de junio, se garantizó el servicio mediante el canal presencial contando con 10 puntos de atención habilitados  mediante  con 2643 atenciones, distribuidos del siguiente modo: en la sede principal se lograron 1412 atenciones,  en el super CADE-CAD se realizaron 99 atenciones, en super CADE Suba 88 atenciones,  26 en CADE Engativá,  51 en CADE Toberín, 45 en super CADE Bosa, 48 en super CADE Américas, CADE Fontibón 33, 48 en Cade Manitas,  86 en cade calle 13, y en ferias de servicio se lograron  707 atenciones, en las cuales se ofrecieron 222 asesoría técnica en los trámites y servicios ofrecidos por la SDA, 142 liquidaciones, así mismo 1846 radicaciones de documentos o solicitudes.   
Lo anterior continuando con la gestión  del cuatrenio 47.015 en atenciones presenciales y lo corrido de la vigencia 2023 con 8812 atenciones.</t>
  </si>
  <si>
    <t>Durante el mes de junio, se garantizó el servicio mediante el canal telefónico por medio de las 8 líneas de atención telefónicas móviles y, adicionalmente con las líneas de atención de telefonía fija con 3002 atenciones las cuales ofrecieron 2994 asesoría en los tramites, 113 liquidaciones y servicios ofrecidos por la SDA y así mismo 66 radicaciones de solicitudes.
Lo anterior sumando a la gestión total del cuatrenio, con 66.125  atenciones mediante el canal telefónico y lo corrido de la vigencia 2023 con 10325 atenciones .</t>
  </si>
  <si>
    <t>Durante el mes de junio, se realizaron 8437 atenciones en el canal virtual, se recibieron 5.069 solicitudes mediante el correo electrónico atencionalciudadano@ambientebogota.gov.co, 7 solicitudes al correo del defensor del ciudadano, 433 SDQS, 14 correos a jurudico y 2914 tramites en el webfile. 
Así mismo, se llevó a cabo seguimiento a 1979 peticiones; adicionalmente,  la clasificación en las siguientes tipologías: Derechos de petición de interés general o particular, quejas, reclamos, solicitudes de información, consultas y felicitaciones, asignándolas a los diferentes procesos de la Entidad, para su respectiva gestión y respuesta.
Se realizaron alarmas semanales, las cuales fueron enviados a los líderes y enlaces de PQRF, con el propósito de minimizar las respuestas fuera de término expedidas por la Entidad. De acuerdo a lo anterior, se realizo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48% recibió respuesta dentro de los términos de ley, el 2% recibio respuesta fuera de termino, el 2% se encuentra sin respuesta fuera de termino  y  el 48% restante  se encuentra en termino para dar respuesta en los meses de julio de 2023;  cabe resaltar que el 96% de las peticiones registradas corresponden a los proceso misionales de la Entidad.  
Lo anterior, sumado a la gestión del cuatrenio, con 242.640 atenciones del canal virtual y 50.097 PQRS recibidas y lo corrido de la vigencia 2023 con 47.869 atenciones en el canal virtual y 10.525  PQRS.</t>
  </si>
  <si>
    <t xml:space="preserve">Durante la vigencia 2023  a corte de junio se han  atendido 19.096 ciudadanos desagregadas del siguiente modo: - 8.326 Personas Juridicas,  10.770 Personas naturales (4432 Hombres y  6338 mujeres). </t>
  </si>
  <si>
    <t xml:space="preserve">Durante la vigencia 2023 a corte de junio,  se han atendido 3364 ciudadanos desagregadas del siguiente modo: 1350- Personas Juridicas,  2014 Personas naturales (928 Hombres y 1086 mujeres). </t>
  </si>
  <si>
    <t xml:space="preserve">Durante  la vigencia 2023 a corte de junio, se han atendido 3693 ciudadanos desagregadas del siguiente modo: 1593- Personas Juridicas,  2100 Personas naturales (901 Hombres y 1199 mujeres). </t>
  </si>
  <si>
    <t xml:space="preserve">Durante la vigencia 2023 a corte de junio, se han atendido 1372  ciudadanos desagregadas del siguiente modo: 563- Personas Juridicas,  809 Personas naturales (419 Hombres 390 mujeres). </t>
  </si>
  <si>
    <t>173 Respondieron no saben no responden a Localidad durante lo corrido de  la vigencia 2023   y .
56306 Atendidos por canal Virtual  en lo corrido de la vigencia 2023 a corte de junio.</t>
  </si>
  <si>
    <t>Durante el mes de junio, se elaboró Proyecto Resolución Comité Seguridad Vial y revisión de documentos asociados a los siguientes temas: presentación DPSIA POT DC 555-2021, Bogotá Construcción Sostenible, DPSIA predio CHIP AAA0026JSDE, Compensación por endurecimiento de zonas verdes, DPSIA convenio CAEM, Apoyo Exposición de Motivos y Resolución Manual de Coberturas Vegetales, Decreto 222-2023 Consejo de Gobierno Distrital, resolución concertación asuntos ambientales formulación del Plan Parcial de Desarrollo “Rafael Uribe 70”, Acta PPRU Centro Empresarial Ecopetrol, Licencia de Construcción proyecto Serranía del Zuque, Licencia Ambiental Metales Pesados EU, acuerdo de servicios AVANTIA SDM-SDA-DD, Feria Internacional de Medio Ambiente FIMA, Comité de Conciliación No. 12, Decreto 231 de 2023 delegación SG despacho SDA, Comité Institucional de Gestión y Desempeño, Actas 2 y 3 Comité Institucional de Gestión y Desempeño, CAR Documentos, Comité de Conciliación No. 13, Comité de contratación No. 12, Acta No 3 de 2023 Comité Sectorial de Gestión y Desempeño de Ambiente y Revisión soportes Segunda Sesión Ordinaria del Comité Distrital de Derechos Humanos y lanzamiento del Decreto 204 de 2023, Por medio del cual se modifica el Decreto 455 de 2018. Esto sumado a la gestión de enero a mayo, con gestiones interinstitucionales y planeación y presupuesto. Revisión de proyecto de decreto, proyectos de acuerdo, elaboración y revisión de conceptos técnicos, resoluciones, manuales, actas,  y apoyo en mesa técnicas y demás trámites y peticiones allegadas a la SG. Participación en ponencia, debates, comités, y reuniones.</t>
  </si>
  <si>
    <t>Para el mes de junio, se envió comunicado con radicado No 2023IE140416 donde se dan nuevos lineamientos para el diligenciamiento del FURAG, se realizaron mesas de trabajo con los responsables de las diferentes políticas donde se evidencian listas de asistencia.
Lo anterior sumado a la gestión de los meses de enero a mayo, capacitación a los líderes de las políticas con el fin de indicar la metodología y el cronograma para el reporte FURAG, se definió un DRIVE para el monitoreo de las acciones y se emitió informe frente al cumplimiento de las acciones del PAyS 2023IE114191) y la publicación y socialización del PAyS 2023 Versión 1 con 26 actividades.</t>
  </si>
  <si>
    <t>Para el mes de junio, se capacitó y socializó la actualización del procedimiento Gestión del Cambio. Lo anterior, sumado a la gestión de los meses de enero a mayo donde se emitió radicado No 2023IE100762 solicitando la identificación de productos, servicios y trabajos de la SDA, se asesoró a la SSFFS y a la DCA en el control y la gestión de productos, servicios y trabajo y, se revisó y ajustó los procedimientos Gestión del cambio y Control de salidas y trabajo no conforme y se aclararon dudas sobre la actualización de este último procedimiento.</t>
  </si>
  <si>
    <t>Para el mes de junio, se realizaron mesas de trabajo donde se revisaron las preguntas y se identificaron evidencia de las políticas en las que tiene injerencia el SIG (Planeación institucional, Fortalecimiento institucional, Transparencia, Acceso a la Información y Lucha contra la Corrupción y Control Interno).
Lo anterior, sumado a la gestión de los meses de enero a mayo donde se revisaron las preguntas del SIG en el FURAG: de las preguntas generales se deben responder las 6, de las de planeación institucional las preguntas 8 y 12, de las de fortalecimiento institucional las preguntas 4, 5 y de la 8 a la 17, de las de transparencia, acceso a la información y lucha contra la corrupción las preguntas de la 8 a la 18, de las de control interno las preguntas 1 y de la 5 a la 40.</t>
  </si>
  <si>
    <t>Para el mes de junio, se asesoró en la actualización documental a 5 procesos, se tramitaron 4 aprobaciones con comunicación oficial del aplicativo FOREST, se realizaron 4 aprobaciones en el aplicativo ISOLUCION y, la socialización actualizaciones para 4 procesos.
Lo anterior, sumado a la gestión de enero a mayo donde se asesoró documentalmente a 22 procesos, se tramitaron 13 memorandos en FOREST, se aprobó en ISOLUCION a 14 procesos, se socializaron novedades documentales, se emitieron informes de 2da línea con el diagnóstico documental por proceso y se gestionó soporte con el proveedor del aplicativo ISOLUCION en 9 ocasiones, se envió radicado No 2023IE56732 para gestionar el uso y la asignación de usuarios, roles y responsabilidades en el aplicativo ISOLUCION.</t>
  </si>
  <si>
    <t>Durante el mes de junio, se socializó flash disciplinario Articulo 54 Ley 1952 de 2019. Se sustanciaron, revisaron y proyectaron 11 autos: 2 auto de cierre de investigación 8 Autos de archivo y 1 Auto apertura de Indagación previa. Se realizó revisión física e incorporación de pruebas en los expedientes activos de los años 2022-2023. Acta No.5 de Auto Evaluación del mes de mayo. Se realizó una actualización del aplicativo SIDD4 de 18 expedientes año 2021. Cargue de información de los expedientes en el aplicativo de la Personería según la Resolución 451 del 2021 con 5 expediente. Se subió al sistema ISOLUCION el procedimiento de segunda instancia, los formatos y el flujograma, el cual fue Aprobado por Memorando SSG No. 2023IE133910 del 15 de junio de 2023. Se efectuaron mesas de trabajo los días 26 y 27 de junio- con enlace SIG -SSG segunda línea de defensa, a fin de revisar, ajustar y actualizar los riesgos de gestión y corrupción del Proceso de Gestión Disciplinaria. Se actualizó base de procesos Disciplinarios activos de los años 2022-2023. Realice toma física para verificación de riesgos disciplinarios y de inventario de expedientes a fecha 30 de junio 2023, quedando 27 expedientes activos así: 19 año 2022 y 8 año 2023 con total 27.
Sumado a la gestión de enero a mayo, con 6 flash disciplinario, 53 autos. Se realizó toma física expedientes activos así:  años 2020 3, año 2021 -7, año 2022-145 y año 2023-26. Total 181.</t>
  </si>
  <si>
    <t>Durante los meses de junio, mayo, abril, marzo, febrero y enero no se tenia programación. La semana de la Integridad se tiene programada para el mes de octubre.</t>
  </si>
  <si>
    <t xml:space="preserve">Durante el mes de junio, se atendieron 43 derechos de petición provenientes de los organismos de control político, relacionados con: ruido, silvicultura, publicidad exterior, segmentos viales, áreas protegidas, entre otros. Así mismo, se dio respuesta a 9 proposiciones asociadas a los temas: riesgo, huertas urbanas, vehículos de cero y bajas emisiones, calidad del aire, entre otros; y se emitieron 8 pronunciamientos frente a proyectos de acuerdo. Las iniciativas estuvieron asociadas a los siguientes temas: uso de la bicicleta, programa camino de los cerros, contribuciones de la naturaleza, carro compartido, entre otros. Esto sumado a la gestión de enero a mayo de 2023 donde se atendieron 172 derechos de petición, 52 proposiciones del Concejo de Bogotá y se conceptualizaron 39 proyectos de acuerdo.
</t>
  </si>
  <si>
    <t>Durante el mes de junio, se realizó seguimiento a los diferentes lineamientos, herramientas y divulgación en pro de la aplicación de la Ley de Transparencia, tales como: revisión del esquema de publicación, agendas abiertas junto con la realización de una capacitación para los enlaces de cada área, se realiza el acompañamiento a la apropiación y uso de las diferentes secciones del módulo participa en la sede electrónica, la contestación a transparencia por Colombia de la petición allegada. Se asiste a todas las capacitaciones y reuniones como enlace de transparencia de la entidad, se realiza el reporte de furag en cuanto a transparencia y lucha contra la corrupción. Lo anterior, sumado a la gestión de enero a mayo correspondiente a seguimiento de la matriz de esquema de publicación y la solicitud de actualización de enlaces en agendas abiertas, mesa de trabajo y seguimiento a la sesión de rendición de cuentas del menú participa, se inicia la medición Índice de Transparencia de Bogotá y la solicitud de actualización de enlaces en agendas abiertas y la solicitud de la actualización en el formulario habilitado</t>
  </si>
  <si>
    <t>Durante el mes de junio, se realizó el seguimiento de las listas de chequeo, formularios y certificados de confiabilidad. Así mismo, se realizó la actualización de 52 trámites con el fin de estar actualizados y alineados con el Sistema único de información de Trámites – SUIT, actividades que se adelantaron durante lo corrido de la vigencia 2021 y 2022.</t>
  </si>
  <si>
    <t>Durante el mes de junio, se dio cumplimiento a la Política Pública Distrital de Servicio a la Ciudadanía mediante los indicadores de gestión, la aplicación de 2168 encuestas en los canales de atención habilitados, así: encuestas en el canal telefónico 1472 obteniendo un nivel de satisfacción del 100% y 167 encuestas en el canal virtual con un 92% de satisfacción, y  529 encuestas mediante el canal presencial obteniendo un 100%, obteniendo un promedio de 97%, adicional a esto,  la realización de la autoevaluación mensual mes vencido, la aplicación de indicadores de gestión del proceso entre los cuales están nivel de satisfacción, nivel de gestión en los canales presencial y telefónico, direccion legal, Subdireccion financiera, socializacion de la guía para la producción de contenidos audivisuales y protocolos de atencion. Por otra parte, se logró continuar con los diez (10) los puntos de atención presencial abiertos a la ciudadanía garantizando el acceso a los servicios de la entidad mediante todos los canales de atención habilitados.  
Lo anterior sumado a la gestión del cuatrenio, con  la aplicación de 71.281 encuestas en los canales de atención habilitados, obteniendo un promedio de 94,8% de satisfacción en la atención y lo corrido de la vigencia 2023 con 10,592 encuestas y un nivel de satisfaccion 97,5%.</t>
  </si>
  <si>
    <t>Durante el mes de junio,  se gestionó la entrega de 3946 entregas físicas de correspondencia por medio del contrato con el proveedor Servicios Postales Nacionales y 3258 documentos electrónicos. Continuando con la gestión de  la vigencia 2022, con 30.912 documentos fisicos y 56.563 documentos electronicos y, lo corrido de la vigencia 2023 con 13.465 documentos fisicos y 12.111 electrónicos.</t>
  </si>
  <si>
    <t>Para el mes de junio, no se tenían programadas actividades de revisar y actualizar el mapa y plan de manejo de riesgos.
Lo anterior sumado a las gestiones de los meses de enero a mayo donde se presentó mapa de riesgos de gestión y corrupción al CICCI.</t>
  </si>
  <si>
    <t>Para el mes de junio, se realizó monitoreo como 2da línea de defensa al plan de manejo de riesgos de gestión y corrupción en el aplicativo ISOLUCION y se emitieron informes sobre riesgos, planes de mejoramiento e indicadores a los lideres de los procesos.   
Lo anterior sumado a las gestiones de los meses de enero a mayo, donde se emitieron los reportes de riesgos de gestión y de corrupción, PAyS, planes de mejoramiento e indicadores (2023IE66664).</t>
  </si>
  <si>
    <r>
      <rPr>
        <b/>
        <sz val="12"/>
        <rFont val="Calibri"/>
        <family val="2"/>
        <scheme val="minor"/>
      </rPr>
      <t>La SDA para la vigencia 2019 obtuvo 86,1 puntos, para la vigencia 2021 (reporte y medición en 2022) fue de 95,9 puntos en el índice de desempeño institucional lo que representa un incremento de total de 9,8 Puntos, correspondiente al avance en el cuatrienio.</t>
    </r>
    <r>
      <rPr>
        <sz val="12"/>
        <rFont val="Calibri"/>
        <family val="2"/>
        <scheme val="minor"/>
      </rPr>
      <t xml:space="preserve"> Para el 2023 que mide la gestión del año 2022, se reportará en el FURAG en el segundo trimestre del año y se tendrá el resultado de la medición el tercer trimestre del año 2023, por tal motivo no se reporta magnitud en ningún otro mes.  sin embargo, en el mes de marzo se han adelantado acciones en las siguientes políticas. 
</t>
    </r>
    <r>
      <rPr>
        <b/>
        <sz val="12"/>
        <rFont val="Calibri"/>
        <family val="2"/>
        <scheme val="minor"/>
      </rPr>
      <t>POLÍTICA DE CONTROL INTERNO:</t>
    </r>
    <r>
      <rPr>
        <sz val="12"/>
        <rFont val="Calibri"/>
        <family val="2"/>
        <scheme val="minor"/>
      </rPr>
      <t xml:space="preserve"> EVALUACIÓN Y SEGUIMIENTO: Total (20) informes, cuatro (4) en junio. EVALUACION DE GESTION DEL RIESGO: Enero informe de PAAC TRIM III 2022. Mayo Informe de Seguimiento PAAC / Programa de Transparencia y Ética Pública TRIM I 2023. ENFOQUE HACIA LA PREVENCIÓN: Marzo, una (1) capacitación en "Transición PAAC". Mayo una (1) capacitación “Código de Integridad”.  Junio una (1) capacitación “Acciones y Operatividad del Esquema de líneas de Defensa”. LIDERAZGO ESTRATEGICO: Enero la sesión No.1 del CICCI. Marzo la sesión No.2 del CICCI. Mayo el Acta CICCI No.3 del CICCI. RELACION ENTES EXTERNOS DE CONTROL: Cuarenta y tres (43)  respuestas a entes de Control. Junio se recibieron y gestionaron once (11) requerimientos con destino a la Contraloría de Bogotá.
</t>
    </r>
    <r>
      <rPr>
        <b/>
        <sz val="12"/>
        <rFont val="Calibri"/>
        <family val="2"/>
        <scheme val="minor"/>
      </rPr>
      <t>POLÍTICA DE ATENCIÓN AL CIUDADANO:</t>
    </r>
    <r>
      <rPr>
        <sz val="12"/>
        <rFont val="Calibri"/>
        <family val="2"/>
        <scheme val="minor"/>
      </rPr>
      <t xml:space="preserve"> con 14.082  atenciones y la generación de indicadores, se aplicaron 2168 encuestas obteniendo un nivel de satisfacción de 97% promedio,  asi mismo se realizaron todas las actividades del proceso (correspondencia, seguimiento pqrs, defensor del ciudadano y canales de atencion). Se realizaron capacitaciones en temas relacionados con la Subdireccion Silvicultura Flora y Fauna.
</t>
    </r>
    <r>
      <rPr>
        <b/>
        <sz val="12"/>
        <rFont val="Calibri"/>
        <family val="2"/>
        <scheme val="minor"/>
      </rPr>
      <t>POLÍTICA DE FORTALECIMIENTO ORGANIZACIONAL Y SIMPLIFICACIÓN DE PROCESOS:</t>
    </r>
    <r>
      <rPr>
        <sz val="12"/>
        <rFont val="Calibri"/>
        <family val="2"/>
        <scheme val="minor"/>
      </rPr>
      <t xml:space="preserve"> Actualización del procedimiento Gestión del Cambio, Publicación del Plan de Adecuación y Sostenibilidad MIPG – PayS y se apoyó a los procesos en la elaboración y actualización de sus documentos.</t>
    </r>
  </si>
  <si>
    <r>
      <rPr>
        <b/>
        <sz val="11"/>
        <rFont val="Calibri"/>
        <family val="2"/>
        <scheme val="minor"/>
      </rPr>
      <t>Acumulado del Cuatrienio de 8,03 puntos. Con un avance en el 2023 de 1,03 y en el mes de junio de 0,17</t>
    </r>
    <r>
      <rPr>
        <sz val="11"/>
        <rFont val="Calibri"/>
        <family val="2"/>
        <scheme val="minor"/>
      </rPr>
      <t>. EVALUACIÓN Y SEGUIMIENTO: Se logró la emisión de veinte (20) informes, tres (3) en enero, seis (6) en febrero, dos (2) en marzo, dos (2) en abril, Tres (3) en mayo y cuatro (4) en junio. EVALUACION DE GESTION DEL RIESGO:  En enero se emitió el informe de Plan Anticorrupción y Atención al Ciudadano correspondiente al tercer cuatrimestre de 2022. En mayo, se emitió el Informe de Seguimiento a las Acciones de PAAC / Programa de Transparencia y Ética Pública (Componentes, Mapa de Riesgos y Reporte Aplicativo SUIT) / Primer Cuatrimestre 2023. ENFOQUE HACIA LA PREVENCIÓN: Marzo, una (1) capacitación en "Transición PAAC". Mayo una (1) capacitación “Código de Integridad.  Junio una (1) capacitación “Acciones y Operatividad del Esquema de líneas de Defensa”. LIDERAZGO ESTRATEGICO: Enero la sesión No.1 del CICCI aprobó el Plan Anual de Auditoría 2023. Marzo la sesión No.2 del CICCI Plan Anual de Auditoría 2023. Mayo el Acta CICCI No.3 del 9 de mayo de 2023. RELACION ENTES EXTERNOS DE CONTROL: Se consolidaron cuarenta y tres (43)  respuestas a entes de Control. Junio se recibieron y gestionaron once (11) requerimientos con destino a la Contraloría de Bogotá.</t>
    </r>
  </si>
  <si>
    <r>
      <rPr>
        <b/>
        <sz val="11"/>
        <color theme="1"/>
        <rFont val="Calibri"/>
        <family val="2"/>
        <scheme val="minor"/>
      </rPr>
      <t>Para un acumulado del Cuatrienio de 434.693  atenciones,  y un acumulado en la vigencia 2023 de 84.004 atenciones. En el mes de junio se garantizó el servicio con 14.082 atenciones</t>
    </r>
    <r>
      <rPr>
        <sz val="11"/>
        <color theme="1"/>
        <rFont val="Calibri"/>
        <family val="2"/>
        <scheme val="minor"/>
      </rPr>
      <t>, así: 3002 canal telefónico, 8437 canal virtual y 2643 en el canal presencial (99 Super CADECAD 30,  88 en el SuperCADE Suba, 45 en el SuperCADE Bosa,  48 en el SuperCADE Américas, 51 en el CADEToberín, 33 en el CADEFontibón,  26 en el CADEEngativá, 48 en CADE Manitas , 86 en Cade Calle 13 y 1412 en la sede principal y, en ferias de serivcio 707 ciudadanos).  Lo anterior sumado a la gestion  de la vigencia 2022 con 166.240, la vigencia  2021  con 130.443 atenciones y con 54.006 atenciones de la vigencia 2020, y sumado a la vigencia 2023  con 69.922 atenciones .   
Adicionalmente, por correspondencia se gestionaron 3946 documentos fisicos  y/o respuestas emitidas por la entidad a las solicitudes de la ciudadanía y electronicos 3258 .
Por otra parte, se ha dado cumplimiento al modelo de servicio y la Política Pública Distrital de Servicio a la ciudadanía mediante la aplicación de encuestas, se aplicaron 2168 encuestas con un nivel de satisfacción promedio de 97% en este periodo, se han aplicado indicadores, se realizo capacitacion de Subdireccion Silvicultura Fauna y Flora. 
Así mismo, se realizó la autoevaluación - mes vencido con el fin revisar, proponer y continuar con las estrategias propuestas anteriormente que ayuden a fortalecer los canales de atención habilitados y lograr una mejora continua en nuestro proceso, logrando cumplir los compromisos y estrategias que permitieron el cumpliento de la meta.</t>
    </r>
  </si>
  <si>
    <t>94,8%</t>
  </si>
  <si>
    <t>1. EVALUACIÓN Y SEGUIMIENTO: En JUNIO se emitieron cuatro (4) informes así: 1. “Control Administrativo al Fondo de Caja Menor (Constitución, Gastos y Reembolsos) - Resolución N° DDC-000002 del 2 de septiembre de 2022 “Por la cual se actualiza el Manual para el Manejo y Control Contable de Cajas Menores” (2023IE134783) 2. Informe de seguimiento al cumplimiento de la publicación de documentos y actos administrativos de los procesos de contratación en SECOP II (2023IE140384) 3. Informe de Seguimiento a los Indicadores de los Procesos de la Entidad (2023IE142918) y 4. Informe de Seguimiento a los procesos y sistemas mencionados en los artículos 2° a 4° del Decreto Distrital 371 de 2010 (2023IE139305). Lo anterior sumado a los meses de enero a mayo con: diecisies (16) informes: Evaluación Institucional por Dependencias, Evaluación Independiente del Estado del Sistema de Control Interno (IISEM 2022), Seguimiento a los instrumentos técnicos y administrativos que hacen parte del SCI, Informe de evaluación control interno contable 2022, Informe de seguimiento al cumplimiento de la Directiva 008 de 2021, Informe de Seguimiento al Plan de Mejoramiento Institucional (a 31 Dic 2022), Informe de “Cumplimiento de las Normas de Derechos de Autor y Uso de Software”, Informe de Seguimiento a la Austeridad y Eficiencia en el Gasto Público (IV Trim 2022) e Informe de Evaluación de la Atención al Ciudadano, Gestión de PQRSF (II SEM 2022), Seguimiento al Cumplimiento de la Ley 1712 de 2014, Informe de Seguimiento a las Acciones del Plan de adecuación y Sostenibilidad (PAyS V.3), Informe de Seguimiento: Control Previo Administrativo de los Contratos (Art. 65, Inciso 3 de la Ley 80 de 1993). Informe de Seguimiento a la Austeridad y Eficiencia en el Gasto Público -1TRIM 2023. Informe Final de Auditoría Interna “Evaluación, Control y Seguimiento”, Informe de Seguimiento al Plan de Mejoramiento por Procesos (Auditorías Internas) a 31 de marzo de 2023.</t>
  </si>
  <si>
    <r>
      <rPr>
        <b/>
        <sz val="11"/>
        <rFont val="Calibri"/>
        <family val="2"/>
        <scheme val="minor"/>
      </rPr>
      <t>Para un acumulado del Cuatrienio de 68,24, acumulado en la vigencia 10,24 y para junio de 1,37</t>
    </r>
    <r>
      <rPr>
        <sz val="11"/>
        <rFont val="Calibri"/>
        <family val="2"/>
        <scheme val="minor"/>
      </rPr>
      <t xml:space="preserve"> se han logrado los siguientes avances: con 0,60- DISCIPLINARIOS:  Se sustanciaron, revisaron y proyectaron 11 autos: 2 auto de cierre de investigación, 8 Autos de archivo y 1 Auto apertura de Indagación previa. 0,17- TRANSPARENCIA: Revisión del esquema de publicación, agendas abiertas y una capacitación para los enlaces de cada área. y 0,60 - GESTIÓN CONCEJO: Se atendieron 43 derechos de petición, se dio respuesta a 9 proposiciones y se emitieron 8 pronunciamientos frente a proyectos de acuerdo.
Sumado a la Gestión de Enero a mayo: 3,84- DISCIPLINARIOS:  Se sustanciaron, revisaron y proyectaron 53 autos entre ellos 9 autos de aperturas preliminares, 7 auto de cierre de investigación, 1 Auto inhibitorio 6 Remisión por competencia 2 Auto de Acumulación y 28 Autos de archivo. 2,56– TRANSPARENCIA: Seguimiento a la matriz de esquema de publicación y la solicitud de actualización de enlaces en agendas abiertas, mesa de trabajo y seguimiento a la sesión de rendición de cuentas del menú participa, se inicia la medición Índice De Transparencia De Bogotá y la solicitud de actualización de enlaces en agendas abiertas y la solicitud de la actualización en el formulario habilitado y 3,84- GESTIÓN CONCEJO:  Se atendieron 172 derechos de petición, 52 proposiciones del Concejo de Bogotá y se conceptualizaron 39 proyectos de acuerdo.</t>
    </r>
  </si>
  <si>
    <r>
      <rPr>
        <b/>
        <sz val="12"/>
        <rFont val="Calibri"/>
        <family val="2"/>
        <scheme val="minor"/>
      </rPr>
      <t xml:space="preserve">Para un acumulado del Cuatrienio de 71,10%, acumulado vigencia 10,64% y para junio 2023 de 1.42% </t>
    </r>
    <r>
      <rPr>
        <sz val="12"/>
        <rFont val="Calibri"/>
        <family val="2"/>
        <scheme val="minor"/>
      </rPr>
      <t xml:space="preserve">se han logrado los siguientes avances: 
</t>
    </r>
    <r>
      <rPr>
        <b/>
        <sz val="12"/>
        <rFont val="Calibri"/>
        <family val="2"/>
        <scheme val="minor"/>
      </rPr>
      <t xml:space="preserve">DISCIPLINARIOS: </t>
    </r>
    <r>
      <rPr>
        <sz val="12"/>
        <rFont val="Calibri"/>
        <family val="2"/>
        <scheme val="minor"/>
      </rPr>
      <t xml:space="preserve"> Se sustanciaron, revisaron y proyectaron 11 autos: 2 auto de cierre de investigación, 8 Autos de archivo y 1 Auto apertura de Indagación previa. </t>
    </r>
    <r>
      <rPr>
        <b/>
        <sz val="12"/>
        <rFont val="Calibri"/>
        <family val="2"/>
        <scheme val="minor"/>
      </rPr>
      <t>TRANSPARENCIA:</t>
    </r>
    <r>
      <rPr>
        <sz val="12"/>
        <rFont val="Calibri"/>
        <family val="2"/>
        <scheme val="minor"/>
      </rPr>
      <t xml:space="preserve"> Revisión del esquema de publicación, agendas abiertas y una capacitación para los enlaces de cada área. </t>
    </r>
    <r>
      <rPr>
        <b/>
        <sz val="12"/>
        <rFont val="Calibri"/>
        <family val="2"/>
        <scheme val="minor"/>
      </rPr>
      <t>GESTIÓN CONCEJO:</t>
    </r>
    <r>
      <rPr>
        <sz val="12"/>
        <rFont val="Calibri"/>
        <family val="2"/>
        <scheme val="minor"/>
      </rPr>
      <t xml:space="preserve"> Se atendieron 43 derechos de petición, se dio respuesta a 9 proposiciones y se emitieron 8 pronunciamientos frente a proyectos de acuerdo.
Sumado a la Gestión de Enero a mayo con con </t>
    </r>
    <r>
      <rPr>
        <b/>
        <sz val="12"/>
        <rFont val="Calibri"/>
        <family val="2"/>
        <scheme val="minor"/>
      </rPr>
      <t xml:space="preserve">DISCIPLINARIOS: </t>
    </r>
    <r>
      <rPr>
        <sz val="12"/>
        <rFont val="Calibri"/>
        <family val="2"/>
        <scheme val="minor"/>
      </rPr>
      <t xml:space="preserve"> Se sustanciaron, revisaron y proyectaron 53 autos entre ellos 9 autos de aperturas preliminares, 7 auto de cierre de investigación, 1 Auto inhibitorio 6 Remisión por competencia 2 Auto de Acumulación y 28 Autos de archivo. </t>
    </r>
    <r>
      <rPr>
        <b/>
        <sz val="12"/>
        <rFont val="Calibri"/>
        <family val="2"/>
        <scheme val="minor"/>
      </rPr>
      <t>TRANSPARENCIA:</t>
    </r>
    <r>
      <rPr>
        <sz val="12"/>
        <rFont val="Calibri"/>
        <family val="2"/>
        <scheme val="minor"/>
      </rPr>
      <t xml:space="preserve"> Seguimiento a la matriz de esquema de publicación y la solicitud de actualización de enlaces en agendas abiertas, mesa de trabajo y seguimiento a la sesión de rendición de cuentas del menú participa, se inicia la medición Índice De Transparencia De Bogotá y la solicitud de actualización de enlaces en agendas abiertas y la solicitud de la actualización en el formulario habilitado. </t>
    </r>
    <r>
      <rPr>
        <b/>
        <sz val="12"/>
        <rFont val="Calibri"/>
        <family val="2"/>
        <scheme val="minor"/>
      </rPr>
      <t>GESTIÓN CONCEJO:</t>
    </r>
    <r>
      <rPr>
        <sz val="12"/>
        <rFont val="Calibri"/>
        <family val="2"/>
        <scheme val="minor"/>
      </rPr>
      <t xml:space="preserve"> Se atendieron 172 derechos de petición, 52 proposiciones del Concejo de Bogotá y se conceptualizaron 39 proyectos de acuerdo.</t>
    </r>
  </si>
  <si>
    <r>
      <rPr>
        <b/>
        <sz val="11"/>
        <rFont val="Calibri"/>
        <family val="2"/>
        <scheme val="minor"/>
      </rPr>
      <t>Para un acumulado del Cuatrienio de 111.66 y un acumulado en la vigencia de 11.41 y para el mes de junio 2.61</t>
    </r>
    <r>
      <rPr>
        <sz val="11"/>
        <rFont val="Calibri"/>
        <family val="2"/>
        <scheme val="minor"/>
      </rPr>
      <t xml:space="preserve"> con las siguientes actividades: 0.33 - Implementación y mejora de MIPG, con él envió de comunicado No 2023IE140416 para el diligenciamiento del FURAG. 0.44 - Mejorar el SGC, capacitación procedimiento Gestión del Cambio. 0.5 – Implementar las políticas a cargo del SIG, mesas de trabajo de las políticas SIG.  0.32 – Asesorar la actualización documental de los sistemas de la SDA frente a la implementación y mejora del MIPG y SIG, se asesoró en la actualización documental a 5 procesos, se tramitaron 4 aprobaciones. Sumado a la gestión de enero a mayo: 2,04-Gestiones interinstitucionales y planeación y presupuesto. 1.49 - Asesorar y apoyar la implementación y mejora del MIPG. Donde se capacitó a los líderes para el reporte del FURAG y se publicó PAyS e informe cumplimiento de las acciones del PAyS. 0.87 - Mejorar el SGC, mediante radicado No 2023IE100762 se solicita identificación productos, servicios y trabajo de la SDA, se asesora a la SSFFS Y DCA y se revisa y ajusta los procedimientos gestión del cambio y control de salidas y trabajo no conforme. 0.5 – Implementar las políticas a cargo del SIG, se realizó revisión de las actividades del SIG en el FURAG, para identificar responsables para el desarrollo de las mismas. 0.5 - Revisar y actualizar el Mapa y Plan de Manejo de Riesgos con la presentación del mapa de riesgos al CICCI. 0.99 – Seguimiento al cumplimiento de los Planes e Indicadores, monitoreo como 2da línea al plan de manejo de riesgos en el aplicativo ISOLUCION e informes sobre riesgos, planes de mejoramiento e indicadores a los líderes de los procesos, se envía comunicación oficial donde se informa los reportes para riesgos, PAyS, planes de mejoramiento e indicadores. 4,00 – Asesorar la actualización documental SIG, gestión de soporte con el proveedor del aplicativo ISOLUCION.</t>
    </r>
  </si>
  <si>
    <t>CORTE A JUNIO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</si>
</sst>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0.0"/>
    <numFmt numFmtId="185" formatCode="0.0"/>
    <numFmt numFmtId="186" formatCode="_-* #,##0_-;\-* #,##0_-;_-* &quot;-&quot;??_-;_-@_-"/>
    <numFmt numFmtId="187" formatCode="_-[$$-240A]\ * #,##0_-;\-[$$-240A]\ * #,##0_-;_-[$$-240A]\ * &quot;-&quot;??_-;_-@_-"/>
    <numFmt numFmtId="188" formatCode="_-[$$-240A]\ * #,##0.00_-;\-[$$-240A]\ * #,##0.00_-;_-[$$-240A]\ * &quot;-&quot;??_-;_-@_-"/>
    <numFmt numFmtId="189" formatCode="_-* #,##0.0000\ _€_-;\-* #,##0.0000\ _€_-;_-* &quot;-&quot;??\ _€_-;_-@_-"/>
    <numFmt numFmtId="190" formatCode="_-* #,##0_-;\-* #,##0_-;_-* &quot;-&quot;????_-;_-@_-"/>
    <numFmt numFmtId="191" formatCode="_-* #,##0.000\ _€_-;\-* #,##0.000\ _€_-;_-* &quot;-&quot;??\ _€_-;_-@_-"/>
    <numFmt numFmtId="192" formatCode="0.000%"/>
    <numFmt numFmtId="195" formatCode="_-&quot;$&quot;\ * #,##0_-;\-&quot;$&quot;\ * #,##0_-;_-&quot;$&quot;\ * &quot;-&quot;_-;_-@_-"/>
    <numFmt numFmtId="196" formatCode="_-* #,##0_-;\-* #,##0_-;_-* &quot;-&quot;_-;_-@_-"/>
    <numFmt numFmtId="197" formatCode="_-&quot;$&quot;\ * #,##0.00_-;\-&quot;$&quot;\ * #,##0.00_-;_-&quot;$&quot;\ * &quot;-&quot;??_-;_-@_-"/>
    <numFmt numFmtId="198" formatCode="_-* #,##0.00_-;\-* #,##0.00_-;_-* &quot;-&quot;??_-;_-@_-"/>
  </numFmts>
  <fonts count="9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b/>
      <sz val="9"/>
      <color indexed="8"/>
      <name val="Arial"/>
      <family val="2"/>
    </font>
    <font>
      <sz val="11"/>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0.5"/>
      <color theme="1"/>
      <name val="Times New Roman"/>
      <family val="1"/>
    </font>
    <font>
      <sz val="11"/>
      <color rgb="FF000000"/>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7"/>
      <name val="Calibri"/>
      <family val="2"/>
    </font>
    <font>
      <sz val="10"/>
      <name val="Calibri"/>
      <family val="2"/>
    </font>
    <font>
      <sz val="11"/>
      <color rgb="FF000000"/>
      <name val="Calibri"/>
      <family val="2"/>
      <charset val="1"/>
    </font>
    <font>
      <b/>
      <sz val="11"/>
      <color rgb="FFFF0000"/>
      <name val="Times New Roman"/>
      <family val="1"/>
    </font>
    <font>
      <sz val="12"/>
      <color rgb="FFFF0000"/>
      <name val="Times New Roman"/>
      <family val="1"/>
    </font>
    <font>
      <b/>
      <sz val="12"/>
      <color rgb="FFFF0000"/>
      <name val="Times New Roman"/>
      <family val="1"/>
    </font>
    <font>
      <sz val="8"/>
      <name val="Calibri"/>
      <family val="2"/>
      <scheme val="minor"/>
    </font>
    <font>
      <b/>
      <sz val="11"/>
      <name val="Times New Roman"/>
      <family val="1"/>
    </font>
    <font>
      <u/>
      <sz val="11"/>
      <color theme="10"/>
      <name val="Calibri"/>
      <family val="2"/>
      <scheme val="minor"/>
    </font>
    <font>
      <sz val="14"/>
      <color theme="0"/>
      <name val="Arial"/>
      <family val="2"/>
    </font>
    <font>
      <sz val="12"/>
      <color theme="0"/>
      <name val="Arial"/>
      <family val="2"/>
    </font>
    <font>
      <sz val="9"/>
      <color theme="0"/>
      <name val="Arial"/>
      <family val="2"/>
    </font>
    <font>
      <i/>
      <sz val="12"/>
      <name val="Arial"/>
      <family val="2"/>
    </font>
    <font>
      <sz val="14"/>
      <name val="Calibri"/>
      <family val="2"/>
      <scheme val="minor"/>
    </font>
    <font>
      <sz val="14"/>
      <name val="Calibri"/>
      <family val="2"/>
    </font>
    <font>
      <sz val="16"/>
      <name val="Calibri"/>
      <family val="2"/>
    </font>
    <font>
      <sz val="16"/>
      <color theme="1"/>
      <name val="Calibri"/>
      <family val="2"/>
      <scheme val="minor"/>
    </font>
    <font>
      <sz val="16"/>
      <name val="Arial"/>
      <family val="2"/>
    </font>
    <font>
      <sz val="18"/>
      <name val="Calibri"/>
      <family val="2"/>
      <scheme val="minor"/>
    </font>
    <font>
      <b/>
      <sz val="12"/>
      <color theme="1"/>
      <name val="Arial"/>
      <family val="2"/>
    </font>
    <font>
      <sz val="12"/>
      <color theme="1"/>
      <name val="Arial"/>
      <family val="2"/>
    </font>
    <font>
      <sz val="11"/>
      <color theme="1"/>
      <name val="Calibri"/>
      <family val="2"/>
    </font>
    <font>
      <b/>
      <sz val="12"/>
      <name val="Calibri"/>
      <family val="2"/>
      <scheme val="minor"/>
    </font>
    <font>
      <b/>
      <sz val="11"/>
      <name val="Calibri"/>
      <family val="2"/>
      <scheme val="minor"/>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6"/>
        <bgColor indexed="64"/>
      </patternFill>
    </fill>
    <fill>
      <patternFill patternType="solid">
        <fgColor rgb="FFFFFF00"/>
        <bgColor indexed="64"/>
      </patternFill>
    </fill>
    <fill>
      <patternFill patternType="solid">
        <fgColor theme="6" tint="0.39997558519241921"/>
        <bgColor rgb="FF3AEE3A"/>
      </patternFill>
    </fill>
    <fill>
      <patternFill patternType="solid">
        <fgColor theme="0" tint="-0.249977111117893"/>
        <bgColor indexed="64"/>
      </patternFill>
    </fill>
    <fill>
      <patternFill patternType="solid">
        <fgColor rgb="FFDBDBDB"/>
        <bgColor rgb="FFD9D9D9"/>
      </patternFill>
    </fill>
    <fill>
      <patternFill patternType="solid">
        <fgColor rgb="FF538135"/>
        <bgColor indexed="64"/>
      </patternFill>
    </fill>
    <fill>
      <patternFill patternType="solid">
        <fgColor rgb="FFDDEBF7"/>
        <bgColor indexed="64"/>
      </patternFill>
    </fill>
    <fill>
      <patternFill patternType="solid">
        <fgColor theme="4"/>
        <bgColor indexed="64"/>
      </patternFill>
    </fill>
    <fill>
      <patternFill patternType="solid">
        <fgColor rgb="FF92D050"/>
        <bgColor rgb="FF92D050"/>
      </patternFill>
    </fill>
    <fill>
      <patternFill patternType="solid">
        <fgColor rgb="FF76923C"/>
        <bgColor rgb="FF76923C"/>
      </patternFill>
    </fill>
    <fill>
      <patternFill patternType="solid">
        <fgColor rgb="FF00B050"/>
        <bgColor rgb="FF00B050"/>
      </patternFill>
    </fill>
    <fill>
      <patternFill patternType="solid">
        <fgColor rgb="FFEAF1DD"/>
        <bgColor rgb="FFEAF1DD"/>
      </patternFill>
    </fill>
    <fill>
      <patternFill patternType="solid">
        <fgColor rgb="FFD6E3BC"/>
        <bgColor rgb="FFD6E3BC"/>
      </patternFill>
    </fill>
  </fills>
  <borders count="9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top style="thin">
        <color auto="1"/>
      </top>
      <bottom style="thin">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s>
  <cellStyleXfs count="55350">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4" fontId="4" fillId="0" borderId="0" applyFont="0" applyFill="0" applyBorder="0" applyAlignment="0" applyProtection="0"/>
    <xf numFmtId="169"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7" fontId="20" fillId="0" borderId="0" applyFont="0" applyFill="0" applyBorder="0" applyAlignment="0" applyProtection="0"/>
    <xf numFmtId="174"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49" fontId="35" fillId="0" borderId="0" applyFill="0" applyBorder="0" applyProtection="0">
      <alignment horizontal="left" vertical="center"/>
    </xf>
    <xf numFmtId="0" fontId="36" fillId="0" borderId="0" applyNumberFormat="0" applyFill="0" applyBorder="0" applyProtection="0">
      <alignment horizontal="left" vertical="center"/>
    </xf>
    <xf numFmtId="0" fontId="36" fillId="0" borderId="0" applyNumberFormat="0" applyFill="0" applyBorder="0" applyProtection="0">
      <alignment horizontal="righ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35" fillId="0" borderId="1" applyNumberFormat="0" applyFill="0" applyProtection="0">
      <alignment horizontal="left" vertical="center"/>
    </xf>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0" fontId="24" fillId="0" borderId="1" applyNumberFormat="0" applyFont="0" applyFill="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67"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4" fontId="35" fillId="0" borderId="0" applyFill="0" applyBorder="0" applyProtection="0">
      <alignment horizontal="right" vertical="center"/>
    </xf>
    <xf numFmtId="22" fontId="35" fillId="0" borderId="0" applyFill="0" applyBorder="0" applyProtection="0">
      <alignment horizontal="right" vertical="center"/>
    </xf>
    <xf numFmtId="4" fontId="35" fillId="0" borderId="0" applyFill="0" applyBorder="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4" fontId="35" fillId="0" borderId="1" applyFill="0" applyProtection="0">
      <alignment horizontal="right" vertical="center"/>
    </xf>
    <xf numFmtId="0" fontId="34" fillId="5" borderId="0" applyNumberFormat="0" applyBorder="0" applyAlignment="0" applyProtection="0"/>
    <xf numFmtId="0" fontId="37" fillId="5" borderId="0" applyNumberFormat="0" applyBorder="0" applyAlignment="0" applyProtection="0"/>
    <xf numFmtId="177" fontId="35" fillId="0" borderId="0" applyFill="0" applyBorder="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177" fontId="35" fillId="0" borderId="1" applyFill="0" applyProtection="0">
      <alignment horizontal="right" vertical="center"/>
    </xf>
    <xf numFmtId="0" fontId="36" fillId="2" borderId="0" applyNumberFormat="0" applyBorder="0" applyProtection="0">
      <alignment horizontal="center" vertical="center"/>
    </xf>
    <xf numFmtId="0" fontId="36" fillId="12" borderId="0" applyNumberFormat="0" applyBorder="0" applyProtection="0">
      <alignment horizontal="center" vertical="center" wrapText="1"/>
    </xf>
    <xf numFmtId="0" fontId="35" fillId="12" borderId="0" applyNumberFormat="0" applyBorder="0" applyProtection="0">
      <alignment horizontal="right" vertical="center" wrapText="1"/>
    </xf>
    <xf numFmtId="0" fontId="36" fillId="13" borderId="0" applyNumberFormat="0" applyBorder="0" applyProtection="0">
      <alignment horizontal="center" vertical="center"/>
    </xf>
    <xf numFmtId="0" fontId="36" fillId="14" borderId="0" applyNumberFormat="0" applyBorder="0" applyProtection="0">
      <alignment horizontal="center" vertical="center" wrapText="1"/>
    </xf>
    <xf numFmtId="0" fontId="36" fillId="14" borderId="0" applyNumberFormat="0" applyBorder="0" applyProtection="0">
      <alignment horizontal="righ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0" fontId="36"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38" fillId="0" borderId="0" applyFont="0" applyFill="0" applyBorder="0" applyAlignment="0" applyProtection="0"/>
    <xf numFmtId="164"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4"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20" fillId="0" borderId="0" applyFont="0" applyFill="0" applyBorder="0" applyAlignment="0" applyProtection="0"/>
    <xf numFmtId="167" fontId="4" fillId="0" borderId="0" applyFont="0" applyFill="0" applyBorder="0" applyAlignment="0" applyProtection="0"/>
    <xf numFmtId="166"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8"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33" fillId="0" borderId="0" applyFont="0" applyFill="0" applyBorder="0" applyAlignment="0" applyProtection="0"/>
    <xf numFmtId="167" fontId="33"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0" fillId="9" borderId="0" applyNumberFormat="0" applyBorder="0" applyAlignment="0" applyProtection="0"/>
    <xf numFmtId="0" fontId="20" fillId="0" borderId="0"/>
    <xf numFmtId="0" fontId="4" fillId="0" borderId="0"/>
    <xf numFmtId="0" fontId="38" fillId="0" borderId="0"/>
    <xf numFmtId="0" fontId="32" fillId="0" borderId="0"/>
    <xf numFmtId="0" fontId="32" fillId="0" borderId="0"/>
    <xf numFmtId="0" fontId="38" fillId="0" borderId="0"/>
    <xf numFmtId="0" fontId="4" fillId="0" borderId="0"/>
    <xf numFmtId="0" fontId="20" fillId="0" borderId="0"/>
    <xf numFmtId="0" fontId="4" fillId="0" borderId="0"/>
    <xf numFmtId="0" fontId="38" fillId="0" borderId="0"/>
    <xf numFmtId="0" fontId="38" fillId="0" borderId="0"/>
    <xf numFmtId="0" fontId="33" fillId="0" borderId="0"/>
    <xf numFmtId="0" fontId="41" fillId="0" borderId="0"/>
    <xf numFmtId="0" fontId="4" fillId="0" borderId="0"/>
    <xf numFmtId="3" fontId="35" fillId="0" borderId="0" applyFill="0" applyBorder="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3" fontId="35" fillId="0" borderId="1" applyFill="0" applyProtection="0">
      <alignment horizontal="right" vertical="center"/>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3" fillId="0" borderId="0"/>
    <xf numFmtId="16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0" fontId="74" fillId="27" borderId="0" applyBorder="0" applyProtection="0"/>
    <xf numFmtId="164" fontId="1"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80" fillId="0" borderId="0" applyNumberForma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1"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43" fontId="24"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64" fontId="1"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5"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8"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33" fillId="0" borderId="0" applyFont="0" applyFill="0" applyBorder="0" applyAlignment="0" applyProtection="0"/>
    <xf numFmtId="198" fontId="33"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8" fontId="1" fillId="0" borderId="0" applyFont="0" applyFill="0" applyBorder="0" applyAlignment="0" applyProtection="0"/>
    <xf numFmtId="195" fontId="20" fillId="0" borderId="0" applyFont="0" applyFill="0" applyBorder="0" applyAlignment="0" applyProtection="0"/>
    <xf numFmtId="197" fontId="4" fillId="0" borderId="0" applyFont="0" applyFill="0" applyBorder="0" applyAlignment="0" applyProtection="0"/>
    <xf numFmtId="197" fontId="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4" fillId="0" borderId="0" applyFont="0" applyFill="0" applyBorder="0" applyAlignment="0" applyProtection="0"/>
    <xf numFmtId="198" fontId="20" fillId="0" borderId="0" applyFont="0" applyFill="0" applyBorder="0" applyAlignment="0" applyProtection="0"/>
    <xf numFmtId="198" fontId="24" fillId="0" borderId="0" applyFont="0" applyFill="0" applyBorder="0" applyAlignment="0" applyProtection="0"/>
    <xf numFmtId="197" fontId="20" fillId="0" borderId="0" applyFont="0" applyFill="0" applyBorder="0" applyAlignment="0" applyProtection="0"/>
    <xf numFmtId="198"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7" fontId="20" fillId="0" borderId="0" applyFont="0" applyFill="0" applyBorder="0" applyAlignment="0" applyProtection="0"/>
    <xf numFmtId="196" fontId="20" fillId="0" borderId="0" applyFont="0" applyFill="0" applyBorder="0" applyAlignment="0" applyProtection="0"/>
  </cellStyleXfs>
  <cellXfs count="1012">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6" fillId="0" borderId="0" xfId="0" applyFont="1"/>
    <xf numFmtId="0" fontId="28" fillId="0" borderId="0" xfId="0" applyFont="1"/>
    <xf numFmtId="0" fontId="21" fillId="0" borderId="0" xfId="0" applyFont="1"/>
    <xf numFmtId="0" fontId="0" fillId="0" borderId="1" xfId="0" applyBorder="1" applyAlignment="1">
      <alignment horizontal="center" vertical="center"/>
    </xf>
    <xf numFmtId="0" fontId="21" fillId="3" borderId="0" xfId="0" applyFont="1" applyFill="1"/>
    <xf numFmtId="0" fontId="42" fillId="15" borderId="0" xfId="0" applyFont="1" applyFill="1"/>
    <xf numFmtId="4" fontId="42" fillId="15" borderId="0" xfId="0" applyNumberFormat="1" applyFont="1" applyFill="1"/>
    <xf numFmtId="0" fontId="43" fillId="15" borderId="0" xfId="0" applyFont="1" applyFill="1"/>
    <xf numFmtId="0" fontId="22" fillId="15" borderId="0" xfId="0" applyFont="1" applyFill="1" applyProtection="1">
      <protection locked="0"/>
    </xf>
    <xf numFmtId="0" fontId="23" fillId="15" borderId="0" xfId="0" applyFont="1" applyFill="1" applyAlignment="1" applyProtection="1">
      <alignment horizontal="center"/>
      <protection locked="0"/>
    </xf>
    <xf numFmtId="10" fontId="3" fillId="2" borderId="0" xfId="16" applyNumberFormat="1" applyFont="1" applyFill="1" applyAlignment="1">
      <alignment vertical="center"/>
    </xf>
    <xf numFmtId="180" fontId="21"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1"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2" fillId="16" borderId="4" xfId="16" applyFont="1" applyFill="1" applyBorder="1" applyAlignment="1">
      <alignment horizontal="center" vertical="center" wrapText="1"/>
    </xf>
    <xf numFmtId="0" fontId="22" fillId="15" borderId="0" xfId="0" applyFont="1" applyFill="1" applyAlignment="1" applyProtection="1">
      <alignment horizontal="center"/>
      <protection locked="0"/>
    </xf>
    <xf numFmtId="0" fontId="53" fillId="17" borderId="18" xfId="0" applyFont="1" applyFill="1" applyBorder="1" applyAlignment="1">
      <alignment horizontal="center" vertical="center"/>
    </xf>
    <xf numFmtId="0" fontId="53" fillId="18" borderId="1" xfId="2866" applyFont="1" applyFill="1" applyBorder="1" applyAlignment="1">
      <alignment horizontal="center" vertical="center" wrapText="1"/>
    </xf>
    <xf numFmtId="0" fontId="53" fillId="18" borderId="11" xfId="2866" applyFont="1" applyFill="1" applyBorder="1" applyAlignment="1">
      <alignment horizontal="center" vertical="center" wrapText="1"/>
    </xf>
    <xf numFmtId="0" fontId="54"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3" fillId="18" borderId="1" xfId="2866" applyFont="1" applyFill="1" applyBorder="1" applyAlignment="1">
      <alignment horizontal="center" vertical="top" wrapText="1"/>
    </xf>
    <xf numFmtId="0" fontId="0" fillId="0" borderId="12" xfId="0" applyBorder="1"/>
    <xf numFmtId="0" fontId="53" fillId="18" borderId="4" xfId="2866" applyFont="1" applyFill="1" applyBorder="1" applyAlignment="1">
      <alignment horizontal="center" vertical="center" wrapText="1"/>
    </xf>
    <xf numFmtId="0" fontId="53" fillId="18" borderId="12" xfId="2866" applyFont="1" applyFill="1" applyBorder="1" applyAlignment="1">
      <alignment horizontal="center" vertical="center" wrapText="1"/>
    </xf>
    <xf numFmtId="0" fontId="54" fillId="0" borderId="1" xfId="0" applyFont="1" applyBorder="1"/>
    <xf numFmtId="0" fontId="54" fillId="0" borderId="11" xfId="0" applyFont="1" applyBorder="1"/>
    <xf numFmtId="0" fontId="54"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51" fillId="16" borderId="1" xfId="0" applyFont="1" applyFill="1" applyBorder="1" applyAlignment="1">
      <alignment horizontal="center" vertical="center" wrapText="1"/>
    </xf>
    <xf numFmtId="42" fontId="5" fillId="0" borderId="0" xfId="2865" applyFont="1" applyFill="1" applyAlignment="1">
      <alignment horizontal="center"/>
    </xf>
    <xf numFmtId="0" fontId="53" fillId="17" borderId="20" xfId="0" applyFont="1" applyFill="1" applyBorder="1" applyAlignment="1">
      <alignment horizontal="center" vertical="center"/>
    </xf>
    <xf numFmtId="0" fontId="53" fillId="18" borderId="2" xfId="2866" applyFont="1" applyFill="1" applyBorder="1" applyAlignment="1">
      <alignment horizontal="center" vertical="center" wrapText="1"/>
    </xf>
    <xf numFmtId="0" fontId="53" fillId="18" borderId="19" xfId="2866" applyFont="1" applyFill="1" applyBorder="1" applyAlignment="1">
      <alignment horizontal="center" vertical="center" wrapText="1"/>
    </xf>
    <xf numFmtId="0" fontId="54" fillId="0" borderId="17" xfId="0" applyFont="1" applyBorder="1"/>
    <xf numFmtId="0" fontId="54" fillId="0" borderId="3" xfId="0" applyFont="1" applyBorder="1"/>
    <xf numFmtId="0" fontId="54" fillId="0" borderId="10" xfId="0" applyFont="1" applyBorder="1"/>
    <xf numFmtId="180" fontId="5" fillId="0" borderId="0" xfId="0" applyNumberFormat="1" applyFont="1" applyAlignment="1">
      <alignment horizontal="center"/>
    </xf>
    <xf numFmtId="0" fontId="27" fillId="3" borderId="12" xfId="0" applyFont="1" applyFill="1" applyBorder="1" applyAlignment="1">
      <alignment horizontal="center" vertical="top" wrapText="1"/>
    </xf>
    <xf numFmtId="0" fontId="2" fillId="16" borderId="45" xfId="16" applyFont="1" applyFill="1" applyBorder="1" applyAlignment="1">
      <alignment horizontal="center" vertical="top" wrapText="1"/>
    </xf>
    <xf numFmtId="0" fontId="4" fillId="2" borderId="0" xfId="16" applyFill="1" applyAlignment="1">
      <alignment vertical="top"/>
    </xf>
    <xf numFmtId="0" fontId="10" fillId="0" borderId="29" xfId="0" applyFont="1" applyBorder="1" applyAlignment="1">
      <alignment horizontal="center" vertical="center" wrapText="1"/>
    </xf>
    <xf numFmtId="181" fontId="0" fillId="0" borderId="0" xfId="0" applyNumberFormat="1" applyAlignment="1">
      <alignment horizontal="center" vertical="center"/>
    </xf>
    <xf numFmtId="181" fontId="21" fillId="0" borderId="0" xfId="0" applyNumberFormat="1" applyFont="1" applyAlignment="1">
      <alignment horizontal="center" vertical="center"/>
    </xf>
    <xf numFmtId="181" fontId="0" fillId="0" borderId="0" xfId="0" applyNumberFormat="1" applyAlignment="1">
      <alignment horizontal="center"/>
    </xf>
    <xf numFmtId="2" fontId="0" fillId="0" borderId="0" xfId="0" applyNumberFormat="1" applyAlignment="1">
      <alignment horizontal="center"/>
    </xf>
    <xf numFmtId="43" fontId="56" fillId="0" borderId="0" xfId="0" applyNumberFormat="1" applyFont="1"/>
    <xf numFmtId="180" fontId="0" fillId="0" borderId="0" xfId="0" applyNumberFormat="1" applyAlignment="1">
      <alignment horizontal="center" vertical="center"/>
    </xf>
    <xf numFmtId="10" fontId="2" fillId="16" borderId="35" xfId="21" applyNumberFormat="1" applyFont="1" applyFill="1" applyBorder="1" applyAlignment="1">
      <alignment horizontal="center" vertical="center" wrapText="1"/>
    </xf>
    <xf numFmtId="41" fontId="0" fillId="0" borderId="0" xfId="0" applyNumberFormat="1" applyAlignment="1">
      <alignment horizontal="center"/>
    </xf>
    <xf numFmtId="181" fontId="5" fillId="0" borderId="0" xfId="0" applyNumberFormat="1" applyFont="1" applyAlignment="1">
      <alignment horizontal="center"/>
    </xf>
    <xf numFmtId="43" fontId="5" fillId="0" borderId="0" xfId="0" applyNumberFormat="1" applyFont="1" applyAlignment="1">
      <alignment horizontal="center"/>
    </xf>
    <xf numFmtId="169" fontId="5" fillId="0" borderId="0" xfId="3" applyFont="1" applyFill="1" applyBorder="1" applyAlignment="1">
      <alignment horizontal="center"/>
    </xf>
    <xf numFmtId="43" fontId="0" fillId="0" borderId="0" xfId="0" applyNumberFormat="1" applyAlignment="1">
      <alignment horizontal="center"/>
    </xf>
    <xf numFmtId="0" fontId="11" fillId="19" borderId="23" xfId="0" applyFont="1" applyFill="1" applyBorder="1" applyAlignment="1">
      <alignment horizontal="center" vertical="center" wrapText="1"/>
    </xf>
    <xf numFmtId="0" fontId="11" fillId="16" borderId="61" xfId="0" applyFont="1" applyFill="1" applyBorder="1" applyAlignment="1">
      <alignment horizontal="center" vertical="center" wrapText="1"/>
    </xf>
    <xf numFmtId="0" fontId="11" fillId="19" borderId="66"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2" fillId="0" borderId="0" xfId="0" applyFont="1" applyAlignment="1">
      <alignment horizontal="center" vertical="top" wrapText="1"/>
    </xf>
    <xf numFmtId="0" fontId="7" fillId="0" borderId="0" xfId="0" applyFont="1" applyAlignment="1">
      <alignment horizontal="left" vertical="top" wrapText="1"/>
    </xf>
    <xf numFmtId="0" fontId="44"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59" fillId="0" borderId="0" xfId="0" applyFont="1" applyAlignment="1">
      <alignment horizontal="center" vertical="center"/>
    </xf>
    <xf numFmtId="0" fontId="55" fillId="0" borderId="0" xfId="0" applyFont="1" applyAlignment="1">
      <alignment vertical="top" wrapText="1"/>
    </xf>
    <xf numFmtId="182" fontId="58" fillId="0" borderId="0" xfId="0" applyNumberFormat="1" applyFont="1" applyAlignment="1">
      <alignment horizontal="center" vertical="center" wrapText="1"/>
    </xf>
    <xf numFmtId="2" fontId="57" fillId="0" borderId="0" xfId="0" applyNumberFormat="1" applyFont="1" applyAlignment="1">
      <alignment horizontal="center" vertical="center"/>
    </xf>
    <xf numFmtId="9" fontId="60" fillId="0" borderId="0" xfId="21" applyFont="1" applyFill="1" applyBorder="1" applyAlignment="1">
      <alignment horizontal="center" vertical="center"/>
    </xf>
    <xf numFmtId="10" fontId="60" fillId="0" borderId="0" xfId="21" applyNumberFormat="1" applyFont="1" applyFill="1" applyBorder="1" applyAlignment="1">
      <alignment horizontal="center" vertical="center" wrapText="1"/>
    </xf>
    <xf numFmtId="10" fontId="64" fillId="0" borderId="0" xfId="21" applyNumberFormat="1" applyFont="1" applyFill="1" applyBorder="1" applyAlignment="1">
      <alignment horizontal="center" vertical="center" wrapText="1"/>
    </xf>
    <xf numFmtId="42" fontId="58" fillId="0" borderId="1" xfId="2865" applyFont="1" applyFill="1" applyBorder="1" applyAlignment="1">
      <alignment horizontal="center" vertical="center" wrapText="1"/>
    </xf>
    <xf numFmtId="182" fontId="58" fillId="0" borderId="1" xfId="10" applyNumberFormat="1" applyFont="1" applyFill="1" applyBorder="1" applyAlignment="1">
      <alignment horizontal="center" vertical="center" wrapText="1"/>
    </xf>
    <xf numFmtId="4" fontId="58" fillId="0" borderId="2" xfId="10" applyNumberFormat="1" applyFont="1" applyFill="1" applyBorder="1" applyAlignment="1">
      <alignment horizontal="center" vertical="center" wrapText="1"/>
    </xf>
    <xf numFmtId="182" fontId="58" fillId="0" borderId="2" xfId="10" applyNumberFormat="1" applyFont="1" applyFill="1" applyBorder="1" applyAlignment="1">
      <alignment horizontal="center" vertical="center" wrapText="1"/>
    </xf>
    <xf numFmtId="3" fontId="58" fillId="0" borderId="2" xfId="10" applyNumberFormat="1" applyFont="1" applyFill="1" applyBorder="1" applyAlignment="1">
      <alignment horizontal="center" vertical="center" wrapText="1"/>
    </xf>
    <xf numFmtId="0" fontId="0" fillId="0" borderId="0" xfId="0" applyAlignment="1">
      <alignment vertical="center" wrapText="1"/>
    </xf>
    <xf numFmtId="37" fontId="19" fillId="23" borderId="72" xfId="10" applyNumberFormat="1" applyFont="1" applyFill="1" applyBorder="1" applyAlignment="1">
      <alignment horizontal="center" vertical="center"/>
    </xf>
    <xf numFmtId="39" fontId="57" fillId="0" borderId="0" xfId="9" applyNumberFormat="1" applyFont="1" applyFill="1" applyBorder="1" applyAlignment="1">
      <alignment horizontal="center" vertical="center"/>
    </xf>
    <xf numFmtId="39" fontId="7" fillId="0" borderId="0" xfId="9" applyNumberFormat="1" applyFont="1" applyFill="1" applyBorder="1" applyAlignment="1">
      <alignment horizontal="center" vertical="center"/>
    </xf>
    <xf numFmtId="37" fontId="7" fillId="0" borderId="0" xfId="9" applyNumberFormat="1" applyFont="1" applyFill="1" applyBorder="1" applyAlignment="1">
      <alignment horizontal="center" vertical="center"/>
    </xf>
    <xf numFmtId="10" fontId="59" fillId="0" borderId="0" xfId="0" applyNumberFormat="1" applyFont="1" applyAlignment="1">
      <alignment horizontal="center" vertical="center"/>
    </xf>
    <xf numFmtId="0" fontId="5" fillId="16" borderId="66" xfId="0" applyFont="1" applyFill="1" applyBorder="1" applyAlignment="1">
      <alignment horizontal="center" vertical="center" wrapText="1"/>
    </xf>
    <xf numFmtId="0" fontId="5" fillId="21" borderId="34" xfId="0" applyFont="1" applyFill="1" applyBorder="1" applyAlignment="1">
      <alignment horizontal="center" vertical="center" wrapText="1"/>
    </xf>
    <xf numFmtId="0" fontId="5" fillId="17" borderId="25" xfId="0" applyFont="1" applyFill="1" applyBorder="1" applyAlignment="1">
      <alignment horizontal="center" vertical="center" wrapText="1"/>
    </xf>
    <xf numFmtId="10" fontId="7" fillId="0" borderId="0" xfId="21" applyNumberFormat="1" applyFont="1" applyFill="1" applyBorder="1" applyAlignment="1">
      <alignment horizontal="center" vertical="center"/>
    </xf>
    <xf numFmtId="10" fontId="7" fillId="0" borderId="0" xfId="0" applyNumberFormat="1" applyFont="1" applyAlignment="1">
      <alignment horizontal="center" vertical="center"/>
    </xf>
    <xf numFmtId="0" fontId="5" fillId="16" borderId="34" xfId="0" applyFont="1" applyFill="1" applyBorder="1" applyAlignment="1">
      <alignment horizontal="center" vertical="center" wrapText="1"/>
    </xf>
    <xf numFmtId="0" fontId="25" fillId="0" borderId="0" xfId="0" applyFont="1" applyAlignment="1">
      <alignment vertical="center" wrapText="1"/>
    </xf>
    <xf numFmtId="0" fontId="45" fillId="0" borderId="0" xfId="0" applyFont="1" applyAlignment="1">
      <alignment vertical="center" wrapText="1"/>
    </xf>
    <xf numFmtId="0" fontId="0" fillId="0" borderId="3" xfId="0" applyBorder="1"/>
    <xf numFmtId="8" fontId="0" fillId="0" borderId="3" xfId="0" applyNumberFormat="1" applyBorder="1"/>
    <xf numFmtId="44" fontId="0" fillId="0" borderId="3" xfId="3090" applyFont="1" applyBorder="1"/>
    <xf numFmtId="10" fontId="0" fillId="0" borderId="10" xfId="24" applyNumberFormat="1" applyFont="1" applyBorder="1"/>
    <xf numFmtId="8" fontId="0" fillId="0" borderId="1" xfId="0" applyNumberFormat="1" applyBorder="1"/>
    <xf numFmtId="44" fontId="0" fillId="0" borderId="1" xfId="3090" applyFont="1" applyBorder="1"/>
    <xf numFmtId="10" fontId="0" fillId="0" borderId="11" xfId="24" applyNumberFormat="1" applyFont="1" applyBorder="1"/>
    <xf numFmtId="10" fontId="0" fillId="0" borderId="1" xfId="24" applyNumberFormat="1" applyFont="1" applyBorder="1"/>
    <xf numFmtId="0" fontId="53" fillId="25" borderId="11" xfId="2866" applyFont="1" applyFill="1" applyBorder="1" applyAlignment="1">
      <alignment horizontal="center" vertical="center" wrapText="1"/>
    </xf>
    <xf numFmtId="6" fontId="54" fillId="0" borderId="3" xfId="0" applyNumberFormat="1" applyFont="1" applyBorder="1"/>
    <xf numFmtId="6" fontId="54" fillId="0" borderId="1" xfId="0" applyNumberFormat="1" applyFont="1" applyBorder="1"/>
    <xf numFmtId="0" fontId="54" fillId="0" borderId="1" xfId="0" applyFont="1" applyBorder="1" applyAlignment="1">
      <alignment horizontal="left" vertical="center"/>
    </xf>
    <xf numFmtId="0" fontId="54" fillId="0" borderId="4" xfId="0" applyFont="1" applyBorder="1" applyAlignment="1">
      <alignment vertical="center"/>
    </xf>
    <xf numFmtId="0" fontId="54" fillId="0" borderId="4" xfId="0" applyFont="1" applyBorder="1" applyAlignment="1">
      <alignment horizontal="left" vertical="center"/>
    </xf>
    <xf numFmtId="0" fontId="54" fillId="0" borderId="12" xfId="0" applyFont="1" applyBorder="1"/>
    <xf numFmtId="0" fontId="54" fillId="3" borderId="1" xfId="0" applyFont="1" applyFill="1" applyBorder="1"/>
    <xf numFmtId="10" fontId="54" fillId="3" borderId="1" xfId="24" applyNumberFormat="1" applyFont="1" applyFill="1" applyBorder="1"/>
    <xf numFmtId="0" fontId="54" fillId="3" borderId="11" xfId="0" applyFont="1" applyFill="1" applyBorder="1"/>
    <xf numFmtId="9" fontId="54" fillId="0" borderId="1" xfId="24" applyFont="1" applyBorder="1"/>
    <xf numFmtId="9" fontId="54" fillId="3" borderId="1" xfId="0" applyNumberFormat="1" applyFont="1" applyFill="1" applyBorder="1"/>
    <xf numFmtId="9" fontId="54" fillId="3" borderId="1" xfId="24" applyFont="1" applyFill="1" applyBorder="1"/>
    <xf numFmtId="0" fontId="54" fillId="3" borderId="19" xfId="0" applyFont="1" applyFill="1" applyBorder="1"/>
    <xf numFmtId="0" fontId="54" fillId="3" borderId="2" xfId="0" applyFont="1" applyFill="1" applyBorder="1"/>
    <xf numFmtId="0" fontId="54" fillId="0" borderId="2" xfId="0" applyFont="1" applyBorder="1"/>
    <xf numFmtId="0" fontId="54" fillId="0" borderId="19" xfId="0" applyFont="1" applyBorder="1"/>
    <xf numFmtId="0" fontId="54" fillId="0" borderId="0" xfId="0" applyFont="1" applyAlignment="1">
      <alignment horizontal="left" vertical="center"/>
    </xf>
    <xf numFmtId="0" fontId="54" fillId="0" borderId="0" xfId="0" applyFont="1"/>
    <xf numFmtId="10" fontId="0" fillId="0" borderId="0" xfId="21" applyNumberFormat="1" applyFont="1" applyBorder="1"/>
    <xf numFmtId="10" fontId="0" fillId="0" borderId="0" xfId="0" applyNumberFormat="1" applyAlignment="1">
      <alignment horizontal="center"/>
    </xf>
    <xf numFmtId="3" fontId="5" fillId="0" borderId="1"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0" fontId="75" fillId="28" borderId="71" xfId="0" applyFont="1" applyFill="1" applyBorder="1" applyAlignment="1">
      <alignment horizontal="center" vertical="center"/>
    </xf>
    <xf numFmtId="0" fontId="75" fillId="28" borderId="48" xfId="0" applyFont="1" applyFill="1" applyBorder="1" applyAlignment="1">
      <alignment horizontal="center" vertical="center"/>
    </xf>
    <xf numFmtId="0" fontId="76" fillId="0" borderId="59" xfId="0" applyFont="1" applyBorder="1" applyAlignment="1">
      <alignment horizontal="justify" vertical="center"/>
    </xf>
    <xf numFmtId="0" fontId="76" fillId="0" borderId="38" xfId="0" applyFont="1" applyBorder="1" applyAlignment="1">
      <alignment horizontal="justify" vertical="center"/>
    </xf>
    <xf numFmtId="0" fontId="76" fillId="0" borderId="69" xfId="0" applyFont="1" applyBorder="1" applyAlignment="1">
      <alignment horizontal="justify" vertical="center"/>
    </xf>
    <xf numFmtId="0" fontId="76" fillId="0" borderId="29" xfId="0" applyFont="1" applyBorder="1" applyAlignment="1">
      <alignment horizontal="justify" vertical="center"/>
    </xf>
    <xf numFmtId="0" fontId="77" fillId="29" borderId="29" xfId="0" applyFont="1" applyFill="1" applyBorder="1" applyAlignment="1">
      <alignment horizontal="justify" vertical="center"/>
    </xf>
    <xf numFmtId="169" fontId="0" fillId="0" borderId="0" xfId="3" applyFont="1"/>
    <xf numFmtId="0" fontId="79" fillId="24" borderId="48" xfId="0" applyFont="1" applyFill="1" applyBorder="1" applyAlignment="1">
      <alignment horizontal="center" vertical="center"/>
    </xf>
    <xf numFmtId="0" fontId="79" fillId="24" borderId="27" xfId="0" applyFont="1" applyFill="1" applyBorder="1" applyAlignment="1">
      <alignment horizontal="center" vertical="center"/>
    </xf>
    <xf numFmtId="0" fontId="75" fillId="28" borderId="37" xfId="0" applyFont="1" applyFill="1" applyBorder="1" applyAlignment="1">
      <alignment horizontal="center" vertical="center"/>
    </xf>
    <xf numFmtId="0" fontId="76" fillId="0" borderId="0" xfId="0" applyFont="1" applyAlignment="1">
      <alignment horizontal="justify" vertical="center"/>
    </xf>
    <xf numFmtId="0" fontId="0" fillId="24" borderId="0" xfId="0" applyFill="1" applyAlignment="1">
      <alignment horizontal="center"/>
    </xf>
    <xf numFmtId="9" fontId="76" fillId="0" borderId="29" xfId="21" applyFont="1" applyBorder="1" applyAlignment="1">
      <alignment horizontal="center" vertical="center"/>
    </xf>
    <xf numFmtId="9" fontId="0" fillId="0" borderId="0" xfId="0" applyNumberFormat="1"/>
    <xf numFmtId="9" fontId="0" fillId="0" borderId="1" xfId="21" applyFont="1" applyBorder="1"/>
    <xf numFmtId="9" fontId="76" fillId="0" borderId="0" xfId="21" applyFont="1" applyBorder="1" applyAlignment="1">
      <alignment horizontal="center" vertical="center"/>
    </xf>
    <xf numFmtId="10" fontId="0" fillId="0" borderId="0" xfId="21" applyNumberFormat="1" applyFont="1"/>
    <xf numFmtId="2" fontId="0" fillId="0" borderId="0" xfId="0" applyNumberFormat="1"/>
    <xf numFmtId="9" fontId="0" fillId="0" borderId="0" xfId="21" applyFont="1"/>
    <xf numFmtId="3" fontId="0" fillId="0" borderId="0" xfId="0" applyNumberFormat="1"/>
    <xf numFmtId="42" fontId="4" fillId="0" borderId="1" xfId="2865" applyFont="1" applyFill="1" applyBorder="1" applyAlignment="1">
      <alignment horizontal="center" vertical="center" wrapText="1"/>
    </xf>
    <xf numFmtId="42" fontId="2" fillId="0" borderId="1" xfId="2865" applyFont="1" applyFill="1" applyBorder="1" applyAlignment="1">
      <alignment horizontal="center" vertical="center" wrapText="1"/>
    </xf>
    <xf numFmtId="172" fontId="0" fillId="0" borderId="0" xfId="21" applyNumberFormat="1" applyFont="1"/>
    <xf numFmtId="188" fontId="0" fillId="0" borderId="0" xfId="9" applyNumberFormat="1" applyFont="1"/>
    <xf numFmtId="188" fontId="0" fillId="0" borderId="0" xfId="0" applyNumberFormat="1"/>
    <xf numFmtId="188" fontId="20" fillId="0" borderId="0" xfId="9" applyNumberFormat="1" applyFont="1"/>
    <xf numFmtId="175" fontId="0" fillId="0" borderId="0" xfId="3" applyNumberFormat="1" applyFont="1"/>
    <xf numFmtId="10" fontId="4" fillId="0" borderId="1" xfId="24" applyNumberFormat="1" applyFont="1" applyFill="1" applyBorder="1" applyAlignment="1">
      <alignment horizontal="center" vertical="center"/>
    </xf>
    <xf numFmtId="169" fontId="5" fillId="0" borderId="0" xfId="3" applyFont="1" applyFill="1" applyAlignment="1"/>
    <xf numFmtId="0" fontId="0" fillId="0" borderId="11" xfId="0" applyBorder="1" applyAlignment="1">
      <alignment horizontal="center"/>
    </xf>
    <xf numFmtId="9" fontId="0" fillId="0" borderId="11" xfId="21" applyFont="1" applyBorder="1" applyAlignment="1">
      <alignment horizontal="center"/>
    </xf>
    <xf numFmtId="8" fontId="0" fillId="0" borderId="5" xfId="0" applyNumberFormat="1" applyBorder="1"/>
    <xf numFmtId="0" fontId="34" fillId="0" borderId="0" xfId="0" applyFont="1"/>
    <xf numFmtId="180" fontId="34" fillId="0" borderId="0" xfId="0" applyNumberFormat="1" applyFont="1"/>
    <xf numFmtId="10" fontId="81" fillId="0" borderId="36" xfId="21" applyNumberFormat="1" applyFont="1" applyFill="1" applyBorder="1" applyAlignment="1">
      <alignment vertical="center"/>
    </xf>
    <xf numFmtId="3" fontId="34" fillId="0" borderId="0" xfId="0" applyNumberFormat="1" applyFont="1"/>
    <xf numFmtId="181" fontId="34" fillId="0" borderId="0" xfId="0" applyNumberFormat="1" applyFont="1"/>
    <xf numFmtId="0" fontId="82" fillId="0" borderId="0" xfId="0" applyFont="1" applyAlignment="1">
      <alignment horizontal="center"/>
    </xf>
    <xf numFmtId="181" fontId="82" fillId="0" borderId="0" xfId="0" applyNumberFormat="1" applyFont="1" applyAlignment="1">
      <alignment horizontal="center"/>
    </xf>
    <xf numFmtId="181" fontId="83" fillId="0" borderId="0" xfId="0" applyNumberFormat="1" applyFont="1" applyAlignment="1">
      <alignment horizontal="center" vertical="center"/>
    </xf>
    <xf numFmtId="169" fontId="82" fillId="0" borderId="0" xfId="3" applyFont="1" applyFill="1" applyBorder="1" applyAlignment="1">
      <alignment horizontal="center"/>
    </xf>
    <xf numFmtId="169" fontId="82" fillId="0" borderId="0" xfId="0" applyNumberFormat="1" applyFont="1" applyAlignment="1">
      <alignment horizontal="center"/>
    </xf>
    <xf numFmtId="42" fontId="82" fillId="0" borderId="0" xfId="2865" applyFont="1" applyFill="1" applyAlignment="1">
      <alignment horizontal="center"/>
    </xf>
    <xf numFmtId="9" fontId="5" fillId="0" borderId="0" xfId="21" applyFont="1" applyFill="1" applyBorder="1" applyAlignment="1">
      <alignment horizontal="center"/>
    </xf>
    <xf numFmtId="169" fontId="5" fillId="0" borderId="0" xfId="0" applyNumberFormat="1" applyFont="1" applyAlignment="1">
      <alignment horizontal="center"/>
    </xf>
    <xf numFmtId="0" fontId="25" fillId="0" borderId="0" xfId="0" applyFont="1"/>
    <xf numFmtId="0" fontId="25" fillId="0" borderId="0" xfId="0" applyFont="1" applyAlignment="1">
      <alignment horizontal="center"/>
    </xf>
    <xf numFmtId="169" fontId="5" fillId="0" borderId="0" xfId="3" applyFont="1" applyFill="1" applyBorder="1" applyAlignment="1"/>
    <xf numFmtId="175" fontId="5" fillId="0" borderId="0" xfId="3" applyNumberFormat="1" applyFont="1" applyFill="1" applyBorder="1" applyAlignment="1">
      <alignment horizontal="center"/>
    </xf>
    <xf numFmtId="189" fontId="5" fillId="0" borderId="0" xfId="3" applyNumberFormat="1" applyFont="1" applyFill="1" applyBorder="1" applyAlignment="1">
      <alignment horizontal="center"/>
    </xf>
    <xf numFmtId="9" fontId="5" fillId="0" borderId="0" xfId="21" applyFont="1" applyFill="1" applyAlignment="1">
      <alignment horizontal="center"/>
    </xf>
    <xf numFmtId="175" fontId="5" fillId="0" borderId="0" xfId="3" applyNumberFormat="1" applyFont="1" applyFill="1" applyAlignment="1">
      <alignment horizontal="center"/>
    </xf>
    <xf numFmtId="172" fontId="5" fillId="0" borderId="0" xfId="21" applyNumberFormat="1" applyFont="1" applyFill="1" applyAlignment="1">
      <alignment horizontal="center"/>
    </xf>
    <xf numFmtId="169" fontId="5" fillId="0" borderId="0" xfId="3" applyFont="1" applyFill="1" applyAlignment="1">
      <alignment horizontal="center"/>
    </xf>
    <xf numFmtId="175" fontId="5" fillId="0" borderId="0" xfId="0" applyNumberFormat="1" applyFont="1" applyAlignment="1">
      <alignment horizontal="center"/>
    </xf>
    <xf numFmtId="0" fontId="51" fillId="0" borderId="1" xfId="0" applyFont="1" applyBorder="1" applyAlignment="1">
      <alignment horizontal="center" vertical="center" wrapText="1"/>
    </xf>
    <xf numFmtId="10" fontId="0" fillId="0" borderId="1" xfId="21" applyNumberFormat="1" applyFont="1" applyFill="1" applyBorder="1"/>
    <xf numFmtId="0" fontId="53" fillId="0" borderId="11" xfId="2866" applyFont="1" applyBorder="1" applyAlignment="1">
      <alignment horizontal="center" vertical="center" wrapText="1"/>
    </xf>
    <xf numFmtId="9" fontId="54" fillId="0" borderId="1" xfId="24" applyFont="1" applyFill="1" applyBorder="1"/>
    <xf numFmtId="9" fontId="51" fillId="0" borderId="1" xfId="0" applyNumberFormat="1" applyFont="1" applyBorder="1" applyAlignment="1">
      <alignment horizontal="center" vertical="center" wrapText="1"/>
    </xf>
    <xf numFmtId="9" fontId="51" fillId="0" borderId="1" xfId="21" applyFont="1" applyFill="1" applyBorder="1" applyAlignment="1">
      <alignment horizontal="center" vertical="center" wrapText="1"/>
    </xf>
    <xf numFmtId="0" fontId="0" fillId="0" borderId="11" xfId="0" applyBorder="1" applyAlignment="1">
      <alignment wrapText="1"/>
    </xf>
    <xf numFmtId="9" fontId="51" fillId="0" borderId="1" xfId="24" applyFont="1" applyFill="1" applyBorder="1" applyAlignment="1">
      <alignment horizontal="center" vertical="center" wrapText="1"/>
    </xf>
    <xf numFmtId="6" fontId="54" fillId="0" borderId="4" xfId="0" applyNumberFormat="1" applyFont="1" applyBorder="1"/>
    <xf numFmtId="10" fontId="4" fillId="16" borderId="2" xfId="16" applyNumberFormat="1" applyFill="1" applyBorder="1" applyAlignment="1">
      <alignment horizontal="center" vertical="center" wrapText="1"/>
    </xf>
    <xf numFmtId="10" fontId="24" fillId="0" borderId="1" xfId="24" applyNumberFormat="1" applyFont="1" applyFill="1" applyBorder="1" applyAlignment="1">
      <alignment horizontal="center" vertical="center" wrapText="1"/>
    </xf>
    <xf numFmtId="172" fontId="4" fillId="0" borderId="1" xfId="24" applyNumberFormat="1" applyFont="1" applyFill="1" applyBorder="1" applyAlignment="1">
      <alignment horizontal="center" vertical="center"/>
    </xf>
    <xf numFmtId="180" fontId="58" fillId="0" borderId="1" xfId="2865" applyNumberFormat="1" applyFont="1" applyFill="1" applyBorder="1" applyAlignment="1">
      <alignment horizontal="center" vertical="center" wrapText="1"/>
    </xf>
    <xf numFmtId="181" fontId="58" fillId="0" borderId="1" xfId="2865" applyNumberFormat="1" applyFont="1" applyFill="1" applyBorder="1" applyAlignment="1">
      <alignment horizontal="center" vertical="center" wrapText="1"/>
    </xf>
    <xf numFmtId="0" fontId="17" fillId="16" borderId="55" xfId="0" applyFont="1" applyFill="1" applyBorder="1" applyAlignment="1" applyProtection="1">
      <alignment horizontal="left" vertical="center" wrapText="1"/>
      <protection locked="0"/>
    </xf>
    <xf numFmtId="181" fontId="17" fillId="17" borderId="73" xfId="0" applyNumberFormat="1" applyFont="1" applyFill="1" applyBorder="1" applyAlignment="1" applyProtection="1">
      <alignment horizontal="center" vertical="center" wrapText="1"/>
      <protection locked="0"/>
    </xf>
    <xf numFmtId="181" fontId="4" fillId="20" borderId="73" xfId="0" applyNumberFormat="1" applyFont="1" applyFill="1" applyBorder="1" applyAlignment="1" applyProtection="1">
      <alignment horizontal="center" vertical="center" wrapText="1"/>
      <protection locked="0"/>
    </xf>
    <xf numFmtId="0" fontId="17" fillId="16" borderId="73" xfId="0" applyFont="1" applyFill="1" applyBorder="1" applyAlignment="1" applyProtection="1">
      <alignment horizontal="left" vertical="center" wrapText="1"/>
      <protection locked="0"/>
    </xf>
    <xf numFmtId="181" fontId="17" fillId="17" borderId="56" xfId="0" applyNumberFormat="1" applyFont="1" applyFill="1" applyBorder="1" applyAlignment="1" applyProtection="1">
      <alignment horizontal="left" vertical="center" wrapText="1"/>
      <protection locked="0"/>
    </xf>
    <xf numFmtId="0" fontId="17" fillId="16" borderId="40" xfId="0" applyFont="1" applyFill="1" applyBorder="1" applyAlignment="1" applyProtection="1">
      <alignment horizontal="left" vertical="center" wrapText="1"/>
      <protection locked="0"/>
    </xf>
    <xf numFmtId="181" fontId="17" fillId="16" borderId="55" xfId="0" applyNumberFormat="1" applyFont="1" applyFill="1" applyBorder="1" applyAlignment="1" applyProtection="1">
      <alignment horizontal="center" vertical="top" wrapText="1"/>
      <protection locked="0"/>
    </xf>
    <xf numFmtId="181" fontId="17" fillId="16" borderId="43" xfId="0" applyNumberFormat="1" applyFont="1" applyFill="1" applyBorder="1" applyAlignment="1" applyProtection="1">
      <alignment horizontal="center" vertical="top" wrapText="1"/>
      <protection locked="0"/>
    </xf>
    <xf numFmtId="2" fontId="58" fillId="0" borderId="1" xfId="21" applyNumberFormat="1" applyFont="1" applyFill="1" applyBorder="1" applyAlignment="1">
      <alignment horizontal="center" vertical="center" wrapText="1"/>
    </xf>
    <xf numFmtId="180" fontId="58" fillId="0" borderId="1" xfId="10" applyNumberFormat="1" applyFont="1" applyFill="1" applyBorder="1" applyAlignment="1">
      <alignment horizontal="center" vertical="center"/>
    </xf>
    <xf numFmtId="180" fontId="58" fillId="0" borderId="1" xfId="9" applyNumberFormat="1" applyFont="1" applyFill="1" applyBorder="1" applyAlignment="1">
      <alignment horizontal="center" vertical="center"/>
    </xf>
    <xf numFmtId="188" fontId="58" fillId="0" borderId="1" xfId="9" applyNumberFormat="1" applyFont="1" applyFill="1" applyBorder="1" applyAlignment="1">
      <alignment horizontal="center" vertical="center" wrapText="1"/>
    </xf>
    <xf numFmtId="180" fontId="58" fillId="0" borderId="1" xfId="21" applyNumberFormat="1" applyFont="1" applyFill="1" applyBorder="1" applyAlignment="1">
      <alignment horizontal="center" vertical="center" wrapText="1"/>
    </xf>
    <xf numFmtId="169" fontId="58" fillId="0" borderId="1" xfId="2867" applyFont="1" applyFill="1" applyBorder="1" applyAlignment="1">
      <alignment horizontal="center" vertical="center" wrapText="1"/>
    </xf>
    <xf numFmtId="4" fontId="58" fillId="0" borderId="1" xfId="10" applyNumberFormat="1" applyFont="1" applyFill="1" applyBorder="1" applyAlignment="1">
      <alignment horizontal="center" vertical="center" wrapText="1"/>
    </xf>
    <xf numFmtId="180" fontId="58" fillId="26" borderId="18" xfId="10" applyNumberFormat="1" applyFont="1" applyFill="1" applyBorder="1" applyAlignment="1">
      <alignment horizontal="center" vertical="center" wrapText="1"/>
    </xf>
    <xf numFmtId="180" fontId="58" fillId="26" borderId="63" xfId="0" applyNumberFormat="1" applyFont="1" applyFill="1" applyBorder="1" applyAlignment="1">
      <alignment horizontal="center" vertical="center" wrapText="1"/>
    </xf>
    <xf numFmtId="169" fontId="58" fillId="0" borderId="2" xfId="2867" applyFont="1" applyFill="1" applyBorder="1" applyAlignment="1">
      <alignment horizontal="center" vertical="center" wrapText="1"/>
    </xf>
    <xf numFmtId="2" fontId="58" fillId="0" borderId="2" xfId="21" applyNumberFormat="1" applyFont="1" applyFill="1" applyBorder="1" applyAlignment="1">
      <alignment horizontal="center" vertical="center" wrapText="1"/>
    </xf>
    <xf numFmtId="180" fontId="58" fillId="4" borderId="70" xfId="10" applyNumberFormat="1" applyFont="1" applyFill="1" applyBorder="1" applyAlignment="1">
      <alignment horizontal="center" vertical="center" wrapText="1"/>
    </xf>
    <xf numFmtId="180" fontId="58" fillId="4" borderId="50" xfId="10" applyNumberFormat="1" applyFont="1" applyFill="1" applyBorder="1" applyAlignment="1">
      <alignment horizontal="center" vertical="center" wrapText="1"/>
    </xf>
    <xf numFmtId="3" fontId="58" fillId="4" borderId="50" xfId="0" applyNumberFormat="1" applyFont="1" applyFill="1" applyBorder="1" applyAlignment="1">
      <alignment horizontal="center" vertical="center" wrapText="1"/>
    </xf>
    <xf numFmtId="175" fontId="58" fillId="0" borderId="2" xfId="3" applyNumberFormat="1" applyFont="1" applyFill="1" applyBorder="1" applyAlignment="1">
      <alignment horizontal="center" vertical="center" wrapText="1"/>
    </xf>
    <xf numFmtId="169" fontId="5" fillId="0" borderId="3" xfId="5" applyFont="1" applyFill="1" applyBorder="1" applyAlignment="1">
      <alignment vertical="center"/>
    </xf>
    <xf numFmtId="179" fontId="5" fillId="0" borderId="3" xfId="3" applyNumberFormat="1" applyFont="1" applyFill="1" applyBorder="1" applyAlignment="1">
      <alignment horizontal="center" vertical="center"/>
    </xf>
    <xf numFmtId="178" fontId="5" fillId="0" borderId="3" xfId="3" applyNumberFormat="1" applyFont="1" applyFill="1" applyBorder="1" applyAlignment="1">
      <alignment horizontal="center" vertical="center"/>
    </xf>
    <xf numFmtId="179" fontId="5" fillId="0" borderId="4" xfId="3" applyNumberFormat="1" applyFont="1" applyFill="1" applyBorder="1" applyAlignment="1">
      <alignment vertical="center"/>
    </xf>
    <xf numFmtId="10" fontId="5" fillId="0" borderId="4" xfId="21" applyNumberFormat="1" applyFont="1" applyFill="1" applyBorder="1" applyAlignment="1">
      <alignment vertical="center"/>
    </xf>
    <xf numFmtId="10" fontId="5" fillId="0" borderId="4" xfId="21" applyNumberFormat="1" applyFont="1" applyFill="1" applyBorder="1" applyAlignment="1">
      <alignment horizontal="center" vertical="center"/>
    </xf>
    <xf numFmtId="0" fontId="2" fillId="2" borderId="0" xfId="16" applyFont="1" applyFill="1" applyAlignment="1">
      <alignment vertical="center"/>
    </xf>
    <xf numFmtId="175" fontId="0" fillId="0" borderId="0" xfId="3" applyNumberFormat="1" applyFont="1" applyFill="1" applyAlignment="1">
      <alignment horizontal="center" vertical="center"/>
    </xf>
    <xf numFmtId="169" fontId="4" fillId="2" borderId="0" xfId="3" applyFont="1" applyFill="1" applyAlignment="1">
      <alignment vertical="center"/>
    </xf>
    <xf numFmtId="169" fontId="0" fillId="0" borderId="0" xfId="3" applyFont="1" applyFill="1" applyAlignment="1">
      <alignment horizontal="center" vertical="center"/>
    </xf>
    <xf numFmtId="0" fontId="54" fillId="0" borderId="5" xfId="0" applyFont="1" applyBorder="1"/>
    <xf numFmtId="0" fontId="51" fillId="0" borderId="5" xfId="0" applyFont="1" applyBorder="1" applyAlignment="1">
      <alignment horizontal="center" vertical="center" wrapText="1"/>
    </xf>
    <xf numFmtId="10" fontId="0" fillId="0" borderId="5" xfId="21" applyNumberFormat="1" applyFont="1" applyFill="1" applyBorder="1"/>
    <xf numFmtId="0" fontId="53" fillId="0" borderId="21" xfId="2866" applyFont="1" applyBorder="1" applyAlignment="1">
      <alignment horizontal="center" vertical="center" wrapText="1"/>
    </xf>
    <xf numFmtId="10" fontId="0" fillId="0" borderId="4" xfId="21" applyNumberFormat="1" applyFont="1" applyFill="1" applyBorder="1"/>
    <xf numFmtId="0" fontId="0" fillId="0" borderId="1" xfId="0" applyBorder="1" applyAlignment="1">
      <alignment horizontal="center"/>
    </xf>
    <xf numFmtId="0" fontId="0" fillId="0" borderId="4" xfId="0" applyBorder="1" applyAlignment="1">
      <alignment horizontal="center"/>
    </xf>
    <xf numFmtId="0" fontId="51" fillId="0" borderId="4" xfId="0" applyFont="1" applyBorder="1" applyAlignment="1">
      <alignment horizontal="center" vertical="center" wrapText="1"/>
    </xf>
    <xf numFmtId="0" fontId="53" fillId="0" borderId="12" xfId="2866" applyFont="1" applyBorder="1" applyAlignment="1">
      <alignment horizontal="center" vertical="center" wrapText="1"/>
    </xf>
    <xf numFmtId="169" fontId="58" fillId="0" borderId="1" xfId="3" applyFont="1" applyFill="1" applyBorder="1" applyAlignment="1">
      <alignment horizontal="center" vertical="center" wrapText="1"/>
    </xf>
    <xf numFmtId="8" fontId="5" fillId="0" borderId="0" xfId="0" applyNumberFormat="1" applyFont="1" applyAlignment="1">
      <alignment horizontal="center"/>
    </xf>
    <xf numFmtId="9" fontId="82" fillId="0" borderId="0" xfId="21" applyFont="1" applyFill="1" applyBorder="1" applyAlignment="1">
      <alignment horizontal="center"/>
    </xf>
    <xf numFmtId="169" fontId="82" fillId="0" borderId="0" xfId="3" applyFont="1" applyFill="1" applyBorder="1" applyAlignment="1"/>
    <xf numFmtId="175" fontId="82" fillId="0" borderId="0" xfId="3" applyNumberFormat="1" applyFont="1" applyFill="1" applyBorder="1" applyAlignment="1">
      <alignment horizontal="center"/>
    </xf>
    <xf numFmtId="188" fontId="85" fillId="0" borderId="0" xfId="0" applyNumberFormat="1" applyFont="1"/>
    <xf numFmtId="188" fontId="25" fillId="0" borderId="0" xfId="0" applyNumberFormat="1" applyFont="1"/>
    <xf numFmtId="180" fontId="25" fillId="0" borderId="0" xfId="0" applyNumberFormat="1" applyFont="1"/>
    <xf numFmtId="180" fontId="25" fillId="0" borderId="0" xfId="0" applyNumberFormat="1" applyFont="1" applyAlignment="1">
      <alignment horizontal="center"/>
    </xf>
    <xf numFmtId="169" fontId="25" fillId="0" borderId="0" xfId="3" applyFont="1"/>
    <xf numFmtId="175" fontId="5" fillId="0" borderId="0" xfId="3" applyNumberFormat="1" applyFont="1" applyAlignment="1">
      <alignment horizontal="right"/>
    </xf>
    <xf numFmtId="169" fontId="5" fillId="0" borderId="0" xfId="3" applyFont="1" applyAlignment="1">
      <alignment horizontal="center"/>
    </xf>
    <xf numFmtId="187" fontId="58" fillId="0" borderId="1" xfId="9" applyNumberFormat="1" applyFont="1" applyFill="1" applyBorder="1" applyAlignment="1">
      <alignment horizontal="center" vertical="center" wrapText="1"/>
    </xf>
    <xf numFmtId="9" fontId="55" fillId="0" borderId="1" xfId="24" applyFont="1" applyFill="1" applyBorder="1" applyAlignment="1">
      <alignment horizontal="center" vertical="center"/>
    </xf>
    <xf numFmtId="37" fontId="58" fillId="0" borderId="1" xfId="10" applyNumberFormat="1" applyFont="1" applyFill="1" applyBorder="1" applyAlignment="1">
      <alignment horizontal="center" vertical="center"/>
    </xf>
    <xf numFmtId="181" fontId="58" fillId="0" borderId="1" xfId="2865" applyNumberFormat="1" applyFont="1" applyFill="1" applyBorder="1" applyAlignment="1">
      <alignment horizontal="center" vertical="center"/>
    </xf>
    <xf numFmtId="181" fontId="58" fillId="0" borderId="1" xfId="9" applyNumberFormat="1" applyFont="1" applyFill="1" applyBorder="1" applyAlignment="1">
      <alignment horizontal="center" vertical="center"/>
    </xf>
    <xf numFmtId="181" fontId="17" fillId="0" borderId="1" xfId="9" applyNumberFormat="1" applyFont="1" applyFill="1" applyBorder="1" applyAlignment="1">
      <alignment horizontal="center" vertical="center"/>
    </xf>
    <xf numFmtId="175" fontId="58" fillId="0" borderId="1" xfId="5" applyNumberFormat="1" applyFont="1" applyFill="1" applyBorder="1" applyAlignment="1">
      <alignment horizontal="center" vertical="center"/>
    </xf>
    <xf numFmtId="175" fontId="58" fillId="0" borderId="1" xfId="3" applyNumberFormat="1" applyFont="1" applyFill="1" applyBorder="1" applyAlignment="1">
      <alignment horizontal="center" vertical="center"/>
    </xf>
    <xf numFmtId="183" fontId="58" fillId="0" borderId="1" xfId="5" applyNumberFormat="1" applyFont="1" applyFill="1" applyBorder="1" applyAlignment="1">
      <alignment horizontal="center" vertical="center"/>
    </xf>
    <xf numFmtId="37" fontId="58" fillId="0" borderId="2" xfId="10" applyNumberFormat="1" applyFont="1" applyFill="1" applyBorder="1" applyAlignment="1">
      <alignment horizontal="center" vertical="center"/>
    </xf>
    <xf numFmtId="184" fontId="58" fillId="0" borderId="2" xfId="10" applyNumberFormat="1" applyFont="1" applyFill="1" applyBorder="1" applyAlignment="1">
      <alignment horizontal="center" vertical="center"/>
    </xf>
    <xf numFmtId="9" fontId="55" fillId="0" borderId="2" xfId="24" applyFont="1" applyFill="1" applyBorder="1" applyAlignment="1">
      <alignment horizontal="center" vertical="center"/>
    </xf>
    <xf numFmtId="180" fontId="58" fillId="0" borderId="1" xfId="10" applyNumberFormat="1" applyFont="1" applyFill="1" applyBorder="1" applyAlignment="1">
      <alignment horizontal="center" vertical="center" wrapText="1"/>
    </xf>
    <xf numFmtId="181" fontId="58" fillId="0" borderId="1" xfId="10" applyNumberFormat="1" applyFont="1" applyFill="1" applyBorder="1" applyAlignment="1">
      <alignment horizontal="center" vertical="center"/>
    </xf>
    <xf numFmtId="180" fontId="58" fillId="0" borderId="1" xfId="10" applyNumberFormat="1" applyFont="1" applyFill="1" applyBorder="1" applyAlignment="1">
      <alignment vertical="center" wrapText="1"/>
    </xf>
    <xf numFmtId="181" fontId="58" fillId="0" borderId="1" xfId="10" applyNumberFormat="1" applyFont="1" applyFill="1" applyBorder="1" applyAlignment="1">
      <alignment vertical="center" wrapText="1"/>
    </xf>
    <xf numFmtId="37" fontId="58" fillId="0" borderId="1" xfId="9" applyNumberFormat="1" applyFont="1" applyFill="1" applyBorder="1" applyAlignment="1">
      <alignment horizontal="center" vertical="center"/>
    </xf>
    <xf numFmtId="37" fontId="58" fillId="0" borderId="2" xfId="9" applyNumberFormat="1" applyFont="1" applyFill="1" applyBorder="1" applyAlignment="1">
      <alignment horizontal="center" vertical="center"/>
    </xf>
    <xf numFmtId="180" fontId="58" fillId="4" borderId="50" xfId="9" applyNumberFormat="1" applyFont="1" applyFill="1" applyBorder="1" applyAlignment="1">
      <alignment horizontal="center" vertical="center"/>
    </xf>
    <xf numFmtId="9" fontId="55" fillId="4" borderId="50" xfId="24" applyFont="1" applyFill="1" applyBorder="1" applyAlignment="1">
      <alignment horizontal="center" vertical="center"/>
    </xf>
    <xf numFmtId="9" fontId="55" fillId="0" borderId="3" xfId="24" applyFont="1" applyFill="1" applyBorder="1" applyAlignment="1">
      <alignment horizontal="center" vertical="center"/>
    </xf>
    <xf numFmtId="0" fontId="74" fillId="0" borderId="1" xfId="3372" applyFill="1" applyBorder="1" applyAlignment="1" applyProtection="1">
      <alignment horizontal="center" vertical="center"/>
    </xf>
    <xf numFmtId="0" fontId="15" fillId="16" borderId="2" xfId="16" applyFont="1" applyFill="1" applyBorder="1" applyAlignment="1">
      <alignment horizontal="center" vertical="center" textRotation="90" wrapText="1"/>
    </xf>
    <xf numFmtId="10" fontId="74" fillId="0" borderId="1" xfId="3372" applyNumberFormat="1" applyFill="1" applyBorder="1" applyAlignment="1" applyProtection="1">
      <alignment horizontal="center" vertical="center"/>
    </xf>
    <xf numFmtId="6" fontId="54" fillId="0" borderId="5" xfId="0" applyNumberFormat="1" applyFont="1" applyBorder="1"/>
    <xf numFmtId="0" fontId="54" fillId="0" borderId="63" xfId="0" applyFont="1" applyBorder="1" applyAlignment="1">
      <alignment vertical="center"/>
    </xf>
    <xf numFmtId="0" fontId="0" fillId="0" borderId="10" xfId="0" applyBorder="1"/>
    <xf numFmtId="0" fontId="0" fillId="0" borderId="19" xfId="0" applyBorder="1"/>
    <xf numFmtId="0" fontId="53" fillId="0" borderId="19" xfId="2866" applyFont="1" applyBorder="1" applyAlignment="1">
      <alignment horizontal="center" vertical="center" wrapText="1"/>
    </xf>
    <xf numFmtId="0" fontId="51" fillId="16" borderId="2" xfId="0" applyFont="1" applyFill="1" applyBorder="1" applyAlignment="1">
      <alignment horizontal="center" vertical="center" wrapText="1"/>
    </xf>
    <xf numFmtId="10" fontId="0" fillId="0" borderId="3" xfId="21" applyNumberFormat="1" applyFont="1" applyFill="1" applyBorder="1"/>
    <xf numFmtId="9" fontId="0" fillId="0" borderId="1" xfId="0" applyNumberFormat="1" applyBorder="1"/>
    <xf numFmtId="10" fontId="0" fillId="0" borderId="11" xfId="21" applyNumberFormat="1" applyFont="1" applyBorder="1" applyAlignment="1">
      <alignment horizontal="center"/>
    </xf>
    <xf numFmtId="172" fontId="0" fillId="0" borderId="1" xfId="21" applyNumberFormat="1" applyFont="1" applyBorder="1"/>
    <xf numFmtId="10" fontId="0" fillId="0" borderId="1" xfId="21" applyNumberFormat="1" applyFont="1" applyBorder="1"/>
    <xf numFmtId="10" fontId="0" fillId="0" borderId="4" xfId="21" applyNumberFormat="1" applyFont="1" applyBorder="1"/>
    <xf numFmtId="6" fontId="3" fillId="0" borderId="1" xfId="0" applyNumberFormat="1" applyFont="1" applyBorder="1"/>
    <xf numFmtId="0" fontId="11" fillId="20" borderId="49" xfId="0" applyFont="1" applyFill="1" applyBorder="1" applyAlignment="1">
      <alignment horizontal="center" vertical="center" wrapText="1"/>
    </xf>
    <xf numFmtId="0" fontId="54" fillId="0" borderId="63" xfId="0" applyFont="1" applyBorder="1"/>
    <xf numFmtId="44" fontId="0" fillId="0" borderId="4" xfId="3090" applyFont="1" applyFill="1" applyBorder="1"/>
    <xf numFmtId="10" fontId="0" fillId="0" borderId="12" xfId="24" applyNumberFormat="1" applyFont="1" applyFill="1" applyBorder="1"/>
    <xf numFmtId="172" fontId="72" fillId="16" borderId="1" xfId="0" applyNumberFormat="1" applyFont="1" applyFill="1" applyBorder="1" applyAlignment="1">
      <alignment vertical="center"/>
    </xf>
    <xf numFmtId="172" fontId="72" fillId="17" borderId="1" xfId="0" applyNumberFormat="1" applyFont="1" applyFill="1" applyBorder="1" applyAlignment="1">
      <alignment vertical="center"/>
    </xf>
    <xf numFmtId="172" fontId="73" fillId="17" borderId="1" xfId="0" applyNumberFormat="1" applyFont="1" applyFill="1" applyBorder="1" applyAlignment="1">
      <alignment vertical="center"/>
    </xf>
    <xf numFmtId="10" fontId="73" fillId="16" borderId="3" xfId="0" applyNumberFormat="1" applyFont="1" applyFill="1" applyBorder="1" applyAlignment="1">
      <alignment vertical="center"/>
    </xf>
    <xf numFmtId="0" fontId="5" fillId="16" borderId="13" xfId="0" applyFont="1" applyFill="1" applyBorder="1" applyAlignment="1">
      <alignment vertical="center" wrapText="1"/>
    </xf>
    <xf numFmtId="0" fontId="5" fillId="16" borderId="34" xfId="0" applyFont="1" applyFill="1" applyBorder="1" applyAlignment="1">
      <alignment vertical="center" wrapText="1"/>
    </xf>
    <xf numFmtId="0" fontId="5" fillId="17" borderId="61" xfId="0" applyFont="1" applyFill="1" applyBorder="1" applyAlignment="1">
      <alignment horizontal="center" vertical="center" wrapText="1"/>
    </xf>
    <xf numFmtId="0" fontId="11" fillId="19" borderId="37" xfId="0" applyFont="1" applyFill="1" applyBorder="1" applyAlignment="1">
      <alignment horizontal="center" vertical="center" wrapText="1"/>
    </xf>
    <xf numFmtId="0" fontId="11" fillId="16" borderId="49" xfId="0"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19" borderId="49" xfId="0" applyFont="1" applyFill="1" applyBorder="1" applyAlignment="1">
      <alignment horizontal="center" vertical="center" wrapText="1"/>
    </xf>
    <xf numFmtId="0" fontId="5" fillId="17" borderId="13" xfId="0" applyFont="1" applyFill="1" applyBorder="1" applyAlignment="1">
      <alignment horizontal="center" vertical="center" wrapText="1"/>
    </xf>
    <xf numFmtId="0" fontId="11" fillId="16" borderId="66" xfId="0" applyFont="1" applyFill="1" applyBorder="1" applyAlignment="1">
      <alignment horizontal="center" vertical="center" wrapText="1"/>
    </xf>
    <xf numFmtId="183" fontId="5" fillId="0" borderId="3" xfId="5" applyNumberFormat="1" applyFont="1" applyFill="1" applyBorder="1" applyAlignment="1">
      <alignment vertical="center"/>
    </xf>
    <xf numFmtId="169" fontId="84" fillId="0" borderId="3" xfId="5" applyFont="1" applyFill="1" applyBorder="1" applyAlignment="1">
      <alignment vertical="center"/>
    </xf>
    <xf numFmtId="169" fontId="5" fillId="0" borderId="3" xfId="3" applyFont="1" applyFill="1" applyBorder="1" applyAlignment="1">
      <alignment vertical="center"/>
    </xf>
    <xf numFmtId="2" fontId="5" fillId="0" borderId="3" xfId="21" applyNumberFormat="1" applyFont="1" applyFill="1" applyBorder="1" applyAlignment="1">
      <alignment horizontal="center" vertical="center" wrapText="1"/>
    </xf>
    <xf numFmtId="169" fontId="5" fillId="0" borderId="3" xfId="3" applyFont="1" applyFill="1" applyBorder="1" applyAlignment="1">
      <alignment horizontal="center" vertical="center"/>
    </xf>
    <xf numFmtId="10" fontId="55" fillId="0" borderId="3" xfId="24" applyNumberFormat="1" applyFont="1" applyFill="1" applyBorder="1" applyAlignment="1">
      <alignment horizontal="center" vertical="center" wrapText="1"/>
    </xf>
    <xf numFmtId="10" fontId="5" fillId="0" borderId="4" xfId="24" applyNumberFormat="1" applyFont="1" applyFill="1" applyBorder="1" applyAlignment="1">
      <alignment horizontal="center" vertical="center"/>
    </xf>
    <xf numFmtId="10" fontId="5" fillId="0" borderId="4" xfId="21" applyNumberFormat="1" applyFont="1" applyFill="1" applyBorder="1" applyAlignment="1">
      <alignment horizontal="center" vertical="center" wrapText="1"/>
    </xf>
    <xf numFmtId="9" fontId="5" fillId="0" borderId="4" xfId="21" applyFont="1" applyFill="1" applyBorder="1" applyAlignment="1">
      <alignment vertical="center" wrapText="1"/>
    </xf>
    <xf numFmtId="10" fontId="5" fillId="0" borderId="4" xfId="21" applyNumberFormat="1" applyFont="1" applyFill="1" applyBorder="1" applyAlignment="1">
      <alignment vertical="center" wrapText="1"/>
    </xf>
    <xf numFmtId="10" fontId="38" fillId="0" borderId="4" xfId="2860" applyNumberFormat="1" applyFont="1" applyFill="1" applyBorder="1" applyAlignment="1">
      <alignment horizontal="center" vertical="center"/>
    </xf>
    <xf numFmtId="181" fontId="5" fillId="0" borderId="1" xfId="9" applyNumberFormat="1" applyFont="1" applyFill="1" applyBorder="1" applyAlignment="1">
      <alignment horizontal="center" vertical="center"/>
    </xf>
    <xf numFmtId="183" fontId="58" fillId="0" borderId="5" xfId="5" applyNumberFormat="1" applyFont="1" applyFill="1" applyBorder="1" applyAlignment="1">
      <alignment horizontal="center" vertical="center"/>
    </xf>
    <xf numFmtId="175" fontId="58" fillId="0" borderId="5" xfId="5" applyNumberFormat="1" applyFont="1" applyFill="1" applyBorder="1" applyAlignment="1">
      <alignment horizontal="center" vertical="center"/>
    </xf>
    <xf numFmtId="169" fontId="58" fillId="0" borderId="5" xfId="3" applyFont="1" applyFill="1" applyBorder="1" applyAlignment="1">
      <alignment horizontal="center" vertical="center" wrapText="1"/>
    </xf>
    <xf numFmtId="175" fontId="58" fillId="0" borderId="5" xfId="3" applyNumberFormat="1" applyFont="1" applyFill="1" applyBorder="1" applyAlignment="1">
      <alignment horizontal="center" vertical="center" wrapText="1"/>
    </xf>
    <xf numFmtId="9" fontId="55" fillId="0" borderId="5" xfId="24" applyFont="1" applyFill="1" applyBorder="1" applyAlignment="1">
      <alignment horizontal="center" vertical="center"/>
    </xf>
    <xf numFmtId="9" fontId="55" fillId="4" borderId="51" xfId="24" applyFont="1" applyFill="1" applyBorder="1" applyAlignment="1">
      <alignment horizontal="center" vertical="center"/>
    </xf>
    <xf numFmtId="37" fontId="58" fillId="0" borderId="5" xfId="9" applyNumberFormat="1" applyFont="1" applyFill="1" applyBorder="1" applyAlignment="1">
      <alignment horizontal="center" vertical="center"/>
    </xf>
    <xf numFmtId="184" fontId="58" fillId="0" borderId="5" xfId="9" applyNumberFormat="1" applyFont="1" applyFill="1" applyBorder="1" applyAlignment="1">
      <alignment horizontal="center" vertical="center"/>
    </xf>
    <xf numFmtId="184" fontId="58" fillId="0" borderId="5" xfId="10" applyNumberFormat="1" applyFont="1" applyFill="1" applyBorder="1" applyAlignment="1">
      <alignment horizontal="center" vertical="center"/>
    </xf>
    <xf numFmtId="39" fontId="58" fillId="0" borderId="5" xfId="9" applyNumberFormat="1" applyFont="1" applyFill="1" applyBorder="1" applyAlignment="1">
      <alignment horizontal="center" vertical="center"/>
    </xf>
    <xf numFmtId="2" fontId="58" fillId="0" borderId="5" xfId="21" applyNumberFormat="1" applyFont="1" applyFill="1" applyBorder="1" applyAlignment="1">
      <alignment horizontal="center" vertical="center" wrapText="1"/>
    </xf>
    <xf numFmtId="39" fontId="58" fillId="0" borderId="5" xfId="10" applyNumberFormat="1" applyFont="1" applyFill="1" applyBorder="1" applyAlignment="1">
      <alignment horizontal="center" vertical="center"/>
    </xf>
    <xf numFmtId="180" fontId="5" fillId="0" borderId="5" xfId="10" applyNumberFormat="1" applyFont="1" applyFill="1" applyBorder="1" applyAlignment="1">
      <alignment horizontal="center" vertical="center" wrapText="1"/>
    </xf>
    <xf numFmtId="180" fontId="5" fillId="0" borderId="42" xfId="10" applyNumberFormat="1" applyFont="1" applyFill="1" applyBorder="1" applyAlignment="1">
      <alignment horizontal="center" vertical="center" wrapText="1"/>
    </xf>
    <xf numFmtId="181" fontId="5" fillId="0" borderId="7" xfId="9" applyNumberFormat="1" applyFont="1" applyFill="1" applyBorder="1" applyAlignment="1">
      <alignment horizontal="center" vertical="center"/>
    </xf>
    <xf numFmtId="180" fontId="58" fillId="26" borderId="1" xfId="10" applyNumberFormat="1" applyFont="1" applyFill="1" applyBorder="1" applyAlignment="1">
      <alignment horizontal="center" vertical="center" wrapText="1"/>
    </xf>
    <xf numFmtId="180" fontId="58" fillId="26" borderId="11" xfId="10" applyNumberFormat="1" applyFont="1" applyFill="1" applyBorder="1" applyAlignment="1">
      <alignment horizontal="center" vertical="center" wrapText="1"/>
    </xf>
    <xf numFmtId="180" fontId="58" fillId="26" borderId="4" xfId="0" applyNumberFormat="1" applyFont="1" applyFill="1" applyBorder="1" applyAlignment="1">
      <alignment horizontal="center" vertical="center" wrapText="1"/>
    </xf>
    <xf numFmtId="180" fontId="58" fillId="26" borderId="12" xfId="0" applyNumberFormat="1" applyFont="1" applyFill="1" applyBorder="1" applyAlignment="1">
      <alignment horizontal="center" vertical="center" wrapText="1"/>
    </xf>
    <xf numFmtId="0" fontId="5" fillId="16" borderId="34" xfId="0" applyFont="1" applyFill="1" applyBorder="1" applyAlignment="1" applyProtection="1">
      <alignment horizontal="center" vertical="center" wrapText="1"/>
      <protection locked="0"/>
    </xf>
    <xf numFmtId="10" fontId="4" fillId="16" borderId="2" xfId="16" applyNumberFormat="1" applyFill="1" applyBorder="1" applyAlignment="1" applyProtection="1">
      <alignment horizontal="center" vertical="center" wrapText="1"/>
      <protection locked="0"/>
    </xf>
    <xf numFmtId="10" fontId="2" fillId="16" borderId="35" xfId="21" applyNumberFormat="1" applyFont="1" applyFill="1" applyBorder="1" applyAlignment="1" applyProtection="1">
      <alignment horizontal="center" vertical="center" wrapText="1"/>
    </xf>
    <xf numFmtId="6" fontId="54" fillId="0" borderId="4" xfId="0" applyNumberFormat="1" applyFont="1" applyBorder="1" applyProtection="1">
      <protection locked="0"/>
    </xf>
    <xf numFmtId="0" fontId="0" fillId="0" borderId="11" xfId="0" applyBorder="1" applyProtection="1">
      <protection locked="0"/>
    </xf>
    <xf numFmtId="0" fontId="54" fillId="0" borderId="4" xfId="0" applyFont="1" applyBorder="1" applyAlignment="1" applyProtection="1">
      <alignment vertical="center"/>
      <protection locked="0"/>
    </xf>
    <xf numFmtId="0" fontId="54" fillId="0" borderId="4" xfId="0" applyFont="1" applyBorder="1" applyAlignment="1" applyProtection="1">
      <alignment horizontal="left" vertical="center"/>
      <protection locked="0"/>
    </xf>
    <xf numFmtId="0" fontId="54" fillId="0" borderId="4" xfId="0" applyFont="1" applyBorder="1" applyProtection="1">
      <protection locked="0"/>
    </xf>
    <xf numFmtId="0" fontId="0" fillId="0" borderId="0" xfId="0" applyAlignment="1">
      <alignment wrapText="1"/>
    </xf>
    <xf numFmtId="10" fontId="24" fillId="0" borderId="1" xfId="24" applyNumberFormat="1" applyFont="1" applyFill="1" applyBorder="1" applyAlignment="1" applyProtection="1">
      <alignment horizontal="center" vertical="center" wrapText="1"/>
      <protection locked="0"/>
    </xf>
    <xf numFmtId="0" fontId="0" fillId="0" borderId="5" xfId="0" applyBorder="1" applyProtection="1">
      <protection locked="0"/>
    </xf>
    <xf numFmtId="8" fontId="0" fillId="0" borderId="5" xfId="0" applyNumberFormat="1" applyBorder="1" applyProtection="1">
      <protection locked="0"/>
    </xf>
    <xf numFmtId="10" fontId="0" fillId="0" borderId="11" xfId="21" applyNumberFormat="1" applyFont="1" applyBorder="1" applyAlignment="1" applyProtection="1">
      <alignment horizontal="center"/>
    </xf>
    <xf numFmtId="0" fontId="0" fillId="0" borderId="1" xfId="0" applyBorder="1" applyProtection="1">
      <protection locked="0"/>
    </xf>
    <xf numFmtId="9" fontId="0" fillId="0" borderId="1" xfId="21" applyFont="1" applyFill="1" applyBorder="1"/>
    <xf numFmtId="172" fontId="0" fillId="0" borderId="1" xfId="21" applyNumberFormat="1" applyFont="1" applyFill="1" applyBorder="1"/>
    <xf numFmtId="0" fontId="54" fillId="0" borderId="1" xfId="0" applyFont="1" applyBorder="1" applyAlignment="1" applyProtection="1">
      <alignment wrapText="1"/>
      <protection locked="0"/>
    </xf>
    <xf numFmtId="6" fontId="54" fillId="0" borderId="2" xfId="0" applyNumberFormat="1" applyFont="1" applyBorder="1" applyProtection="1">
      <protection locked="0"/>
    </xf>
    <xf numFmtId="0" fontId="54" fillId="0" borderId="4" xfId="0" applyFont="1" applyBorder="1" applyAlignment="1" applyProtection="1">
      <alignment wrapText="1"/>
      <protection locked="0"/>
    </xf>
    <xf numFmtId="0" fontId="54" fillId="0" borderId="3" xfId="0" applyFont="1" applyBorder="1" applyAlignment="1" applyProtection="1">
      <alignment wrapText="1"/>
      <protection locked="0"/>
    </xf>
    <xf numFmtId="6" fontId="54" fillId="0" borderId="34" xfId="0" applyNumberFormat="1" applyFont="1" applyBorder="1" applyProtection="1">
      <protection locked="0"/>
    </xf>
    <xf numFmtId="6" fontId="54" fillId="0" borderId="1" xfId="0" applyNumberFormat="1" applyFont="1" applyBorder="1" applyProtection="1">
      <protection locked="0"/>
    </xf>
    <xf numFmtId="6" fontId="3" fillId="0" borderId="1" xfId="0" applyNumberFormat="1" applyFont="1" applyBorder="1" applyProtection="1">
      <protection locked="0"/>
    </xf>
    <xf numFmtId="0" fontId="0" fillId="0" borderId="3" xfId="0" applyBorder="1" applyAlignment="1" applyProtection="1">
      <alignment wrapText="1"/>
      <protection locked="0"/>
    </xf>
    <xf numFmtId="0" fontId="0" fillId="0" borderId="10" xfId="0" applyBorder="1" applyAlignment="1" applyProtection="1">
      <alignment wrapText="1"/>
      <protection locked="0"/>
    </xf>
    <xf numFmtId="0" fontId="0" fillId="0" borderId="1" xfId="0" applyBorder="1" applyAlignment="1" applyProtection="1">
      <alignment wrapText="1"/>
      <protection locked="0"/>
    </xf>
    <xf numFmtId="0" fontId="0" fillId="0" borderId="11" xfId="0" applyBorder="1" applyAlignment="1" applyProtection="1">
      <alignment wrapText="1"/>
      <protection locked="0"/>
    </xf>
    <xf numFmtId="0" fontId="0" fillId="0" borderId="4" xfId="0" applyBorder="1" applyAlignment="1" applyProtection="1">
      <alignment wrapText="1"/>
      <protection locked="0"/>
    </xf>
    <xf numFmtId="0" fontId="0" fillId="0" borderId="12" xfId="0" applyBorder="1" applyAlignment="1" applyProtection="1">
      <alignment wrapText="1"/>
      <protection locked="0"/>
    </xf>
    <xf numFmtId="9" fontId="54" fillId="0" borderId="1" xfId="0" applyNumberFormat="1" applyFont="1" applyBorder="1" applyAlignment="1" applyProtection="1">
      <alignment wrapText="1"/>
      <protection locked="0"/>
    </xf>
    <xf numFmtId="9" fontId="0" fillId="0" borderId="1" xfId="0" applyNumberFormat="1" applyBorder="1" applyAlignment="1" applyProtection="1">
      <alignment wrapText="1"/>
      <protection locked="0"/>
    </xf>
    <xf numFmtId="9" fontId="0" fillId="0" borderId="1" xfId="0" applyNumberFormat="1" applyBorder="1" applyAlignment="1" applyProtection="1">
      <alignment horizontal="right" wrapText="1"/>
      <protection locked="0"/>
    </xf>
    <xf numFmtId="180" fontId="58" fillId="0" borderId="1" xfId="9" applyNumberFormat="1" applyFont="1" applyFill="1" applyBorder="1" applyAlignment="1" applyProtection="1">
      <alignment horizontal="center" vertical="center"/>
      <protection locked="0"/>
    </xf>
    <xf numFmtId="9" fontId="58" fillId="0" borderId="1" xfId="21" applyFont="1" applyFill="1" applyBorder="1" applyAlignment="1" applyProtection="1">
      <alignment horizontal="center" vertical="center"/>
      <protection locked="0"/>
    </xf>
    <xf numFmtId="3" fontId="5" fillId="0" borderId="0" xfId="0" applyNumberFormat="1" applyFont="1" applyAlignment="1">
      <alignment horizontal="center"/>
    </xf>
    <xf numFmtId="10" fontId="5" fillId="0" borderId="3" xfId="21" applyNumberFormat="1" applyFont="1" applyFill="1" applyBorder="1" applyAlignment="1">
      <alignment horizontal="center" vertical="center" wrapText="1"/>
    </xf>
    <xf numFmtId="10" fontId="55" fillId="0" borderId="3" xfId="21" applyNumberFormat="1" applyFont="1" applyFill="1" applyBorder="1" applyAlignment="1">
      <alignment horizontal="center" vertical="center"/>
    </xf>
    <xf numFmtId="0" fontId="55" fillId="0" borderId="10" xfId="3924" applyFont="1" applyFill="1" applyBorder="1" applyAlignment="1" applyProtection="1">
      <alignment horizontal="justify" vertical="center" wrapText="1"/>
      <protection locked="0"/>
    </xf>
    <xf numFmtId="10" fontId="38" fillId="0" borderId="4" xfId="2860" applyNumberFormat="1" applyFont="1" applyFill="1" applyBorder="1" applyAlignment="1" applyProtection="1">
      <alignment horizontal="center" vertical="center"/>
      <protection locked="0"/>
    </xf>
    <xf numFmtId="0" fontId="55" fillId="0" borderId="12" xfId="3924" applyFont="1" applyFill="1" applyBorder="1" applyAlignment="1" applyProtection="1">
      <alignment horizontal="justify" vertical="center" wrapText="1"/>
      <protection locked="0"/>
    </xf>
    <xf numFmtId="2" fontId="58" fillId="0" borderId="5" xfId="21" applyNumberFormat="1" applyFont="1" applyFill="1" applyBorder="1" applyAlignment="1" applyProtection="1">
      <alignment horizontal="center" vertical="center" wrapText="1"/>
      <protection locked="0"/>
    </xf>
    <xf numFmtId="180" fontId="5" fillId="0" borderId="1" xfId="0" applyNumberFormat="1" applyFont="1" applyBorder="1" applyAlignment="1">
      <alignment horizontal="center" vertical="center" wrapText="1"/>
    </xf>
    <xf numFmtId="3" fontId="17" fillId="0" borderId="2" xfId="10" applyNumberFormat="1" applyFont="1" applyFill="1" applyBorder="1" applyAlignment="1">
      <alignment horizontal="center" vertical="center" wrapText="1"/>
    </xf>
    <xf numFmtId="181" fontId="17" fillId="4" borderId="50" xfId="9" applyNumberFormat="1" applyFont="1" applyFill="1" applyBorder="1" applyAlignment="1">
      <alignment horizontal="center" vertical="center"/>
    </xf>
    <xf numFmtId="180" fontId="5" fillId="0" borderId="7" xfId="0" applyNumberFormat="1" applyFont="1" applyBorder="1" applyAlignment="1">
      <alignment horizontal="center" vertical="center" wrapText="1"/>
    </xf>
    <xf numFmtId="0" fontId="54" fillId="31" borderId="90" xfId="0" applyFont="1" applyFill="1" applyBorder="1" applyAlignment="1">
      <alignment horizontal="center" vertical="center" wrapText="1"/>
    </xf>
    <xf numFmtId="0" fontId="54" fillId="31" borderId="91" xfId="0" applyFont="1" applyFill="1" applyBorder="1" applyAlignment="1">
      <alignment horizontal="center" vertical="center" wrapText="1"/>
    </xf>
    <xf numFmtId="0" fontId="51" fillId="31" borderId="92" xfId="0" applyFont="1" applyFill="1" applyBorder="1" applyAlignment="1">
      <alignment horizontal="center" vertical="center" wrapText="1"/>
    </xf>
    <xf numFmtId="0" fontId="54" fillId="32" borderId="93" xfId="0" applyFont="1" applyFill="1" applyBorder="1" applyAlignment="1">
      <alignment horizontal="center" vertical="center" wrapText="1"/>
    </xf>
    <xf numFmtId="0" fontId="92" fillId="33" borderId="94" xfId="0" applyFont="1" applyFill="1" applyBorder="1" applyAlignment="1">
      <alignment horizontal="center" vertical="center" wrapText="1"/>
    </xf>
    <xf numFmtId="0" fontId="92" fillId="34" borderId="80" xfId="0" applyFont="1" applyFill="1" applyBorder="1" applyAlignment="1">
      <alignment horizontal="center" vertical="center" wrapText="1"/>
    </xf>
    <xf numFmtId="0" fontId="92" fillId="31" borderId="80" xfId="0" applyFont="1" applyFill="1" applyBorder="1" applyAlignment="1">
      <alignment horizontal="center" vertical="center" wrapText="1"/>
    </xf>
    <xf numFmtId="0" fontId="92" fillId="31" borderId="95" xfId="0" applyFont="1" applyFill="1" applyBorder="1" applyAlignment="1">
      <alignment horizontal="center" vertical="center" wrapText="1"/>
    </xf>
    <xf numFmtId="0" fontId="91" fillId="32" borderId="93" xfId="0" applyFont="1" applyFill="1" applyBorder="1" applyAlignment="1">
      <alignment horizontal="center" vertical="center" wrapText="1"/>
    </xf>
    <xf numFmtId="0" fontId="91" fillId="35" borderId="93" xfId="0" applyFont="1" applyFill="1" applyBorder="1" applyAlignment="1">
      <alignment horizontal="center" vertical="center" wrapText="1"/>
    </xf>
    <xf numFmtId="0" fontId="91" fillId="31" borderId="93" xfId="0" applyFont="1" applyFill="1" applyBorder="1" applyAlignment="1">
      <alignment horizontal="center" vertical="center" wrapText="1"/>
    </xf>
    <xf numFmtId="0" fontId="91" fillId="34" borderId="93" xfId="0" applyFont="1" applyFill="1" applyBorder="1" applyAlignment="1">
      <alignment horizontal="center" vertical="center" wrapText="1"/>
    </xf>
    <xf numFmtId="0" fontId="11" fillId="35" borderId="93" xfId="0" applyFont="1" applyFill="1" applyBorder="1" applyAlignment="1">
      <alignment horizontal="center" vertical="center" wrapText="1"/>
    </xf>
    <xf numFmtId="0" fontId="11" fillId="31" borderId="93" xfId="0" applyFont="1" applyFill="1" applyBorder="1" applyAlignment="1">
      <alignment horizontal="center" vertical="center" wrapText="1"/>
    </xf>
    <xf numFmtId="0" fontId="11" fillId="34" borderId="93" xfId="0" applyFont="1" applyFill="1" applyBorder="1" applyAlignment="1">
      <alignment horizontal="center" vertical="center" wrapText="1"/>
    </xf>
    <xf numFmtId="0" fontId="62" fillId="34" borderId="80" xfId="0" applyFont="1" applyFill="1" applyBorder="1" applyAlignment="1">
      <alignment horizontal="center" vertical="center" wrapText="1"/>
    </xf>
    <xf numFmtId="0" fontId="62" fillId="31" borderId="80" xfId="0" applyFont="1" applyFill="1" applyBorder="1" applyAlignment="1">
      <alignment horizontal="center" vertical="center" wrapText="1"/>
    </xf>
    <xf numFmtId="0" fontId="62" fillId="31" borderId="95" xfId="0" applyFont="1" applyFill="1" applyBorder="1" applyAlignment="1">
      <alignment horizontal="center" vertical="center" wrapText="1"/>
    </xf>
    <xf numFmtId="0" fontId="91" fillId="32" borderId="81" xfId="0" applyFont="1" applyFill="1" applyBorder="1" applyAlignment="1">
      <alignment horizontal="center" vertical="center" wrapText="1"/>
    </xf>
    <xf numFmtId="0" fontId="91" fillId="35" borderId="74" xfId="0" applyFont="1" applyFill="1" applyBorder="1" applyAlignment="1">
      <alignment horizontal="center" vertical="center" wrapText="1"/>
    </xf>
    <xf numFmtId="0" fontId="91" fillId="31" borderId="81" xfId="0" applyFont="1" applyFill="1" applyBorder="1" applyAlignment="1">
      <alignment horizontal="center" vertical="center" wrapText="1"/>
    </xf>
    <xf numFmtId="0" fontId="91" fillId="35" borderId="95" xfId="0" applyFont="1" applyFill="1" applyBorder="1" applyAlignment="1">
      <alignment horizontal="center" vertical="center" wrapText="1"/>
    </xf>
    <xf numFmtId="0" fontId="10" fillId="0" borderId="0" xfId="0" applyFont="1" applyAlignment="1">
      <alignment horizontal="center" vertical="center" wrapText="1"/>
    </xf>
    <xf numFmtId="10" fontId="24" fillId="0" borderId="1" xfId="16" applyNumberFormat="1" applyFont="1" applyBorder="1" applyAlignment="1">
      <alignment horizontal="center" vertical="center" wrapText="1"/>
    </xf>
    <xf numFmtId="10" fontId="24" fillId="0" borderId="1" xfId="16" applyNumberFormat="1" applyFont="1" applyBorder="1" applyAlignment="1" applyProtection="1">
      <alignment horizontal="center" vertical="center" wrapText="1"/>
      <protection locked="0"/>
    </xf>
    <xf numFmtId="10" fontId="4" fillId="0" borderId="1" xfId="0" applyNumberFormat="1" applyFont="1" applyBorder="1" applyAlignment="1">
      <alignment horizontal="center" vertical="center"/>
    </xf>
    <xf numFmtId="172" fontId="4" fillId="0" borderId="1" xfId="0" applyNumberFormat="1" applyFont="1" applyBorder="1" applyAlignment="1">
      <alignment horizontal="center" vertical="center"/>
    </xf>
    <xf numFmtId="192" fontId="24" fillId="0" borderId="1" xfId="16" applyNumberFormat="1" applyFont="1" applyBorder="1" applyAlignment="1">
      <alignment horizontal="center" vertical="center" wrapText="1"/>
    </xf>
    <xf numFmtId="10" fontId="24" fillId="0" borderId="5" xfId="16" applyNumberFormat="1" applyFont="1" applyBorder="1" applyAlignment="1">
      <alignment horizontal="center" vertical="center" wrapText="1"/>
    </xf>
    <xf numFmtId="10" fontId="4" fillId="0" borderId="1" xfId="0" applyNumberFormat="1" applyFont="1" applyBorder="1" applyAlignment="1" applyProtection="1">
      <alignment horizontal="center" vertical="center"/>
      <protection locked="0"/>
    </xf>
    <xf numFmtId="10" fontId="32" fillId="0" borderId="1" xfId="16" applyNumberFormat="1" applyFont="1" applyBorder="1" applyAlignment="1">
      <alignment horizontal="center" vertical="center" wrapText="1"/>
    </xf>
    <xf numFmtId="10" fontId="4" fillId="0" borderId="1" xfId="16" applyNumberFormat="1" applyBorder="1" applyAlignment="1">
      <alignment horizontal="center" vertical="center" wrapText="1"/>
    </xf>
    <xf numFmtId="10" fontId="32" fillId="0" borderId="1" xfId="16" applyNumberFormat="1" applyFont="1" applyBorder="1" applyAlignment="1" applyProtection="1">
      <alignment horizontal="center" vertical="center" wrapText="1"/>
      <protection locked="0"/>
    </xf>
    <xf numFmtId="9" fontId="24" fillId="0" borderId="1" xfId="16" applyNumberFormat="1" applyFont="1" applyBorder="1" applyAlignment="1">
      <alignment horizontal="center" vertical="center" wrapText="1"/>
    </xf>
    <xf numFmtId="2" fontId="58" fillId="0" borderId="1" xfId="21" applyNumberFormat="1" applyFont="1" applyFill="1" applyBorder="1" applyAlignment="1" applyProtection="1">
      <alignment horizontal="center" vertical="center" wrapText="1"/>
      <protection locked="0"/>
    </xf>
    <xf numFmtId="10" fontId="0" fillId="0" borderId="11" xfId="21" applyNumberFormat="1" applyFont="1" applyBorder="1" applyAlignment="1" applyProtection="1">
      <alignment horizontal="center"/>
      <protection locked="0"/>
    </xf>
    <xf numFmtId="172" fontId="0" fillId="0" borderId="1" xfId="21" applyNumberFormat="1" applyFont="1" applyBorder="1" applyProtection="1">
      <protection locked="0"/>
    </xf>
    <xf numFmtId="10" fontId="0" fillId="0" borderId="4" xfId="21" applyNumberFormat="1" applyFont="1" applyBorder="1" applyProtection="1">
      <protection locked="0"/>
    </xf>
    <xf numFmtId="0" fontId="0" fillId="0" borderId="10" xfId="0" applyBorder="1" applyProtection="1">
      <protection locked="0"/>
    </xf>
    <xf numFmtId="0" fontId="0" fillId="0" borderId="12" xfId="0" applyBorder="1" applyProtection="1">
      <protection locked="0"/>
    </xf>
    <xf numFmtId="9" fontId="0" fillId="0" borderId="1" xfId="21" applyFont="1" applyFill="1" applyBorder="1" applyProtection="1"/>
    <xf numFmtId="172" fontId="0" fillId="0" borderId="1" xfId="21" applyNumberFormat="1" applyFont="1" applyFill="1" applyBorder="1" applyProtection="1">
      <protection locked="0"/>
    </xf>
    <xf numFmtId="9" fontId="0" fillId="0" borderId="1" xfId="21" applyFont="1" applyFill="1" applyBorder="1" applyProtection="1">
      <protection locked="0"/>
    </xf>
    <xf numFmtId="9" fontId="0" fillId="0" borderId="1" xfId="21" applyFont="1" applyBorder="1" applyProtection="1">
      <protection locked="0"/>
    </xf>
    <xf numFmtId="172" fontId="0" fillId="0" borderId="1" xfId="21" applyNumberFormat="1" applyFont="1" applyFill="1" applyBorder="1" applyAlignment="1" applyProtection="1">
      <alignment horizontal="right"/>
      <protection locked="0"/>
    </xf>
    <xf numFmtId="181" fontId="58" fillId="0" borderId="1" xfId="9" applyNumberFormat="1" applyFont="1" applyFill="1" applyBorder="1" applyAlignment="1" applyProtection="1">
      <alignment horizontal="center" vertical="center"/>
      <protection locked="0"/>
    </xf>
    <xf numFmtId="10" fontId="55" fillId="0" borderId="4" xfId="21" applyNumberFormat="1" applyFont="1" applyFill="1" applyBorder="1" applyAlignment="1">
      <alignment horizontal="center" vertical="center"/>
    </xf>
    <xf numFmtId="9" fontId="55" fillId="0" borderId="4" xfId="24" applyFont="1" applyFill="1" applyBorder="1" applyAlignment="1">
      <alignment horizontal="center" vertical="center"/>
    </xf>
    <xf numFmtId="10" fontId="55" fillId="0" borderId="4" xfId="24" applyNumberFormat="1" applyFont="1" applyFill="1" applyBorder="1" applyAlignment="1">
      <alignment horizontal="center" vertical="center" wrapText="1"/>
    </xf>
    <xf numFmtId="172" fontId="54" fillId="0" borderId="1" xfId="0" applyNumberFormat="1" applyFont="1" applyBorder="1" applyAlignment="1" applyProtection="1">
      <alignment wrapText="1"/>
      <protection locked="0"/>
    </xf>
    <xf numFmtId="10" fontId="0" fillId="0" borderId="1" xfId="21" applyNumberFormat="1" applyFont="1" applyBorder="1" applyAlignment="1">
      <alignment horizontal="right"/>
    </xf>
    <xf numFmtId="172" fontId="0" fillId="0" borderId="1" xfId="0" applyNumberFormat="1" applyBorder="1" applyAlignment="1" applyProtection="1">
      <alignment horizontal="right" wrapText="1"/>
      <protection locked="0"/>
    </xf>
    <xf numFmtId="10" fontId="73" fillId="17" borderId="1" xfId="0" applyNumberFormat="1" applyFont="1" applyFill="1" applyBorder="1" applyAlignment="1">
      <alignment vertical="center"/>
    </xf>
    <xf numFmtId="0" fontId="5" fillId="0" borderId="1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justify" vertical="center" wrapText="1"/>
    </xf>
    <xf numFmtId="0" fontId="5" fillId="0" borderId="3"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169" fontId="5" fillId="0" borderId="3" xfId="0" applyNumberFormat="1" applyFont="1" applyFill="1" applyBorder="1" applyAlignment="1">
      <alignment horizontal="center" vertical="center" wrapText="1"/>
    </xf>
    <xf numFmtId="169" fontId="5" fillId="0" borderId="3" xfId="0" applyNumberFormat="1" applyFont="1" applyFill="1" applyBorder="1" applyAlignment="1">
      <alignment vertical="center" wrapText="1"/>
    </xf>
    <xf numFmtId="169" fontId="5" fillId="0" borderId="3" xfId="0" applyNumberFormat="1" applyFont="1" applyFill="1" applyBorder="1" applyAlignment="1" applyProtection="1">
      <alignment horizontal="center" vertical="center" wrapText="1"/>
      <protection locked="0"/>
    </xf>
    <xf numFmtId="3" fontId="5" fillId="0" borderId="3" xfId="0" applyNumberFormat="1" applyFont="1" applyFill="1" applyBorder="1" applyAlignment="1">
      <alignment horizontal="center" vertical="center" wrapText="1"/>
    </xf>
    <xf numFmtId="0" fontId="55" fillId="0" borderId="3" xfId="0" applyFont="1" applyFill="1" applyBorder="1" applyAlignment="1" applyProtection="1">
      <alignment horizontal="justify" vertical="top" wrapText="1"/>
      <protection locked="0"/>
    </xf>
    <xf numFmtId="0" fontId="5" fillId="0" borderId="3"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justify" vertical="center" wrapText="1"/>
      <protection locked="0"/>
    </xf>
    <xf numFmtId="0" fontId="5" fillId="0" borderId="6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4" xfId="0" applyFont="1" applyFill="1" applyBorder="1" applyAlignment="1">
      <alignment horizontal="justify" vertical="center" wrapText="1"/>
    </xf>
    <xf numFmtId="0" fontId="5" fillId="0" borderId="4" xfId="0" applyFont="1" applyFill="1" applyBorder="1" applyAlignment="1">
      <alignment vertical="center"/>
    </xf>
    <xf numFmtId="0" fontId="5" fillId="0" borderId="4" xfId="0" applyFont="1" applyFill="1" applyBorder="1" applyAlignment="1">
      <alignment horizontal="center" vertical="center" wrapText="1"/>
    </xf>
    <xf numFmtId="10" fontId="5" fillId="0" borderId="4" xfId="0" applyNumberFormat="1" applyFont="1" applyFill="1" applyBorder="1" applyAlignment="1">
      <alignment horizontal="center" vertical="center"/>
    </xf>
    <xf numFmtId="4" fontId="5" fillId="0" borderId="4"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0" fontId="55" fillId="0" borderId="4" xfId="0" applyFont="1" applyFill="1" applyBorder="1" applyAlignment="1" applyProtection="1">
      <alignment horizontal="justify" vertical="top" wrapText="1"/>
      <protection locked="0"/>
    </xf>
    <xf numFmtId="0" fontId="5"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justify" vertical="center" wrapText="1"/>
      <protection locked="0"/>
    </xf>
    <xf numFmtId="0" fontId="17" fillId="17" borderId="73" xfId="0" applyFont="1" applyFill="1" applyBorder="1" applyAlignment="1" applyProtection="1">
      <alignment horizontal="left" vertical="center" wrapText="1"/>
      <protection locked="0"/>
    </xf>
    <xf numFmtId="4" fontId="58" fillId="0" borderId="1" xfId="0" applyNumberFormat="1" applyFont="1" applyFill="1" applyBorder="1" applyAlignment="1">
      <alignment horizontal="center" vertical="center" wrapText="1"/>
    </xf>
    <xf numFmtId="4" fontId="58" fillId="0" borderId="5" xfId="0" applyNumberFormat="1" applyFont="1" applyFill="1" applyBorder="1" applyAlignment="1">
      <alignment horizontal="center" vertical="center" wrapText="1"/>
    </xf>
    <xf numFmtId="1" fontId="58" fillId="0" borderId="1" xfId="0" applyNumberFormat="1" applyFont="1" applyFill="1" applyBorder="1" applyAlignment="1">
      <alignment horizontal="center" vertical="center"/>
    </xf>
    <xf numFmtId="4" fontId="58" fillId="0" borderId="2" xfId="0" applyNumberFormat="1" applyFont="1" applyFill="1" applyBorder="1" applyAlignment="1">
      <alignment horizontal="center" vertical="center" wrapText="1"/>
    </xf>
    <xf numFmtId="182" fontId="58" fillId="0" borderId="2" xfId="0" applyNumberFormat="1" applyFont="1" applyFill="1" applyBorder="1" applyAlignment="1">
      <alignment horizontal="center" vertical="center" wrapText="1"/>
    </xf>
    <xf numFmtId="182" fontId="58" fillId="0" borderId="1" xfId="0" applyNumberFormat="1" applyFont="1" applyFill="1" applyBorder="1" applyAlignment="1">
      <alignment horizontal="center" vertical="center" wrapText="1"/>
    </xf>
    <xf numFmtId="3" fontId="58" fillId="0" borderId="1" xfId="0" applyNumberFormat="1" applyFont="1" applyFill="1" applyBorder="1" applyAlignment="1">
      <alignment horizontal="center" vertical="center" wrapText="1"/>
    </xf>
    <xf numFmtId="0" fontId="58" fillId="0" borderId="1" xfId="0" applyFont="1" applyFill="1" applyBorder="1" applyAlignment="1">
      <alignment horizontal="center" vertical="center"/>
    </xf>
    <xf numFmtId="0" fontId="58" fillId="0" borderId="1" xfId="0" applyFont="1" applyFill="1" applyBorder="1" applyAlignment="1">
      <alignment horizontal="center" vertical="center" wrapText="1"/>
    </xf>
    <xf numFmtId="4" fontId="58" fillId="0" borderId="1" xfId="0" applyNumberFormat="1" applyFont="1" applyFill="1" applyBorder="1" applyAlignment="1" applyProtection="1">
      <alignment horizontal="center" vertical="center" wrapText="1"/>
      <protection locked="0"/>
    </xf>
    <xf numFmtId="3" fontId="17" fillId="0" borderId="1" xfId="0" applyNumberFormat="1" applyFont="1" applyFill="1" applyBorder="1" applyAlignment="1">
      <alignment horizontal="center" vertical="center" wrapText="1"/>
    </xf>
    <xf numFmtId="182" fontId="89" fillId="0" borderId="1" xfId="0" applyNumberFormat="1" applyFont="1" applyFill="1" applyBorder="1" applyAlignment="1">
      <alignment horizontal="center" vertical="center" wrapText="1"/>
    </xf>
    <xf numFmtId="3" fontId="89" fillId="0" borderId="1" xfId="0" applyNumberFormat="1" applyFont="1" applyFill="1" applyBorder="1" applyAlignment="1">
      <alignment horizontal="center" vertical="center" wrapText="1"/>
    </xf>
    <xf numFmtId="0" fontId="58" fillId="0" borderId="1" xfId="0" applyFont="1" applyFill="1" applyBorder="1" applyAlignment="1">
      <alignment horizontal="right" vertical="center"/>
    </xf>
    <xf numFmtId="180" fontId="58" fillId="0" borderId="1" xfId="0" applyNumberFormat="1" applyFont="1" applyFill="1" applyBorder="1" applyAlignment="1">
      <alignment horizontal="right" vertical="center"/>
    </xf>
    <xf numFmtId="185" fontId="58" fillId="0" borderId="1" xfId="0" applyNumberFormat="1" applyFont="1" applyFill="1" applyBorder="1" applyAlignment="1">
      <alignment horizontal="center" vertical="center"/>
    </xf>
    <xf numFmtId="179" fontId="58" fillId="0" borderId="1" xfId="0" applyNumberFormat="1" applyFont="1" applyFill="1" applyBorder="1" applyAlignment="1">
      <alignment horizontal="center" vertical="center"/>
    </xf>
    <xf numFmtId="3" fontId="58" fillId="0" borderId="1" xfId="0" applyNumberFormat="1" applyFont="1" applyFill="1" applyBorder="1" applyAlignment="1">
      <alignment horizontal="center" vertical="center"/>
    </xf>
    <xf numFmtId="0" fontId="58" fillId="0" borderId="1" xfId="0" applyFont="1" applyFill="1" applyBorder="1" applyAlignment="1" applyProtection="1">
      <alignment horizontal="center" vertical="center"/>
      <protection locked="0"/>
    </xf>
    <xf numFmtId="2" fontId="58" fillId="0" borderId="1" xfId="0" applyNumberFormat="1" applyFont="1" applyFill="1" applyBorder="1" applyAlignment="1" applyProtection="1">
      <alignment horizontal="center" vertical="center"/>
      <protection locked="0"/>
    </xf>
    <xf numFmtId="1" fontId="17" fillId="0" borderId="1" xfId="0" applyNumberFormat="1" applyFont="1" applyFill="1" applyBorder="1" applyAlignment="1">
      <alignment horizontal="center" vertical="center"/>
    </xf>
    <xf numFmtId="0" fontId="17" fillId="0" borderId="1" xfId="0" applyFont="1" applyFill="1" applyBorder="1" applyAlignment="1">
      <alignment horizontal="center" vertical="center"/>
    </xf>
    <xf numFmtId="181" fontId="58" fillId="0" borderId="1" xfId="0" applyNumberFormat="1" applyFont="1" applyFill="1" applyBorder="1" applyAlignment="1">
      <alignment horizontal="center" vertical="center"/>
    </xf>
    <xf numFmtId="180" fontId="58" fillId="0" borderId="1" xfId="0" applyNumberFormat="1" applyFont="1" applyFill="1" applyBorder="1" applyAlignment="1">
      <alignment horizontal="center" vertical="center"/>
    </xf>
    <xf numFmtId="181" fontId="58" fillId="0" borderId="1" xfId="0" applyNumberFormat="1" applyFont="1" applyFill="1" applyBorder="1" applyAlignment="1" applyProtection="1">
      <alignment horizontal="center" vertical="center"/>
      <protection locked="0"/>
    </xf>
    <xf numFmtId="181" fontId="17" fillId="0" borderId="1" xfId="0" applyNumberFormat="1" applyFont="1" applyFill="1" applyBorder="1" applyAlignment="1">
      <alignment horizontal="center" vertical="center"/>
    </xf>
    <xf numFmtId="182" fontId="58" fillId="0" borderId="5" xfId="0" applyNumberFormat="1" applyFont="1" applyFill="1" applyBorder="1" applyAlignment="1">
      <alignment horizontal="center" vertical="center" wrapText="1"/>
    </xf>
    <xf numFmtId="3" fontId="58" fillId="0" borderId="5" xfId="0" applyNumberFormat="1" applyFont="1" applyFill="1" applyBorder="1" applyAlignment="1">
      <alignment horizontal="center" vertical="center" wrapText="1"/>
    </xf>
    <xf numFmtId="175" fontId="58" fillId="0" borderId="5" xfId="0" applyNumberFormat="1" applyFont="1" applyFill="1" applyBorder="1" applyAlignment="1">
      <alignment horizontal="center" vertical="center" wrapText="1"/>
    </xf>
    <xf numFmtId="3" fontId="58" fillId="0" borderId="5" xfId="0" applyNumberFormat="1" applyFont="1" applyFill="1" applyBorder="1" applyAlignment="1" applyProtection="1">
      <alignment horizontal="center" vertical="center" wrapText="1"/>
      <protection locked="0"/>
    </xf>
    <xf numFmtId="3" fontId="17" fillId="0" borderId="5" xfId="0" applyNumberFormat="1" applyFont="1" applyFill="1" applyBorder="1" applyAlignment="1">
      <alignment horizontal="center" vertical="center" wrapText="1"/>
    </xf>
    <xf numFmtId="182" fontId="89" fillId="0" borderId="5" xfId="0" applyNumberFormat="1" applyFont="1" applyFill="1" applyBorder="1" applyAlignment="1">
      <alignment horizontal="center" vertical="center" wrapText="1"/>
    </xf>
    <xf numFmtId="186" fontId="58" fillId="0" borderId="1" xfId="0" applyNumberFormat="1" applyFont="1" applyFill="1" applyBorder="1" applyAlignment="1">
      <alignment horizontal="right" vertical="center"/>
    </xf>
    <xf numFmtId="0" fontId="58" fillId="0" borderId="2" xfId="0" applyFont="1" applyFill="1" applyBorder="1" applyAlignment="1">
      <alignment horizontal="center" vertical="center"/>
    </xf>
    <xf numFmtId="3" fontId="58" fillId="0" borderId="2" xfId="0" applyNumberFormat="1" applyFont="1" applyFill="1" applyBorder="1" applyAlignment="1">
      <alignment horizontal="center" vertical="center" wrapText="1"/>
    </xf>
    <xf numFmtId="4" fontId="58" fillId="0" borderId="5" xfId="0" applyNumberFormat="1" applyFont="1" applyFill="1" applyBorder="1" applyAlignment="1" applyProtection="1">
      <alignment horizontal="center" vertical="center" wrapText="1"/>
      <protection locked="0"/>
    </xf>
    <xf numFmtId="39" fontId="58" fillId="0" borderId="5" xfId="0" applyNumberFormat="1" applyFont="1" applyFill="1" applyBorder="1" applyAlignment="1">
      <alignment horizontal="center" vertical="center" wrapText="1"/>
    </xf>
    <xf numFmtId="0" fontId="58" fillId="0" borderId="5" xfId="0" applyFont="1" applyFill="1" applyBorder="1" applyAlignment="1">
      <alignment horizontal="center" vertical="center"/>
    </xf>
    <xf numFmtId="0" fontId="58" fillId="0" borderId="5" xfId="0" applyFont="1" applyFill="1" applyBorder="1" applyAlignment="1">
      <alignment horizontal="center"/>
    </xf>
    <xf numFmtId="178" fontId="58" fillId="0" borderId="1" xfId="0" applyNumberFormat="1" applyFont="1" applyFill="1" applyBorder="1" applyAlignment="1">
      <alignment horizontal="center" vertical="center"/>
    </xf>
    <xf numFmtId="4" fontId="58" fillId="0" borderId="1" xfId="0" applyNumberFormat="1" applyFont="1" applyFill="1" applyBorder="1" applyAlignment="1">
      <alignment horizontal="center" vertical="center"/>
    </xf>
    <xf numFmtId="2" fontId="58" fillId="0" borderId="1" xfId="0" applyNumberFormat="1" applyFont="1" applyFill="1" applyBorder="1" applyAlignment="1">
      <alignment horizontal="center" vertical="center"/>
    </xf>
    <xf numFmtId="180" fontId="58" fillId="26" borderId="39" xfId="10" applyNumberFormat="1" applyFont="1" applyFill="1" applyBorder="1" applyAlignment="1">
      <alignment horizontal="center" vertical="center" wrapText="1"/>
    </xf>
    <xf numFmtId="180" fontId="58" fillId="26" borderId="5" xfId="10" applyNumberFormat="1" applyFont="1" applyFill="1" applyBorder="1" applyAlignment="1">
      <alignment horizontal="center" vertical="center" wrapText="1"/>
    </xf>
    <xf numFmtId="180" fontId="58" fillId="26" borderId="21" xfId="10" applyNumberFormat="1"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1" xfId="0" applyBorder="1" applyAlignment="1">
      <alignment horizontal="left" vertical="center" wrapText="1"/>
    </xf>
    <xf numFmtId="0" fontId="0" fillId="0" borderId="1" xfId="0" applyBorder="1" applyAlignment="1">
      <alignment horizontal="left" vertical="center"/>
    </xf>
    <xf numFmtId="0" fontId="10" fillId="16" borderId="40"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1" fillId="20" borderId="49" xfId="0" applyFont="1" applyFill="1" applyBorder="1" applyAlignment="1">
      <alignment horizontal="center" vertical="center" wrapText="1"/>
    </xf>
    <xf numFmtId="0" fontId="11" fillId="20" borderId="59" xfId="0" applyFont="1" applyFill="1" applyBorder="1" applyAlignment="1">
      <alignment horizontal="center" vertical="center" wrapText="1"/>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61" fillId="20" borderId="46" xfId="0" applyFont="1" applyFill="1" applyBorder="1" applyAlignment="1">
      <alignment horizontal="center" vertical="center"/>
    </xf>
    <xf numFmtId="0" fontId="61" fillId="20" borderId="47" xfId="0" applyFont="1" applyFill="1" applyBorder="1" applyAlignment="1">
      <alignment horizontal="center" vertical="center"/>
    </xf>
    <xf numFmtId="0" fontId="10" fillId="17" borderId="49" xfId="0" applyFont="1" applyFill="1" applyBorder="1" applyAlignment="1">
      <alignment horizontal="center" vertical="center" wrapText="1"/>
    </xf>
    <xf numFmtId="0" fontId="10" fillId="17" borderId="59" xfId="0" applyFont="1" applyFill="1" applyBorder="1" applyAlignment="1">
      <alignment horizontal="center" vertical="center" wrapText="1"/>
    </xf>
    <xf numFmtId="0" fontId="61" fillId="20" borderId="48" xfId="0" applyFont="1" applyFill="1" applyBorder="1" applyAlignment="1">
      <alignment horizontal="center" vertical="center"/>
    </xf>
    <xf numFmtId="0" fontId="28" fillId="0" borderId="23" xfId="0" applyFont="1" applyBorder="1" applyAlignment="1">
      <alignment horizontal="center"/>
    </xf>
    <xf numFmtId="0" fontId="28" fillId="0" borderId="24" xfId="0" applyFont="1" applyBorder="1" applyAlignment="1">
      <alignment horizontal="center"/>
    </xf>
    <xf numFmtId="0" fontId="28" fillId="0" borderId="37" xfId="0" applyFont="1" applyBorder="1" applyAlignment="1">
      <alignment horizontal="center"/>
    </xf>
    <xf numFmtId="0" fontId="28" fillId="0" borderId="26" xfId="0" applyFont="1" applyBorder="1" applyAlignment="1">
      <alignment horizontal="center"/>
    </xf>
    <xf numFmtId="0" fontId="28" fillId="0" borderId="0" xfId="0" applyFont="1" applyAlignment="1">
      <alignment horizontal="center"/>
    </xf>
    <xf numFmtId="0" fontId="28" fillId="0" borderId="27" xfId="0" applyFont="1" applyBorder="1" applyAlignment="1">
      <alignment horizontal="center"/>
    </xf>
    <xf numFmtId="0" fontId="28" fillId="0" borderId="28" xfId="0" applyFont="1" applyBorder="1" applyAlignment="1">
      <alignment horizontal="center"/>
    </xf>
    <xf numFmtId="0" fontId="28" fillId="0" borderId="29" xfId="0" applyFont="1" applyBorder="1" applyAlignment="1">
      <alignment horizontal="center"/>
    </xf>
    <xf numFmtId="0" fontId="28" fillId="0" borderId="38" xfId="0" applyFont="1" applyBorder="1" applyAlignment="1">
      <alignment horizontal="center"/>
    </xf>
    <xf numFmtId="0" fontId="66" fillId="16" borderId="32" xfId="0" applyFont="1" applyFill="1" applyBorder="1" applyAlignment="1">
      <alignment horizontal="center" vertical="center" wrapText="1"/>
    </xf>
    <xf numFmtId="0" fontId="66" fillId="16" borderId="33" xfId="0" applyFont="1" applyFill="1" applyBorder="1" applyAlignment="1">
      <alignment horizontal="center" vertical="center" wrapText="1"/>
    </xf>
    <xf numFmtId="0" fontId="68" fillId="16" borderId="30" xfId="0" applyFont="1" applyFill="1" applyBorder="1" applyAlignment="1">
      <alignment horizontal="center"/>
    </xf>
    <xf numFmtId="0" fontId="27" fillId="3" borderId="47" xfId="0" applyFont="1" applyFill="1" applyBorder="1" applyAlignment="1">
      <alignment vertical="center" wrapText="1"/>
    </xf>
    <xf numFmtId="0" fontId="27" fillId="3" borderId="46" xfId="0" applyFont="1" applyFill="1" applyBorder="1" applyAlignment="1">
      <alignment horizontal="left" vertical="center" wrapText="1"/>
    </xf>
    <xf numFmtId="0" fontId="27" fillId="3" borderId="47" xfId="0" applyFont="1" applyFill="1" applyBorder="1" applyAlignment="1">
      <alignment horizontal="left" vertical="center" wrapText="1"/>
    </xf>
    <xf numFmtId="0" fontId="27" fillId="3" borderId="48"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3" borderId="28"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0" fillId="22" borderId="49"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61" fillId="16" borderId="46" xfId="0" applyFont="1" applyFill="1" applyBorder="1" applyAlignment="1">
      <alignment horizontal="center" vertical="center" wrapText="1"/>
    </xf>
    <xf numFmtId="0" fontId="61" fillId="16" borderId="47" xfId="0" applyFont="1" applyFill="1" applyBorder="1" applyAlignment="1">
      <alignment horizontal="center" vertical="center" wrapText="1"/>
    </xf>
    <xf numFmtId="0" fontId="61" fillId="16" borderId="48"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9" xfId="0" applyFont="1" applyFill="1" applyBorder="1" applyAlignment="1">
      <alignment horizontal="center" vertical="center" wrapText="1"/>
    </xf>
    <xf numFmtId="0" fontId="11" fillId="16" borderId="36"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54" xfId="0" applyFont="1" applyFill="1" applyBorder="1" applyAlignment="1">
      <alignment horizontal="center" vertical="center" wrapText="1"/>
    </xf>
    <xf numFmtId="181" fontId="3" fillId="16" borderId="26" xfId="0" applyNumberFormat="1" applyFont="1" applyFill="1" applyBorder="1" applyAlignment="1" applyProtection="1">
      <alignment horizontal="center" vertical="center" wrapText="1"/>
      <protection locked="0"/>
    </xf>
    <xf numFmtId="181" fontId="3" fillId="16" borderId="0" xfId="0" applyNumberFormat="1" applyFont="1" applyFill="1" applyAlignment="1" applyProtection="1">
      <alignment horizontal="center" vertical="center" wrapText="1"/>
      <protection locked="0"/>
    </xf>
    <xf numFmtId="181" fontId="3" fillId="16" borderId="28" xfId="0" applyNumberFormat="1" applyFont="1" applyFill="1" applyBorder="1" applyAlignment="1" applyProtection="1">
      <alignment horizontal="center" vertical="center" wrapText="1"/>
      <protection locked="0"/>
    </xf>
    <xf numFmtId="181" fontId="3" fillId="16" borderId="29" xfId="0" applyNumberFormat="1" applyFont="1" applyFill="1" applyBorder="1" applyAlignment="1" applyProtection="1">
      <alignment horizontal="center" vertical="center" wrapText="1"/>
      <protection locked="0"/>
    </xf>
    <xf numFmtId="0" fontId="5" fillId="0" borderId="18" xfId="0" applyFont="1" applyBorder="1" applyAlignment="1">
      <alignment horizontal="center" vertical="center" wrapText="1"/>
    </xf>
    <xf numFmtId="0" fontId="58" fillId="0" borderId="8" xfId="0" applyFont="1" applyBorder="1" applyAlignment="1">
      <alignment horizontal="justify" vertical="center" wrapText="1"/>
    </xf>
    <xf numFmtId="0" fontId="25" fillId="0" borderId="1" xfId="0" applyFont="1" applyFill="1" applyBorder="1" applyAlignment="1" applyProtection="1">
      <alignment horizontal="center" vertical="center" wrapText="1"/>
      <protection locked="0"/>
    </xf>
    <xf numFmtId="0" fontId="25" fillId="0" borderId="1" xfId="0" applyFont="1" applyFill="1" applyBorder="1" applyAlignment="1" applyProtection="1">
      <alignment horizontal="justify" vertical="top" wrapText="1"/>
      <protection locked="0"/>
    </xf>
    <xf numFmtId="0" fontId="25" fillId="0" borderId="7" xfId="0" applyFont="1" applyFill="1" applyBorder="1" applyAlignment="1" applyProtection="1">
      <alignment horizontal="justify" vertical="top" wrapText="1"/>
      <protection locked="0"/>
    </xf>
    <xf numFmtId="3" fontId="3" fillId="0" borderId="49" xfId="0" applyNumberFormat="1" applyFont="1" applyBorder="1" applyAlignment="1">
      <alignment horizontal="center" vertical="center" wrapText="1"/>
    </xf>
    <xf numFmtId="3" fontId="3" fillId="0" borderId="59" xfId="0" applyNumberFormat="1" applyFont="1" applyBorder="1" applyAlignment="1">
      <alignment horizontal="center" vertical="center" wrapText="1"/>
    </xf>
    <xf numFmtId="3" fontId="3" fillId="0" borderId="69" xfId="0" applyNumberFormat="1" applyFont="1" applyBorder="1" applyAlignment="1">
      <alignment horizontal="center" vertical="center" wrapText="1"/>
    </xf>
    <xf numFmtId="0" fontId="4" fillId="0" borderId="55"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43" xfId="0" applyFont="1" applyBorder="1" applyAlignment="1">
      <alignment horizontal="center" vertical="center" wrapText="1"/>
    </xf>
    <xf numFmtId="0" fontId="5" fillId="0" borderId="63" xfId="0" applyFont="1" applyBorder="1" applyAlignment="1">
      <alignment horizontal="center" vertical="center" wrapText="1"/>
    </xf>
    <xf numFmtId="0" fontId="58" fillId="0" borderId="52" xfId="0" applyFont="1" applyBorder="1" applyAlignment="1">
      <alignment horizontal="left" vertical="center" wrapText="1"/>
    </xf>
    <xf numFmtId="0" fontId="58" fillId="0" borderId="60" xfId="0" applyFont="1" applyBorder="1" applyAlignment="1">
      <alignment horizontal="left" vertical="center" wrapText="1"/>
    </xf>
    <xf numFmtId="0" fontId="58" fillId="0" borderId="64" xfId="0" applyFont="1" applyBorder="1" applyAlignment="1">
      <alignment horizontal="left" vertical="center" wrapText="1"/>
    </xf>
    <xf numFmtId="0" fontId="0" fillId="0" borderId="1" xfId="0" applyFill="1" applyBorder="1" applyAlignment="1" applyProtection="1">
      <alignment horizontal="justify" vertical="top" wrapText="1"/>
      <protection locked="0"/>
    </xf>
    <xf numFmtId="0" fontId="0" fillId="0" borderId="7" xfId="0" applyFill="1" applyBorder="1" applyAlignment="1" applyProtection="1">
      <alignment horizontal="justify" vertical="top" wrapText="1"/>
      <protection locked="0"/>
    </xf>
    <xf numFmtId="0" fontId="4" fillId="0" borderId="40" xfId="0" applyFont="1" applyBorder="1" applyAlignment="1">
      <alignment horizontal="center" vertical="center" wrapText="1"/>
    </xf>
    <xf numFmtId="9" fontId="90" fillId="16" borderId="5" xfId="21" applyFont="1" applyFill="1" applyBorder="1" applyAlignment="1">
      <alignment horizontal="center" vertical="center"/>
    </xf>
    <xf numFmtId="9" fontId="90" fillId="16" borderId="1" xfId="21" applyFont="1" applyFill="1" applyBorder="1" applyAlignment="1">
      <alignment horizontal="center" vertical="center"/>
    </xf>
    <xf numFmtId="0" fontId="4" fillId="0" borderId="56"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58" fillId="0" borderId="52" xfId="0" applyFont="1" applyBorder="1" applyAlignment="1">
      <alignment horizontal="left" vertical="top" wrapText="1"/>
    </xf>
    <xf numFmtId="0" fontId="58" fillId="0" borderId="60" xfId="0" applyFont="1" applyBorder="1" applyAlignment="1">
      <alignment horizontal="left" vertical="top" wrapText="1"/>
    </xf>
    <xf numFmtId="0" fontId="58" fillId="0" borderId="64" xfId="0" applyFont="1" applyBorder="1" applyAlignment="1">
      <alignment horizontal="left" vertical="top" wrapText="1"/>
    </xf>
    <xf numFmtId="0" fontId="5" fillId="0" borderId="39" xfId="0" applyFont="1" applyBorder="1" applyAlignment="1">
      <alignment horizontal="center" vertical="center" wrapText="1"/>
    </xf>
    <xf numFmtId="0" fontId="58" fillId="0" borderId="41" xfId="0" applyFont="1" applyBorder="1" applyAlignment="1">
      <alignment horizontal="justify"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6" borderId="46" xfId="0" applyFont="1" applyFill="1" applyBorder="1" applyAlignment="1">
      <alignment horizontal="center" vertical="center" wrapText="1"/>
    </xf>
    <xf numFmtId="0" fontId="10" fillId="16" borderId="47" xfId="0" applyFont="1" applyFill="1" applyBorder="1" applyAlignment="1">
      <alignment horizontal="center" vertical="center" wrapText="1"/>
    </xf>
    <xf numFmtId="0" fontId="10" fillId="16" borderId="48" xfId="0" applyFont="1" applyFill="1" applyBorder="1" applyAlignment="1">
      <alignment horizontal="center" vertical="center" wrapText="1"/>
    </xf>
    <xf numFmtId="0" fontId="67" fillId="16" borderId="6" xfId="0" applyFont="1" applyFill="1" applyBorder="1" applyAlignment="1">
      <alignment horizontal="center" vertical="center" wrapText="1"/>
    </xf>
    <xf numFmtId="0" fontId="67" fillId="16" borderId="53" xfId="0" applyFont="1" applyFill="1" applyBorder="1" applyAlignment="1">
      <alignment horizontal="center" vertical="center" wrapText="1"/>
    </xf>
    <xf numFmtId="0" fontId="67" fillId="16" borderId="57" xfId="0" applyFont="1" applyFill="1" applyBorder="1" applyAlignment="1">
      <alignment horizontal="center" vertical="center" wrapText="1"/>
    </xf>
    <xf numFmtId="0" fontId="27" fillId="0" borderId="46" xfId="0" applyFont="1" applyBorder="1" applyAlignment="1">
      <alignment horizontal="left" vertical="center"/>
    </xf>
    <xf numFmtId="0" fontId="27" fillId="0" borderId="47" xfId="0" applyFont="1" applyBorder="1" applyAlignment="1">
      <alignment horizontal="left" vertical="center"/>
    </xf>
    <xf numFmtId="0" fontId="27" fillId="0" borderId="48" xfId="0" applyFont="1" applyBorder="1" applyAlignment="1">
      <alignment horizontal="left" vertical="center"/>
    </xf>
    <xf numFmtId="0" fontId="10" fillId="2" borderId="46"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0" fillId="0" borderId="0" xfId="0" applyAlignment="1">
      <alignment horizontal="center" vertical="center"/>
    </xf>
    <xf numFmtId="0" fontId="21" fillId="4" borderId="8"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52" fillId="31" borderId="74" xfId="0" applyFont="1" applyFill="1" applyBorder="1" applyAlignment="1">
      <alignment horizontal="center" vertical="center" wrapText="1"/>
    </xf>
    <xf numFmtId="0" fontId="42" fillId="0" borderId="75" xfId="0" applyFont="1" applyBorder="1"/>
    <xf numFmtId="0" fontId="42" fillId="0" borderId="76" xfId="0" applyFont="1" applyBorder="1"/>
    <xf numFmtId="0" fontId="42" fillId="0" borderId="82" xfId="0" applyFont="1" applyBorder="1"/>
    <xf numFmtId="0" fontId="42" fillId="0" borderId="83" xfId="0" applyFont="1" applyBorder="1"/>
    <xf numFmtId="0" fontId="42" fillId="0" borderId="84" xfId="0" applyFont="1" applyBorder="1"/>
    <xf numFmtId="0" fontId="52" fillId="31" borderId="77" xfId="0" applyFont="1" applyFill="1" applyBorder="1" applyAlignment="1">
      <alignment horizontal="center" vertical="center"/>
    </xf>
    <xf numFmtId="0" fontId="42" fillId="0" borderId="78" xfId="0" applyFont="1" applyBorder="1"/>
    <xf numFmtId="0" fontId="42" fillId="0" borderId="79" xfId="0" applyFont="1" applyBorder="1"/>
    <xf numFmtId="0" fontId="10" fillId="20" borderId="49" xfId="0" applyFont="1" applyFill="1" applyBorder="1" applyAlignment="1">
      <alignment horizontal="center" vertical="center" wrapText="1"/>
    </xf>
    <xf numFmtId="0" fontId="10" fillId="20" borderId="59" xfId="0" applyFont="1" applyFill="1" applyBorder="1" applyAlignment="1">
      <alignment horizontal="center" vertical="center" wrapText="1"/>
    </xf>
    <xf numFmtId="0" fontId="91" fillId="31" borderId="80" xfId="0" applyFont="1" applyFill="1" applyBorder="1" applyAlignment="1">
      <alignment horizontal="center" vertical="center" wrapText="1"/>
    </xf>
    <xf numFmtId="0" fontId="42" fillId="0" borderId="88" xfId="0" applyFont="1" applyBorder="1"/>
    <xf numFmtId="0" fontId="91" fillId="31" borderId="81" xfId="0" applyFont="1" applyFill="1" applyBorder="1" applyAlignment="1">
      <alignment horizontal="center" vertical="center" wrapText="1"/>
    </xf>
    <xf numFmtId="0" fontId="42" fillId="0" borderId="89" xfId="0" applyFont="1" applyBorder="1"/>
    <xf numFmtId="0" fontId="52" fillId="32" borderId="77" xfId="0" applyFont="1" applyFill="1" applyBorder="1" applyAlignment="1">
      <alignment horizontal="center" vertical="center"/>
    </xf>
    <xf numFmtId="0" fontId="52" fillId="32" borderId="85" xfId="0" applyFont="1" applyFill="1" applyBorder="1" applyAlignment="1">
      <alignment horizontal="center" vertical="center"/>
    </xf>
    <xf numFmtId="0" fontId="42" fillId="0" borderId="86" xfId="0" applyFont="1" applyBorder="1"/>
    <xf numFmtId="0" fontId="42" fillId="0" borderId="87" xfId="0" applyFont="1" applyBorder="1"/>
    <xf numFmtId="0" fontId="61" fillId="20" borderId="23" xfId="0" applyFont="1" applyFill="1" applyBorder="1" applyAlignment="1">
      <alignment horizontal="center" vertical="center" wrapText="1"/>
    </xf>
    <xf numFmtId="0" fontId="61" fillId="20" borderId="26" xfId="0" applyFont="1" applyFill="1" applyBorder="1" applyAlignment="1">
      <alignment horizontal="center" vertical="center" wrapText="1"/>
    </xf>
    <xf numFmtId="0" fontId="43" fillId="0" borderId="88" xfId="0" applyFont="1" applyBorder="1"/>
    <xf numFmtId="0" fontId="54" fillId="0" borderId="61" xfId="0" applyFont="1" applyFill="1" applyBorder="1" applyAlignment="1" applyProtection="1">
      <alignment horizontal="justify" vertical="top" wrapText="1"/>
      <protection locked="0"/>
    </xf>
    <xf numFmtId="0" fontId="54" fillId="0" borderId="45" xfId="0" applyFont="1" applyFill="1" applyBorder="1" applyAlignment="1" applyProtection="1">
      <alignment horizontal="justify" vertical="top" wrapText="1"/>
      <protection locked="0"/>
    </xf>
    <xf numFmtId="0" fontId="3" fillId="0" borderId="61" xfId="0" applyFont="1" applyFill="1" applyBorder="1" applyAlignment="1" applyProtection="1">
      <alignment horizontal="justify" vertical="top" wrapText="1"/>
      <protection locked="0"/>
    </xf>
    <xf numFmtId="0" fontId="3" fillId="0" borderId="45" xfId="0" applyFont="1" applyFill="1" applyBorder="1" applyAlignment="1" applyProtection="1">
      <alignment horizontal="justify" vertical="top" wrapText="1"/>
      <protection locked="0"/>
    </xf>
    <xf numFmtId="0" fontId="15" fillId="0" borderId="1" xfId="0" applyFont="1" applyBorder="1" applyAlignment="1" applyProtection="1">
      <alignment horizontal="center" vertical="center" wrapText="1"/>
      <protection locked="0"/>
    </xf>
    <xf numFmtId="10" fontId="4" fillId="0" borderId="1" xfId="0" applyNumberFormat="1" applyFont="1" applyFill="1" applyBorder="1" applyAlignment="1">
      <alignment horizontal="center" vertical="center" wrapText="1"/>
    </xf>
    <xf numFmtId="10" fontId="2" fillId="0" borderId="3" xfId="0" applyNumberFormat="1"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10" fontId="2" fillId="0" borderId="4" xfId="0" applyNumberFormat="1" applyFont="1" applyBorder="1" applyAlignment="1" applyProtection="1">
      <alignment horizontal="center" vertical="center" wrapText="1"/>
      <protection locked="0"/>
    </xf>
    <xf numFmtId="10" fontId="4" fillId="0" borderId="2" xfId="0" applyNumberFormat="1" applyFont="1" applyFill="1" applyBorder="1" applyAlignment="1">
      <alignment horizontal="center" vertical="center" wrapText="1"/>
    </xf>
    <xf numFmtId="10" fontId="4" fillId="0" borderId="35" xfId="0" applyNumberFormat="1" applyFont="1" applyFill="1" applyBorder="1" applyAlignment="1">
      <alignment horizontal="center" vertical="center" wrapText="1"/>
    </xf>
    <xf numFmtId="10" fontId="4" fillId="0" borderId="34" xfId="0" applyNumberFormat="1" applyFont="1" applyFill="1" applyBorder="1" applyAlignment="1">
      <alignment horizontal="center" vertical="center" wrapText="1"/>
    </xf>
    <xf numFmtId="10" fontId="4" fillId="0" borderId="5" xfId="0" applyNumberFormat="1" applyFont="1" applyFill="1" applyBorder="1" applyAlignment="1">
      <alignment horizontal="center" vertical="center" wrapText="1"/>
    </xf>
    <xf numFmtId="0" fontId="4" fillId="0" borderId="1" xfId="16" applyBorder="1" applyAlignment="1">
      <alignment horizontal="justify" vertical="top" wrapText="1"/>
    </xf>
    <xf numFmtId="10" fontId="2" fillId="0" borderId="34" xfId="0" applyNumberFormat="1" applyFont="1" applyBorder="1" applyAlignment="1" applyProtection="1">
      <alignment horizontal="center" vertical="center" wrapText="1"/>
      <protection locked="0"/>
    </xf>
    <xf numFmtId="10" fontId="2" fillId="0" borderId="22" xfId="0" applyNumberFormat="1" applyFont="1" applyBorder="1" applyAlignment="1" applyProtection="1">
      <alignment horizontal="center" vertical="center" wrapText="1"/>
      <protection locked="0"/>
    </xf>
    <xf numFmtId="10" fontId="2" fillId="0" borderId="35" xfId="0" applyNumberFormat="1" applyFont="1" applyBorder="1" applyAlignment="1" applyProtection="1">
      <alignment horizontal="center" vertical="center" wrapText="1"/>
      <protection locked="0"/>
    </xf>
    <xf numFmtId="0" fontId="54" fillId="0" borderId="62" xfId="0" applyFont="1" applyFill="1" applyBorder="1" applyAlignment="1" applyProtection="1">
      <alignment horizontal="justify" vertical="top" wrapText="1"/>
      <protection locked="0"/>
    </xf>
    <xf numFmtId="0" fontId="54" fillId="0" borderId="21" xfId="0" applyFont="1" applyFill="1" applyBorder="1" applyAlignment="1" applyProtection="1">
      <alignment horizontal="justify" vertical="top" wrapText="1"/>
      <protection locked="0"/>
    </xf>
    <xf numFmtId="10" fontId="5" fillId="0" borderId="1" xfId="0" applyNumberFormat="1"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0" fontId="4" fillId="0" borderId="1" xfId="16" applyBorder="1" applyAlignment="1">
      <alignment horizontal="justify" vertical="center" wrapText="1"/>
    </xf>
    <xf numFmtId="0" fontId="15" fillId="0" borderId="8" xfId="0" applyFont="1" applyBorder="1" applyAlignment="1" applyProtection="1">
      <alignment horizontal="center" vertical="center" wrapText="1"/>
      <protection locked="0"/>
    </xf>
    <xf numFmtId="0" fontId="15" fillId="0" borderId="19" xfId="0" applyFont="1" applyBorder="1" applyAlignment="1" applyProtection="1">
      <alignment horizontal="center" vertical="center" wrapText="1"/>
      <protection locked="0"/>
    </xf>
    <xf numFmtId="0" fontId="15" fillId="0" borderId="21" xfId="0" applyFont="1" applyBorder="1" applyAlignment="1" applyProtection="1">
      <alignment horizontal="center" vertical="center" wrapText="1"/>
      <protection locked="0"/>
    </xf>
    <xf numFmtId="10" fontId="11" fillId="0" borderId="36" xfId="0" applyNumberFormat="1" applyFont="1" applyBorder="1" applyAlignment="1" applyProtection="1">
      <alignment horizontal="center" vertical="center" wrapText="1"/>
      <protection locked="0"/>
    </xf>
    <xf numFmtId="10" fontId="11" fillId="0" borderId="7" xfId="0" applyNumberFormat="1" applyFont="1" applyBorder="1" applyAlignment="1" applyProtection="1">
      <alignment horizontal="center" vertical="center" wrapText="1"/>
      <protection locked="0"/>
    </xf>
    <xf numFmtId="10" fontId="2" fillId="0" borderId="5" xfId="0" applyNumberFormat="1" applyFont="1" applyBorder="1" applyAlignment="1" applyProtection="1">
      <alignment horizontal="center" vertical="center" wrapText="1"/>
      <protection locked="0"/>
    </xf>
    <xf numFmtId="0" fontId="15" fillId="0" borderId="3" xfId="0" applyFont="1" applyBorder="1" applyAlignment="1" applyProtection="1">
      <alignment horizontal="center" vertical="center" wrapText="1"/>
      <protection locked="0"/>
    </xf>
    <xf numFmtId="0" fontId="15" fillId="0" borderId="16" xfId="0" applyFont="1" applyBorder="1" applyAlignment="1" applyProtection="1">
      <alignment horizontal="center" vertical="center" wrapText="1"/>
      <protection locked="0"/>
    </xf>
    <xf numFmtId="10" fontId="4" fillId="0" borderId="4" xfId="0" applyNumberFormat="1" applyFont="1" applyFill="1" applyBorder="1" applyAlignment="1">
      <alignment horizontal="center" vertical="center" wrapText="1"/>
    </xf>
    <xf numFmtId="10" fontId="5" fillId="0" borderId="2" xfId="0" applyNumberFormat="1" applyFont="1" applyFill="1" applyBorder="1" applyAlignment="1">
      <alignment horizontal="center" vertical="center" wrapText="1"/>
    </xf>
    <xf numFmtId="10" fontId="5" fillId="0" borderId="5" xfId="0" applyNumberFormat="1" applyFont="1" applyFill="1" applyBorder="1" applyAlignment="1">
      <alignment horizontal="center" vertical="center" wrapText="1"/>
    </xf>
    <xf numFmtId="0" fontId="2" fillId="16" borderId="15" xfId="16" applyFont="1" applyFill="1" applyBorder="1" applyAlignment="1">
      <alignment horizontal="center" vertical="center" wrapText="1"/>
    </xf>
    <xf numFmtId="0" fontId="2" fillId="16" borderId="35" xfId="16" applyFont="1" applyFill="1" applyBorder="1" applyAlignment="1">
      <alignment horizontal="center" vertical="center" wrapText="1"/>
    </xf>
    <xf numFmtId="0" fontId="4" fillId="0" borderId="1" xfId="16" applyBorder="1" applyAlignment="1">
      <alignment horizontal="center" vertical="center" wrapText="1"/>
    </xf>
    <xf numFmtId="0" fontId="65" fillId="16" borderId="17" xfId="0" applyFont="1" applyFill="1" applyBorder="1" applyAlignment="1">
      <alignment horizontal="center" vertical="center" wrapText="1"/>
    </xf>
    <xf numFmtId="0" fontId="65" fillId="16" borderId="3" xfId="0" applyFont="1" applyFill="1" applyBorder="1" applyAlignment="1">
      <alignment horizontal="center" vertical="center" wrapText="1"/>
    </xf>
    <xf numFmtId="0" fontId="65" fillId="16" borderId="10" xfId="0" applyFont="1" applyFill="1" applyBorder="1" applyAlignment="1">
      <alignment horizontal="center" vertical="center" wrapText="1"/>
    </xf>
    <xf numFmtId="0" fontId="70" fillId="16" borderId="18" xfId="0" applyFont="1" applyFill="1" applyBorder="1" applyAlignment="1">
      <alignment horizontal="center" vertical="center" wrapText="1"/>
    </xf>
    <xf numFmtId="0" fontId="70" fillId="16" borderId="1" xfId="0" applyFont="1" applyFill="1" applyBorder="1" applyAlignment="1">
      <alignment horizontal="center" vertical="center" wrapText="1"/>
    </xf>
    <xf numFmtId="0" fontId="70" fillId="16" borderId="11" xfId="0" applyFont="1" applyFill="1" applyBorder="1" applyAlignment="1">
      <alignment horizontal="center" vertical="center" wrapText="1"/>
    </xf>
    <xf numFmtId="0" fontId="2" fillId="16" borderId="34" xfId="16" applyFont="1" applyFill="1" applyBorder="1" applyAlignment="1">
      <alignment horizontal="center" vertical="center" wrapText="1"/>
    </xf>
    <xf numFmtId="0" fontId="2" fillId="16" borderId="22" xfId="16" applyFont="1" applyFill="1" applyBorder="1" applyAlignment="1">
      <alignment horizontal="center" vertical="center" wrapText="1"/>
    </xf>
    <xf numFmtId="0" fontId="15" fillId="16" borderId="16" xfId="16" applyFont="1" applyFill="1" applyBorder="1" applyAlignment="1">
      <alignment horizontal="center" vertical="center" wrapText="1"/>
    </xf>
    <xf numFmtId="0" fontId="15" fillId="16" borderId="36"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6" borderId="43"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0" fillId="16"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7" xfId="0" applyFont="1" applyFill="1" applyBorder="1" applyAlignment="1">
      <alignment horizontal="left" vertical="center" wrapText="1"/>
    </xf>
    <xf numFmtId="0" fontId="10" fillId="16" borderId="33" xfId="0" applyFont="1" applyFill="1" applyBorder="1" applyAlignment="1">
      <alignment horizontal="left" vertical="center" wrapText="1"/>
    </xf>
    <xf numFmtId="0" fontId="2" fillId="16" borderId="23" xfId="16" applyFont="1" applyFill="1" applyBorder="1" applyAlignment="1">
      <alignment horizontal="center" vertical="center" wrapText="1"/>
    </xf>
    <xf numFmtId="0" fontId="2" fillId="16" borderId="26" xfId="16" applyFont="1" applyFill="1" applyBorder="1" applyAlignment="1">
      <alignment horizontal="center" vertical="center" wrapText="1"/>
    </xf>
    <xf numFmtId="0" fontId="2" fillId="16" borderId="3" xfId="16" applyFont="1" applyFill="1" applyBorder="1" applyAlignment="1">
      <alignment horizontal="center" vertical="center" wrapText="1"/>
    </xf>
    <xf numFmtId="0" fontId="2" fillId="16" borderId="2" xfId="16" applyFont="1" applyFill="1" applyBorder="1" applyAlignment="1">
      <alignment horizontal="center" vertical="center" wrapText="1"/>
    </xf>
    <xf numFmtId="0" fontId="27" fillId="3" borderId="43" xfId="0" applyFont="1" applyFill="1" applyBorder="1" applyAlignment="1">
      <alignment horizontal="left" vertical="center" wrapText="1"/>
    </xf>
    <xf numFmtId="0" fontId="27" fillId="3" borderId="30" xfId="0" applyFont="1" applyFill="1" applyBorder="1" applyAlignment="1">
      <alignment horizontal="left" vertical="center" wrapText="1"/>
    </xf>
    <xf numFmtId="0" fontId="27" fillId="3" borderId="44" xfId="0" applyFont="1" applyFill="1" applyBorder="1" applyAlignment="1">
      <alignment horizontal="left"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53" fillId="16" borderId="10" xfId="16" applyFont="1" applyFill="1" applyBorder="1" applyAlignment="1" applyProtection="1">
      <alignment horizontal="center" vertical="center" wrapText="1"/>
      <protection locked="0"/>
    </xf>
    <xf numFmtId="0" fontId="53" fillId="16" borderId="12" xfId="16" applyFont="1" applyFill="1" applyBorder="1" applyAlignment="1" applyProtection="1">
      <alignment horizontal="center" vertical="center" wrapText="1"/>
      <protection locked="0"/>
    </xf>
    <xf numFmtId="0" fontId="0" fillId="0" borderId="1" xfId="0" applyBorder="1" applyAlignment="1" applyProtection="1">
      <alignment horizontal="center"/>
      <protection locked="0"/>
    </xf>
    <xf numFmtId="0" fontId="17" fillId="0" borderId="1" xfId="0" applyFont="1" applyBorder="1" applyAlignment="1" applyProtection="1">
      <alignment vertical="center" wrapText="1"/>
      <protection locked="0"/>
    </xf>
    <xf numFmtId="3" fontId="17" fillId="0" borderId="2" xfId="0" applyNumberFormat="1" applyFont="1" applyBorder="1" applyAlignment="1" applyProtection="1">
      <alignment horizontal="center" vertical="center" wrapText="1"/>
      <protection locked="0"/>
    </xf>
    <xf numFmtId="3" fontId="17" fillId="0" borderId="22" xfId="0" applyNumberFormat="1" applyFont="1" applyBorder="1" applyAlignment="1" applyProtection="1">
      <alignment horizontal="center" vertical="center" wrapText="1"/>
      <protection locked="0"/>
    </xf>
    <xf numFmtId="3" fontId="17" fillId="0" borderId="5" xfId="0" applyNumberFormat="1" applyFont="1" applyBorder="1" applyAlignment="1" applyProtection="1">
      <alignment horizontal="center" vertical="center" wrapText="1"/>
      <protection locked="0"/>
    </xf>
    <xf numFmtId="3" fontId="17" fillId="0" borderId="1" xfId="0" applyNumberFormat="1" applyFont="1" applyBorder="1" applyAlignment="1" applyProtection="1">
      <alignment horizontal="center" vertical="center" wrapText="1"/>
      <protection locked="0"/>
    </xf>
    <xf numFmtId="169" fontId="17" fillId="0" borderId="1" xfId="2867" applyFont="1" applyFill="1" applyBorder="1" applyAlignment="1" applyProtection="1">
      <alignment horizontal="center" vertical="center" wrapText="1"/>
      <protection locked="0"/>
    </xf>
    <xf numFmtId="0" fontId="8" fillId="0" borderId="1" xfId="0" applyFont="1" applyBorder="1" applyAlignment="1" applyProtection="1">
      <alignment vertical="center" wrapText="1"/>
      <protection locked="0"/>
    </xf>
    <xf numFmtId="175" fontId="17" fillId="0" borderId="2" xfId="2867" applyNumberFormat="1" applyFont="1" applyFill="1" applyBorder="1" applyAlignment="1" applyProtection="1">
      <alignment horizontal="center" vertical="center" wrapText="1"/>
      <protection locked="0"/>
    </xf>
    <xf numFmtId="175" fontId="17" fillId="0" borderId="22" xfId="2867" applyNumberFormat="1" applyFont="1" applyFill="1" applyBorder="1" applyAlignment="1" applyProtection="1">
      <alignment horizontal="center" vertical="center" wrapText="1"/>
      <protection locked="0"/>
    </xf>
    <xf numFmtId="175" fontId="17" fillId="0" borderId="5" xfId="2867" applyNumberFormat="1" applyFont="1" applyFill="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175" fontId="17" fillId="0" borderId="1" xfId="2867" applyNumberFormat="1" applyFont="1" applyFill="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175" fontId="17" fillId="0" borderId="5" xfId="2867" applyNumberFormat="1" applyFont="1" applyFill="1" applyBorder="1" applyAlignment="1" applyProtection="1">
      <alignment horizontal="center" vertical="center"/>
      <protection locked="0"/>
    </xf>
    <xf numFmtId="175" fontId="17" fillId="0" borderId="1" xfId="2867" applyNumberFormat="1" applyFont="1" applyFill="1" applyBorder="1" applyAlignment="1" applyProtection="1">
      <alignment horizontal="center" vertical="center"/>
      <protection locked="0"/>
    </xf>
    <xf numFmtId="169" fontId="17" fillId="0" borderId="22" xfId="2867" applyFont="1" applyFill="1" applyBorder="1" applyAlignment="1" applyProtection="1">
      <alignment horizontal="center" vertical="center" wrapText="1"/>
      <protection locked="0"/>
    </xf>
    <xf numFmtId="169" fontId="17" fillId="0" borderId="5" xfId="2867" applyFont="1" applyFill="1" applyBorder="1" applyAlignment="1" applyProtection="1">
      <alignment horizontal="center" vertical="center" wrapText="1"/>
      <protection locked="0"/>
    </xf>
    <xf numFmtId="0" fontId="42" fillId="0" borderId="8"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1" xfId="0" applyFont="1" applyBorder="1" applyAlignment="1">
      <alignment horizontal="center" vertical="center"/>
    </xf>
    <xf numFmtId="0" fontId="43" fillId="4" borderId="8" xfId="0" applyFont="1" applyFill="1" applyBorder="1" applyAlignment="1">
      <alignment horizontal="center" vertical="center"/>
    </xf>
    <xf numFmtId="0" fontId="43" fillId="4" borderId="6" xfId="0" applyFont="1" applyFill="1" applyBorder="1" applyAlignment="1">
      <alignment horizontal="center" vertical="center"/>
    </xf>
    <xf numFmtId="0" fontId="43" fillId="4" borderId="7" xfId="0" applyFont="1" applyFill="1" applyBorder="1" applyAlignment="1">
      <alignment horizontal="center" vertical="center"/>
    </xf>
    <xf numFmtId="0" fontId="43" fillId="4"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5" fillId="0" borderId="1" xfId="0" applyFont="1" applyBorder="1" applyAlignment="1">
      <alignment horizontal="center" vertical="center" wrapText="1"/>
    </xf>
    <xf numFmtId="4" fontId="17" fillId="0" borderId="1" xfId="0" applyNumberFormat="1" applyFont="1" applyBorder="1" applyAlignment="1" applyProtection="1">
      <alignment horizontal="center" vertical="center" wrapText="1"/>
      <protection locked="0"/>
    </xf>
    <xf numFmtId="0" fontId="17" fillId="0" borderId="1" xfId="0" applyFont="1" applyBorder="1" applyAlignment="1">
      <alignment vertical="center" wrapText="1"/>
    </xf>
    <xf numFmtId="0" fontId="15" fillId="16" borderId="18"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63" xfId="0" applyFont="1" applyFill="1" applyBorder="1" applyAlignment="1">
      <alignment horizontal="center" vertical="center" wrapText="1"/>
    </xf>
    <xf numFmtId="0" fontId="15" fillId="16" borderId="4" xfId="0" applyFont="1" applyFill="1" applyBorder="1" applyAlignment="1">
      <alignment horizontal="center" vertical="center" wrapText="1"/>
    </xf>
    <xf numFmtId="3" fontId="17" fillId="0" borderId="17" xfId="0" applyNumberFormat="1" applyFont="1" applyBorder="1" applyAlignment="1">
      <alignment horizontal="center" vertical="center"/>
    </xf>
    <xf numFmtId="3" fontId="17" fillId="0" borderId="18" xfId="0" applyNumberFormat="1" applyFont="1" applyBorder="1" applyAlignment="1">
      <alignment horizontal="center" vertical="center"/>
    </xf>
    <xf numFmtId="0" fontId="17" fillId="0" borderId="3" xfId="0" applyFont="1" applyBorder="1" applyAlignment="1">
      <alignment horizontal="center" vertical="center" wrapText="1"/>
    </xf>
    <xf numFmtId="0" fontId="17" fillId="0" borderId="3" xfId="0" applyFont="1" applyBorder="1" applyAlignment="1">
      <alignment vertical="center" wrapText="1"/>
    </xf>
    <xf numFmtId="3" fontId="2" fillId="0" borderId="1" xfId="0" applyNumberFormat="1" applyFont="1" applyBorder="1" applyAlignment="1" applyProtection="1">
      <alignment horizontal="center" vertical="center" wrapText="1"/>
      <protection locked="0"/>
    </xf>
    <xf numFmtId="0" fontId="17" fillId="0" borderId="20"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9" xfId="0" applyFont="1" applyBorder="1" applyAlignment="1">
      <alignment horizontal="center" vertical="center" wrapText="1"/>
    </xf>
    <xf numFmtId="0" fontId="71" fillId="16" borderId="1" xfId="0" applyFont="1" applyFill="1" applyBorder="1" applyAlignment="1">
      <alignment horizontal="center" vertical="center"/>
    </xf>
    <xf numFmtId="0" fontId="65" fillId="16" borderId="2" xfId="0" applyFont="1" applyFill="1" applyBorder="1" applyAlignment="1">
      <alignment horizontal="center"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1" fillId="0" borderId="37" xfId="0" applyFont="1" applyBorder="1" applyAlignment="1">
      <alignment horizontal="left" vertical="center" wrapText="1"/>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1" fillId="0" borderId="37" xfId="0" applyFont="1" applyBorder="1" applyAlignment="1">
      <alignment horizontal="left" vertical="center"/>
    </xf>
    <xf numFmtId="0" fontId="2" fillId="16" borderId="32" xfId="0" applyFont="1" applyFill="1" applyBorder="1" applyAlignment="1">
      <alignment horizontal="center" vertical="center" wrapText="1"/>
    </xf>
    <xf numFmtId="0" fontId="2" fillId="16" borderId="36" xfId="0" applyFont="1" applyFill="1" applyBorder="1" applyAlignment="1">
      <alignment horizontal="center" vertical="center" wrapText="1"/>
    </xf>
    <xf numFmtId="0" fontId="2" fillId="16" borderId="16"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12" xfId="0" applyFont="1" applyFill="1" applyBorder="1" applyAlignment="1">
      <alignment horizontal="center" vertical="center" wrapText="1"/>
    </xf>
    <xf numFmtId="0" fontId="10" fillId="16" borderId="46" xfId="0" applyFont="1" applyFill="1" applyBorder="1" applyAlignment="1">
      <alignment horizontal="left" vertical="center" wrapText="1"/>
    </xf>
    <xf numFmtId="0" fontId="10" fillId="16" borderId="47" xfId="0" applyFont="1" applyFill="1" applyBorder="1" applyAlignment="1">
      <alignment horizontal="left" vertical="center" wrapText="1"/>
    </xf>
    <xf numFmtId="0" fontId="10" fillId="16" borderId="48" xfId="0" applyFont="1" applyFill="1" applyBorder="1" applyAlignment="1">
      <alignment horizontal="left" vertical="center" wrapText="1"/>
    </xf>
    <xf numFmtId="0" fontId="10" fillId="0" borderId="58" xfId="0" applyFont="1" applyBorder="1" applyAlignment="1">
      <alignment horizontal="left" vertical="center" wrapText="1"/>
    </xf>
    <xf numFmtId="0" fontId="10" fillId="0" borderId="50" xfId="0" applyFont="1" applyBorder="1" applyAlignment="1">
      <alignment horizontal="left" vertical="center" wrapText="1"/>
    </xf>
    <xf numFmtId="0" fontId="10" fillId="0" borderId="51" xfId="0" applyFont="1" applyBorder="1" applyAlignment="1">
      <alignment horizontal="left" vertical="center" wrapText="1"/>
    </xf>
    <xf numFmtId="0" fontId="29" fillId="16" borderId="28" xfId="19" applyFont="1" applyFill="1" applyBorder="1" applyAlignment="1">
      <alignment horizontal="left" vertical="center" wrapText="1"/>
    </xf>
    <xf numFmtId="0" fontId="29" fillId="16" borderId="29" xfId="19" applyFont="1" applyFill="1" applyBorder="1" applyAlignment="1">
      <alignment horizontal="left" vertical="center" wrapText="1"/>
    </xf>
    <xf numFmtId="0" fontId="29" fillId="16" borderId="38" xfId="19" applyFont="1" applyFill="1" applyBorder="1" applyAlignment="1">
      <alignment horizontal="left" vertical="center" wrapText="1"/>
    </xf>
    <xf numFmtId="0" fontId="11" fillId="0" borderId="58" xfId="0" applyFont="1" applyBorder="1" applyAlignment="1">
      <alignment horizontal="left" vertical="center" wrapText="1"/>
    </xf>
    <xf numFmtId="0" fontId="11" fillId="0" borderId="50" xfId="0" applyFont="1" applyBorder="1" applyAlignment="1">
      <alignment horizontal="left" vertical="center" wrapText="1"/>
    </xf>
    <xf numFmtId="0" fontId="11" fillId="0" borderId="51" xfId="0" applyFont="1" applyBorder="1" applyAlignment="1">
      <alignment horizontal="left" vertical="center" wrapText="1"/>
    </xf>
    <xf numFmtId="0" fontId="29" fillId="0" borderId="46" xfId="19" applyFont="1" applyBorder="1" applyAlignment="1">
      <alignment horizontal="center" vertical="center" wrapText="1"/>
    </xf>
    <xf numFmtId="0" fontId="29" fillId="0" borderId="47" xfId="19" applyFont="1" applyBorder="1" applyAlignment="1">
      <alignment horizontal="center" vertical="center" wrapText="1"/>
    </xf>
    <xf numFmtId="0" fontId="29" fillId="0" borderId="48" xfId="19" applyFont="1" applyBorder="1" applyAlignment="1">
      <alignment horizontal="center" vertical="center" wrapText="1"/>
    </xf>
    <xf numFmtId="0" fontId="2" fillId="20" borderId="46" xfId="0" applyFont="1" applyFill="1" applyBorder="1" applyAlignment="1">
      <alignment horizontal="center" vertical="center" wrapText="1"/>
    </xf>
    <xf numFmtId="0" fontId="2" fillId="20" borderId="47" xfId="0" applyFont="1" applyFill="1" applyBorder="1" applyAlignment="1">
      <alignment horizontal="center" vertical="center" wrapText="1"/>
    </xf>
    <xf numFmtId="0" fontId="2" fillId="20" borderId="48" xfId="0" applyFont="1" applyFill="1" applyBorder="1" applyAlignment="1">
      <alignment horizontal="center" vertical="center" wrapText="1"/>
    </xf>
    <xf numFmtId="0" fontId="2" fillId="16" borderId="17"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10" fillId="16" borderId="46" xfId="0" applyFont="1" applyFill="1" applyBorder="1" applyAlignment="1">
      <alignment horizontal="left" vertical="center"/>
    </xf>
    <xf numFmtId="0" fontId="10" fillId="16" borderId="47" xfId="0" applyFont="1" applyFill="1" applyBorder="1" applyAlignment="1">
      <alignment horizontal="left" vertical="center"/>
    </xf>
    <xf numFmtId="0" fontId="10" fillId="16" borderId="48" xfId="0" applyFont="1" applyFill="1" applyBorder="1" applyAlignment="1">
      <alignment horizontal="left" vertical="center"/>
    </xf>
    <xf numFmtId="0" fontId="10" fillId="0" borderId="58" xfId="0" applyFont="1" applyBorder="1" applyAlignment="1">
      <alignment horizontal="left" vertical="center"/>
    </xf>
    <xf numFmtId="0" fontId="10" fillId="0" borderId="50" xfId="0" applyFont="1" applyBorder="1" applyAlignment="1">
      <alignment horizontal="left" vertical="center"/>
    </xf>
    <xf numFmtId="0" fontId="10" fillId="0" borderId="51" xfId="0" applyFont="1" applyBorder="1" applyAlignment="1">
      <alignment horizontal="left" vertical="center"/>
    </xf>
    <xf numFmtId="0" fontId="2" fillId="16" borderId="46" xfId="0" applyFont="1" applyFill="1" applyBorder="1" applyAlignment="1">
      <alignment horizontal="center" vertical="center" wrapText="1"/>
    </xf>
    <xf numFmtId="0" fontId="2" fillId="16" borderId="47" xfId="0" applyFont="1" applyFill="1" applyBorder="1" applyAlignment="1">
      <alignment horizontal="center" vertical="center" wrapText="1"/>
    </xf>
    <xf numFmtId="0" fontId="2" fillId="16" borderId="48" xfId="0" applyFont="1" applyFill="1" applyBorder="1" applyAlignment="1">
      <alignment horizontal="center" vertical="center" wrapText="1"/>
    </xf>
    <xf numFmtId="175" fontId="17" fillId="0" borderId="2" xfId="2867" applyNumberFormat="1" applyFont="1" applyFill="1" applyBorder="1" applyAlignment="1" applyProtection="1">
      <alignment horizontal="center" vertical="center"/>
      <protection locked="0"/>
    </xf>
    <xf numFmtId="175" fontId="17" fillId="0" borderId="22" xfId="2867" applyNumberFormat="1" applyFont="1" applyFill="1" applyBorder="1" applyAlignment="1" applyProtection="1">
      <alignment horizontal="center" vertical="center"/>
      <protection locked="0"/>
    </xf>
    <xf numFmtId="0" fontId="17" fillId="0" borderId="5" xfId="0" applyFont="1" applyBorder="1" applyAlignment="1" applyProtection="1">
      <alignment horizontal="center" vertical="center" wrapText="1"/>
      <protection locked="0"/>
    </xf>
    <xf numFmtId="0" fontId="18" fillId="0" borderId="1" xfId="0" applyFont="1" applyBorder="1" applyAlignment="1" applyProtection="1">
      <alignment vertical="center" wrapText="1"/>
      <protection locked="0"/>
    </xf>
    <xf numFmtId="0" fontId="76" fillId="0" borderId="49" xfId="0" applyFont="1" applyBorder="1" applyAlignment="1">
      <alignment horizontal="justify" vertical="center"/>
    </xf>
    <xf numFmtId="0" fontId="76" fillId="0" borderId="59" xfId="0" applyFont="1" applyBorder="1" applyAlignment="1">
      <alignment horizontal="justify" vertical="center"/>
    </xf>
    <xf numFmtId="0" fontId="76" fillId="0" borderId="69" xfId="0" applyFont="1" applyBorder="1" applyAlignment="1">
      <alignment horizontal="justify" vertical="center"/>
    </xf>
    <xf numFmtId="0" fontId="76" fillId="30" borderId="49" xfId="0" applyFont="1" applyFill="1" applyBorder="1" applyAlignment="1">
      <alignment horizontal="justify" vertical="center"/>
    </xf>
    <xf numFmtId="0" fontId="76" fillId="30" borderId="59" xfId="0" applyFont="1" applyFill="1" applyBorder="1" applyAlignment="1">
      <alignment horizontal="justify" vertical="center"/>
    </xf>
    <xf numFmtId="0" fontId="76" fillId="30" borderId="69" xfId="0" applyFont="1" applyFill="1" applyBorder="1" applyAlignment="1">
      <alignment horizontal="justify" vertical="center"/>
    </xf>
    <xf numFmtId="10" fontId="76" fillId="0" borderId="1" xfId="21" applyNumberFormat="1" applyFont="1" applyBorder="1" applyAlignment="1">
      <alignment horizontal="center" vertical="center"/>
    </xf>
    <xf numFmtId="9" fontId="76" fillId="0" borderId="1" xfId="21" applyFont="1" applyBorder="1" applyAlignment="1">
      <alignment horizontal="center" vertical="center"/>
    </xf>
    <xf numFmtId="0" fontId="0" fillId="0" borderId="2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13"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39" xfId="0" applyBorder="1" applyAlignment="1" applyProtection="1">
      <alignment horizontal="center" vertical="center" wrapText="1"/>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39" xfId="0" applyBorder="1" applyAlignment="1">
      <alignment horizontal="center" vertical="center"/>
    </xf>
    <xf numFmtId="0" fontId="54" fillId="0" borderId="3" xfId="0" applyFont="1" applyBorder="1" applyAlignment="1" applyProtection="1">
      <alignment horizontal="left" vertical="center"/>
      <protection locked="0"/>
    </xf>
    <xf numFmtId="0" fontId="54" fillId="0" borderId="1" xfId="0" applyFont="1" applyBorder="1" applyAlignment="1" applyProtection="1">
      <alignment horizontal="left" vertical="center"/>
      <protection locked="0"/>
    </xf>
    <xf numFmtId="0" fontId="54" fillId="0" borderId="1" xfId="0" applyFont="1" applyBorder="1" applyAlignment="1">
      <alignment horizontal="left" vertical="center"/>
    </xf>
    <xf numFmtId="0" fontId="0" fillId="0" borderId="15" xfId="0" applyBorder="1" applyAlignment="1">
      <alignment horizontal="center" vertical="center"/>
    </xf>
    <xf numFmtId="0" fontId="0" fillId="0" borderId="13" xfId="0" applyBorder="1" applyAlignment="1">
      <alignment horizontal="center" vertical="center"/>
    </xf>
    <xf numFmtId="0" fontId="54" fillId="0" borderId="14" xfId="0" applyFont="1" applyBorder="1" applyAlignment="1">
      <alignment horizontal="left" vertical="center"/>
    </xf>
    <xf numFmtId="0" fontId="54" fillId="0" borderId="15" xfId="0" applyFont="1" applyBorder="1" applyAlignment="1">
      <alignment horizontal="left" vertical="center"/>
    </xf>
    <xf numFmtId="0" fontId="52" fillId="17" borderId="40" xfId="0" applyFont="1" applyFill="1" applyBorder="1" applyAlignment="1">
      <alignment horizontal="center"/>
    </xf>
    <xf numFmtId="0" fontId="52" fillId="17" borderId="32" xfId="0" applyFont="1" applyFill="1" applyBorder="1" applyAlignment="1">
      <alignment horizontal="center"/>
    </xf>
    <xf numFmtId="0" fontId="52" fillId="17" borderId="33" xfId="0" applyFont="1" applyFill="1" applyBorder="1" applyAlignment="1">
      <alignment horizontal="center"/>
    </xf>
    <xf numFmtId="0" fontId="54" fillId="0" borderId="20" xfId="0" applyFont="1" applyBorder="1" applyAlignment="1">
      <alignment horizontal="left" vertical="center"/>
    </xf>
    <xf numFmtId="0" fontId="54" fillId="0" borderId="39" xfId="0" applyFont="1"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54" fillId="0" borderId="17" xfId="0" applyFont="1" applyBorder="1" applyAlignment="1">
      <alignment horizontal="left" vertical="center"/>
    </xf>
    <xf numFmtId="0" fontId="54" fillId="0" borderId="18" xfId="0" applyFont="1" applyBorder="1" applyAlignment="1">
      <alignment horizontal="left" vertical="center"/>
    </xf>
    <xf numFmtId="0" fontId="54" fillId="0" borderId="3" xfId="0" applyFont="1" applyBorder="1" applyAlignment="1">
      <alignment horizontal="left" vertical="center"/>
    </xf>
    <xf numFmtId="0" fontId="0" fillId="0" borderId="56" xfId="0" applyBorder="1" applyAlignment="1">
      <alignment horizontal="center" vertical="center"/>
    </xf>
    <xf numFmtId="0" fontId="0" fillId="0" borderId="26" xfId="0" applyBorder="1" applyAlignment="1">
      <alignment horizontal="center" vertical="center"/>
    </xf>
    <xf numFmtId="0" fontId="0" fillId="0" borderId="55" xfId="0" applyBorder="1" applyAlignment="1">
      <alignment horizontal="center" vertical="center"/>
    </xf>
    <xf numFmtId="0" fontId="54" fillId="0" borderId="5" xfId="0" applyFont="1" applyBorder="1" applyAlignment="1">
      <alignment horizontal="left" vertical="center"/>
    </xf>
    <xf numFmtId="0" fontId="54" fillId="0" borderId="20" xfId="0" applyFont="1" applyBorder="1" applyAlignment="1">
      <alignment horizontal="center" vertical="center"/>
    </xf>
    <xf numFmtId="0" fontId="54" fillId="0" borderId="14" xfId="0" applyFont="1" applyBorder="1" applyAlignment="1">
      <alignment horizontal="center" vertical="center"/>
    </xf>
    <xf numFmtId="0" fontId="54" fillId="0" borderId="39" xfId="0" applyFont="1" applyBorder="1" applyAlignment="1">
      <alignment horizontal="center" vertical="center"/>
    </xf>
    <xf numFmtId="0" fontId="54" fillId="0" borderId="2" xfId="0" applyFont="1" applyBorder="1" applyAlignment="1">
      <alignment horizontal="left" vertical="center"/>
    </xf>
    <xf numFmtId="0" fontId="54" fillId="0" borderId="22" xfId="0" applyFont="1" applyBorder="1" applyAlignment="1">
      <alignment horizontal="left" vertical="center"/>
    </xf>
    <xf numFmtId="0" fontId="54" fillId="0" borderId="18" xfId="0" applyFont="1" applyBorder="1" applyAlignment="1">
      <alignment horizontal="center" vertical="center"/>
    </xf>
    <xf numFmtId="0" fontId="51" fillId="16" borderId="46" xfId="0" applyFont="1" applyFill="1" applyBorder="1" applyAlignment="1">
      <alignment horizontal="left" vertical="center"/>
    </xf>
    <xf numFmtId="0" fontId="51" fillId="16" borderId="48" xfId="0" applyFont="1" applyFill="1" applyBorder="1" applyAlignment="1">
      <alignment horizontal="left" vertical="center"/>
    </xf>
    <xf numFmtId="0" fontId="52" fillId="17" borderId="17" xfId="0" applyFont="1" applyFill="1" applyBorder="1" applyAlignment="1">
      <alignment horizontal="center" vertical="center"/>
    </xf>
    <xf numFmtId="0" fontId="52" fillId="17" borderId="3" xfId="0" applyFont="1" applyFill="1" applyBorder="1" applyAlignment="1">
      <alignment horizontal="center" vertical="center"/>
    </xf>
    <xf numFmtId="0" fontId="52" fillId="17" borderId="10" xfId="0" applyFont="1" applyFill="1" applyBorder="1" applyAlignment="1">
      <alignment horizontal="center" vertical="center"/>
    </xf>
    <xf numFmtId="0" fontId="48" fillId="16" borderId="17" xfId="0" applyFont="1" applyFill="1" applyBorder="1" applyAlignment="1">
      <alignment horizontal="center" vertical="center"/>
    </xf>
    <xf numFmtId="0" fontId="48" fillId="16" borderId="3" xfId="0" applyFont="1" applyFill="1" applyBorder="1" applyAlignment="1">
      <alignment horizontal="center" vertical="center"/>
    </xf>
    <xf numFmtId="0" fontId="48" fillId="16" borderId="10" xfId="0" applyFont="1" applyFill="1" applyBorder="1" applyAlignment="1">
      <alignment horizontal="center" vertical="center"/>
    </xf>
    <xf numFmtId="0" fontId="49" fillId="16" borderId="18" xfId="0" applyFont="1" applyFill="1" applyBorder="1" applyAlignment="1">
      <alignment horizontal="center" vertical="center" wrapText="1"/>
    </xf>
    <xf numFmtId="0" fontId="49" fillId="16" borderId="1" xfId="0" applyFont="1" applyFill="1" applyBorder="1" applyAlignment="1">
      <alignment horizontal="center" vertical="center"/>
    </xf>
    <xf numFmtId="0" fontId="49" fillId="16" borderId="2" xfId="0" applyFont="1" applyFill="1" applyBorder="1" applyAlignment="1">
      <alignment horizontal="center" vertical="center"/>
    </xf>
    <xf numFmtId="0" fontId="49" fillId="16" borderId="19" xfId="0" applyFont="1" applyFill="1" applyBorder="1" applyAlignment="1">
      <alignment horizontal="center" vertical="center"/>
    </xf>
    <xf numFmtId="0" fontId="50" fillId="0" borderId="43" xfId="0" applyFont="1" applyBorder="1" applyAlignment="1">
      <alignment horizontal="center"/>
    </xf>
    <xf numFmtId="0" fontId="50" fillId="0" borderId="30"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51" fillId="16" borderId="23" xfId="0" applyFont="1" applyFill="1" applyBorder="1" applyAlignment="1">
      <alignment horizontal="left" vertical="center"/>
    </xf>
    <xf numFmtId="0" fontId="51" fillId="16" borderId="37" xfId="0" applyFont="1" applyFill="1" applyBorder="1" applyAlignment="1">
      <alignment horizontal="left" vertical="center"/>
    </xf>
    <xf numFmtId="0" fontId="52" fillId="17" borderId="40" xfId="0" applyFont="1" applyFill="1" applyBorder="1" applyAlignment="1">
      <alignment horizontal="center" vertical="center"/>
    </xf>
    <xf numFmtId="0" fontId="52" fillId="17" borderId="32" xfId="0" applyFont="1" applyFill="1" applyBorder="1" applyAlignment="1">
      <alignment horizontal="center" vertical="center"/>
    </xf>
    <xf numFmtId="0" fontId="52" fillId="17" borderId="33" xfId="0" applyFont="1" applyFill="1" applyBorder="1" applyAlignment="1">
      <alignment horizontal="center" vertical="center"/>
    </xf>
    <xf numFmtId="0" fontId="54" fillId="0" borderId="54" xfId="0" applyFont="1" applyBorder="1" applyAlignment="1">
      <alignment horizontal="left" vertical="center"/>
    </xf>
    <xf numFmtId="0" fontId="54" fillId="0" borderId="9" xfId="0" applyFont="1" applyBorder="1" applyAlignment="1">
      <alignment horizontal="left" vertical="center"/>
    </xf>
    <xf numFmtId="0" fontId="54" fillId="0" borderId="42" xfId="0" applyFont="1" applyBorder="1" applyAlignment="1">
      <alignment horizontal="left" vertical="center"/>
    </xf>
    <xf numFmtId="0" fontId="10" fillId="2" borderId="46" xfId="0" applyFont="1" applyFill="1" applyBorder="1" applyAlignment="1">
      <alignment vertical="top"/>
    </xf>
    <xf numFmtId="0" fontId="10" fillId="2" borderId="47" xfId="0" applyFont="1" applyFill="1" applyBorder="1" applyAlignment="1">
      <alignment vertical="top"/>
    </xf>
    <xf numFmtId="0" fontId="10" fillId="2" borderId="58" xfId="0" applyFont="1" applyFill="1" applyBorder="1" applyAlignment="1">
      <alignment vertical="top"/>
    </xf>
    <xf numFmtId="0" fontId="10" fillId="2" borderId="46" xfId="0" applyFont="1" applyFill="1" applyBorder="1" applyAlignment="1">
      <alignment vertical="top" wrapText="1"/>
    </xf>
    <xf numFmtId="0" fontId="10" fillId="2" borderId="47" xfId="0" applyFont="1" applyFill="1" applyBorder="1" applyAlignment="1">
      <alignment vertical="top" wrapText="1"/>
    </xf>
    <xf numFmtId="0" fontId="10" fillId="2" borderId="58" xfId="0" applyFont="1" applyFill="1" applyBorder="1" applyAlignment="1">
      <alignment vertical="top" wrapText="1"/>
    </xf>
    <xf numFmtId="0" fontId="54" fillId="0" borderId="13" xfId="0" applyFont="1" applyBorder="1" applyAlignment="1">
      <alignment horizontal="center" vertical="center"/>
    </xf>
    <xf numFmtId="0" fontId="54" fillId="0" borderId="34" xfId="0" applyFont="1" applyBorder="1" applyAlignment="1">
      <alignment horizontal="left"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0" fillId="0" borderId="15" xfId="0" applyBorder="1" applyAlignment="1">
      <alignment horizontal="left" vertical="center"/>
    </xf>
    <xf numFmtId="0" fontId="54" fillId="0" borderId="63" xfId="0" applyFont="1" applyBorder="1" applyAlignment="1">
      <alignment horizontal="left" vertical="center"/>
    </xf>
    <xf numFmtId="198" fontId="18" fillId="0" borderId="1" xfId="0" applyNumberFormat="1" applyFont="1" applyBorder="1" applyAlignment="1" applyProtection="1">
      <alignment vertical="center" wrapText="1"/>
      <protection locked="0"/>
    </xf>
    <xf numFmtId="198" fontId="17" fillId="0" borderId="1" xfId="0" applyNumberFormat="1" applyFont="1" applyBorder="1" applyAlignment="1" applyProtection="1">
      <alignment vertical="center" wrapText="1"/>
      <protection locked="0"/>
    </xf>
    <xf numFmtId="0" fontId="0" fillId="0" borderId="0" xfId="0"/>
    <xf numFmtId="0" fontId="0" fillId="0" borderId="0" xfId="0" applyAlignment="1">
      <alignment horizontal="center"/>
    </xf>
    <xf numFmtId="169" fontId="58" fillId="0" borderId="1" xfId="2867" applyFont="1" applyFill="1" applyBorder="1" applyAlignment="1">
      <alignment horizontal="center" vertical="center" wrapText="1"/>
    </xf>
    <xf numFmtId="37" fontId="58" fillId="0" borderId="1" xfId="10" applyNumberFormat="1" applyFont="1" applyFill="1" applyBorder="1" applyAlignment="1">
      <alignment horizontal="center" vertical="center"/>
    </xf>
    <xf numFmtId="3" fontId="58" fillId="0" borderId="1" xfId="0" applyNumberFormat="1" applyFont="1" applyBorder="1" applyAlignment="1">
      <alignment horizontal="center" vertical="center" wrapText="1"/>
    </xf>
    <xf numFmtId="0" fontId="58" fillId="0" borderId="1" xfId="0" applyFont="1" applyBorder="1" applyAlignment="1">
      <alignment horizontal="center" vertical="center"/>
    </xf>
    <xf numFmtId="3" fontId="58" fillId="0" borderId="1" xfId="0" applyNumberFormat="1" applyFont="1" applyBorder="1" applyAlignment="1">
      <alignment horizontal="center" vertical="center"/>
    </xf>
    <xf numFmtId="0" fontId="58" fillId="0" borderId="1" xfId="0" applyFont="1" applyBorder="1" applyAlignment="1" applyProtection="1">
      <alignment horizontal="center" vertical="center"/>
      <protection locked="0"/>
    </xf>
    <xf numFmtId="4" fontId="58" fillId="0" borderId="1" xfId="0" applyNumberFormat="1" applyFont="1" applyBorder="1" applyAlignment="1">
      <alignment horizontal="center" vertical="center"/>
    </xf>
    <xf numFmtId="2" fontId="58" fillId="0" borderId="1" xfId="0" applyNumberFormat="1" applyFont="1" applyBorder="1" applyAlignment="1">
      <alignment horizontal="center" vertical="center"/>
    </xf>
    <xf numFmtId="187" fontId="10" fillId="0" borderId="1" xfId="5020" applyNumberFormat="1" applyFont="1" applyFill="1" applyBorder="1" applyAlignment="1">
      <alignment horizontal="center" vertical="center" wrapText="1"/>
    </xf>
    <xf numFmtId="1" fontId="10" fillId="0" borderId="1" xfId="2867" applyNumberFormat="1" applyFont="1" applyFill="1" applyBorder="1" applyAlignment="1">
      <alignment horizontal="center" vertical="center" wrapText="1"/>
    </xf>
    <xf numFmtId="4" fontId="10" fillId="0" borderId="1" xfId="2867" applyNumberFormat="1" applyFont="1" applyFill="1" applyBorder="1" applyAlignment="1">
      <alignment horizontal="center" vertical="center" wrapText="1"/>
    </xf>
    <xf numFmtId="187" fontId="58" fillId="0" borderId="1" xfId="5020" applyNumberFormat="1" applyFont="1" applyFill="1" applyBorder="1" applyAlignment="1">
      <alignment horizontal="center" vertical="center" wrapText="1"/>
    </xf>
    <xf numFmtId="3" fontId="10" fillId="0" borderId="1" xfId="2867" applyNumberFormat="1" applyFont="1" applyFill="1" applyBorder="1" applyAlignment="1">
      <alignment horizontal="right" vertical="center" wrapText="1"/>
    </xf>
    <xf numFmtId="175" fontId="10" fillId="0" borderId="1" xfId="2867" applyNumberFormat="1" applyFont="1" applyFill="1" applyBorder="1" applyAlignment="1">
      <alignment horizontal="center" vertical="center" wrapText="1"/>
    </xf>
    <xf numFmtId="3" fontId="10" fillId="0" borderId="1" xfId="2867" applyNumberFormat="1" applyFont="1" applyFill="1" applyBorder="1" applyAlignment="1">
      <alignment horizontal="center" vertical="center" wrapText="1"/>
    </xf>
    <xf numFmtId="37" fontId="58" fillId="0" borderId="1" xfId="0" applyNumberFormat="1" applyFont="1" applyBorder="1" applyAlignment="1">
      <alignment horizontal="center" vertical="center"/>
    </xf>
    <xf numFmtId="37" fontId="58" fillId="0" borderId="1" xfId="0" applyNumberFormat="1" applyFont="1" applyBorder="1" applyAlignment="1">
      <alignment horizontal="center" vertical="center" wrapText="1"/>
    </xf>
    <xf numFmtId="3" fontId="58" fillId="0" borderId="1" xfId="2867" applyNumberFormat="1" applyFont="1" applyFill="1" applyBorder="1" applyAlignment="1">
      <alignment horizontal="center" vertical="center" wrapText="1"/>
    </xf>
    <xf numFmtId="2" fontId="10" fillId="0" borderId="1" xfId="24" applyNumberFormat="1" applyFont="1" applyFill="1" applyBorder="1" applyAlignment="1">
      <alignment horizontal="center" vertical="center" wrapText="1"/>
    </xf>
    <xf numFmtId="180" fontId="2" fillId="16" borderId="21" xfId="0" applyNumberFormat="1" applyFont="1" applyFill="1" applyBorder="1" applyAlignment="1">
      <alignment vertical="center" wrapText="1"/>
    </xf>
    <xf numFmtId="180" fontId="2" fillId="16" borderId="5" xfId="0" applyNumberFormat="1" applyFont="1" applyFill="1" applyBorder="1" applyAlignment="1">
      <alignment vertical="center" wrapText="1"/>
    </xf>
    <xf numFmtId="0" fontId="2" fillId="16" borderId="52" xfId="0" applyFont="1" applyFill="1" applyBorder="1" applyAlignment="1">
      <alignment horizontal="center" vertical="top" wrapText="1"/>
    </xf>
    <xf numFmtId="0" fontId="2" fillId="16" borderId="2" xfId="0" applyFont="1" applyFill="1" applyBorder="1" applyAlignment="1">
      <alignment horizontal="center" vertical="top" wrapText="1"/>
    </xf>
    <xf numFmtId="0" fontId="2" fillId="16" borderId="2" xfId="0" applyFont="1" applyFill="1" applyBorder="1" applyAlignment="1">
      <alignment horizontal="center" vertical="center" wrapText="1"/>
    </xf>
    <xf numFmtId="0" fontId="2" fillId="16" borderId="20" xfId="0" applyFont="1" applyFill="1" applyBorder="1" applyAlignment="1">
      <alignment horizontal="center" vertical="center" wrapText="1"/>
    </xf>
    <xf numFmtId="0" fontId="2" fillId="16" borderId="22" xfId="0" applyFont="1" applyFill="1" applyBorder="1" applyAlignment="1">
      <alignment horizontal="center" vertical="top" wrapText="1"/>
    </xf>
    <xf numFmtId="0" fontId="2" fillId="16" borderId="22" xfId="0" applyFont="1" applyFill="1" applyBorder="1" applyAlignment="1">
      <alignment horizontal="center" vertical="center" wrapText="1"/>
    </xf>
    <xf numFmtId="0" fontId="4" fillId="16" borderId="22" xfId="16" applyFill="1" applyBorder="1" applyAlignment="1">
      <alignment horizontal="center" vertical="center" wrapText="1"/>
    </xf>
    <xf numFmtId="0" fontId="2" fillId="16" borderId="62" xfId="0" applyFont="1" applyFill="1" applyBorder="1" applyAlignment="1">
      <alignment horizontal="center" vertical="center" wrapText="1"/>
    </xf>
    <xf numFmtId="10" fontId="4" fillId="16" borderId="22" xfId="16" applyNumberFormat="1" applyFill="1" applyBorder="1" applyAlignment="1">
      <alignment horizontal="center" vertical="center" wrapText="1"/>
    </xf>
    <xf numFmtId="0" fontId="2" fillId="16" borderId="14" xfId="0" applyFont="1" applyFill="1" applyBorder="1" applyAlignment="1">
      <alignment horizontal="center" vertical="center" wrapText="1"/>
    </xf>
    <xf numFmtId="2" fontId="58" fillId="0" borderId="1" xfId="24" applyNumberFormat="1" applyFont="1" applyFill="1" applyBorder="1" applyAlignment="1">
      <alignment horizontal="center" vertical="center" wrapText="1"/>
    </xf>
    <xf numFmtId="0" fontId="42" fillId="0" borderId="1" xfId="0" applyFont="1" applyBorder="1" applyAlignment="1">
      <alignment horizontal="center" vertical="center"/>
    </xf>
    <xf numFmtId="0" fontId="2" fillId="16" borderId="32" xfId="0" applyFont="1" applyFill="1" applyBorder="1" applyAlignment="1">
      <alignment horizontal="center" vertical="center" wrapText="1"/>
    </xf>
    <xf numFmtId="0" fontId="43" fillId="4" borderId="1" xfId="0" applyFont="1" applyFill="1" applyBorder="1" applyAlignment="1">
      <alignment horizontal="center" vertical="center"/>
    </xf>
    <xf numFmtId="180" fontId="2" fillId="16" borderId="12" xfId="0" applyNumberFormat="1" applyFont="1" applyFill="1" applyBorder="1" applyAlignment="1">
      <alignment vertical="center" wrapText="1"/>
    </xf>
    <xf numFmtId="180" fontId="2" fillId="16" borderId="4" xfId="0" applyNumberFormat="1" applyFont="1" applyFill="1" applyBorder="1" applyAlignment="1">
      <alignment vertical="center" wrapText="1"/>
    </xf>
    <xf numFmtId="180" fontId="10" fillId="16" borderId="4" xfId="0" applyNumberFormat="1" applyFont="1" applyFill="1" applyBorder="1" applyAlignment="1">
      <alignment horizontal="center" vertical="center" wrapText="1"/>
    </xf>
    <xf numFmtId="0" fontId="2" fillId="16" borderId="11" xfId="0" applyFont="1" applyFill="1" applyBorder="1" applyAlignment="1">
      <alignment vertical="center" wrapText="1"/>
    </xf>
    <xf numFmtId="0" fontId="2" fillId="16" borderId="1" xfId="0" applyFont="1" applyFill="1" applyBorder="1" applyAlignment="1">
      <alignment vertical="center" wrapText="1"/>
    </xf>
    <xf numFmtId="180" fontId="10" fillId="16" borderId="1" xfId="0" applyNumberFormat="1" applyFont="1" applyFill="1" applyBorder="1" applyAlignment="1">
      <alignment horizontal="center" vertical="center" wrapText="1"/>
    </xf>
    <xf numFmtId="180" fontId="10" fillId="16" borderId="5" xfId="0" applyNumberFormat="1" applyFont="1" applyFill="1" applyBorder="1" applyAlignment="1">
      <alignment horizontal="center" vertical="center" wrapText="1"/>
    </xf>
    <xf numFmtId="180" fontId="18" fillId="16" borderId="4" xfId="0" applyNumberFormat="1" applyFont="1" applyFill="1" applyBorder="1" applyAlignment="1">
      <alignment horizontal="left" vertical="center" wrapText="1"/>
    </xf>
    <xf numFmtId="0" fontId="18" fillId="16" borderId="1" xfId="0" applyFont="1" applyFill="1" applyBorder="1" applyAlignment="1">
      <alignment horizontal="left" vertical="center" wrapText="1"/>
    </xf>
    <xf numFmtId="180" fontId="18" fillId="16" borderId="1" xfId="0" applyNumberFormat="1" applyFont="1" applyFill="1" applyBorder="1" applyAlignment="1">
      <alignment horizontal="left" vertical="center" wrapText="1"/>
    </xf>
    <xf numFmtId="0" fontId="16" fillId="17" borderId="43" xfId="0" applyFont="1" applyFill="1" applyBorder="1" applyAlignment="1" applyProtection="1">
      <alignment horizontal="left" vertical="center" wrapText="1"/>
      <protection locked="0"/>
    </xf>
    <xf numFmtId="0" fontId="16" fillId="17" borderId="73" xfId="0" applyFont="1" applyFill="1" applyBorder="1" applyAlignment="1" applyProtection="1">
      <alignment horizontal="left" vertical="center" wrapText="1"/>
      <protection locked="0"/>
    </xf>
    <xf numFmtId="0" fontId="16" fillId="16" borderId="73" xfId="0" applyFont="1" applyFill="1" applyBorder="1" applyAlignment="1" applyProtection="1">
      <alignment horizontal="left" vertical="center" wrapText="1"/>
      <protection locked="0"/>
    </xf>
    <xf numFmtId="0" fontId="2" fillId="16" borderId="64" xfId="0" applyFont="1" applyFill="1" applyBorder="1" applyAlignment="1">
      <alignment vertical="center" wrapText="1"/>
    </xf>
    <xf numFmtId="0" fontId="2" fillId="16" borderId="35" xfId="19" applyFont="1" applyFill="1" applyBorder="1" applyAlignment="1">
      <alignment vertical="center" wrapText="1"/>
    </xf>
    <xf numFmtId="0" fontId="2" fillId="16" borderId="35" xfId="0" applyFont="1" applyFill="1" applyBorder="1" applyAlignment="1">
      <alignment vertical="center" wrapText="1"/>
    </xf>
    <xf numFmtId="0" fontId="2" fillId="16" borderId="15" xfId="0" applyFont="1" applyFill="1" applyBorder="1" applyAlignment="1">
      <alignment vertical="center" wrapText="1"/>
    </xf>
    <xf numFmtId="169" fontId="0" fillId="0" borderId="0" xfId="2867" applyFont="1"/>
    <xf numFmtId="10" fontId="0" fillId="0" borderId="0" xfId="24" applyNumberFormat="1" applyFont="1"/>
    <xf numFmtId="175" fontId="0" fillId="0" borderId="0" xfId="2867" applyNumberFormat="1" applyFont="1"/>
    <xf numFmtId="169" fontId="5" fillId="0" borderId="0" xfId="2867" applyFont="1" applyFill="1" applyAlignment="1"/>
    <xf numFmtId="188" fontId="58" fillId="0" borderId="1" xfId="5020" applyNumberFormat="1" applyFont="1" applyFill="1" applyBorder="1" applyAlignment="1">
      <alignment horizontal="center" vertical="center" wrapText="1"/>
    </xf>
    <xf numFmtId="175" fontId="58" fillId="0" borderId="5" xfId="2867" applyNumberFormat="1" applyFont="1" applyFill="1" applyBorder="1" applyAlignment="1">
      <alignment horizontal="center" vertical="center" wrapText="1"/>
    </xf>
    <xf numFmtId="10" fontId="42" fillId="0" borderId="0" xfId="24" applyNumberFormat="1" applyFont="1" applyFill="1"/>
    <xf numFmtId="178" fontId="5" fillId="0" borderId="0" xfId="0" applyNumberFormat="1" applyFont="1" applyAlignment="1">
      <alignment horizontal="center"/>
    </xf>
    <xf numFmtId="198" fontId="42" fillId="0" borderId="0" xfId="0" applyNumberFormat="1" applyFont="1"/>
    <xf numFmtId="0" fontId="23" fillId="0" borderId="0" xfId="0" applyFont="1" applyAlignment="1" applyProtection="1">
      <alignment horizontal="center"/>
      <protection locked="0"/>
    </xf>
    <xf numFmtId="0" fontId="22" fillId="0" borderId="0" xfId="0" applyFont="1" applyAlignment="1" applyProtection="1">
      <alignment horizontal="center"/>
      <protection locked="0"/>
    </xf>
    <xf numFmtId="0" fontId="22" fillId="0" borderId="0" xfId="0" applyFont="1" applyProtection="1">
      <protection locked="0"/>
    </xf>
    <xf numFmtId="181" fontId="42" fillId="0" borderId="0" xfId="0" applyNumberFormat="1" applyFont="1" applyAlignment="1">
      <alignment horizontal="center" vertical="center"/>
    </xf>
    <xf numFmtId="0" fontId="43" fillId="0" borderId="0" xfId="0" applyFont="1"/>
    <xf numFmtId="0" fontId="42" fillId="0" borderId="0" xfId="0" applyFont="1" applyAlignment="1">
      <alignment horizontal="center"/>
    </xf>
    <xf numFmtId="0" fontId="42" fillId="0" borderId="0" xfId="0" applyFont="1" applyAlignment="1">
      <alignment horizontal="center" vertical="center"/>
    </xf>
    <xf numFmtId="4" fontId="42" fillId="0" borderId="0" xfId="0" applyNumberFormat="1" applyFont="1" applyAlignment="1">
      <alignment horizontal="center"/>
    </xf>
    <xf numFmtId="4" fontId="42" fillId="0" borderId="0" xfId="0" applyNumberFormat="1" applyFont="1"/>
    <xf numFmtId="0" fontId="42" fillId="0" borderId="0" xfId="0" applyFont="1"/>
    <xf numFmtId="169" fontId="42" fillId="0" borderId="0" xfId="2867" applyFont="1" applyFill="1"/>
    <xf numFmtId="1" fontId="42" fillId="0" borderId="0" xfId="0" applyNumberFormat="1" applyFont="1"/>
    <xf numFmtId="175" fontId="0" fillId="0" borderId="0" xfId="0" applyNumberFormat="1"/>
    <xf numFmtId="190" fontId="42" fillId="0" borderId="0" xfId="0" applyNumberFormat="1" applyFont="1"/>
    <xf numFmtId="39" fontId="58" fillId="0" borderId="0" xfId="0" applyNumberFormat="1" applyFont="1" applyAlignment="1">
      <alignment horizontal="center" vertical="center"/>
    </xf>
    <xf numFmtId="175" fontId="0" fillId="0" borderId="0" xfId="0" applyNumberFormat="1" applyAlignment="1">
      <alignment horizontal="center" vertical="center"/>
    </xf>
    <xf numFmtId="191" fontId="0" fillId="0" borderId="0" xfId="2867" applyNumberFormat="1" applyFont="1"/>
    <xf numFmtId="0" fontId="16" fillId="16" borderId="16" xfId="0" applyFont="1" applyFill="1" applyBorder="1" applyAlignment="1" applyProtection="1">
      <alignment horizontal="left" vertical="center" wrapText="1"/>
      <protection locked="0"/>
    </xf>
    <xf numFmtId="181" fontId="16" fillId="17" borderId="8" xfId="0" applyNumberFormat="1" applyFont="1" applyFill="1" applyBorder="1" applyAlignment="1" applyProtection="1">
      <alignment horizontal="left" vertical="center" wrapText="1"/>
      <protection locked="0"/>
    </xf>
    <xf numFmtId="0" fontId="16" fillId="16" borderId="8" xfId="0" applyFont="1" applyFill="1" applyBorder="1" applyAlignment="1" applyProtection="1">
      <alignment horizontal="left" vertical="center" wrapText="1"/>
      <protection locked="0"/>
    </xf>
    <xf numFmtId="0" fontId="86" fillId="0" borderId="0" xfId="0" applyFont="1"/>
    <xf numFmtId="169" fontId="87" fillId="0" borderId="0" xfId="2867" applyFont="1"/>
    <xf numFmtId="169" fontId="87" fillId="0" borderId="0" xfId="2867" applyFont="1" applyAlignment="1">
      <alignment horizontal="center" vertical="center"/>
    </xf>
    <xf numFmtId="169" fontId="88" fillId="0" borderId="0" xfId="2867" applyFont="1"/>
    <xf numFmtId="175" fontId="42" fillId="0" borderId="0" xfId="0" applyNumberFormat="1" applyFont="1"/>
    <xf numFmtId="10" fontId="42" fillId="0" borderId="0" xfId="24" applyNumberFormat="1" applyFont="1"/>
    <xf numFmtId="198" fontId="0" fillId="0" borderId="0" xfId="0" applyNumberFormat="1"/>
    <xf numFmtId="186" fontId="0" fillId="0" borderId="0" xfId="0" applyNumberFormat="1"/>
    <xf numFmtId="186" fontId="42" fillId="0" borderId="0" xfId="0" applyNumberFormat="1" applyFont="1"/>
    <xf numFmtId="175" fontId="42" fillId="0" borderId="0" xfId="2867" applyNumberFormat="1" applyFont="1"/>
    <xf numFmtId="0" fontId="17" fillId="0" borderId="1" xfId="0" applyFont="1" applyBorder="1" applyAlignment="1" applyProtection="1">
      <alignment wrapText="1"/>
      <protection locked="0"/>
    </xf>
    <xf numFmtId="2" fontId="58" fillId="0" borderId="1" xfId="24" applyNumberFormat="1" applyFont="1" applyFill="1" applyBorder="1" applyAlignment="1" applyProtection="1">
      <alignment horizontal="center" vertical="center" wrapText="1"/>
      <protection locked="0"/>
    </xf>
    <xf numFmtId="188" fontId="58" fillId="0" borderId="1" xfId="5020" applyNumberFormat="1" applyFont="1" applyFill="1" applyBorder="1" applyAlignment="1" applyProtection="1">
      <alignment horizontal="center" vertical="center" wrapText="1"/>
      <protection locked="0"/>
    </xf>
    <xf numFmtId="2" fontId="10" fillId="0" borderId="1" xfId="24" applyNumberFormat="1" applyFont="1" applyFill="1" applyBorder="1" applyAlignment="1" applyProtection="1">
      <alignment horizontal="center" vertical="center" wrapText="1"/>
      <protection locked="0"/>
    </xf>
    <xf numFmtId="187" fontId="10" fillId="0" borderId="1" xfId="5020" applyNumberFormat="1" applyFont="1" applyFill="1" applyBorder="1" applyAlignment="1" applyProtection="1">
      <alignment horizontal="center" vertical="center" wrapText="1"/>
      <protection locked="0"/>
    </xf>
    <xf numFmtId="3" fontId="58" fillId="0" borderId="1" xfId="2867" applyNumberFormat="1" applyFont="1" applyFill="1" applyBorder="1" applyAlignment="1" applyProtection="1">
      <alignment horizontal="center" vertical="center" wrapText="1"/>
      <protection locked="0"/>
    </xf>
    <xf numFmtId="3" fontId="10" fillId="0" borderId="1" xfId="2867" applyNumberFormat="1" applyFont="1" applyFill="1" applyBorder="1" applyAlignment="1" applyProtection="1">
      <alignment horizontal="center" vertical="center" wrapText="1"/>
      <protection locked="0"/>
    </xf>
    <xf numFmtId="175" fontId="10" fillId="0" borderId="1" xfId="2867" applyNumberFormat="1" applyFont="1" applyFill="1" applyBorder="1" applyAlignment="1" applyProtection="1">
      <alignment horizontal="center" vertical="center" wrapText="1"/>
      <protection locked="0"/>
    </xf>
    <xf numFmtId="1" fontId="10" fillId="0" borderId="1" xfId="2867" applyNumberFormat="1" applyFont="1" applyFill="1" applyBorder="1" applyAlignment="1" applyProtection="1">
      <alignment horizontal="center" vertical="center" wrapText="1"/>
      <protection locked="0"/>
    </xf>
    <xf numFmtId="3" fontId="10" fillId="0" borderId="1" xfId="2867" applyNumberFormat="1" applyFont="1" applyFill="1" applyBorder="1" applyAlignment="1" applyProtection="1">
      <alignment horizontal="right" vertical="center" wrapText="1"/>
      <protection locked="0"/>
    </xf>
    <xf numFmtId="169" fontId="58" fillId="0" borderId="1" xfId="2867" applyFont="1" applyFill="1" applyBorder="1" applyAlignment="1" applyProtection="1">
      <alignment horizontal="center" vertical="center" wrapText="1"/>
      <protection locked="0"/>
    </xf>
    <xf numFmtId="187" fontId="58" fillId="0" borderId="1" xfId="5020" applyNumberFormat="1" applyFont="1" applyFill="1" applyBorder="1" applyAlignment="1" applyProtection="1">
      <alignment horizontal="center" vertical="center" wrapText="1"/>
      <protection locked="0"/>
    </xf>
    <xf numFmtId="4" fontId="10" fillId="0" borderId="1" xfId="2867" applyNumberFormat="1" applyFont="1" applyFill="1" applyBorder="1" applyAlignment="1" applyProtection="1">
      <alignment horizontal="center" vertical="center" wrapText="1"/>
      <protection locked="0"/>
    </xf>
    <xf numFmtId="37" fontId="58" fillId="0" borderId="1" xfId="10" applyNumberFormat="1" applyFont="1" applyFill="1" applyBorder="1" applyAlignment="1" applyProtection="1">
      <alignment horizontal="center" vertical="center"/>
      <protection locked="0"/>
    </xf>
    <xf numFmtId="175" fontId="10" fillId="0" borderId="1" xfId="2867" applyNumberFormat="1" applyFont="1" applyFill="1" applyBorder="1" applyAlignment="1" applyProtection="1">
      <alignment vertical="center" wrapText="1"/>
      <protection locked="0"/>
    </xf>
    <xf numFmtId="3" fontId="58" fillId="0" borderId="1" xfId="0" applyNumberFormat="1" applyFont="1" applyBorder="1" applyAlignment="1" applyProtection="1">
      <alignment horizontal="center" vertical="center" wrapText="1"/>
      <protection locked="0"/>
    </xf>
    <xf numFmtId="3" fontId="58" fillId="0" borderId="1" xfId="0" applyNumberFormat="1" applyFont="1" applyBorder="1" applyAlignment="1" applyProtection="1">
      <alignment horizontal="center" vertical="center"/>
      <protection locked="0"/>
    </xf>
    <xf numFmtId="4" fontId="58" fillId="0" borderId="1" xfId="0" applyNumberFormat="1" applyFont="1" applyBorder="1" applyAlignment="1" applyProtection="1">
      <alignment horizontal="center" vertical="center"/>
      <protection locked="0"/>
    </xf>
    <xf numFmtId="180" fontId="10" fillId="16" borderId="5" xfId="0" applyNumberFormat="1" applyFont="1" applyFill="1" applyBorder="1" applyAlignment="1" applyProtection="1">
      <alignment horizontal="center" vertical="center" wrapText="1"/>
      <protection locked="0"/>
    </xf>
    <xf numFmtId="180" fontId="10" fillId="16" borderId="1" xfId="0" applyNumberFormat="1" applyFont="1" applyFill="1" applyBorder="1" applyAlignment="1" applyProtection="1">
      <alignment horizontal="center" vertical="center" wrapText="1"/>
      <protection locked="0"/>
    </xf>
    <xf numFmtId="180" fontId="10" fillId="16" borderId="4" xfId="0" applyNumberFormat="1" applyFont="1" applyFill="1" applyBorder="1" applyAlignment="1" applyProtection="1">
      <alignment horizontal="center" vertical="center" wrapText="1"/>
      <protection locked="0"/>
    </xf>
    <xf numFmtId="195" fontId="18" fillId="16" borderId="1" xfId="0" applyNumberFormat="1" applyFont="1" applyFill="1" applyBorder="1" applyAlignment="1" applyProtection="1">
      <alignment horizontal="center" vertical="center" wrapText="1"/>
      <protection locked="0"/>
    </xf>
    <xf numFmtId="180" fontId="18" fillId="16" borderId="4" xfId="0" applyNumberFormat="1" applyFont="1" applyFill="1" applyBorder="1" applyAlignment="1" applyProtection="1">
      <alignment horizontal="center" vertical="center" wrapText="1"/>
      <protection locked="0"/>
    </xf>
  </cellXfs>
  <cellStyles count="5535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10" xfId="5022" xr:uid="{00000000-0005-0000-0000-00002D000000}"/>
    <cellStyle name="Comma [0] 10 2" xfId="9399" xr:uid="{00000000-0005-0000-0000-00002E000000}"/>
    <cellStyle name="Comma [0] 10 2 2" xfId="18152" xr:uid="{467D86BF-A791-498D-93FE-BEA64C5D3FC9}"/>
    <cellStyle name="Comma [0] 10 2 2 2" xfId="53162" xr:uid="{51533BF7-00E7-4E52-AE3F-E8F8E3F4B7E7}"/>
    <cellStyle name="Comma [0] 10 2 2 3" xfId="35657" xr:uid="{8002FDD1-1BEC-48AA-8C83-11E92EA93C84}"/>
    <cellStyle name="Comma [0] 10 2 3" xfId="44410" xr:uid="{BA075E94-069F-45C0-BEAF-76F70AA9EB38}"/>
    <cellStyle name="Comma [0] 10 2 4" xfId="26905" xr:uid="{624185DF-C79F-43F7-A5D1-77E0807B1E39}"/>
    <cellStyle name="Comma [0] 10 3" xfId="13776" xr:uid="{3DDD04FE-E461-430C-BEFE-966631870A69}"/>
    <cellStyle name="Comma [0] 10 3 2" xfId="48786" xr:uid="{97C5F67B-B339-479D-8A3B-33161BFEA5DA}"/>
    <cellStyle name="Comma [0] 10 3 3" xfId="31281" xr:uid="{0C041314-66AD-4014-9C89-0DDCFA8467C8}"/>
    <cellStyle name="Comma [0] 10 4" xfId="40034" xr:uid="{2D385BE3-BB61-4B66-875E-652E2C28D4FE}"/>
    <cellStyle name="Comma [0] 10 5" xfId="22529" xr:uid="{F013ECFD-CA6F-4E8F-A6BB-A262E2E9D9C0}"/>
    <cellStyle name="Comma [0] 11" xfId="7211" xr:uid="{00000000-0005-0000-0000-00002F000000}"/>
    <cellStyle name="Comma [0] 11 2" xfId="15964" xr:uid="{75153F55-19DE-4162-A470-94DEB00AE0AC}"/>
    <cellStyle name="Comma [0] 11 2 2" xfId="50974" xr:uid="{4FA02C65-A969-4259-A8D1-83C0072DF41B}"/>
    <cellStyle name="Comma [0] 11 2 3" xfId="33469" xr:uid="{2AAA19D1-84B6-405C-BA3F-60B4E89C2E56}"/>
    <cellStyle name="Comma [0] 11 3" xfId="42222" xr:uid="{68C89F86-E7D8-489D-A35A-6D01FBD2A4C7}"/>
    <cellStyle name="Comma [0] 11 4" xfId="24717" xr:uid="{2306D73A-C4A5-43C5-9D30-739646B3ECAC}"/>
    <cellStyle name="Comma [0] 12" xfId="11588" xr:uid="{3D959C13-07C8-474A-B595-D85FB2CDD988}"/>
    <cellStyle name="Comma [0] 12 2" xfId="46598" xr:uid="{0CABC79C-5499-4F0B-AE48-0FF16E2FF63A}"/>
    <cellStyle name="Comma [0] 12 3" xfId="29093" xr:uid="{DAA2F9FA-412D-47DD-B707-AE6A982B3BCB}"/>
    <cellStyle name="Comma [0] 13" xfId="37846" xr:uid="{8D42AC7D-A6EF-4F0D-809C-77821FD177BE}"/>
    <cellStyle name="Comma [0] 14" xfId="20341" xr:uid="{26A0E16C-F0D6-4112-8561-A2E3A6E57E52}"/>
    <cellStyle name="Comma [0] 2" xfId="71" xr:uid="{00000000-0005-0000-0000-000030000000}"/>
    <cellStyle name="Comma [0] 2 10" xfId="5023" xr:uid="{00000000-0005-0000-0000-000031000000}"/>
    <cellStyle name="Comma [0] 2 10 2" xfId="9400" xr:uid="{00000000-0005-0000-0000-000032000000}"/>
    <cellStyle name="Comma [0] 2 10 2 2" xfId="18153" xr:uid="{8A1EEEBB-A8EB-4BE5-8DF7-C28CC6AF493D}"/>
    <cellStyle name="Comma [0] 2 10 2 2 2" xfId="53163" xr:uid="{54A1233D-FAE3-4ACE-9612-79C136200D86}"/>
    <cellStyle name="Comma [0] 2 10 2 2 3" xfId="35658" xr:uid="{CCED3400-81F2-48DD-9876-73F1E9CF4A5E}"/>
    <cellStyle name="Comma [0] 2 10 2 3" xfId="44411" xr:uid="{8B26A5F2-F1BE-448E-BE9C-02DE745110BD}"/>
    <cellStyle name="Comma [0] 2 10 2 4" xfId="26906" xr:uid="{0B9CE6C4-326F-4D13-B228-DD6A3F4BC728}"/>
    <cellStyle name="Comma [0] 2 10 3" xfId="13777" xr:uid="{90890DA9-EAA9-442E-8CC8-BD9E3CEBEFAA}"/>
    <cellStyle name="Comma [0] 2 10 3 2" xfId="48787" xr:uid="{DD2A2DD5-462D-4A89-852D-7A8028A7EAAD}"/>
    <cellStyle name="Comma [0] 2 10 3 3" xfId="31282" xr:uid="{0FB2F845-F599-4892-852D-B9DE9D1B6648}"/>
    <cellStyle name="Comma [0] 2 10 4" xfId="40035" xr:uid="{6BE84DCB-F121-4F6B-9182-71310DF659B0}"/>
    <cellStyle name="Comma [0] 2 10 5" xfId="22530" xr:uid="{E39D1ACE-5414-4900-ABDD-D20DF1E48F6A}"/>
    <cellStyle name="Comma [0] 2 11" xfId="7212" xr:uid="{00000000-0005-0000-0000-000033000000}"/>
    <cellStyle name="Comma [0] 2 11 2" xfId="15965" xr:uid="{1A216991-ABDF-4019-9F7B-65CDE702918C}"/>
    <cellStyle name="Comma [0] 2 11 2 2" xfId="50975" xr:uid="{083503E9-9FA4-46DA-BA54-365F7B1C4D98}"/>
    <cellStyle name="Comma [0] 2 11 2 3" xfId="33470" xr:uid="{E922F3A9-A43C-45EF-A26E-54A730F02D30}"/>
    <cellStyle name="Comma [0] 2 11 3" xfId="42223" xr:uid="{21F74200-1A3F-4FBA-A42B-2E1EBB775F69}"/>
    <cellStyle name="Comma [0] 2 11 4" xfId="24718" xr:uid="{7EE83D01-8A79-4264-8DBA-279FE53F6522}"/>
    <cellStyle name="Comma [0] 2 12" xfId="11589" xr:uid="{EBA6C48F-9EEE-4313-8479-94BFEB90E8C9}"/>
    <cellStyle name="Comma [0] 2 12 2" xfId="46599" xr:uid="{D53EBB69-8339-4D63-AC78-FAFA2733603F}"/>
    <cellStyle name="Comma [0] 2 12 3" xfId="29094" xr:uid="{6BFE1660-3ADC-4757-A419-DBB6C1C4885B}"/>
    <cellStyle name="Comma [0] 2 13" xfId="37847" xr:uid="{E262CFFA-330E-49C8-885F-1F75F857F0EB}"/>
    <cellStyle name="Comma [0] 2 14" xfId="20342" xr:uid="{7BC4BB28-5A6D-406F-8776-17A1BF48C164}"/>
    <cellStyle name="Comma [0] 2 2" xfId="72" xr:uid="{00000000-0005-0000-0000-000034000000}"/>
    <cellStyle name="Comma [0] 2 2 10" xfId="7213" xr:uid="{00000000-0005-0000-0000-000035000000}"/>
    <cellStyle name="Comma [0] 2 2 10 2" xfId="15966" xr:uid="{CC412583-48F3-40D8-8FC5-A66DC0E1CEFA}"/>
    <cellStyle name="Comma [0] 2 2 10 2 2" xfId="50976" xr:uid="{5EFB6DDD-1379-4964-8961-5AB34E798D5F}"/>
    <cellStyle name="Comma [0] 2 2 10 2 3" xfId="33471" xr:uid="{88AFE2A5-D9AF-4E7A-826F-7510361C8736}"/>
    <cellStyle name="Comma [0] 2 2 10 3" xfId="42224" xr:uid="{69E064DF-D4EF-440B-A91F-0D2CFF0459FF}"/>
    <cellStyle name="Comma [0] 2 2 10 4" xfId="24719" xr:uid="{B80E49E3-E943-4778-A318-BEFD9F5CC82E}"/>
    <cellStyle name="Comma [0] 2 2 11" xfId="11590" xr:uid="{1FC8D4D0-402E-4669-AAAC-38CF5F96DEBF}"/>
    <cellStyle name="Comma [0] 2 2 11 2" xfId="46600" xr:uid="{77B795C3-9340-45B8-8A66-806CB4C64D98}"/>
    <cellStyle name="Comma [0] 2 2 11 3" xfId="29095" xr:uid="{4EB7B540-DDE0-4AA2-9F3B-FB64B34ADAD7}"/>
    <cellStyle name="Comma [0] 2 2 12" xfId="37848" xr:uid="{C59E1076-1F88-4C7E-8502-651AF4DD968E}"/>
    <cellStyle name="Comma [0] 2 2 13" xfId="20343" xr:uid="{BBD4811F-8466-4497-B99E-AE699115DBFF}"/>
    <cellStyle name="Comma [0] 2 2 2" xfId="73" xr:uid="{00000000-0005-0000-0000-000036000000}"/>
    <cellStyle name="Comma [0] 2 2 2 10" xfId="11591" xr:uid="{C8C702B6-D259-43CA-B408-957215D65E39}"/>
    <cellStyle name="Comma [0] 2 2 2 10 2" xfId="46601" xr:uid="{390685CA-5E8F-430D-AE14-C9F78F54F0B8}"/>
    <cellStyle name="Comma [0] 2 2 2 10 3" xfId="29096" xr:uid="{E80C3210-3728-46C3-9547-F313D59F39AE}"/>
    <cellStyle name="Comma [0] 2 2 2 11" xfId="37849" xr:uid="{C196C3B3-6C1E-4BFB-A463-C86E108D17CF}"/>
    <cellStyle name="Comma [0] 2 2 2 12" xfId="20344" xr:uid="{656A1637-B3BC-4C97-A9B6-8C668736BE9A}"/>
    <cellStyle name="Comma [0] 2 2 2 2" xfId="2926" xr:uid="{00000000-0005-0000-0000-000037000000}"/>
    <cellStyle name="Comma [0] 2 2 2 2 10" xfId="20443" xr:uid="{ABE38912-C356-4DE8-9760-9015BB1F6168}"/>
    <cellStyle name="Comma [0] 2 2 2 2 2" xfId="3038" xr:uid="{00000000-0005-0000-0000-000038000000}"/>
    <cellStyle name="Comma [0] 2 2 2 2 2 2" xfId="3314" xr:uid="{00000000-0005-0000-0000-000039000000}"/>
    <cellStyle name="Comma [0] 2 2 2 2 2 2 2" xfId="3867" xr:uid="{00000000-0005-0000-0000-00003A000000}"/>
    <cellStyle name="Comma [0] 2 2 2 2 2 2 2 2" xfId="4963" xr:uid="{00000000-0005-0000-0000-00003B000000}"/>
    <cellStyle name="Comma [0] 2 2 2 2 2 2 2 2 2" xfId="7152" xr:uid="{00000000-0005-0000-0000-00003C000000}"/>
    <cellStyle name="Comma [0] 2 2 2 2 2 2 2 2 2 2" xfId="11529" xr:uid="{00000000-0005-0000-0000-00003D000000}"/>
    <cellStyle name="Comma [0] 2 2 2 2 2 2 2 2 2 2 2" xfId="20282" xr:uid="{BD24F1E5-82F0-4E91-9E0C-AFCA165CCAF3}"/>
    <cellStyle name="Comma [0] 2 2 2 2 2 2 2 2 2 2 2 2" xfId="55292" xr:uid="{95D2B3F9-CACC-4013-98E0-5E86A4C75FC1}"/>
    <cellStyle name="Comma [0] 2 2 2 2 2 2 2 2 2 2 2 3" xfId="37787" xr:uid="{CB870245-7804-4785-9C66-F5FFD727D714}"/>
    <cellStyle name="Comma [0] 2 2 2 2 2 2 2 2 2 2 3" xfId="46540" xr:uid="{E1F175DB-BF6B-4733-89A8-91CEEA1E98B6}"/>
    <cellStyle name="Comma [0] 2 2 2 2 2 2 2 2 2 2 4" xfId="29035" xr:uid="{4A2764BB-2C35-46E4-A49A-EEB8B41D3CD1}"/>
    <cellStyle name="Comma [0] 2 2 2 2 2 2 2 2 2 3" xfId="15906" xr:uid="{5548D3CC-8EFE-40DF-83B0-ACD8BE37B74E}"/>
    <cellStyle name="Comma [0] 2 2 2 2 2 2 2 2 2 3 2" xfId="50916" xr:uid="{94DC012B-B6A2-4C53-9B4F-106D64473BA6}"/>
    <cellStyle name="Comma [0] 2 2 2 2 2 2 2 2 2 3 3" xfId="33411" xr:uid="{76E35D68-627B-4D25-8096-48E844C3D520}"/>
    <cellStyle name="Comma [0] 2 2 2 2 2 2 2 2 2 4" xfId="42164" xr:uid="{3B252D5E-F9FD-4AFC-8581-FAA09D79A900}"/>
    <cellStyle name="Comma [0] 2 2 2 2 2 2 2 2 2 5" xfId="24659" xr:uid="{8D18255D-04C5-4BDE-AB7E-7C121FA830FC}"/>
    <cellStyle name="Comma [0] 2 2 2 2 2 2 2 2 3" xfId="9341" xr:uid="{00000000-0005-0000-0000-00003E000000}"/>
    <cellStyle name="Comma [0] 2 2 2 2 2 2 2 2 3 2" xfId="18094" xr:uid="{F6A9BB07-6661-427C-B16E-835CD17A4C85}"/>
    <cellStyle name="Comma [0] 2 2 2 2 2 2 2 2 3 2 2" xfId="53104" xr:uid="{429CB7FB-CB89-4C54-8C13-9647A7761F75}"/>
    <cellStyle name="Comma [0] 2 2 2 2 2 2 2 2 3 2 3" xfId="35599" xr:uid="{7A4AFE28-0910-4575-8AA6-D546B227FFF1}"/>
    <cellStyle name="Comma [0] 2 2 2 2 2 2 2 2 3 3" xfId="44352" xr:uid="{61EFD6AB-FFA4-4190-9E53-B7BC60DA0198}"/>
    <cellStyle name="Comma [0] 2 2 2 2 2 2 2 2 3 4" xfId="26847" xr:uid="{1A2B282F-6F73-493A-92F8-EC2EA0E4C6FB}"/>
    <cellStyle name="Comma [0] 2 2 2 2 2 2 2 2 4" xfId="13718" xr:uid="{1B1ED166-377C-434C-AB82-41B134C16DEE}"/>
    <cellStyle name="Comma [0] 2 2 2 2 2 2 2 2 4 2" xfId="48728" xr:uid="{143D693B-B90E-420D-99B7-4CD3E3FC13EC}"/>
    <cellStyle name="Comma [0] 2 2 2 2 2 2 2 2 4 3" xfId="31223" xr:uid="{699A59EF-9DEC-4A1F-BCE5-B78ADA6A442E}"/>
    <cellStyle name="Comma [0] 2 2 2 2 2 2 2 2 5" xfId="39976" xr:uid="{98795A85-8482-4154-9685-D64FB8E942F4}"/>
    <cellStyle name="Comma [0] 2 2 2 2 2 2 2 2 6" xfId="22471" xr:uid="{A51E2855-F023-4168-AB48-7E8E9B09EFC2}"/>
    <cellStyle name="Comma [0] 2 2 2 2 2 2 2 3" xfId="6058" xr:uid="{00000000-0005-0000-0000-00003F000000}"/>
    <cellStyle name="Comma [0] 2 2 2 2 2 2 2 3 2" xfId="10435" xr:uid="{00000000-0005-0000-0000-000040000000}"/>
    <cellStyle name="Comma [0] 2 2 2 2 2 2 2 3 2 2" xfId="19188" xr:uid="{D958AC2A-15CD-4031-ABB7-AC81B010EAD9}"/>
    <cellStyle name="Comma [0] 2 2 2 2 2 2 2 3 2 2 2" xfId="54198" xr:uid="{6345EBE2-9AFF-4847-A6C1-6E87AC3215A3}"/>
    <cellStyle name="Comma [0] 2 2 2 2 2 2 2 3 2 2 3" xfId="36693" xr:uid="{CCEB95E5-948A-4E10-B8C9-64454913C2FF}"/>
    <cellStyle name="Comma [0] 2 2 2 2 2 2 2 3 2 3" xfId="45446" xr:uid="{53A59E6D-ACD2-4A2B-BE75-0323ADF5897F}"/>
    <cellStyle name="Comma [0] 2 2 2 2 2 2 2 3 2 4" xfId="27941" xr:uid="{C7035A31-41C5-4C00-9849-8B47E87F4E11}"/>
    <cellStyle name="Comma [0] 2 2 2 2 2 2 2 3 3" xfId="14812" xr:uid="{2F106BF0-7D95-4E42-AB3B-C5652EFE5CC2}"/>
    <cellStyle name="Comma [0] 2 2 2 2 2 2 2 3 3 2" xfId="49822" xr:uid="{2F828F27-7405-4E8D-AD27-DCF6E053DEF8}"/>
    <cellStyle name="Comma [0] 2 2 2 2 2 2 2 3 3 3" xfId="32317" xr:uid="{CD2F15A3-9532-470B-AB02-70CD1B01A473}"/>
    <cellStyle name="Comma [0] 2 2 2 2 2 2 2 3 4" xfId="41070" xr:uid="{73E91904-8909-47B0-B6F3-3F465900D68E}"/>
    <cellStyle name="Comma [0] 2 2 2 2 2 2 2 3 5" xfId="23565" xr:uid="{FAC9E7DC-736A-4C2A-A688-E93373C9D7B5}"/>
    <cellStyle name="Comma [0] 2 2 2 2 2 2 2 4" xfId="8247" xr:uid="{00000000-0005-0000-0000-000041000000}"/>
    <cellStyle name="Comma [0] 2 2 2 2 2 2 2 4 2" xfId="17000" xr:uid="{AAFA90A7-AE4D-416F-B8F6-2AF1BB09F8CC}"/>
    <cellStyle name="Comma [0] 2 2 2 2 2 2 2 4 2 2" xfId="52010" xr:uid="{383B9F34-CDD7-47BF-92D3-C7574D7CE0FD}"/>
    <cellStyle name="Comma [0] 2 2 2 2 2 2 2 4 2 3" xfId="34505" xr:uid="{101EE516-04AC-46B7-898D-CF29CB908110}"/>
    <cellStyle name="Comma [0] 2 2 2 2 2 2 2 4 3" xfId="43258" xr:uid="{E503F89F-138E-4CE6-AF37-9291FA4FB267}"/>
    <cellStyle name="Comma [0] 2 2 2 2 2 2 2 4 4" xfId="25753" xr:uid="{C9E9EAA8-4925-4EC6-AA8D-E75267AE7B95}"/>
    <cellStyle name="Comma [0] 2 2 2 2 2 2 2 5" xfId="12624" xr:uid="{3DF8A6C3-A831-4963-8EC7-76E39DC0679A}"/>
    <cellStyle name="Comma [0] 2 2 2 2 2 2 2 5 2" xfId="47634" xr:uid="{50F2969D-99BC-46C5-B271-233F3C9D17C3}"/>
    <cellStyle name="Comma [0] 2 2 2 2 2 2 2 5 3" xfId="30129" xr:uid="{B9F28DCE-CD15-46E5-B2DF-6DED435C21DA}"/>
    <cellStyle name="Comma [0] 2 2 2 2 2 2 2 6" xfId="38882" xr:uid="{D751A37A-41B3-4D19-9058-E857BABB9752}"/>
    <cellStyle name="Comma [0] 2 2 2 2 2 2 2 7" xfId="21377" xr:uid="{010E29F7-C76E-4505-9261-DA43B7644467}"/>
    <cellStyle name="Comma [0] 2 2 2 2 2 2 3" xfId="4415" xr:uid="{00000000-0005-0000-0000-000042000000}"/>
    <cellStyle name="Comma [0] 2 2 2 2 2 2 3 2" xfId="6604" xr:uid="{00000000-0005-0000-0000-000043000000}"/>
    <cellStyle name="Comma [0] 2 2 2 2 2 2 3 2 2" xfId="10981" xr:uid="{00000000-0005-0000-0000-000044000000}"/>
    <cellStyle name="Comma [0] 2 2 2 2 2 2 3 2 2 2" xfId="19734" xr:uid="{F7855FC1-E719-4517-9C27-017D3D28BA10}"/>
    <cellStyle name="Comma [0] 2 2 2 2 2 2 3 2 2 2 2" xfId="54744" xr:uid="{3C4646F5-F4D0-4885-BCEB-D0478560D25A}"/>
    <cellStyle name="Comma [0] 2 2 2 2 2 2 3 2 2 2 3" xfId="37239" xr:uid="{8A42083C-3D8A-4A74-ACFF-A89744C9DD83}"/>
    <cellStyle name="Comma [0] 2 2 2 2 2 2 3 2 2 3" xfId="45992" xr:uid="{B23CBDA6-DA25-4E4A-AF5B-F64B266F4510}"/>
    <cellStyle name="Comma [0] 2 2 2 2 2 2 3 2 2 4" xfId="28487" xr:uid="{66E5E1F2-DA68-4601-B922-5AFA80AAE1AA}"/>
    <cellStyle name="Comma [0] 2 2 2 2 2 2 3 2 3" xfId="15358" xr:uid="{297B2F18-8ADF-4A7C-B486-5599B7651444}"/>
    <cellStyle name="Comma [0] 2 2 2 2 2 2 3 2 3 2" xfId="50368" xr:uid="{8E0F3514-7C07-4CC2-B0A8-4F3CF038706E}"/>
    <cellStyle name="Comma [0] 2 2 2 2 2 2 3 2 3 3" xfId="32863" xr:uid="{E5751174-4412-423D-AB41-A74717CE37C0}"/>
    <cellStyle name="Comma [0] 2 2 2 2 2 2 3 2 4" xfId="41616" xr:uid="{0FE0505D-458A-421C-BFBA-BA36DCD9B21B}"/>
    <cellStyle name="Comma [0] 2 2 2 2 2 2 3 2 5" xfId="24111" xr:uid="{54251ABD-3B5C-412D-B61B-E75E44FC50F2}"/>
    <cellStyle name="Comma [0] 2 2 2 2 2 2 3 3" xfId="8793" xr:uid="{00000000-0005-0000-0000-000045000000}"/>
    <cellStyle name="Comma [0] 2 2 2 2 2 2 3 3 2" xfId="17546" xr:uid="{4615BA33-7443-472F-BD4D-C083F3BAA55C}"/>
    <cellStyle name="Comma [0] 2 2 2 2 2 2 3 3 2 2" xfId="52556" xr:uid="{D913ECDC-5B35-4C8F-A667-D3B57DA8A785}"/>
    <cellStyle name="Comma [0] 2 2 2 2 2 2 3 3 2 3" xfId="35051" xr:uid="{1BC74E6A-DF50-492D-AA05-514CA3E66853}"/>
    <cellStyle name="Comma [0] 2 2 2 2 2 2 3 3 3" xfId="43804" xr:uid="{C6C834F1-C374-4A6F-822E-D86BE81C79AB}"/>
    <cellStyle name="Comma [0] 2 2 2 2 2 2 3 3 4" xfId="26299" xr:uid="{9DE57D9D-25C7-44D4-B643-7BD9C287234E}"/>
    <cellStyle name="Comma [0] 2 2 2 2 2 2 3 4" xfId="13170" xr:uid="{AD0777FC-7D17-4B00-96B5-7C73D4720836}"/>
    <cellStyle name="Comma [0] 2 2 2 2 2 2 3 4 2" xfId="48180" xr:uid="{F984728D-9F41-4053-ADB0-2EA287C7836B}"/>
    <cellStyle name="Comma [0] 2 2 2 2 2 2 3 4 3" xfId="30675" xr:uid="{8F8D9242-4734-41FD-903E-7F3B3CB8A4B8}"/>
    <cellStyle name="Comma [0] 2 2 2 2 2 2 3 5" xfId="39428" xr:uid="{0DAD2037-5781-4471-9166-7DB5B6B0BCBC}"/>
    <cellStyle name="Comma [0] 2 2 2 2 2 2 3 6" xfId="21923" xr:uid="{B6CB3131-B2BC-4C6A-9980-EC6252249B86}"/>
    <cellStyle name="Comma [0] 2 2 2 2 2 2 4" xfId="5510" xr:uid="{00000000-0005-0000-0000-000046000000}"/>
    <cellStyle name="Comma [0] 2 2 2 2 2 2 4 2" xfId="9887" xr:uid="{00000000-0005-0000-0000-000047000000}"/>
    <cellStyle name="Comma [0] 2 2 2 2 2 2 4 2 2" xfId="18640" xr:uid="{656D919D-11BC-4CA3-A98E-3793A0D2C58C}"/>
    <cellStyle name="Comma [0] 2 2 2 2 2 2 4 2 2 2" xfId="53650" xr:uid="{2879DC21-7EA5-4B76-B1F8-A661E451A044}"/>
    <cellStyle name="Comma [0] 2 2 2 2 2 2 4 2 2 3" xfId="36145" xr:uid="{FF9CFB8B-A2DF-4E91-B98E-DE7C224B1C1A}"/>
    <cellStyle name="Comma [0] 2 2 2 2 2 2 4 2 3" xfId="44898" xr:uid="{645F90BA-FFB8-442A-BEC3-D1085F191E34}"/>
    <cellStyle name="Comma [0] 2 2 2 2 2 2 4 2 4" xfId="27393" xr:uid="{59A77766-39AF-4221-9BBA-8A0B637692D2}"/>
    <cellStyle name="Comma [0] 2 2 2 2 2 2 4 3" xfId="14264" xr:uid="{0805C6F0-9FFD-41E5-BC1E-F135DC19B4B7}"/>
    <cellStyle name="Comma [0] 2 2 2 2 2 2 4 3 2" xfId="49274" xr:uid="{3746CA2B-B2A4-4FCC-B0A5-11231E4D510F}"/>
    <cellStyle name="Comma [0] 2 2 2 2 2 2 4 3 3" xfId="31769" xr:uid="{288DEA6C-5B92-4563-8ED3-2748E0F0E8A5}"/>
    <cellStyle name="Comma [0] 2 2 2 2 2 2 4 4" xfId="40522" xr:uid="{A387F2BF-506C-46B9-9A55-D480BF70ED06}"/>
    <cellStyle name="Comma [0] 2 2 2 2 2 2 4 5" xfId="23017" xr:uid="{0A3F3600-95DE-4012-8158-151F36D31041}"/>
    <cellStyle name="Comma [0] 2 2 2 2 2 2 5" xfId="7699" xr:uid="{00000000-0005-0000-0000-000048000000}"/>
    <cellStyle name="Comma [0] 2 2 2 2 2 2 5 2" xfId="16452" xr:uid="{9A21F67E-5997-4D96-8C09-04EA2C0670D8}"/>
    <cellStyle name="Comma [0] 2 2 2 2 2 2 5 2 2" xfId="51462" xr:uid="{958D7F73-3FA9-40E0-AD63-C463C243CD5F}"/>
    <cellStyle name="Comma [0] 2 2 2 2 2 2 5 2 3" xfId="33957" xr:uid="{D68501E4-8CCD-4B81-A26F-949F035786E3}"/>
    <cellStyle name="Comma [0] 2 2 2 2 2 2 5 3" xfId="42710" xr:uid="{9DB61850-8422-46F1-A83F-29AB28B40685}"/>
    <cellStyle name="Comma [0] 2 2 2 2 2 2 5 4" xfId="25205" xr:uid="{948E5AC5-EED5-47FB-A9A9-607FC74A5BAC}"/>
    <cellStyle name="Comma [0] 2 2 2 2 2 2 6" xfId="12076" xr:uid="{8D4F2449-673C-416B-9C1C-41AE63FB261A}"/>
    <cellStyle name="Comma [0] 2 2 2 2 2 2 6 2" xfId="47086" xr:uid="{AF93F21F-BC11-4BA1-AC68-798D2A20B51A}"/>
    <cellStyle name="Comma [0] 2 2 2 2 2 2 6 3" xfId="29581" xr:uid="{0C38B5F6-E63A-4E90-BEA1-1C6E0F2AA2BF}"/>
    <cellStyle name="Comma [0] 2 2 2 2 2 2 7" xfId="38334" xr:uid="{D376056D-40EA-4FA9-BE60-3407A0D45330}"/>
    <cellStyle name="Comma [0] 2 2 2 2 2 2 8" xfId="20829" xr:uid="{D23C5B09-B8FD-44E1-BDCD-3C07AB67EC87}"/>
    <cellStyle name="Comma [0] 2 2 2 2 2 3" xfId="3593" xr:uid="{00000000-0005-0000-0000-000049000000}"/>
    <cellStyle name="Comma [0] 2 2 2 2 2 3 2" xfId="4689" xr:uid="{00000000-0005-0000-0000-00004A000000}"/>
    <cellStyle name="Comma [0] 2 2 2 2 2 3 2 2" xfId="6878" xr:uid="{00000000-0005-0000-0000-00004B000000}"/>
    <cellStyle name="Comma [0] 2 2 2 2 2 3 2 2 2" xfId="11255" xr:uid="{00000000-0005-0000-0000-00004C000000}"/>
    <cellStyle name="Comma [0] 2 2 2 2 2 3 2 2 2 2" xfId="20008" xr:uid="{534E4ADB-DDAE-444B-A647-24D48D816A1F}"/>
    <cellStyle name="Comma [0] 2 2 2 2 2 3 2 2 2 2 2" xfId="55018" xr:uid="{A2508FB3-51CC-4CDB-8FD2-23FA88311259}"/>
    <cellStyle name="Comma [0] 2 2 2 2 2 3 2 2 2 2 3" xfId="37513" xr:uid="{1E8FA8AF-5BB3-42A2-97E1-DD661A0AE3F3}"/>
    <cellStyle name="Comma [0] 2 2 2 2 2 3 2 2 2 3" xfId="46266" xr:uid="{551668EE-4800-4DE7-8EEC-17C64AA8674A}"/>
    <cellStyle name="Comma [0] 2 2 2 2 2 3 2 2 2 4" xfId="28761" xr:uid="{DA85766D-8684-4101-B5C6-1FBA4A3CE168}"/>
    <cellStyle name="Comma [0] 2 2 2 2 2 3 2 2 3" xfId="15632" xr:uid="{EFEEAA70-0E11-4E77-BBCA-05096A421184}"/>
    <cellStyle name="Comma [0] 2 2 2 2 2 3 2 2 3 2" xfId="50642" xr:uid="{569134CB-CCD9-4EFA-B865-AF2B5809041B}"/>
    <cellStyle name="Comma [0] 2 2 2 2 2 3 2 2 3 3" xfId="33137" xr:uid="{43E59B94-DC36-4411-AF0F-9C68CB90134E}"/>
    <cellStyle name="Comma [0] 2 2 2 2 2 3 2 2 4" xfId="41890" xr:uid="{B82FE008-3C51-4C94-BCD4-713196685ED9}"/>
    <cellStyle name="Comma [0] 2 2 2 2 2 3 2 2 5" xfId="24385" xr:uid="{078BB73C-5FD1-4C94-BA7C-7FA653E8AFE4}"/>
    <cellStyle name="Comma [0] 2 2 2 2 2 3 2 3" xfId="9067" xr:uid="{00000000-0005-0000-0000-00004D000000}"/>
    <cellStyle name="Comma [0] 2 2 2 2 2 3 2 3 2" xfId="17820" xr:uid="{A5A52B90-463C-40AC-B465-9FC4B2FD12CF}"/>
    <cellStyle name="Comma [0] 2 2 2 2 2 3 2 3 2 2" xfId="52830" xr:uid="{FC3239C0-E2C2-4CC7-BA34-21D1511293DF}"/>
    <cellStyle name="Comma [0] 2 2 2 2 2 3 2 3 2 3" xfId="35325" xr:uid="{C57555ED-CC1A-4792-AEB5-59E8E4387A91}"/>
    <cellStyle name="Comma [0] 2 2 2 2 2 3 2 3 3" xfId="44078" xr:uid="{2CB5578F-B61F-49E0-A3D4-7FDFD511876D}"/>
    <cellStyle name="Comma [0] 2 2 2 2 2 3 2 3 4" xfId="26573" xr:uid="{1BA35744-0FA7-46D1-B3DB-CD325B77D737}"/>
    <cellStyle name="Comma [0] 2 2 2 2 2 3 2 4" xfId="13444" xr:uid="{BDD341F3-8245-48AA-8E94-D03ED25526C0}"/>
    <cellStyle name="Comma [0] 2 2 2 2 2 3 2 4 2" xfId="48454" xr:uid="{048FB552-0F28-4DD2-99FF-35D3706C9608}"/>
    <cellStyle name="Comma [0] 2 2 2 2 2 3 2 4 3" xfId="30949" xr:uid="{08EC5F3A-E367-40C1-B650-AF5F7CFD4A50}"/>
    <cellStyle name="Comma [0] 2 2 2 2 2 3 2 5" xfId="39702" xr:uid="{C2478261-9DEB-4A91-A64B-224B579F0037}"/>
    <cellStyle name="Comma [0] 2 2 2 2 2 3 2 6" xfId="22197" xr:uid="{38CCD07F-E0DE-4A03-B877-9F950E891A7C}"/>
    <cellStyle name="Comma [0] 2 2 2 2 2 3 3" xfId="5784" xr:uid="{00000000-0005-0000-0000-00004E000000}"/>
    <cellStyle name="Comma [0] 2 2 2 2 2 3 3 2" xfId="10161" xr:uid="{00000000-0005-0000-0000-00004F000000}"/>
    <cellStyle name="Comma [0] 2 2 2 2 2 3 3 2 2" xfId="18914" xr:uid="{A7476675-13FE-4918-BC4A-6EBA6A7CF701}"/>
    <cellStyle name="Comma [0] 2 2 2 2 2 3 3 2 2 2" xfId="53924" xr:uid="{4BD719AA-0052-4D15-810C-EB0E57A13AEC}"/>
    <cellStyle name="Comma [0] 2 2 2 2 2 3 3 2 2 3" xfId="36419" xr:uid="{A73BB4CB-CE42-4381-BFE4-5A6B2E5A4C3C}"/>
    <cellStyle name="Comma [0] 2 2 2 2 2 3 3 2 3" xfId="45172" xr:uid="{096437AA-A785-4474-820F-5E80722BF794}"/>
    <cellStyle name="Comma [0] 2 2 2 2 2 3 3 2 4" xfId="27667" xr:uid="{92D61709-0F13-4388-83FE-1D47D6A15FBA}"/>
    <cellStyle name="Comma [0] 2 2 2 2 2 3 3 3" xfId="14538" xr:uid="{48B31FD7-74FA-4EFF-ACA1-3CF79AC24C8C}"/>
    <cellStyle name="Comma [0] 2 2 2 2 2 3 3 3 2" xfId="49548" xr:uid="{35D5266A-2EC4-4511-B1C0-82772A332245}"/>
    <cellStyle name="Comma [0] 2 2 2 2 2 3 3 3 3" xfId="32043" xr:uid="{D29E403B-53BA-435D-8383-56C9F5DF4787}"/>
    <cellStyle name="Comma [0] 2 2 2 2 2 3 3 4" xfId="40796" xr:uid="{63AA9BA0-3116-412D-8CD9-613329F6650E}"/>
    <cellStyle name="Comma [0] 2 2 2 2 2 3 3 5" xfId="23291" xr:uid="{9A4880FD-1624-4616-AEE2-6BB409B7ABE1}"/>
    <cellStyle name="Comma [0] 2 2 2 2 2 3 4" xfId="7973" xr:uid="{00000000-0005-0000-0000-000050000000}"/>
    <cellStyle name="Comma [0] 2 2 2 2 2 3 4 2" xfId="16726" xr:uid="{0722312A-3C54-49D1-9A2B-FB92901574B9}"/>
    <cellStyle name="Comma [0] 2 2 2 2 2 3 4 2 2" xfId="51736" xr:uid="{8DD7BC86-238E-4D07-B03C-0B8DCFF811FB}"/>
    <cellStyle name="Comma [0] 2 2 2 2 2 3 4 2 3" xfId="34231" xr:uid="{0CA02028-D704-4B56-9733-8DA1C68C696F}"/>
    <cellStyle name="Comma [0] 2 2 2 2 2 3 4 3" xfId="42984" xr:uid="{8113A177-3621-4548-96ED-C2A7041A2743}"/>
    <cellStyle name="Comma [0] 2 2 2 2 2 3 4 4" xfId="25479" xr:uid="{D5BCF567-400F-43FA-8D28-1002999FE45C}"/>
    <cellStyle name="Comma [0] 2 2 2 2 2 3 5" xfId="12350" xr:uid="{0B946315-26BD-426A-B8EA-77CE3DD1D1A7}"/>
    <cellStyle name="Comma [0] 2 2 2 2 2 3 5 2" xfId="47360" xr:uid="{285790FB-5ABF-42CE-9BFC-043CF26751B6}"/>
    <cellStyle name="Comma [0] 2 2 2 2 2 3 5 3" xfId="29855" xr:uid="{6FA54C38-DA77-40AF-B4FC-EECFA6976F68}"/>
    <cellStyle name="Comma [0] 2 2 2 2 2 3 6" xfId="38608" xr:uid="{663CBB49-2E20-4C25-B9C5-DF4BA47D1C90}"/>
    <cellStyle name="Comma [0] 2 2 2 2 2 3 7" xfId="21103" xr:uid="{DFB7F2F7-84CC-425A-9E28-F7690FF3D1D1}"/>
    <cellStyle name="Comma [0] 2 2 2 2 2 4" xfId="4141" xr:uid="{00000000-0005-0000-0000-000051000000}"/>
    <cellStyle name="Comma [0] 2 2 2 2 2 4 2" xfId="6330" xr:uid="{00000000-0005-0000-0000-000052000000}"/>
    <cellStyle name="Comma [0] 2 2 2 2 2 4 2 2" xfId="10707" xr:uid="{00000000-0005-0000-0000-000053000000}"/>
    <cellStyle name="Comma [0] 2 2 2 2 2 4 2 2 2" xfId="19460" xr:uid="{F03CB259-6711-4758-A020-1C9BC35FB0D5}"/>
    <cellStyle name="Comma [0] 2 2 2 2 2 4 2 2 2 2" xfId="54470" xr:uid="{B0259476-43B1-44FE-9B22-15B56866E691}"/>
    <cellStyle name="Comma [0] 2 2 2 2 2 4 2 2 2 3" xfId="36965" xr:uid="{AE8817E9-F214-4D55-9E37-D5DD2C091D87}"/>
    <cellStyle name="Comma [0] 2 2 2 2 2 4 2 2 3" xfId="45718" xr:uid="{CF53E350-3053-4721-AB7B-48C27C0F046B}"/>
    <cellStyle name="Comma [0] 2 2 2 2 2 4 2 2 4" xfId="28213" xr:uid="{01FD7EAA-DA87-4E3F-A681-3C79D049BD7C}"/>
    <cellStyle name="Comma [0] 2 2 2 2 2 4 2 3" xfId="15084" xr:uid="{2F339120-4BE3-4EF3-B34E-3445CB51C2A3}"/>
    <cellStyle name="Comma [0] 2 2 2 2 2 4 2 3 2" xfId="50094" xr:uid="{A53F5A57-DD10-4B41-A439-1B18857EA093}"/>
    <cellStyle name="Comma [0] 2 2 2 2 2 4 2 3 3" xfId="32589" xr:uid="{3B6D06BB-2DC3-4717-AA0A-B155D7E2C317}"/>
    <cellStyle name="Comma [0] 2 2 2 2 2 4 2 4" xfId="41342" xr:uid="{3E89A5BF-DB4F-4386-AFD5-BB30551A9A75}"/>
    <cellStyle name="Comma [0] 2 2 2 2 2 4 2 5" xfId="23837" xr:uid="{0E9B5E73-7550-46CE-B213-1BF4F0A1D47C}"/>
    <cellStyle name="Comma [0] 2 2 2 2 2 4 3" xfId="8519" xr:uid="{00000000-0005-0000-0000-000054000000}"/>
    <cellStyle name="Comma [0] 2 2 2 2 2 4 3 2" xfId="17272" xr:uid="{C9BDCECC-DCCB-49F8-A412-9EB2E7C5E596}"/>
    <cellStyle name="Comma [0] 2 2 2 2 2 4 3 2 2" xfId="52282" xr:uid="{C40E5317-B88A-4273-B36D-C6E7ECC86932}"/>
    <cellStyle name="Comma [0] 2 2 2 2 2 4 3 2 3" xfId="34777" xr:uid="{6FC8E16F-4D56-4A2E-BF5D-395DDA341ADD}"/>
    <cellStyle name="Comma [0] 2 2 2 2 2 4 3 3" xfId="43530" xr:uid="{D4C816B1-5A9B-49C4-8677-8791D5F2DE3E}"/>
    <cellStyle name="Comma [0] 2 2 2 2 2 4 3 4" xfId="26025" xr:uid="{21328853-730A-4AE1-B451-58D4294E19B2}"/>
    <cellStyle name="Comma [0] 2 2 2 2 2 4 4" xfId="12896" xr:uid="{7EC107BF-D2C8-433F-938E-9A5559054C52}"/>
    <cellStyle name="Comma [0] 2 2 2 2 2 4 4 2" xfId="47906" xr:uid="{E7A24DB8-0F36-4C50-B32A-75920C63B3C3}"/>
    <cellStyle name="Comma [0] 2 2 2 2 2 4 4 3" xfId="30401" xr:uid="{97590744-1892-4E8E-B162-CE5F2623B737}"/>
    <cellStyle name="Comma [0] 2 2 2 2 2 4 5" xfId="39154" xr:uid="{C077ED4D-8EAF-4815-9110-82ABB2E27F01}"/>
    <cellStyle name="Comma [0] 2 2 2 2 2 4 6" xfId="21649" xr:uid="{5BBD6702-B593-4A4A-88A2-9C33EFEDEC66}"/>
    <cellStyle name="Comma [0] 2 2 2 2 2 5" xfId="5236" xr:uid="{00000000-0005-0000-0000-000055000000}"/>
    <cellStyle name="Comma [0] 2 2 2 2 2 5 2" xfId="9613" xr:uid="{00000000-0005-0000-0000-000056000000}"/>
    <cellStyle name="Comma [0] 2 2 2 2 2 5 2 2" xfId="18366" xr:uid="{6502234A-6750-49CB-9E89-F2686D43EB0B}"/>
    <cellStyle name="Comma [0] 2 2 2 2 2 5 2 2 2" xfId="53376" xr:uid="{87A0D217-F9E6-4417-814C-1E2A3FF65A8D}"/>
    <cellStyle name="Comma [0] 2 2 2 2 2 5 2 2 3" xfId="35871" xr:uid="{DF27D628-DF5D-4E00-997E-E80316080A0D}"/>
    <cellStyle name="Comma [0] 2 2 2 2 2 5 2 3" xfId="44624" xr:uid="{29B4C0D2-EF8C-422B-880F-089D89ADB282}"/>
    <cellStyle name="Comma [0] 2 2 2 2 2 5 2 4" xfId="27119" xr:uid="{2A0E27BA-AF07-458F-865A-F76D48F64346}"/>
    <cellStyle name="Comma [0] 2 2 2 2 2 5 3" xfId="13990" xr:uid="{37C578A5-FB02-499E-87DB-91247F762269}"/>
    <cellStyle name="Comma [0] 2 2 2 2 2 5 3 2" xfId="49000" xr:uid="{D39FB7E3-5514-4AF0-ADDE-31F0E53C5121}"/>
    <cellStyle name="Comma [0] 2 2 2 2 2 5 3 3" xfId="31495" xr:uid="{08BE2EF1-473A-4206-9E52-E0D80FD76ED5}"/>
    <cellStyle name="Comma [0] 2 2 2 2 2 5 4" xfId="40248" xr:uid="{FB0807CF-AF17-42AE-B994-975FC1114C06}"/>
    <cellStyle name="Comma [0] 2 2 2 2 2 5 5" xfId="22743" xr:uid="{DDD69366-338F-45EC-883E-3B164510C7C5}"/>
    <cellStyle name="Comma [0] 2 2 2 2 2 6" xfId="7425" xr:uid="{00000000-0005-0000-0000-000057000000}"/>
    <cellStyle name="Comma [0] 2 2 2 2 2 6 2" xfId="16178" xr:uid="{77F7AE38-9DD1-40B6-9DFB-52A3755CB7FC}"/>
    <cellStyle name="Comma [0] 2 2 2 2 2 6 2 2" xfId="51188" xr:uid="{D29C0D95-D0CD-4A91-AEAD-7F3D9AC5F946}"/>
    <cellStyle name="Comma [0] 2 2 2 2 2 6 2 3" xfId="33683" xr:uid="{975C6E4E-6C5B-4D55-8002-10752349957B}"/>
    <cellStyle name="Comma [0] 2 2 2 2 2 6 3" xfId="42436" xr:uid="{74948007-BFCB-44A3-B034-DF55862E4870}"/>
    <cellStyle name="Comma [0] 2 2 2 2 2 6 4" xfId="24931" xr:uid="{292474E8-A7D3-4596-9674-75AFCDC0711F}"/>
    <cellStyle name="Comma [0] 2 2 2 2 2 7" xfId="11802" xr:uid="{7187D71B-B1C9-4424-9FF0-EC45573D24E8}"/>
    <cellStyle name="Comma [0] 2 2 2 2 2 7 2" xfId="46812" xr:uid="{41F3FD7F-AEA9-4D60-B4BE-C3D4FE2E41FD}"/>
    <cellStyle name="Comma [0] 2 2 2 2 2 7 3" xfId="29307" xr:uid="{ED344656-DCD3-42BF-A785-2C35A63F1E22}"/>
    <cellStyle name="Comma [0] 2 2 2 2 2 8" xfId="38060" xr:uid="{54CA81CC-ED32-4A98-9399-FB345FC8CB6B}"/>
    <cellStyle name="Comma [0] 2 2 2 2 2 9" xfId="20555" xr:uid="{8DDAE591-D627-4ECA-880A-FD4AD695AC87}"/>
    <cellStyle name="Comma [0] 2 2 2 2 3" xfId="3202" xr:uid="{00000000-0005-0000-0000-000058000000}"/>
    <cellStyle name="Comma [0] 2 2 2 2 3 2" xfId="3755" xr:uid="{00000000-0005-0000-0000-000059000000}"/>
    <cellStyle name="Comma [0] 2 2 2 2 3 2 2" xfId="4851" xr:uid="{00000000-0005-0000-0000-00005A000000}"/>
    <cellStyle name="Comma [0] 2 2 2 2 3 2 2 2" xfId="7040" xr:uid="{00000000-0005-0000-0000-00005B000000}"/>
    <cellStyle name="Comma [0] 2 2 2 2 3 2 2 2 2" xfId="11417" xr:uid="{00000000-0005-0000-0000-00005C000000}"/>
    <cellStyle name="Comma [0] 2 2 2 2 3 2 2 2 2 2" xfId="20170" xr:uid="{05A9A672-AFE2-4B1E-A219-16707C2EBBFF}"/>
    <cellStyle name="Comma [0] 2 2 2 2 3 2 2 2 2 2 2" xfId="55180" xr:uid="{8FB767E8-0EF5-493A-BC79-3162F316B208}"/>
    <cellStyle name="Comma [0] 2 2 2 2 3 2 2 2 2 2 3" xfId="37675" xr:uid="{03962F46-9082-452C-9B58-2635C0E83FA3}"/>
    <cellStyle name="Comma [0] 2 2 2 2 3 2 2 2 2 3" xfId="46428" xr:uid="{667F1C9F-5F10-4778-B16D-4554858C0F53}"/>
    <cellStyle name="Comma [0] 2 2 2 2 3 2 2 2 2 4" xfId="28923" xr:uid="{D2A4DE80-70F9-4B1A-A623-51A750735BDE}"/>
    <cellStyle name="Comma [0] 2 2 2 2 3 2 2 2 3" xfId="15794" xr:uid="{9461290F-6207-4B2A-8776-ECCECE27FCD8}"/>
    <cellStyle name="Comma [0] 2 2 2 2 3 2 2 2 3 2" xfId="50804" xr:uid="{61A3C351-E7E9-472B-A264-3E638074412F}"/>
    <cellStyle name="Comma [0] 2 2 2 2 3 2 2 2 3 3" xfId="33299" xr:uid="{ADF9AC62-3C51-427E-8AFC-42A9C70F82EB}"/>
    <cellStyle name="Comma [0] 2 2 2 2 3 2 2 2 4" xfId="42052" xr:uid="{EAFA459F-7D3F-4539-AB4F-98BFA50191B4}"/>
    <cellStyle name="Comma [0] 2 2 2 2 3 2 2 2 5" xfId="24547" xr:uid="{06F0A907-1841-4CA4-82B3-7AF221D90C2E}"/>
    <cellStyle name="Comma [0] 2 2 2 2 3 2 2 3" xfId="9229" xr:uid="{00000000-0005-0000-0000-00005D000000}"/>
    <cellStyle name="Comma [0] 2 2 2 2 3 2 2 3 2" xfId="17982" xr:uid="{41526614-8C0B-4850-9B1D-C59B7FA7AF1E}"/>
    <cellStyle name="Comma [0] 2 2 2 2 3 2 2 3 2 2" xfId="52992" xr:uid="{94BB08B7-56F9-4D3D-8778-2F37917970EE}"/>
    <cellStyle name="Comma [0] 2 2 2 2 3 2 2 3 2 3" xfId="35487" xr:uid="{782FB504-0D8C-465B-BDD1-B6721824C242}"/>
    <cellStyle name="Comma [0] 2 2 2 2 3 2 2 3 3" xfId="44240" xr:uid="{05A75E66-7B3A-4881-BF6A-B83DC3EA9081}"/>
    <cellStyle name="Comma [0] 2 2 2 2 3 2 2 3 4" xfId="26735" xr:uid="{88A6142C-444E-4B3D-B28B-E2B897DD08F9}"/>
    <cellStyle name="Comma [0] 2 2 2 2 3 2 2 4" xfId="13606" xr:uid="{1B1E4F21-9ED4-441F-972E-7219738F6ACD}"/>
    <cellStyle name="Comma [0] 2 2 2 2 3 2 2 4 2" xfId="48616" xr:uid="{10DD6925-11EC-4CA6-9432-CA29373DD3CA}"/>
    <cellStyle name="Comma [0] 2 2 2 2 3 2 2 4 3" xfId="31111" xr:uid="{F93BE9E5-95BF-4B5D-BBA2-502CDC28530B}"/>
    <cellStyle name="Comma [0] 2 2 2 2 3 2 2 5" xfId="39864" xr:uid="{60D2E600-AC9D-4339-86B4-E370DED6F00D}"/>
    <cellStyle name="Comma [0] 2 2 2 2 3 2 2 6" xfId="22359" xr:uid="{1AC63972-70BB-4063-BA5B-C4988E997514}"/>
    <cellStyle name="Comma [0] 2 2 2 2 3 2 3" xfId="5946" xr:uid="{00000000-0005-0000-0000-00005E000000}"/>
    <cellStyle name="Comma [0] 2 2 2 2 3 2 3 2" xfId="10323" xr:uid="{00000000-0005-0000-0000-00005F000000}"/>
    <cellStyle name="Comma [0] 2 2 2 2 3 2 3 2 2" xfId="19076" xr:uid="{BAFA6141-A516-46A2-B4EB-9C65CC58136B}"/>
    <cellStyle name="Comma [0] 2 2 2 2 3 2 3 2 2 2" xfId="54086" xr:uid="{CB4B5719-C04C-418D-92FE-0E09806316A3}"/>
    <cellStyle name="Comma [0] 2 2 2 2 3 2 3 2 2 3" xfId="36581" xr:uid="{36F598B8-DCFC-4E67-8E03-CB9EBE4A6DAE}"/>
    <cellStyle name="Comma [0] 2 2 2 2 3 2 3 2 3" xfId="45334" xr:uid="{A26FE59B-B091-4B10-800F-5942E8BCCDDB}"/>
    <cellStyle name="Comma [0] 2 2 2 2 3 2 3 2 4" xfId="27829" xr:uid="{25A7045A-691B-4FC4-8061-EA5276C963FA}"/>
    <cellStyle name="Comma [0] 2 2 2 2 3 2 3 3" xfId="14700" xr:uid="{88C9A7DF-EA57-4210-80D9-379045564876}"/>
    <cellStyle name="Comma [0] 2 2 2 2 3 2 3 3 2" xfId="49710" xr:uid="{B893BBD5-A6D0-463C-BA2F-77C15EEAC457}"/>
    <cellStyle name="Comma [0] 2 2 2 2 3 2 3 3 3" xfId="32205" xr:uid="{7AC0C1B4-084B-4981-BA0F-781140AA68E0}"/>
    <cellStyle name="Comma [0] 2 2 2 2 3 2 3 4" xfId="40958" xr:uid="{4CB935D3-FC12-489E-9F70-18560C190877}"/>
    <cellStyle name="Comma [0] 2 2 2 2 3 2 3 5" xfId="23453" xr:uid="{1F4AEF90-261E-4F2A-A17B-49B349EB9B81}"/>
    <cellStyle name="Comma [0] 2 2 2 2 3 2 4" xfId="8135" xr:uid="{00000000-0005-0000-0000-000060000000}"/>
    <cellStyle name="Comma [0] 2 2 2 2 3 2 4 2" xfId="16888" xr:uid="{F6122C6E-A027-4B51-B2A0-C9064C44B0A4}"/>
    <cellStyle name="Comma [0] 2 2 2 2 3 2 4 2 2" xfId="51898" xr:uid="{20043891-3113-4E26-839F-171F7874386D}"/>
    <cellStyle name="Comma [0] 2 2 2 2 3 2 4 2 3" xfId="34393" xr:uid="{BAF660DF-A16D-45D1-B613-3F50AFEEF69B}"/>
    <cellStyle name="Comma [0] 2 2 2 2 3 2 4 3" xfId="43146" xr:uid="{F0BB28E3-C67F-4D0E-8574-D429F735F888}"/>
    <cellStyle name="Comma [0] 2 2 2 2 3 2 4 4" xfId="25641" xr:uid="{479A1AF9-21F7-4E33-AC1C-C8C10B631E32}"/>
    <cellStyle name="Comma [0] 2 2 2 2 3 2 5" xfId="12512" xr:uid="{9B2CFCAF-B2BC-4DFA-AC0E-D858264BA076}"/>
    <cellStyle name="Comma [0] 2 2 2 2 3 2 5 2" xfId="47522" xr:uid="{A27B4D8B-0292-44C1-A254-55C00D0A0257}"/>
    <cellStyle name="Comma [0] 2 2 2 2 3 2 5 3" xfId="30017" xr:uid="{7C698BE6-3D5F-479D-9D8C-86A4AE377C89}"/>
    <cellStyle name="Comma [0] 2 2 2 2 3 2 6" xfId="38770" xr:uid="{5C95954B-1BC2-44BA-AA27-4EF4B61CB04A}"/>
    <cellStyle name="Comma [0] 2 2 2 2 3 2 7" xfId="21265" xr:uid="{492BFC38-2FBE-482A-9E47-72BB4AA5AA4A}"/>
    <cellStyle name="Comma [0] 2 2 2 2 3 3" xfId="4303" xr:uid="{00000000-0005-0000-0000-000061000000}"/>
    <cellStyle name="Comma [0] 2 2 2 2 3 3 2" xfId="6492" xr:uid="{00000000-0005-0000-0000-000062000000}"/>
    <cellStyle name="Comma [0] 2 2 2 2 3 3 2 2" xfId="10869" xr:uid="{00000000-0005-0000-0000-000063000000}"/>
    <cellStyle name="Comma [0] 2 2 2 2 3 3 2 2 2" xfId="19622" xr:uid="{697B6A21-F957-44A3-8653-4A42FCCB4010}"/>
    <cellStyle name="Comma [0] 2 2 2 2 3 3 2 2 2 2" xfId="54632" xr:uid="{50CE1A48-8515-4F1F-BE24-08CB1850A2D8}"/>
    <cellStyle name="Comma [0] 2 2 2 2 3 3 2 2 2 3" xfId="37127" xr:uid="{930A0868-2ABA-4768-BC10-954671D9D14E}"/>
    <cellStyle name="Comma [0] 2 2 2 2 3 3 2 2 3" xfId="45880" xr:uid="{41F46198-7FCD-4ABB-8D05-550356AE0D6E}"/>
    <cellStyle name="Comma [0] 2 2 2 2 3 3 2 2 4" xfId="28375" xr:uid="{EB4FEEFB-CE56-4F37-BDBA-0D9FFBF074F1}"/>
    <cellStyle name="Comma [0] 2 2 2 2 3 3 2 3" xfId="15246" xr:uid="{CB0AD7A4-5636-4ABC-955E-AD41A758E2C2}"/>
    <cellStyle name="Comma [0] 2 2 2 2 3 3 2 3 2" xfId="50256" xr:uid="{69B8C049-41E6-4244-959F-E89066C34CC7}"/>
    <cellStyle name="Comma [0] 2 2 2 2 3 3 2 3 3" xfId="32751" xr:uid="{A688BD7B-08EB-4433-A102-A6455A066797}"/>
    <cellStyle name="Comma [0] 2 2 2 2 3 3 2 4" xfId="41504" xr:uid="{E7780D82-6A03-4F15-9A7E-D309BB4F9AC2}"/>
    <cellStyle name="Comma [0] 2 2 2 2 3 3 2 5" xfId="23999" xr:uid="{7C2383A3-6174-41DE-9450-15D46600762F}"/>
    <cellStyle name="Comma [0] 2 2 2 2 3 3 3" xfId="8681" xr:uid="{00000000-0005-0000-0000-000064000000}"/>
    <cellStyle name="Comma [0] 2 2 2 2 3 3 3 2" xfId="17434" xr:uid="{D65A2DE2-723D-46DF-8888-1E9A0A326933}"/>
    <cellStyle name="Comma [0] 2 2 2 2 3 3 3 2 2" xfId="52444" xr:uid="{EE14871E-F47E-4EBA-82C1-ACD806402DE4}"/>
    <cellStyle name="Comma [0] 2 2 2 2 3 3 3 2 3" xfId="34939" xr:uid="{CD2F442C-A169-4DA5-A486-AF5AD76C1EC1}"/>
    <cellStyle name="Comma [0] 2 2 2 2 3 3 3 3" xfId="43692" xr:uid="{83EE2214-51F9-4CBF-999D-803CE4D613AC}"/>
    <cellStyle name="Comma [0] 2 2 2 2 3 3 3 4" xfId="26187" xr:uid="{2393078D-7218-4D04-90BB-222D93C3111B}"/>
    <cellStyle name="Comma [0] 2 2 2 2 3 3 4" xfId="13058" xr:uid="{919782E7-9626-41D0-9D5A-8CA6AFDAD04C}"/>
    <cellStyle name="Comma [0] 2 2 2 2 3 3 4 2" xfId="48068" xr:uid="{DA814135-9701-4488-90EA-8CAD75152C60}"/>
    <cellStyle name="Comma [0] 2 2 2 2 3 3 4 3" xfId="30563" xr:uid="{D0160B24-D8D1-48EC-B20E-2DB53534A1FB}"/>
    <cellStyle name="Comma [0] 2 2 2 2 3 3 5" xfId="39316" xr:uid="{F81B05B6-279E-4621-8F67-430362D50D70}"/>
    <cellStyle name="Comma [0] 2 2 2 2 3 3 6" xfId="21811" xr:uid="{59AFDB47-24B4-49AF-9E26-37A3A8AC5D41}"/>
    <cellStyle name="Comma [0] 2 2 2 2 3 4" xfId="5398" xr:uid="{00000000-0005-0000-0000-000065000000}"/>
    <cellStyle name="Comma [0] 2 2 2 2 3 4 2" xfId="9775" xr:uid="{00000000-0005-0000-0000-000066000000}"/>
    <cellStyle name="Comma [0] 2 2 2 2 3 4 2 2" xfId="18528" xr:uid="{7017A4BB-43CF-4737-BF24-60D981CCC7B7}"/>
    <cellStyle name="Comma [0] 2 2 2 2 3 4 2 2 2" xfId="53538" xr:uid="{C0CDFDC9-39E0-4319-8E92-7529F82B4B36}"/>
    <cellStyle name="Comma [0] 2 2 2 2 3 4 2 2 3" xfId="36033" xr:uid="{7B78383B-0E64-40B3-AB60-182AF3636F9A}"/>
    <cellStyle name="Comma [0] 2 2 2 2 3 4 2 3" xfId="44786" xr:uid="{BC7C9D77-789F-47E3-9E46-29C75085B90A}"/>
    <cellStyle name="Comma [0] 2 2 2 2 3 4 2 4" xfId="27281" xr:uid="{A7E8CF88-ACCD-480C-BD89-CC7271B727CC}"/>
    <cellStyle name="Comma [0] 2 2 2 2 3 4 3" xfId="14152" xr:uid="{C34B963C-B2B7-4CB6-A0A7-0D191CF75CB7}"/>
    <cellStyle name="Comma [0] 2 2 2 2 3 4 3 2" xfId="49162" xr:uid="{F52640C5-4C0D-4034-A9D4-B90C6EFDE161}"/>
    <cellStyle name="Comma [0] 2 2 2 2 3 4 3 3" xfId="31657" xr:uid="{76FC4B98-1D59-44ED-9ABC-11C6C57B2EB4}"/>
    <cellStyle name="Comma [0] 2 2 2 2 3 4 4" xfId="40410" xr:uid="{F41804C2-7BF1-44F2-93CD-522FE7AEF3B1}"/>
    <cellStyle name="Comma [0] 2 2 2 2 3 4 5" xfId="22905" xr:uid="{FF142EF4-AF7C-4718-A1AD-6E44473A89EF}"/>
    <cellStyle name="Comma [0] 2 2 2 2 3 5" xfId="7587" xr:uid="{00000000-0005-0000-0000-000067000000}"/>
    <cellStyle name="Comma [0] 2 2 2 2 3 5 2" xfId="16340" xr:uid="{3313DE3B-409E-40B6-8384-5D7F7B0049B9}"/>
    <cellStyle name="Comma [0] 2 2 2 2 3 5 2 2" xfId="51350" xr:uid="{FB558A38-FA43-49C4-A111-8B59A53D63C0}"/>
    <cellStyle name="Comma [0] 2 2 2 2 3 5 2 3" xfId="33845" xr:uid="{A7BF2A0E-53FA-4FF6-BCF0-651FC45B143D}"/>
    <cellStyle name="Comma [0] 2 2 2 2 3 5 3" xfId="42598" xr:uid="{E3DCC7F1-6521-4981-9B94-C13818F5D298}"/>
    <cellStyle name="Comma [0] 2 2 2 2 3 5 4" xfId="25093" xr:uid="{47FD8954-C354-4548-BE63-AC9AD66E0852}"/>
    <cellStyle name="Comma [0] 2 2 2 2 3 6" xfId="11964" xr:uid="{3E9FBB4F-937E-4B99-BAE8-AEE41E3516CB}"/>
    <cellStyle name="Comma [0] 2 2 2 2 3 6 2" xfId="46974" xr:uid="{7000CB38-3001-43CB-979C-49DE1CA81448}"/>
    <cellStyle name="Comma [0] 2 2 2 2 3 6 3" xfId="29469" xr:uid="{5FC48093-0C1E-4AC5-AD50-CB3D955AF529}"/>
    <cellStyle name="Comma [0] 2 2 2 2 3 7" xfId="38222" xr:uid="{73DD549E-8855-4747-93B2-14AC0AEE6F81}"/>
    <cellStyle name="Comma [0] 2 2 2 2 3 8" xfId="20717" xr:uid="{DF6FD668-6F55-4C3F-979D-C2856037241E}"/>
    <cellStyle name="Comma [0] 2 2 2 2 4" xfId="3481" xr:uid="{00000000-0005-0000-0000-000068000000}"/>
    <cellStyle name="Comma [0] 2 2 2 2 4 2" xfId="4577" xr:uid="{00000000-0005-0000-0000-000069000000}"/>
    <cellStyle name="Comma [0] 2 2 2 2 4 2 2" xfId="6766" xr:uid="{00000000-0005-0000-0000-00006A000000}"/>
    <cellStyle name="Comma [0] 2 2 2 2 4 2 2 2" xfId="11143" xr:uid="{00000000-0005-0000-0000-00006B000000}"/>
    <cellStyle name="Comma [0] 2 2 2 2 4 2 2 2 2" xfId="19896" xr:uid="{00DB5341-1F29-4090-973B-6CABD57275BE}"/>
    <cellStyle name="Comma [0] 2 2 2 2 4 2 2 2 2 2" xfId="54906" xr:uid="{FA1815F1-0A4F-4486-A0F4-8695869F876A}"/>
    <cellStyle name="Comma [0] 2 2 2 2 4 2 2 2 2 3" xfId="37401" xr:uid="{CDE61EB4-E5B9-432D-BF8F-2E452A838F9F}"/>
    <cellStyle name="Comma [0] 2 2 2 2 4 2 2 2 3" xfId="46154" xr:uid="{19EF1605-89A6-4AE9-A493-46B52922A308}"/>
    <cellStyle name="Comma [0] 2 2 2 2 4 2 2 2 4" xfId="28649" xr:uid="{5B8B093D-1FCD-4B30-94A8-366C5A22D4DD}"/>
    <cellStyle name="Comma [0] 2 2 2 2 4 2 2 3" xfId="15520" xr:uid="{AF14554A-FD55-442C-A95B-2CC637B9B3A6}"/>
    <cellStyle name="Comma [0] 2 2 2 2 4 2 2 3 2" xfId="50530" xr:uid="{2A8A5A91-EFDC-4535-B735-E88970AAA45E}"/>
    <cellStyle name="Comma [0] 2 2 2 2 4 2 2 3 3" xfId="33025" xr:uid="{4A49FE46-2C0C-4784-B006-9A61E4100DB4}"/>
    <cellStyle name="Comma [0] 2 2 2 2 4 2 2 4" xfId="41778" xr:uid="{B0D2E009-7DCF-4BBF-B575-51EF1808F759}"/>
    <cellStyle name="Comma [0] 2 2 2 2 4 2 2 5" xfId="24273" xr:uid="{838696DF-7573-4C88-B2CE-82571F4042CA}"/>
    <cellStyle name="Comma [0] 2 2 2 2 4 2 3" xfId="8955" xr:uid="{00000000-0005-0000-0000-00006C000000}"/>
    <cellStyle name="Comma [0] 2 2 2 2 4 2 3 2" xfId="17708" xr:uid="{D5DF366D-D993-4BC0-9046-796F7A9A0032}"/>
    <cellStyle name="Comma [0] 2 2 2 2 4 2 3 2 2" xfId="52718" xr:uid="{13863F16-520B-470B-B101-C6F50AFF650E}"/>
    <cellStyle name="Comma [0] 2 2 2 2 4 2 3 2 3" xfId="35213" xr:uid="{30E1B8ED-E4FF-4E34-B4F9-DCCF4878C0F7}"/>
    <cellStyle name="Comma [0] 2 2 2 2 4 2 3 3" xfId="43966" xr:uid="{FF18C108-55C6-4B46-95C1-41986AE0A717}"/>
    <cellStyle name="Comma [0] 2 2 2 2 4 2 3 4" xfId="26461" xr:uid="{7D82D23B-4CB5-41DB-AB13-082D5A2B1465}"/>
    <cellStyle name="Comma [0] 2 2 2 2 4 2 4" xfId="13332" xr:uid="{ABCD801F-C1D4-437E-B6C8-993F3765F5F8}"/>
    <cellStyle name="Comma [0] 2 2 2 2 4 2 4 2" xfId="48342" xr:uid="{3C9538BF-8DCB-4F56-ABBE-ABEFA2E70DC9}"/>
    <cellStyle name="Comma [0] 2 2 2 2 4 2 4 3" xfId="30837" xr:uid="{958ECE9A-941B-46DE-886A-2400E090B14A}"/>
    <cellStyle name="Comma [0] 2 2 2 2 4 2 5" xfId="39590" xr:uid="{874B34E5-43B9-4BE1-B583-D4DC7D3E1300}"/>
    <cellStyle name="Comma [0] 2 2 2 2 4 2 6" xfId="22085" xr:uid="{6EA5E5E1-CE99-452D-A19E-D62C905F280A}"/>
    <cellStyle name="Comma [0] 2 2 2 2 4 3" xfId="5672" xr:uid="{00000000-0005-0000-0000-00006D000000}"/>
    <cellStyle name="Comma [0] 2 2 2 2 4 3 2" xfId="10049" xr:uid="{00000000-0005-0000-0000-00006E000000}"/>
    <cellStyle name="Comma [0] 2 2 2 2 4 3 2 2" xfId="18802" xr:uid="{2FC2050C-4641-41DE-A4EF-BF01F3C65596}"/>
    <cellStyle name="Comma [0] 2 2 2 2 4 3 2 2 2" xfId="53812" xr:uid="{F29C128F-B157-49E5-A926-7319E44F0963}"/>
    <cellStyle name="Comma [0] 2 2 2 2 4 3 2 2 3" xfId="36307" xr:uid="{FB116B62-1090-4909-B4B4-E190489CDC45}"/>
    <cellStyle name="Comma [0] 2 2 2 2 4 3 2 3" xfId="45060" xr:uid="{B07BBB51-288C-4D11-A154-11387687B002}"/>
    <cellStyle name="Comma [0] 2 2 2 2 4 3 2 4" xfId="27555" xr:uid="{133E9850-7A26-42C1-B8DE-B859E05C4E3C}"/>
    <cellStyle name="Comma [0] 2 2 2 2 4 3 3" xfId="14426" xr:uid="{4A11C81E-682F-4F52-AD97-7F14A7743CE9}"/>
    <cellStyle name="Comma [0] 2 2 2 2 4 3 3 2" xfId="49436" xr:uid="{13215F9D-242A-4C76-97D7-45A6133BBFFE}"/>
    <cellStyle name="Comma [0] 2 2 2 2 4 3 3 3" xfId="31931" xr:uid="{AFFD51F1-8770-4F9E-9954-FD6C2E1A9764}"/>
    <cellStyle name="Comma [0] 2 2 2 2 4 3 4" xfId="40684" xr:uid="{4F9D647D-9281-4EE3-86A4-7C482FD92B6B}"/>
    <cellStyle name="Comma [0] 2 2 2 2 4 3 5" xfId="23179" xr:uid="{94EA8D66-15C0-4EF9-96A4-D698FDB3B533}"/>
    <cellStyle name="Comma [0] 2 2 2 2 4 4" xfId="7861" xr:uid="{00000000-0005-0000-0000-00006F000000}"/>
    <cellStyle name="Comma [0] 2 2 2 2 4 4 2" xfId="16614" xr:uid="{088B7031-54A4-4027-9CA7-297AE93CF3A2}"/>
    <cellStyle name="Comma [0] 2 2 2 2 4 4 2 2" xfId="51624" xr:uid="{800E4A80-6B38-44B2-B17B-B6D0C0A4997E}"/>
    <cellStyle name="Comma [0] 2 2 2 2 4 4 2 3" xfId="34119" xr:uid="{AA61D29E-3231-4149-932A-C5DD8275565D}"/>
    <cellStyle name="Comma [0] 2 2 2 2 4 4 3" xfId="42872" xr:uid="{1A1AC4C1-40C3-4172-881E-44B883ED24FA}"/>
    <cellStyle name="Comma [0] 2 2 2 2 4 4 4" xfId="25367" xr:uid="{B314761D-852C-4D95-BA50-A57F52FD105C}"/>
    <cellStyle name="Comma [0] 2 2 2 2 4 5" xfId="12238" xr:uid="{9B7E908E-F8D0-4F57-A62C-C2D87E0C65EA}"/>
    <cellStyle name="Comma [0] 2 2 2 2 4 5 2" xfId="47248" xr:uid="{EF25116E-5562-4EE0-9690-A6B7CC4320D4}"/>
    <cellStyle name="Comma [0] 2 2 2 2 4 5 3" xfId="29743" xr:uid="{EB1667FC-B183-4A26-BA2E-77808A427A2C}"/>
    <cellStyle name="Comma [0] 2 2 2 2 4 6" xfId="38496" xr:uid="{8862D3A0-931B-4BB5-A5AE-E75B713666FF}"/>
    <cellStyle name="Comma [0] 2 2 2 2 4 7" xfId="20991" xr:uid="{FDEBE2EA-9826-4963-93F4-D11629CF8C40}"/>
    <cellStyle name="Comma [0] 2 2 2 2 5" xfId="4029" xr:uid="{00000000-0005-0000-0000-000070000000}"/>
    <cellStyle name="Comma [0] 2 2 2 2 5 2" xfId="6218" xr:uid="{00000000-0005-0000-0000-000071000000}"/>
    <cellStyle name="Comma [0] 2 2 2 2 5 2 2" xfId="10595" xr:uid="{00000000-0005-0000-0000-000072000000}"/>
    <cellStyle name="Comma [0] 2 2 2 2 5 2 2 2" xfId="19348" xr:uid="{41CAD319-7168-49CC-9088-BBA45E864460}"/>
    <cellStyle name="Comma [0] 2 2 2 2 5 2 2 2 2" xfId="54358" xr:uid="{B4784498-5F67-4224-8D12-7D960111A905}"/>
    <cellStyle name="Comma [0] 2 2 2 2 5 2 2 2 3" xfId="36853" xr:uid="{70871C3F-FEB5-480B-AE12-878F1C184EA6}"/>
    <cellStyle name="Comma [0] 2 2 2 2 5 2 2 3" xfId="45606" xr:uid="{DA9DDEAF-390A-4635-9534-E51F1D85A933}"/>
    <cellStyle name="Comma [0] 2 2 2 2 5 2 2 4" xfId="28101" xr:uid="{5B608DE0-4A40-4AF7-BA9C-781233CA59CB}"/>
    <cellStyle name="Comma [0] 2 2 2 2 5 2 3" xfId="14972" xr:uid="{A7791612-AD6B-45FF-A4EA-70068B3A36A5}"/>
    <cellStyle name="Comma [0] 2 2 2 2 5 2 3 2" xfId="49982" xr:uid="{D76A688D-865C-45DC-9F1A-BE62AA1298A0}"/>
    <cellStyle name="Comma [0] 2 2 2 2 5 2 3 3" xfId="32477" xr:uid="{6ED2B371-6B77-420B-8D8A-80C91B922E9C}"/>
    <cellStyle name="Comma [0] 2 2 2 2 5 2 4" xfId="41230" xr:uid="{3D5855AB-8F3B-4A51-A4D1-FCA14241082F}"/>
    <cellStyle name="Comma [0] 2 2 2 2 5 2 5" xfId="23725" xr:uid="{2E16B75B-3508-47FF-ADA5-67A4B915EF10}"/>
    <cellStyle name="Comma [0] 2 2 2 2 5 3" xfId="8407" xr:uid="{00000000-0005-0000-0000-000073000000}"/>
    <cellStyle name="Comma [0] 2 2 2 2 5 3 2" xfId="17160" xr:uid="{9CF35AA2-38F5-47D8-B2D7-610871FDC6D5}"/>
    <cellStyle name="Comma [0] 2 2 2 2 5 3 2 2" xfId="52170" xr:uid="{98D0E6FC-168E-4EB1-8654-AD771EBF18A9}"/>
    <cellStyle name="Comma [0] 2 2 2 2 5 3 2 3" xfId="34665" xr:uid="{C61435B2-B875-4000-8D58-CE00F4B65452}"/>
    <cellStyle name="Comma [0] 2 2 2 2 5 3 3" xfId="43418" xr:uid="{419D97C5-5840-4E60-9684-2BC12D970D66}"/>
    <cellStyle name="Comma [0] 2 2 2 2 5 3 4" xfId="25913" xr:uid="{7401EEA2-6FA5-4F13-A616-7E0E9FE0878A}"/>
    <cellStyle name="Comma [0] 2 2 2 2 5 4" xfId="12784" xr:uid="{C0AE2A07-467B-48E0-8ED5-5E8860F0A90A}"/>
    <cellStyle name="Comma [0] 2 2 2 2 5 4 2" xfId="47794" xr:uid="{BD3CBFC7-6664-4E4C-8F6B-6BD2486CC1ED}"/>
    <cellStyle name="Comma [0] 2 2 2 2 5 4 3" xfId="30289" xr:uid="{9F9D11F6-C52B-42CB-9E24-0A05FEF18EE9}"/>
    <cellStyle name="Comma [0] 2 2 2 2 5 5" xfId="39042" xr:uid="{1033106E-E5E9-493D-938E-AA014D387282}"/>
    <cellStyle name="Comma [0] 2 2 2 2 5 6" xfId="21537" xr:uid="{DD40EF9F-9A66-4DA1-AB17-9AF536E7B0F4}"/>
    <cellStyle name="Comma [0] 2 2 2 2 6" xfId="5124" xr:uid="{00000000-0005-0000-0000-000074000000}"/>
    <cellStyle name="Comma [0] 2 2 2 2 6 2" xfId="9501" xr:uid="{00000000-0005-0000-0000-000075000000}"/>
    <cellStyle name="Comma [0] 2 2 2 2 6 2 2" xfId="18254" xr:uid="{EE3BD3FA-E888-406A-AE69-EAB21458692B}"/>
    <cellStyle name="Comma [0] 2 2 2 2 6 2 2 2" xfId="53264" xr:uid="{293A396E-AA9B-40AD-A634-DC3C65B7F05B}"/>
    <cellStyle name="Comma [0] 2 2 2 2 6 2 2 3" xfId="35759" xr:uid="{6972437C-1CF1-459A-8B35-193995824CDD}"/>
    <cellStyle name="Comma [0] 2 2 2 2 6 2 3" xfId="44512" xr:uid="{53DD2EAF-694D-48AE-BE3D-654B8B04544E}"/>
    <cellStyle name="Comma [0] 2 2 2 2 6 2 4" xfId="27007" xr:uid="{D5839E9D-C969-403D-BC3E-D91E1C06484C}"/>
    <cellStyle name="Comma [0] 2 2 2 2 6 3" xfId="13878" xr:uid="{D157DE89-7044-4CB2-86E7-3AA44D23E250}"/>
    <cellStyle name="Comma [0] 2 2 2 2 6 3 2" xfId="48888" xr:uid="{2543C90C-E44F-4597-AE6A-B70EA1C6EAE0}"/>
    <cellStyle name="Comma [0] 2 2 2 2 6 3 3" xfId="31383" xr:uid="{CC60669D-D392-4819-B487-2CF02435C83A}"/>
    <cellStyle name="Comma [0] 2 2 2 2 6 4" xfId="40136" xr:uid="{2BF6ED86-3691-478F-BE15-258A28C6153E}"/>
    <cellStyle name="Comma [0] 2 2 2 2 6 5" xfId="22631" xr:uid="{6633C393-45B1-451C-B03A-68AC4D8F798C}"/>
    <cellStyle name="Comma [0] 2 2 2 2 7" xfId="7313" xr:uid="{00000000-0005-0000-0000-000076000000}"/>
    <cellStyle name="Comma [0] 2 2 2 2 7 2" xfId="16066" xr:uid="{01A4AEFD-CF06-43D8-8B30-4643D5B9E8B2}"/>
    <cellStyle name="Comma [0] 2 2 2 2 7 2 2" xfId="51076" xr:uid="{9AD127C2-D856-4AB4-BB6E-0F379602568A}"/>
    <cellStyle name="Comma [0] 2 2 2 2 7 2 3" xfId="33571" xr:uid="{70E76C44-B2D7-4E84-9267-7668F63A890F}"/>
    <cellStyle name="Comma [0] 2 2 2 2 7 3" xfId="42324" xr:uid="{C6651881-C622-4F9E-98B8-CB04D7ED7D14}"/>
    <cellStyle name="Comma [0] 2 2 2 2 7 4" xfId="24819" xr:uid="{DCD653B9-CB87-43BF-AC3F-69F3D2D0A7A1}"/>
    <cellStyle name="Comma [0] 2 2 2 2 8" xfId="11690" xr:uid="{037E5637-8DBD-42EA-9F3B-C48A74F47B9C}"/>
    <cellStyle name="Comma [0] 2 2 2 2 8 2" xfId="46700" xr:uid="{2A072314-8FD4-42F4-8F32-36EA10FD6FFE}"/>
    <cellStyle name="Comma [0] 2 2 2 2 8 3" xfId="29195" xr:uid="{EF40ECA3-2DEF-4B59-92C6-4E533B1EAFB3}"/>
    <cellStyle name="Comma [0] 2 2 2 2 9" xfId="37948" xr:uid="{768D682B-AAE1-4702-B68A-82599C544964}"/>
    <cellStyle name="Comma [0] 2 2 2 3" xfId="2985" xr:uid="{00000000-0005-0000-0000-000077000000}"/>
    <cellStyle name="Comma [0] 2 2 2 3 2" xfId="3261" xr:uid="{00000000-0005-0000-0000-000078000000}"/>
    <cellStyle name="Comma [0] 2 2 2 3 2 2" xfId="3814" xr:uid="{00000000-0005-0000-0000-000079000000}"/>
    <cellStyle name="Comma [0] 2 2 2 3 2 2 2" xfId="4910" xr:uid="{00000000-0005-0000-0000-00007A000000}"/>
    <cellStyle name="Comma [0] 2 2 2 3 2 2 2 2" xfId="7099" xr:uid="{00000000-0005-0000-0000-00007B000000}"/>
    <cellStyle name="Comma [0] 2 2 2 3 2 2 2 2 2" xfId="11476" xr:uid="{00000000-0005-0000-0000-00007C000000}"/>
    <cellStyle name="Comma [0] 2 2 2 3 2 2 2 2 2 2" xfId="20229" xr:uid="{A2F6F585-21DF-470D-A3AB-9C2FBCF1B4A4}"/>
    <cellStyle name="Comma [0] 2 2 2 3 2 2 2 2 2 2 2" xfId="55239" xr:uid="{54F51504-CB53-469F-9130-7B5B11B60E73}"/>
    <cellStyle name="Comma [0] 2 2 2 3 2 2 2 2 2 2 3" xfId="37734" xr:uid="{C8E1B6D5-C5C1-4B0D-B09C-E96B77E8CB91}"/>
    <cellStyle name="Comma [0] 2 2 2 3 2 2 2 2 2 3" xfId="46487" xr:uid="{B99A2748-98AC-4BCB-85CC-0F644FE18B2E}"/>
    <cellStyle name="Comma [0] 2 2 2 3 2 2 2 2 2 4" xfId="28982" xr:uid="{5A6F7699-B11B-403B-9906-E548B4106007}"/>
    <cellStyle name="Comma [0] 2 2 2 3 2 2 2 2 3" xfId="15853" xr:uid="{EB1792BF-3F56-49A7-AF8E-8F3C0CE7AA06}"/>
    <cellStyle name="Comma [0] 2 2 2 3 2 2 2 2 3 2" xfId="50863" xr:uid="{6A4AE532-475F-4114-874C-2B52F3FC09CF}"/>
    <cellStyle name="Comma [0] 2 2 2 3 2 2 2 2 3 3" xfId="33358" xr:uid="{B21E3327-F05F-44F2-B737-DDBAC43E982C}"/>
    <cellStyle name="Comma [0] 2 2 2 3 2 2 2 2 4" xfId="42111" xr:uid="{9438C9FA-061B-440A-9474-43E2308D6CDF}"/>
    <cellStyle name="Comma [0] 2 2 2 3 2 2 2 2 5" xfId="24606" xr:uid="{81293B14-80A0-4EAC-A2F5-D7F8772DC796}"/>
    <cellStyle name="Comma [0] 2 2 2 3 2 2 2 3" xfId="9288" xr:uid="{00000000-0005-0000-0000-00007D000000}"/>
    <cellStyle name="Comma [0] 2 2 2 3 2 2 2 3 2" xfId="18041" xr:uid="{669A06C5-B1B4-47BA-953B-1739266232FE}"/>
    <cellStyle name="Comma [0] 2 2 2 3 2 2 2 3 2 2" xfId="53051" xr:uid="{A8F59995-A645-44F3-AC90-BEBD53470443}"/>
    <cellStyle name="Comma [0] 2 2 2 3 2 2 2 3 2 3" xfId="35546" xr:uid="{3AC7D1AA-E40B-4B00-894D-C1F6FFB03A37}"/>
    <cellStyle name="Comma [0] 2 2 2 3 2 2 2 3 3" xfId="44299" xr:uid="{9CB970FD-DD55-4681-96A9-A50A46C085D5}"/>
    <cellStyle name="Comma [0] 2 2 2 3 2 2 2 3 4" xfId="26794" xr:uid="{B5199C77-5B59-4B4C-AA6F-D2CCF74D6E0A}"/>
    <cellStyle name="Comma [0] 2 2 2 3 2 2 2 4" xfId="13665" xr:uid="{1460AE96-3136-4FF3-85D8-ADA930360115}"/>
    <cellStyle name="Comma [0] 2 2 2 3 2 2 2 4 2" xfId="48675" xr:uid="{9A9E471F-802D-451D-97E5-F3329F3AE71F}"/>
    <cellStyle name="Comma [0] 2 2 2 3 2 2 2 4 3" xfId="31170" xr:uid="{53DF23EE-7311-4BD9-A4E8-0A519B935163}"/>
    <cellStyle name="Comma [0] 2 2 2 3 2 2 2 5" xfId="39923" xr:uid="{B6C25ABE-3087-48F3-B8BC-2277A7C185C5}"/>
    <cellStyle name="Comma [0] 2 2 2 3 2 2 2 6" xfId="22418" xr:uid="{1E8F5911-C200-49AF-A2A2-F99C845A35EB}"/>
    <cellStyle name="Comma [0] 2 2 2 3 2 2 3" xfId="6005" xr:uid="{00000000-0005-0000-0000-00007E000000}"/>
    <cellStyle name="Comma [0] 2 2 2 3 2 2 3 2" xfId="10382" xr:uid="{00000000-0005-0000-0000-00007F000000}"/>
    <cellStyle name="Comma [0] 2 2 2 3 2 2 3 2 2" xfId="19135" xr:uid="{B48309E3-66F3-4D2E-8217-D7C4973EF452}"/>
    <cellStyle name="Comma [0] 2 2 2 3 2 2 3 2 2 2" xfId="54145" xr:uid="{E40673E4-5782-4C0E-B30D-D23797B3CE35}"/>
    <cellStyle name="Comma [0] 2 2 2 3 2 2 3 2 2 3" xfId="36640" xr:uid="{5B2AEB6F-A160-4C53-8E56-456A2AD9D792}"/>
    <cellStyle name="Comma [0] 2 2 2 3 2 2 3 2 3" xfId="45393" xr:uid="{86DC73AE-6D22-415E-A58B-E2D42B41EAB2}"/>
    <cellStyle name="Comma [0] 2 2 2 3 2 2 3 2 4" xfId="27888" xr:uid="{C09D1DC1-D5C2-4A57-A41F-D6AA05DE6C78}"/>
    <cellStyle name="Comma [0] 2 2 2 3 2 2 3 3" xfId="14759" xr:uid="{7F7346F8-A02D-492B-B15F-F54640FAE4C3}"/>
    <cellStyle name="Comma [0] 2 2 2 3 2 2 3 3 2" xfId="49769" xr:uid="{28F691A8-297F-43D7-889A-57598AD6310B}"/>
    <cellStyle name="Comma [0] 2 2 2 3 2 2 3 3 3" xfId="32264" xr:uid="{D3822D3A-88EB-417C-8C83-52AEA2774A58}"/>
    <cellStyle name="Comma [0] 2 2 2 3 2 2 3 4" xfId="41017" xr:uid="{7F167101-A096-446E-9CF1-509312268937}"/>
    <cellStyle name="Comma [0] 2 2 2 3 2 2 3 5" xfId="23512" xr:uid="{5A27B42C-3A6B-487D-A252-5B656B53F8D8}"/>
    <cellStyle name="Comma [0] 2 2 2 3 2 2 4" xfId="8194" xr:uid="{00000000-0005-0000-0000-000080000000}"/>
    <cellStyle name="Comma [0] 2 2 2 3 2 2 4 2" xfId="16947" xr:uid="{55D4921D-153A-488D-B9A0-FD161108D491}"/>
    <cellStyle name="Comma [0] 2 2 2 3 2 2 4 2 2" xfId="51957" xr:uid="{C07524AD-84B9-4E90-B6DD-72CD0850E45D}"/>
    <cellStyle name="Comma [0] 2 2 2 3 2 2 4 2 3" xfId="34452" xr:uid="{F55BE89D-B247-499D-9021-DE36F728EFA9}"/>
    <cellStyle name="Comma [0] 2 2 2 3 2 2 4 3" xfId="43205" xr:uid="{8CDFCDC8-76C0-4A8C-93E2-C2EC536FFE71}"/>
    <cellStyle name="Comma [0] 2 2 2 3 2 2 4 4" xfId="25700" xr:uid="{3D3AA79F-716A-41D5-A714-C7312B915EED}"/>
    <cellStyle name="Comma [0] 2 2 2 3 2 2 5" xfId="12571" xr:uid="{26CA57DE-690A-4795-9E45-8657E4AA8656}"/>
    <cellStyle name="Comma [0] 2 2 2 3 2 2 5 2" xfId="47581" xr:uid="{47F59667-AF58-4501-814C-B32851F01E82}"/>
    <cellStyle name="Comma [0] 2 2 2 3 2 2 5 3" xfId="30076" xr:uid="{603005B5-6BA2-4AF7-8AC9-96BC89D0A398}"/>
    <cellStyle name="Comma [0] 2 2 2 3 2 2 6" xfId="38829" xr:uid="{A6F0B6B2-7985-408D-8BCD-306B47D4C3C0}"/>
    <cellStyle name="Comma [0] 2 2 2 3 2 2 7" xfId="21324" xr:uid="{13949912-CB5C-4047-B238-3347B7DB71EE}"/>
    <cellStyle name="Comma [0] 2 2 2 3 2 3" xfId="4362" xr:uid="{00000000-0005-0000-0000-000081000000}"/>
    <cellStyle name="Comma [0] 2 2 2 3 2 3 2" xfId="6551" xr:uid="{00000000-0005-0000-0000-000082000000}"/>
    <cellStyle name="Comma [0] 2 2 2 3 2 3 2 2" xfId="10928" xr:uid="{00000000-0005-0000-0000-000083000000}"/>
    <cellStyle name="Comma [0] 2 2 2 3 2 3 2 2 2" xfId="19681" xr:uid="{7726E1F6-FC79-4152-BC1D-BC80864BE984}"/>
    <cellStyle name="Comma [0] 2 2 2 3 2 3 2 2 2 2" xfId="54691" xr:uid="{5EFC7071-9F6C-4768-B375-3035B492C998}"/>
    <cellStyle name="Comma [0] 2 2 2 3 2 3 2 2 2 3" xfId="37186" xr:uid="{4DAB301F-48F6-4F20-8C21-C1783A7793C5}"/>
    <cellStyle name="Comma [0] 2 2 2 3 2 3 2 2 3" xfId="45939" xr:uid="{0C0A515D-4B7E-4159-962F-82D287443BCE}"/>
    <cellStyle name="Comma [0] 2 2 2 3 2 3 2 2 4" xfId="28434" xr:uid="{EDDDDE21-5DCE-48A3-9A9C-D106CC484ABD}"/>
    <cellStyle name="Comma [0] 2 2 2 3 2 3 2 3" xfId="15305" xr:uid="{5D31A657-089C-44BE-A743-A3A5AA5A0AD1}"/>
    <cellStyle name="Comma [0] 2 2 2 3 2 3 2 3 2" xfId="50315" xr:uid="{9E8FD907-FEF1-4040-BC21-9C76FAEC0C23}"/>
    <cellStyle name="Comma [0] 2 2 2 3 2 3 2 3 3" xfId="32810" xr:uid="{8D66489A-0316-47C5-B0D9-E579BF81D694}"/>
    <cellStyle name="Comma [0] 2 2 2 3 2 3 2 4" xfId="41563" xr:uid="{EE5589D3-7456-4B63-885C-640BEC20CF8E}"/>
    <cellStyle name="Comma [0] 2 2 2 3 2 3 2 5" xfId="24058" xr:uid="{3585A75D-543E-44F8-95A1-2CCB0FA114B6}"/>
    <cellStyle name="Comma [0] 2 2 2 3 2 3 3" xfId="8740" xr:uid="{00000000-0005-0000-0000-000084000000}"/>
    <cellStyle name="Comma [0] 2 2 2 3 2 3 3 2" xfId="17493" xr:uid="{CD83C4AA-42F5-404F-8F35-12F7EB486767}"/>
    <cellStyle name="Comma [0] 2 2 2 3 2 3 3 2 2" xfId="52503" xr:uid="{9262760F-345E-4FEF-ABAF-31FB518CDC6B}"/>
    <cellStyle name="Comma [0] 2 2 2 3 2 3 3 2 3" xfId="34998" xr:uid="{8238F32F-522D-4867-A8BB-24B15CAEFA7B}"/>
    <cellStyle name="Comma [0] 2 2 2 3 2 3 3 3" xfId="43751" xr:uid="{5E20BC5C-B13C-4F10-B8E6-F033D0A878F3}"/>
    <cellStyle name="Comma [0] 2 2 2 3 2 3 3 4" xfId="26246" xr:uid="{D7C21AA1-4B37-46FF-851B-11E900AE04EB}"/>
    <cellStyle name="Comma [0] 2 2 2 3 2 3 4" xfId="13117" xr:uid="{6D549FDB-FEC2-4843-924C-222980CDC0D5}"/>
    <cellStyle name="Comma [0] 2 2 2 3 2 3 4 2" xfId="48127" xr:uid="{9A52BC75-0E46-485D-9FB4-2F8BCA6FA263}"/>
    <cellStyle name="Comma [0] 2 2 2 3 2 3 4 3" xfId="30622" xr:uid="{BDD32545-49C4-4B85-B66C-164301F69AD2}"/>
    <cellStyle name="Comma [0] 2 2 2 3 2 3 5" xfId="39375" xr:uid="{B5110ECF-82FB-4C10-8E8D-9914B13B1CB5}"/>
    <cellStyle name="Comma [0] 2 2 2 3 2 3 6" xfId="21870" xr:uid="{221F4161-3EF5-4D84-93D0-47C1AF768D39}"/>
    <cellStyle name="Comma [0] 2 2 2 3 2 4" xfId="5457" xr:uid="{00000000-0005-0000-0000-000085000000}"/>
    <cellStyle name="Comma [0] 2 2 2 3 2 4 2" xfId="9834" xr:uid="{00000000-0005-0000-0000-000086000000}"/>
    <cellStyle name="Comma [0] 2 2 2 3 2 4 2 2" xfId="18587" xr:uid="{FFE6E1CD-2BDF-41E3-8CCD-8583BF9B060A}"/>
    <cellStyle name="Comma [0] 2 2 2 3 2 4 2 2 2" xfId="53597" xr:uid="{FA04ABC4-EC45-4DA3-BCF6-92E40C1D1618}"/>
    <cellStyle name="Comma [0] 2 2 2 3 2 4 2 2 3" xfId="36092" xr:uid="{08D3A046-54AE-455D-8A5E-E6AA3039422B}"/>
    <cellStyle name="Comma [0] 2 2 2 3 2 4 2 3" xfId="44845" xr:uid="{01067273-77D9-4F7A-86D9-8602DB2E6E20}"/>
    <cellStyle name="Comma [0] 2 2 2 3 2 4 2 4" xfId="27340" xr:uid="{6026A1E0-6536-4996-BBCC-C28541BC17E3}"/>
    <cellStyle name="Comma [0] 2 2 2 3 2 4 3" xfId="14211" xr:uid="{93F342B2-5C93-4534-8AD0-0161E85A5516}"/>
    <cellStyle name="Comma [0] 2 2 2 3 2 4 3 2" xfId="49221" xr:uid="{B758FE81-F0D2-4B1B-9023-946962D2313A}"/>
    <cellStyle name="Comma [0] 2 2 2 3 2 4 3 3" xfId="31716" xr:uid="{0DFAB6B2-AD19-4623-A02B-FE2348618180}"/>
    <cellStyle name="Comma [0] 2 2 2 3 2 4 4" xfId="40469" xr:uid="{35944C7C-F22B-4F4B-956B-D2559BD7CF2A}"/>
    <cellStyle name="Comma [0] 2 2 2 3 2 4 5" xfId="22964" xr:uid="{F1D87AD6-7969-4048-93F0-1022926F7DBA}"/>
    <cellStyle name="Comma [0] 2 2 2 3 2 5" xfId="7646" xr:uid="{00000000-0005-0000-0000-000087000000}"/>
    <cellStyle name="Comma [0] 2 2 2 3 2 5 2" xfId="16399" xr:uid="{875A1EC8-E8A8-41DE-B867-D93B064FFBDE}"/>
    <cellStyle name="Comma [0] 2 2 2 3 2 5 2 2" xfId="51409" xr:uid="{BB93FBBC-ACB1-401F-8BD9-8247C5730937}"/>
    <cellStyle name="Comma [0] 2 2 2 3 2 5 2 3" xfId="33904" xr:uid="{E6E882A3-4D10-404C-8635-4565A1D56299}"/>
    <cellStyle name="Comma [0] 2 2 2 3 2 5 3" xfId="42657" xr:uid="{779A2CA9-495C-47BA-ABFC-4C8DBA3675FC}"/>
    <cellStyle name="Comma [0] 2 2 2 3 2 5 4" xfId="25152" xr:uid="{CBC166AF-BA33-4C47-8036-DEBC07956230}"/>
    <cellStyle name="Comma [0] 2 2 2 3 2 6" xfId="12023" xr:uid="{D750D593-2A44-4835-B785-627F0F74B384}"/>
    <cellStyle name="Comma [0] 2 2 2 3 2 6 2" xfId="47033" xr:uid="{F43899CC-473F-433F-ADEF-3B972965AED4}"/>
    <cellStyle name="Comma [0] 2 2 2 3 2 6 3" xfId="29528" xr:uid="{C3203A49-3314-48E0-948F-980D2F5FEFB6}"/>
    <cellStyle name="Comma [0] 2 2 2 3 2 7" xfId="38281" xr:uid="{9B9A0149-9326-43DA-A429-68FE4750D440}"/>
    <cellStyle name="Comma [0] 2 2 2 3 2 8" xfId="20776" xr:uid="{3A656E6A-814C-4489-89D8-6FB301D70415}"/>
    <cellStyle name="Comma [0] 2 2 2 3 3" xfId="3540" xr:uid="{00000000-0005-0000-0000-000088000000}"/>
    <cellStyle name="Comma [0] 2 2 2 3 3 2" xfId="4636" xr:uid="{00000000-0005-0000-0000-000089000000}"/>
    <cellStyle name="Comma [0] 2 2 2 3 3 2 2" xfId="6825" xr:uid="{00000000-0005-0000-0000-00008A000000}"/>
    <cellStyle name="Comma [0] 2 2 2 3 3 2 2 2" xfId="11202" xr:uid="{00000000-0005-0000-0000-00008B000000}"/>
    <cellStyle name="Comma [0] 2 2 2 3 3 2 2 2 2" xfId="19955" xr:uid="{29A79A3E-ED92-47F4-A1D7-63330B94799A}"/>
    <cellStyle name="Comma [0] 2 2 2 3 3 2 2 2 2 2" xfId="54965" xr:uid="{B127C145-A105-48EF-ABC1-2FFA05D4C0F0}"/>
    <cellStyle name="Comma [0] 2 2 2 3 3 2 2 2 2 3" xfId="37460" xr:uid="{67075BFF-C091-4806-89C7-13F1C829CFDB}"/>
    <cellStyle name="Comma [0] 2 2 2 3 3 2 2 2 3" xfId="46213" xr:uid="{B9297748-A6FB-484A-8AAB-A446F551E792}"/>
    <cellStyle name="Comma [0] 2 2 2 3 3 2 2 2 4" xfId="28708" xr:uid="{997A559D-D942-42F4-AF18-2E07F7DC96AD}"/>
    <cellStyle name="Comma [0] 2 2 2 3 3 2 2 3" xfId="15579" xr:uid="{0A48EED2-6CDE-420C-8834-06B5E07FFA66}"/>
    <cellStyle name="Comma [0] 2 2 2 3 3 2 2 3 2" xfId="50589" xr:uid="{96B4D28C-4322-4C41-9919-FE135FB993D2}"/>
    <cellStyle name="Comma [0] 2 2 2 3 3 2 2 3 3" xfId="33084" xr:uid="{C6A4CF95-8E09-4A50-A76C-062B1D633A5D}"/>
    <cellStyle name="Comma [0] 2 2 2 3 3 2 2 4" xfId="41837" xr:uid="{0ABEF9E5-A197-43AF-9088-5D995A76FDF1}"/>
    <cellStyle name="Comma [0] 2 2 2 3 3 2 2 5" xfId="24332" xr:uid="{15FF79BE-0CE7-4D35-BA5D-006EBBC3957A}"/>
    <cellStyle name="Comma [0] 2 2 2 3 3 2 3" xfId="9014" xr:uid="{00000000-0005-0000-0000-00008C000000}"/>
    <cellStyle name="Comma [0] 2 2 2 3 3 2 3 2" xfId="17767" xr:uid="{0F413C80-524B-4B23-8FB6-7E20D3B6CDA3}"/>
    <cellStyle name="Comma [0] 2 2 2 3 3 2 3 2 2" xfId="52777" xr:uid="{B9DFB6C5-1D69-4D30-AAF6-5D3046B6E97A}"/>
    <cellStyle name="Comma [0] 2 2 2 3 3 2 3 2 3" xfId="35272" xr:uid="{AB9A7A07-1895-4375-BAE1-C7C402679BA0}"/>
    <cellStyle name="Comma [0] 2 2 2 3 3 2 3 3" xfId="44025" xr:uid="{6996F0F3-76F9-4440-86CE-B8EBD6A5DD73}"/>
    <cellStyle name="Comma [0] 2 2 2 3 3 2 3 4" xfId="26520" xr:uid="{360D196F-46F3-4DCF-93C8-E8C0F019F86F}"/>
    <cellStyle name="Comma [0] 2 2 2 3 3 2 4" xfId="13391" xr:uid="{847C9F7E-9677-48A2-9CA8-EFBC9DEECA61}"/>
    <cellStyle name="Comma [0] 2 2 2 3 3 2 4 2" xfId="48401" xr:uid="{B08A2688-F39E-4B31-A717-204B1BB236FC}"/>
    <cellStyle name="Comma [0] 2 2 2 3 3 2 4 3" xfId="30896" xr:uid="{6AF9542A-17EE-4DB0-8628-D326A0FAA5EC}"/>
    <cellStyle name="Comma [0] 2 2 2 3 3 2 5" xfId="39649" xr:uid="{FE5377D4-ED18-44E5-A149-0060439003FC}"/>
    <cellStyle name="Comma [0] 2 2 2 3 3 2 6" xfId="22144" xr:uid="{5DCA22FC-97E2-4E29-A94B-172A55D0A4C3}"/>
    <cellStyle name="Comma [0] 2 2 2 3 3 3" xfId="5731" xr:uid="{00000000-0005-0000-0000-00008D000000}"/>
    <cellStyle name="Comma [0] 2 2 2 3 3 3 2" xfId="10108" xr:uid="{00000000-0005-0000-0000-00008E000000}"/>
    <cellStyle name="Comma [0] 2 2 2 3 3 3 2 2" xfId="18861" xr:uid="{A9EB62E4-0748-4992-B088-F4D37D5FE8DB}"/>
    <cellStyle name="Comma [0] 2 2 2 3 3 3 2 2 2" xfId="53871" xr:uid="{7A606BE5-193F-4680-8FC0-5C1F11EDEC6D}"/>
    <cellStyle name="Comma [0] 2 2 2 3 3 3 2 2 3" xfId="36366" xr:uid="{6ED5BE20-8C55-46A5-ACF0-34C16702C8E3}"/>
    <cellStyle name="Comma [0] 2 2 2 3 3 3 2 3" xfId="45119" xr:uid="{5C620680-6A8E-402E-A3C6-D8DF54728A96}"/>
    <cellStyle name="Comma [0] 2 2 2 3 3 3 2 4" xfId="27614" xr:uid="{16D1254A-0BD5-4EF2-866C-497CEE6D02BA}"/>
    <cellStyle name="Comma [0] 2 2 2 3 3 3 3" xfId="14485" xr:uid="{714A4347-E95E-4682-96C3-B5E5F8BA58B5}"/>
    <cellStyle name="Comma [0] 2 2 2 3 3 3 3 2" xfId="49495" xr:uid="{BB73847C-CFDC-4A5A-9259-DBF65F861533}"/>
    <cellStyle name="Comma [0] 2 2 2 3 3 3 3 3" xfId="31990" xr:uid="{312669BB-D7FE-4C4E-A6C8-35D45F6A7E30}"/>
    <cellStyle name="Comma [0] 2 2 2 3 3 3 4" xfId="40743" xr:uid="{C13669F2-DD1F-4ED6-8322-A52384D2CD0C}"/>
    <cellStyle name="Comma [0] 2 2 2 3 3 3 5" xfId="23238" xr:uid="{B24CDA12-584E-44AF-B10C-A6E224A6EAD4}"/>
    <cellStyle name="Comma [0] 2 2 2 3 3 4" xfId="7920" xr:uid="{00000000-0005-0000-0000-00008F000000}"/>
    <cellStyle name="Comma [0] 2 2 2 3 3 4 2" xfId="16673" xr:uid="{3FA86FA7-193B-4E78-BC32-D18C34C12F7C}"/>
    <cellStyle name="Comma [0] 2 2 2 3 3 4 2 2" xfId="51683" xr:uid="{982B2D3D-82B6-4C85-A70B-0C67DF6A631F}"/>
    <cellStyle name="Comma [0] 2 2 2 3 3 4 2 3" xfId="34178" xr:uid="{0B7936A0-5595-4658-8DF9-0C787B6D2530}"/>
    <cellStyle name="Comma [0] 2 2 2 3 3 4 3" xfId="42931" xr:uid="{286B99A2-8583-4869-9CB2-C5DFAF4F474A}"/>
    <cellStyle name="Comma [0] 2 2 2 3 3 4 4" xfId="25426" xr:uid="{C69482EE-0171-49C2-A898-076EB162F09F}"/>
    <cellStyle name="Comma [0] 2 2 2 3 3 5" xfId="12297" xr:uid="{36FAF20B-1958-45A6-AC5D-5AD82BC27E30}"/>
    <cellStyle name="Comma [0] 2 2 2 3 3 5 2" xfId="47307" xr:uid="{6F3A1EE7-1109-4C90-9BCD-94518AAF28DE}"/>
    <cellStyle name="Comma [0] 2 2 2 3 3 5 3" xfId="29802" xr:uid="{934FCE58-76DC-49E2-A583-00E40A5B357A}"/>
    <cellStyle name="Comma [0] 2 2 2 3 3 6" xfId="38555" xr:uid="{B9211517-52E2-4888-852A-9D146F720CAE}"/>
    <cellStyle name="Comma [0] 2 2 2 3 3 7" xfId="21050" xr:uid="{07EC8485-3A6E-4ADD-9861-A982BDF6782F}"/>
    <cellStyle name="Comma [0] 2 2 2 3 4" xfId="4088" xr:uid="{00000000-0005-0000-0000-000090000000}"/>
    <cellStyle name="Comma [0] 2 2 2 3 4 2" xfId="6277" xr:uid="{00000000-0005-0000-0000-000091000000}"/>
    <cellStyle name="Comma [0] 2 2 2 3 4 2 2" xfId="10654" xr:uid="{00000000-0005-0000-0000-000092000000}"/>
    <cellStyle name="Comma [0] 2 2 2 3 4 2 2 2" xfId="19407" xr:uid="{C1500A1E-AE35-4F5A-9BBC-BFC604F35565}"/>
    <cellStyle name="Comma [0] 2 2 2 3 4 2 2 2 2" xfId="54417" xr:uid="{F97C870E-32B1-457C-BC66-2FCB13155FBE}"/>
    <cellStyle name="Comma [0] 2 2 2 3 4 2 2 2 3" xfId="36912" xr:uid="{8E0ABEA3-BF7C-4010-B678-36C9DD148542}"/>
    <cellStyle name="Comma [0] 2 2 2 3 4 2 2 3" xfId="45665" xr:uid="{1636E7EA-FC33-44F3-9664-ADA81704DA25}"/>
    <cellStyle name="Comma [0] 2 2 2 3 4 2 2 4" xfId="28160" xr:uid="{8DDAC62C-63A6-4707-8AE3-84D0C9D8E8BC}"/>
    <cellStyle name="Comma [0] 2 2 2 3 4 2 3" xfId="15031" xr:uid="{4C032795-4035-4BDE-8536-7EA7D61608E6}"/>
    <cellStyle name="Comma [0] 2 2 2 3 4 2 3 2" xfId="50041" xr:uid="{E857DC84-DCAB-491E-9A82-504F699EAD97}"/>
    <cellStyle name="Comma [0] 2 2 2 3 4 2 3 3" xfId="32536" xr:uid="{B9702A84-18C9-449E-9B2C-C8804A1A5B0A}"/>
    <cellStyle name="Comma [0] 2 2 2 3 4 2 4" xfId="41289" xr:uid="{541C05EA-0A9F-4FE6-85AA-AFB69143B143}"/>
    <cellStyle name="Comma [0] 2 2 2 3 4 2 5" xfId="23784" xr:uid="{EE4577D9-EE7D-40BB-8633-31D2B89884BF}"/>
    <cellStyle name="Comma [0] 2 2 2 3 4 3" xfId="8466" xr:uid="{00000000-0005-0000-0000-000093000000}"/>
    <cellStyle name="Comma [0] 2 2 2 3 4 3 2" xfId="17219" xr:uid="{C1D5F917-68C2-45A2-9B7D-B47EFBE6D1C9}"/>
    <cellStyle name="Comma [0] 2 2 2 3 4 3 2 2" xfId="52229" xr:uid="{E7A15C00-3821-4259-BF85-8CDDFA803077}"/>
    <cellStyle name="Comma [0] 2 2 2 3 4 3 2 3" xfId="34724" xr:uid="{3E55F3A8-B322-45CA-B1A5-25690EE79CF2}"/>
    <cellStyle name="Comma [0] 2 2 2 3 4 3 3" xfId="43477" xr:uid="{77D91302-35D6-4648-BE88-B3186A609A3D}"/>
    <cellStyle name="Comma [0] 2 2 2 3 4 3 4" xfId="25972" xr:uid="{C245352D-A310-41FD-9D42-2157BC89430D}"/>
    <cellStyle name="Comma [0] 2 2 2 3 4 4" xfId="12843" xr:uid="{F3C302E8-71B8-48E8-B141-F15EEC15F1BA}"/>
    <cellStyle name="Comma [0] 2 2 2 3 4 4 2" xfId="47853" xr:uid="{B3A3E115-52F2-4DC0-BC97-EF3772636E12}"/>
    <cellStyle name="Comma [0] 2 2 2 3 4 4 3" xfId="30348" xr:uid="{12D8DA3B-F7C7-458E-9505-1FB771959781}"/>
    <cellStyle name="Comma [0] 2 2 2 3 4 5" xfId="39101" xr:uid="{55917D31-38B3-40A8-A3FD-35DA96ABCC75}"/>
    <cellStyle name="Comma [0] 2 2 2 3 4 6" xfId="21596" xr:uid="{91087D82-44A2-4679-B67E-6A42220E4AAC}"/>
    <cellStyle name="Comma [0] 2 2 2 3 5" xfId="5183" xr:uid="{00000000-0005-0000-0000-000094000000}"/>
    <cellStyle name="Comma [0] 2 2 2 3 5 2" xfId="9560" xr:uid="{00000000-0005-0000-0000-000095000000}"/>
    <cellStyle name="Comma [0] 2 2 2 3 5 2 2" xfId="18313" xr:uid="{1D0E0B33-9843-4E36-BD43-9BB28A710F25}"/>
    <cellStyle name="Comma [0] 2 2 2 3 5 2 2 2" xfId="53323" xr:uid="{5FA5E034-CCB9-483B-8B1E-A7B4838C9650}"/>
    <cellStyle name="Comma [0] 2 2 2 3 5 2 2 3" xfId="35818" xr:uid="{9CDF828A-356E-420C-896E-7CBAE39665BE}"/>
    <cellStyle name="Comma [0] 2 2 2 3 5 2 3" xfId="44571" xr:uid="{7C366B54-58F2-4E8E-9468-252947464F88}"/>
    <cellStyle name="Comma [0] 2 2 2 3 5 2 4" xfId="27066" xr:uid="{750A5862-E426-4BCB-B20E-A57B11D44ECC}"/>
    <cellStyle name="Comma [0] 2 2 2 3 5 3" xfId="13937" xr:uid="{6EA34241-3E2D-4D12-8335-BD3DCA9E795F}"/>
    <cellStyle name="Comma [0] 2 2 2 3 5 3 2" xfId="48947" xr:uid="{0AADE7F3-6DD2-42D2-A9B0-C12DCECFA950}"/>
    <cellStyle name="Comma [0] 2 2 2 3 5 3 3" xfId="31442" xr:uid="{704A5F18-8D05-4A7F-851C-7E9B5DA4141F}"/>
    <cellStyle name="Comma [0] 2 2 2 3 5 4" xfId="40195" xr:uid="{356133C9-F5F4-4BE1-A68F-3A981A74AF3B}"/>
    <cellStyle name="Comma [0] 2 2 2 3 5 5" xfId="22690" xr:uid="{975C661A-6C43-4113-8134-B9EDED818B4C}"/>
    <cellStyle name="Comma [0] 2 2 2 3 6" xfId="7372" xr:uid="{00000000-0005-0000-0000-000096000000}"/>
    <cellStyle name="Comma [0] 2 2 2 3 6 2" xfId="16125" xr:uid="{0B54A362-4FE1-4972-8DB9-AFFB71D114AC}"/>
    <cellStyle name="Comma [0] 2 2 2 3 6 2 2" xfId="51135" xr:uid="{039DBBF7-2DDC-4D7B-9EE5-CCCBC725C260}"/>
    <cellStyle name="Comma [0] 2 2 2 3 6 2 3" xfId="33630" xr:uid="{455BB35B-8562-40F7-9CD5-1011A59B5C99}"/>
    <cellStyle name="Comma [0] 2 2 2 3 6 3" xfId="42383" xr:uid="{16EC2804-C571-4D12-811E-F2DAF7D19591}"/>
    <cellStyle name="Comma [0] 2 2 2 3 6 4" xfId="24878" xr:uid="{4080825C-0890-43BE-A79B-E9EF27915E95}"/>
    <cellStyle name="Comma [0] 2 2 2 3 7" xfId="11749" xr:uid="{A1AD370A-21BB-485D-B3FD-FAE0F6E9EB26}"/>
    <cellStyle name="Comma [0] 2 2 2 3 7 2" xfId="46759" xr:uid="{78AB7F96-CD33-4A65-A68A-C01F59861BE0}"/>
    <cellStyle name="Comma [0] 2 2 2 3 7 3" xfId="29254" xr:uid="{DAE8F76C-53E7-4227-A028-06AC46915D0D}"/>
    <cellStyle name="Comma [0] 2 2 2 3 8" xfId="38007" xr:uid="{234DC5F9-C6AA-4138-8B13-C7AD80BE1C5F}"/>
    <cellStyle name="Comma [0] 2 2 2 3 9" xfId="20502" xr:uid="{461FB6B8-2428-4FBC-BE7B-BC043B9CFD57}"/>
    <cellStyle name="Comma [0] 2 2 2 4" xfId="2872" xr:uid="{00000000-0005-0000-0000-000097000000}"/>
    <cellStyle name="Comma [0] 2 2 2 4 2" xfId="3151" xr:uid="{00000000-0005-0000-0000-000098000000}"/>
    <cellStyle name="Comma [0] 2 2 2 4 2 2" xfId="3704" xr:uid="{00000000-0005-0000-0000-000099000000}"/>
    <cellStyle name="Comma [0] 2 2 2 4 2 2 2" xfId="4800" xr:uid="{00000000-0005-0000-0000-00009A000000}"/>
    <cellStyle name="Comma [0] 2 2 2 4 2 2 2 2" xfId="6989" xr:uid="{00000000-0005-0000-0000-00009B000000}"/>
    <cellStyle name="Comma [0] 2 2 2 4 2 2 2 2 2" xfId="11366" xr:uid="{00000000-0005-0000-0000-00009C000000}"/>
    <cellStyle name="Comma [0] 2 2 2 4 2 2 2 2 2 2" xfId="20119" xr:uid="{67ADB363-507D-4041-985B-E981094FC7DB}"/>
    <cellStyle name="Comma [0] 2 2 2 4 2 2 2 2 2 2 2" xfId="55129" xr:uid="{0BC637FB-2ADB-4171-BB28-1C5D9898B6BF}"/>
    <cellStyle name="Comma [0] 2 2 2 4 2 2 2 2 2 2 3" xfId="37624" xr:uid="{CA0928FB-DE64-4551-A51D-8B25C15EC66E}"/>
    <cellStyle name="Comma [0] 2 2 2 4 2 2 2 2 2 3" xfId="46377" xr:uid="{7830D251-5BAA-44C8-B01B-3A65160C2E6D}"/>
    <cellStyle name="Comma [0] 2 2 2 4 2 2 2 2 2 4" xfId="28872" xr:uid="{26FDD65A-7C14-4DA6-9FDA-20658C3D1891}"/>
    <cellStyle name="Comma [0] 2 2 2 4 2 2 2 2 3" xfId="15743" xr:uid="{464DBC60-23FB-436B-A0C4-35C38E50404D}"/>
    <cellStyle name="Comma [0] 2 2 2 4 2 2 2 2 3 2" xfId="50753" xr:uid="{CBFCE080-D41A-4A27-8AD2-6EC82CA831AE}"/>
    <cellStyle name="Comma [0] 2 2 2 4 2 2 2 2 3 3" xfId="33248" xr:uid="{387259C9-D290-4478-9B8F-61A86E7C3F52}"/>
    <cellStyle name="Comma [0] 2 2 2 4 2 2 2 2 4" xfId="42001" xr:uid="{6A523220-3942-4FE8-ABF0-6D032E3A4DB9}"/>
    <cellStyle name="Comma [0] 2 2 2 4 2 2 2 2 5" xfId="24496" xr:uid="{5FD8AF16-3DF7-4393-B854-CDFED748EA13}"/>
    <cellStyle name="Comma [0] 2 2 2 4 2 2 2 3" xfId="9178" xr:uid="{00000000-0005-0000-0000-00009D000000}"/>
    <cellStyle name="Comma [0] 2 2 2 4 2 2 2 3 2" xfId="17931" xr:uid="{E68BBC1C-33C0-42C1-BB54-928F642E2BCB}"/>
    <cellStyle name="Comma [0] 2 2 2 4 2 2 2 3 2 2" xfId="52941" xr:uid="{44CEE52D-EE02-4E41-9989-A8A0297FA98F}"/>
    <cellStyle name="Comma [0] 2 2 2 4 2 2 2 3 2 3" xfId="35436" xr:uid="{EDDC621F-209F-48DB-B14C-76FFA1E5ED62}"/>
    <cellStyle name="Comma [0] 2 2 2 4 2 2 2 3 3" xfId="44189" xr:uid="{26A364A1-A59A-4042-8D4C-9FF65621851D}"/>
    <cellStyle name="Comma [0] 2 2 2 4 2 2 2 3 4" xfId="26684" xr:uid="{888D5633-079E-4918-9E76-017759CD5DEB}"/>
    <cellStyle name="Comma [0] 2 2 2 4 2 2 2 4" xfId="13555" xr:uid="{DEF33659-18F3-4A54-823B-2129ED310C20}"/>
    <cellStyle name="Comma [0] 2 2 2 4 2 2 2 4 2" xfId="48565" xr:uid="{0E1D7E5D-C0AD-4DC8-82D3-ACB2DAE27166}"/>
    <cellStyle name="Comma [0] 2 2 2 4 2 2 2 4 3" xfId="31060" xr:uid="{4CDE0DB7-6004-451A-BC3E-83519ACC7FB5}"/>
    <cellStyle name="Comma [0] 2 2 2 4 2 2 2 5" xfId="39813" xr:uid="{EBBBFE70-7C34-4C17-B7E9-F53FF6F7FC0B}"/>
    <cellStyle name="Comma [0] 2 2 2 4 2 2 2 6" xfId="22308" xr:uid="{B8C53001-6418-497C-9B1F-666AD3A9D6C9}"/>
    <cellStyle name="Comma [0] 2 2 2 4 2 2 3" xfId="5895" xr:uid="{00000000-0005-0000-0000-00009E000000}"/>
    <cellStyle name="Comma [0] 2 2 2 4 2 2 3 2" xfId="10272" xr:uid="{00000000-0005-0000-0000-00009F000000}"/>
    <cellStyle name="Comma [0] 2 2 2 4 2 2 3 2 2" xfId="19025" xr:uid="{5C32365C-0549-491F-958C-8B391D59B4D4}"/>
    <cellStyle name="Comma [0] 2 2 2 4 2 2 3 2 2 2" xfId="54035" xr:uid="{0690BB68-8328-4724-B628-CCC3DF770699}"/>
    <cellStyle name="Comma [0] 2 2 2 4 2 2 3 2 2 3" xfId="36530" xr:uid="{332A1A99-3EB7-47CD-82DF-EC98F365A2E0}"/>
    <cellStyle name="Comma [0] 2 2 2 4 2 2 3 2 3" xfId="45283" xr:uid="{C4D65CB5-B34A-4701-BB44-D9159C4E1F10}"/>
    <cellStyle name="Comma [0] 2 2 2 4 2 2 3 2 4" xfId="27778" xr:uid="{68C4B996-6D25-418E-BEA9-0DBA363CB519}"/>
    <cellStyle name="Comma [0] 2 2 2 4 2 2 3 3" xfId="14649" xr:uid="{1E125CA3-5286-4B7E-A607-FCA38C65CC85}"/>
    <cellStyle name="Comma [0] 2 2 2 4 2 2 3 3 2" xfId="49659" xr:uid="{83A5C50A-C492-4D6B-883E-8DF23CF9360C}"/>
    <cellStyle name="Comma [0] 2 2 2 4 2 2 3 3 3" xfId="32154" xr:uid="{6390CA54-DD94-4950-9239-5B5D8BA2EB17}"/>
    <cellStyle name="Comma [0] 2 2 2 4 2 2 3 4" xfId="40907" xr:uid="{876F1E5E-F0BC-4658-AEDB-2D2D7E2A351E}"/>
    <cellStyle name="Comma [0] 2 2 2 4 2 2 3 5" xfId="23402" xr:uid="{6FFE02D0-D499-433D-A5DE-AA7E8B5D147D}"/>
    <cellStyle name="Comma [0] 2 2 2 4 2 2 4" xfId="8084" xr:uid="{00000000-0005-0000-0000-0000A0000000}"/>
    <cellStyle name="Comma [0] 2 2 2 4 2 2 4 2" xfId="16837" xr:uid="{766FD8C9-FB08-4848-82A0-CBB3A45C37D1}"/>
    <cellStyle name="Comma [0] 2 2 2 4 2 2 4 2 2" xfId="51847" xr:uid="{C59B214A-C208-4E4E-A341-3C888D5D3976}"/>
    <cellStyle name="Comma [0] 2 2 2 4 2 2 4 2 3" xfId="34342" xr:uid="{033E9F20-1BC6-4C74-BD00-5AF3A44D39BF}"/>
    <cellStyle name="Comma [0] 2 2 2 4 2 2 4 3" xfId="43095" xr:uid="{483FD5C5-1AF5-48E4-8743-80C309B5494B}"/>
    <cellStyle name="Comma [0] 2 2 2 4 2 2 4 4" xfId="25590" xr:uid="{D706937B-0AE6-42C4-AB06-869F5B90B7E1}"/>
    <cellStyle name="Comma [0] 2 2 2 4 2 2 5" xfId="12461" xr:uid="{A2301F29-A4D4-4DB5-94C1-2282A2C7617D}"/>
    <cellStyle name="Comma [0] 2 2 2 4 2 2 5 2" xfId="47471" xr:uid="{3D89D450-69B8-436A-9F6A-8F73C343C580}"/>
    <cellStyle name="Comma [0] 2 2 2 4 2 2 5 3" xfId="29966" xr:uid="{B21B575A-CE23-4059-A3AC-69768E456EF2}"/>
    <cellStyle name="Comma [0] 2 2 2 4 2 2 6" xfId="38719" xr:uid="{43C819F6-24C8-44BC-BCA1-3E9D2FE5EEC8}"/>
    <cellStyle name="Comma [0] 2 2 2 4 2 2 7" xfId="21214" xr:uid="{1A516037-2F9A-4CAE-8BD5-423D06EB9E2C}"/>
    <cellStyle name="Comma [0] 2 2 2 4 2 3" xfId="4252" xr:uid="{00000000-0005-0000-0000-0000A1000000}"/>
    <cellStyle name="Comma [0] 2 2 2 4 2 3 2" xfId="6441" xr:uid="{00000000-0005-0000-0000-0000A2000000}"/>
    <cellStyle name="Comma [0] 2 2 2 4 2 3 2 2" xfId="10818" xr:uid="{00000000-0005-0000-0000-0000A3000000}"/>
    <cellStyle name="Comma [0] 2 2 2 4 2 3 2 2 2" xfId="19571" xr:uid="{CB2B427C-DB64-4542-A145-A11D9F64BE02}"/>
    <cellStyle name="Comma [0] 2 2 2 4 2 3 2 2 2 2" xfId="54581" xr:uid="{34E3065E-BA35-472C-B0AF-03C5CD3A5FF8}"/>
    <cellStyle name="Comma [0] 2 2 2 4 2 3 2 2 2 3" xfId="37076" xr:uid="{63AF832A-715F-4204-A4CA-3B933EE6CEA2}"/>
    <cellStyle name="Comma [0] 2 2 2 4 2 3 2 2 3" xfId="45829" xr:uid="{608C9028-B55C-437B-B959-0B8322445E6E}"/>
    <cellStyle name="Comma [0] 2 2 2 4 2 3 2 2 4" xfId="28324" xr:uid="{E4BE41E9-C42F-4524-80FD-E03AA15DDD0A}"/>
    <cellStyle name="Comma [0] 2 2 2 4 2 3 2 3" xfId="15195" xr:uid="{A96301C5-3F79-4D50-B77B-4903D825F742}"/>
    <cellStyle name="Comma [0] 2 2 2 4 2 3 2 3 2" xfId="50205" xr:uid="{72344BFF-AB6A-4410-BFFC-6BD3F7389E02}"/>
    <cellStyle name="Comma [0] 2 2 2 4 2 3 2 3 3" xfId="32700" xr:uid="{3A65F804-0332-4EB1-9AB5-5D224D78E50B}"/>
    <cellStyle name="Comma [0] 2 2 2 4 2 3 2 4" xfId="41453" xr:uid="{FB7ED0A2-49EC-442F-BB56-F59958B0F121}"/>
    <cellStyle name="Comma [0] 2 2 2 4 2 3 2 5" xfId="23948" xr:uid="{107CDEE5-F1FA-462C-B389-FB2552217FEC}"/>
    <cellStyle name="Comma [0] 2 2 2 4 2 3 3" xfId="8630" xr:uid="{00000000-0005-0000-0000-0000A4000000}"/>
    <cellStyle name="Comma [0] 2 2 2 4 2 3 3 2" xfId="17383" xr:uid="{B87BCDC7-B800-4451-95D8-B8218A4E19E4}"/>
    <cellStyle name="Comma [0] 2 2 2 4 2 3 3 2 2" xfId="52393" xr:uid="{76C99F72-3C12-46C1-8CDA-66486B92DEEE}"/>
    <cellStyle name="Comma [0] 2 2 2 4 2 3 3 2 3" xfId="34888" xr:uid="{4DE4F7FC-9577-4886-B1A9-244563D7A247}"/>
    <cellStyle name="Comma [0] 2 2 2 4 2 3 3 3" xfId="43641" xr:uid="{979B7D2F-132D-4093-8909-487BA28424D1}"/>
    <cellStyle name="Comma [0] 2 2 2 4 2 3 3 4" xfId="26136" xr:uid="{8607D279-AD26-428C-8820-E4CD835F1746}"/>
    <cellStyle name="Comma [0] 2 2 2 4 2 3 4" xfId="13007" xr:uid="{33A44523-1873-4137-800A-32BCD641D006}"/>
    <cellStyle name="Comma [0] 2 2 2 4 2 3 4 2" xfId="48017" xr:uid="{7BDA52BB-AD92-4991-B598-ACD62E002CBF}"/>
    <cellStyle name="Comma [0] 2 2 2 4 2 3 4 3" xfId="30512" xr:uid="{CAA0F4B5-1BA6-4809-9A95-92452D12BAA7}"/>
    <cellStyle name="Comma [0] 2 2 2 4 2 3 5" xfId="39265" xr:uid="{F5F4EEE6-B7DD-47F9-BB3E-0F4D0E72C7FA}"/>
    <cellStyle name="Comma [0] 2 2 2 4 2 3 6" xfId="21760" xr:uid="{B8D866BF-0435-479F-998B-7EA61E6C4A26}"/>
    <cellStyle name="Comma [0] 2 2 2 4 2 4" xfId="5347" xr:uid="{00000000-0005-0000-0000-0000A5000000}"/>
    <cellStyle name="Comma [0] 2 2 2 4 2 4 2" xfId="9724" xr:uid="{00000000-0005-0000-0000-0000A6000000}"/>
    <cellStyle name="Comma [0] 2 2 2 4 2 4 2 2" xfId="18477" xr:uid="{EA1223C4-A4DE-45CB-A552-F6E0EC43FD20}"/>
    <cellStyle name="Comma [0] 2 2 2 4 2 4 2 2 2" xfId="53487" xr:uid="{6CCEEE2A-4E0D-4F19-872F-1C1C959C41C1}"/>
    <cellStyle name="Comma [0] 2 2 2 4 2 4 2 2 3" xfId="35982" xr:uid="{1EC9BB71-61DD-4879-B763-23C7F52C4663}"/>
    <cellStyle name="Comma [0] 2 2 2 4 2 4 2 3" xfId="44735" xr:uid="{CF98B30F-CC06-443F-A13A-957801879C12}"/>
    <cellStyle name="Comma [0] 2 2 2 4 2 4 2 4" xfId="27230" xr:uid="{DB576E83-3C37-4621-97E2-469022793A86}"/>
    <cellStyle name="Comma [0] 2 2 2 4 2 4 3" xfId="14101" xr:uid="{F3D9F484-5B1C-4B34-BCDC-C58446B9B809}"/>
    <cellStyle name="Comma [0] 2 2 2 4 2 4 3 2" xfId="49111" xr:uid="{39022EE4-5F64-4AE0-9E73-8722AF827775}"/>
    <cellStyle name="Comma [0] 2 2 2 4 2 4 3 3" xfId="31606" xr:uid="{70DC1C79-5417-447F-829E-290E1302B328}"/>
    <cellStyle name="Comma [0] 2 2 2 4 2 4 4" xfId="40359" xr:uid="{9C8EBF6C-8F48-4D70-B14B-4E47B13F81FE}"/>
    <cellStyle name="Comma [0] 2 2 2 4 2 4 5" xfId="22854" xr:uid="{8BD25111-21C8-450B-988F-6CBB725683B7}"/>
    <cellStyle name="Comma [0] 2 2 2 4 2 5" xfId="7536" xr:uid="{00000000-0005-0000-0000-0000A7000000}"/>
    <cellStyle name="Comma [0] 2 2 2 4 2 5 2" xfId="16289" xr:uid="{D9F1EE2C-9310-4025-940C-6920A7E7671E}"/>
    <cellStyle name="Comma [0] 2 2 2 4 2 5 2 2" xfId="51299" xr:uid="{F3D4284D-5C40-4D60-AC7A-A766334A491D}"/>
    <cellStyle name="Comma [0] 2 2 2 4 2 5 2 3" xfId="33794" xr:uid="{7C72B8AF-BDF4-4CA9-928C-A5DD0B7EE8A3}"/>
    <cellStyle name="Comma [0] 2 2 2 4 2 5 3" xfId="42547" xr:uid="{A32B6C90-3100-4A00-AE6B-E9B67F0AB51F}"/>
    <cellStyle name="Comma [0] 2 2 2 4 2 5 4" xfId="25042" xr:uid="{0E0568A0-6D04-4A72-BE35-D2C611AEE581}"/>
    <cellStyle name="Comma [0] 2 2 2 4 2 6" xfId="11913" xr:uid="{6317A90D-E802-4194-8FE9-6218D2EFD07C}"/>
    <cellStyle name="Comma [0] 2 2 2 4 2 6 2" xfId="46923" xr:uid="{899290A2-D88E-44D1-845F-DA778A7DD655}"/>
    <cellStyle name="Comma [0] 2 2 2 4 2 6 3" xfId="29418" xr:uid="{1729A8BE-BC20-4692-83AE-004CC8509F74}"/>
    <cellStyle name="Comma [0] 2 2 2 4 2 7" xfId="38171" xr:uid="{8621D73F-3D9E-4818-9868-E8A0D5F72674}"/>
    <cellStyle name="Comma [0] 2 2 2 4 2 8" xfId="20666" xr:uid="{632BB73A-B036-4024-86DA-7CF0CD84853D}"/>
    <cellStyle name="Comma [0] 2 2 2 4 3" xfId="3430" xr:uid="{00000000-0005-0000-0000-0000A8000000}"/>
    <cellStyle name="Comma [0] 2 2 2 4 3 2" xfId="4526" xr:uid="{00000000-0005-0000-0000-0000A9000000}"/>
    <cellStyle name="Comma [0] 2 2 2 4 3 2 2" xfId="6715" xr:uid="{00000000-0005-0000-0000-0000AA000000}"/>
    <cellStyle name="Comma [0] 2 2 2 4 3 2 2 2" xfId="11092" xr:uid="{00000000-0005-0000-0000-0000AB000000}"/>
    <cellStyle name="Comma [0] 2 2 2 4 3 2 2 2 2" xfId="19845" xr:uid="{B71F2CBE-A9AD-4948-B8C8-B229225864DB}"/>
    <cellStyle name="Comma [0] 2 2 2 4 3 2 2 2 2 2" xfId="54855" xr:uid="{31C4E879-D3B0-407B-AAA8-DE375525F921}"/>
    <cellStyle name="Comma [0] 2 2 2 4 3 2 2 2 2 3" xfId="37350" xr:uid="{2376A297-18DD-44A2-A725-06053238E2A7}"/>
    <cellStyle name="Comma [0] 2 2 2 4 3 2 2 2 3" xfId="46103" xr:uid="{38E08F90-B78A-4698-9FCF-797571E30EA9}"/>
    <cellStyle name="Comma [0] 2 2 2 4 3 2 2 2 4" xfId="28598" xr:uid="{8F4409CD-3429-43B1-9596-054EA8D019E3}"/>
    <cellStyle name="Comma [0] 2 2 2 4 3 2 2 3" xfId="15469" xr:uid="{0BF3FBB2-57CB-42E7-9CDA-A8839AC6B596}"/>
    <cellStyle name="Comma [0] 2 2 2 4 3 2 2 3 2" xfId="50479" xr:uid="{7A76711C-AC33-4728-95FA-BD15D0CB9F03}"/>
    <cellStyle name="Comma [0] 2 2 2 4 3 2 2 3 3" xfId="32974" xr:uid="{47F60914-F2B7-4637-9306-95C07AAC0463}"/>
    <cellStyle name="Comma [0] 2 2 2 4 3 2 2 4" xfId="41727" xr:uid="{0A319387-2226-46DA-87FC-C88DA4FF8A52}"/>
    <cellStyle name="Comma [0] 2 2 2 4 3 2 2 5" xfId="24222" xr:uid="{1DA71136-7BE2-436C-AF98-CABC14808B12}"/>
    <cellStyle name="Comma [0] 2 2 2 4 3 2 3" xfId="8904" xr:uid="{00000000-0005-0000-0000-0000AC000000}"/>
    <cellStyle name="Comma [0] 2 2 2 4 3 2 3 2" xfId="17657" xr:uid="{4D8559CE-A399-4FE7-9C81-EB277D767051}"/>
    <cellStyle name="Comma [0] 2 2 2 4 3 2 3 2 2" xfId="52667" xr:uid="{7ED98109-E123-4459-86BA-45811988FA09}"/>
    <cellStyle name="Comma [0] 2 2 2 4 3 2 3 2 3" xfId="35162" xr:uid="{C987CAE1-0D16-4C5C-9DF6-C8FA48588420}"/>
    <cellStyle name="Comma [0] 2 2 2 4 3 2 3 3" xfId="43915" xr:uid="{B2475F32-CA1C-426D-987B-862E6BFF5E6B}"/>
    <cellStyle name="Comma [0] 2 2 2 4 3 2 3 4" xfId="26410" xr:uid="{46EFC1F8-157D-477A-9F37-0C4C43E6901E}"/>
    <cellStyle name="Comma [0] 2 2 2 4 3 2 4" xfId="13281" xr:uid="{6FF59912-190C-4C35-95F1-8DAB4949AB72}"/>
    <cellStyle name="Comma [0] 2 2 2 4 3 2 4 2" xfId="48291" xr:uid="{FF2E9E85-6EEC-4D32-9E6C-5FA9AD2E8EA0}"/>
    <cellStyle name="Comma [0] 2 2 2 4 3 2 4 3" xfId="30786" xr:uid="{96BA5D10-9A13-4FAB-AA50-1E0F6F598679}"/>
    <cellStyle name="Comma [0] 2 2 2 4 3 2 5" xfId="39539" xr:uid="{79876DDD-E3F4-4E45-B685-8AC23BC89B19}"/>
    <cellStyle name="Comma [0] 2 2 2 4 3 2 6" xfId="22034" xr:uid="{46EDEC35-70D5-4ED1-BE6F-8D2698CFC6DD}"/>
    <cellStyle name="Comma [0] 2 2 2 4 3 3" xfId="5621" xr:uid="{00000000-0005-0000-0000-0000AD000000}"/>
    <cellStyle name="Comma [0] 2 2 2 4 3 3 2" xfId="9998" xr:uid="{00000000-0005-0000-0000-0000AE000000}"/>
    <cellStyle name="Comma [0] 2 2 2 4 3 3 2 2" xfId="18751" xr:uid="{47842E5D-8212-4943-BB81-375B95522BA0}"/>
    <cellStyle name="Comma [0] 2 2 2 4 3 3 2 2 2" xfId="53761" xr:uid="{F4EDE317-12FB-41D7-B4DC-1B9DB9F9B3BC}"/>
    <cellStyle name="Comma [0] 2 2 2 4 3 3 2 2 3" xfId="36256" xr:uid="{B974CE6D-7FDA-42E2-8512-F58E1CF6A07A}"/>
    <cellStyle name="Comma [0] 2 2 2 4 3 3 2 3" xfId="45009" xr:uid="{D815DDA3-E168-412F-940E-110D07418A88}"/>
    <cellStyle name="Comma [0] 2 2 2 4 3 3 2 4" xfId="27504" xr:uid="{55506EAA-436C-46D6-AB1E-0463B5D35107}"/>
    <cellStyle name="Comma [0] 2 2 2 4 3 3 3" xfId="14375" xr:uid="{1446F4F2-0AF2-41F6-904C-FA328D000716}"/>
    <cellStyle name="Comma [0] 2 2 2 4 3 3 3 2" xfId="49385" xr:uid="{1B80D4A7-7CC6-4A45-8E2E-00A272ACA571}"/>
    <cellStyle name="Comma [0] 2 2 2 4 3 3 3 3" xfId="31880" xr:uid="{F4D4F89F-7954-4C27-A5B6-770DEBCCF0C3}"/>
    <cellStyle name="Comma [0] 2 2 2 4 3 3 4" xfId="40633" xr:uid="{62C9557D-2EE2-4866-940B-1013346066D0}"/>
    <cellStyle name="Comma [0] 2 2 2 4 3 3 5" xfId="23128" xr:uid="{2DE76632-1F7B-42BE-922A-5C7189CE031F}"/>
    <cellStyle name="Comma [0] 2 2 2 4 3 4" xfId="7810" xr:uid="{00000000-0005-0000-0000-0000AF000000}"/>
    <cellStyle name="Comma [0] 2 2 2 4 3 4 2" xfId="16563" xr:uid="{ADE467E2-30B1-41A6-8CAB-5BB7284FE701}"/>
    <cellStyle name="Comma [0] 2 2 2 4 3 4 2 2" xfId="51573" xr:uid="{69737D64-0DAE-4253-982E-0C9F11B53BC0}"/>
    <cellStyle name="Comma [0] 2 2 2 4 3 4 2 3" xfId="34068" xr:uid="{94D95E7A-73F8-4543-92E8-A0F7629D3B18}"/>
    <cellStyle name="Comma [0] 2 2 2 4 3 4 3" xfId="42821" xr:uid="{9886DC6F-2243-44F6-BC1E-9301F5F2CA04}"/>
    <cellStyle name="Comma [0] 2 2 2 4 3 4 4" xfId="25316" xr:uid="{083B0E1E-221F-4DF0-8499-89BE4F4AA8A4}"/>
    <cellStyle name="Comma [0] 2 2 2 4 3 5" xfId="12187" xr:uid="{D24C913C-40F5-4566-9193-F0A98F5DE15E}"/>
    <cellStyle name="Comma [0] 2 2 2 4 3 5 2" xfId="47197" xr:uid="{54385024-3F18-47B8-936F-FD865C3CA14E}"/>
    <cellStyle name="Comma [0] 2 2 2 4 3 5 3" xfId="29692" xr:uid="{C0F25D0B-3A66-417B-A3F7-827B1B63320A}"/>
    <cellStyle name="Comma [0] 2 2 2 4 3 6" xfId="38445" xr:uid="{B472D4F9-D3AA-4182-A6A0-3905CFB30883}"/>
    <cellStyle name="Comma [0] 2 2 2 4 3 7" xfId="20940" xr:uid="{9C47D070-FAD7-4F88-846B-F827D6D3D7A1}"/>
    <cellStyle name="Comma [0] 2 2 2 4 4" xfId="3978" xr:uid="{00000000-0005-0000-0000-0000B0000000}"/>
    <cellStyle name="Comma [0] 2 2 2 4 4 2" xfId="6167" xr:uid="{00000000-0005-0000-0000-0000B1000000}"/>
    <cellStyle name="Comma [0] 2 2 2 4 4 2 2" xfId="10544" xr:uid="{00000000-0005-0000-0000-0000B2000000}"/>
    <cellStyle name="Comma [0] 2 2 2 4 4 2 2 2" xfId="19297" xr:uid="{3D6948C6-CB53-449F-8605-16506C562F4B}"/>
    <cellStyle name="Comma [0] 2 2 2 4 4 2 2 2 2" xfId="54307" xr:uid="{347061F5-78C9-4372-90B4-857E97DBFF13}"/>
    <cellStyle name="Comma [0] 2 2 2 4 4 2 2 2 3" xfId="36802" xr:uid="{370B59BD-B637-4C46-8697-3A1A0AEBB759}"/>
    <cellStyle name="Comma [0] 2 2 2 4 4 2 2 3" xfId="45555" xr:uid="{1C554EF0-EEA7-4FD9-BDFB-DB0984EBD320}"/>
    <cellStyle name="Comma [0] 2 2 2 4 4 2 2 4" xfId="28050" xr:uid="{0269F567-02C2-4377-9A61-A78175ADD648}"/>
    <cellStyle name="Comma [0] 2 2 2 4 4 2 3" xfId="14921" xr:uid="{9B1D6FB4-5A24-46E7-A9C8-DA67DB8DB9F5}"/>
    <cellStyle name="Comma [0] 2 2 2 4 4 2 3 2" xfId="49931" xr:uid="{6D3B4720-7667-47F6-8542-67B05461DA50}"/>
    <cellStyle name="Comma [0] 2 2 2 4 4 2 3 3" xfId="32426" xr:uid="{191B6658-B125-45C7-9CE7-E3F0E68BA537}"/>
    <cellStyle name="Comma [0] 2 2 2 4 4 2 4" xfId="41179" xr:uid="{CECA3B69-7CB3-459B-B256-EE128185E621}"/>
    <cellStyle name="Comma [0] 2 2 2 4 4 2 5" xfId="23674" xr:uid="{7A6DA307-1CD9-43C3-B543-46A091600E80}"/>
    <cellStyle name="Comma [0] 2 2 2 4 4 3" xfId="8356" xr:uid="{00000000-0005-0000-0000-0000B3000000}"/>
    <cellStyle name="Comma [0] 2 2 2 4 4 3 2" xfId="17109" xr:uid="{9404D1AC-9317-4537-9097-248B5561A2CD}"/>
    <cellStyle name="Comma [0] 2 2 2 4 4 3 2 2" xfId="52119" xr:uid="{03B51E36-76A8-4E6A-9423-88F06DAE9344}"/>
    <cellStyle name="Comma [0] 2 2 2 4 4 3 2 3" xfId="34614" xr:uid="{61F705C6-99F3-406F-94BE-CEA688A7E72D}"/>
    <cellStyle name="Comma [0] 2 2 2 4 4 3 3" xfId="43367" xr:uid="{5BF427BF-683D-42BD-BB11-135E265311AA}"/>
    <cellStyle name="Comma [0] 2 2 2 4 4 3 4" xfId="25862" xr:uid="{D4AE9D28-0575-47F6-A69A-2A09B0ADD7BB}"/>
    <cellStyle name="Comma [0] 2 2 2 4 4 4" xfId="12733" xr:uid="{7142E4FB-9DC2-4BFC-A5D2-D2D93C024EB8}"/>
    <cellStyle name="Comma [0] 2 2 2 4 4 4 2" xfId="47743" xr:uid="{D485E5F4-728F-40A1-8945-39DCCA0173FB}"/>
    <cellStyle name="Comma [0] 2 2 2 4 4 4 3" xfId="30238" xr:uid="{DA66F56C-A080-4D22-830C-68F025E85AD6}"/>
    <cellStyle name="Comma [0] 2 2 2 4 4 5" xfId="38991" xr:uid="{BA23DCEB-127D-4BC3-81D7-81934D3E06ED}"/>
    <cellStyle name="Comma [0] 2 2 2 4 4 6" xfId="21486" xr:uid="{959AC427-037A-4244-94A0-161C37C99087}"/>
    <cellStyle name="Comma [0] 2 2 2 4 5" xfId="5073" xr:uid="{00000000-0005-0000-0000-0000B4000000}"/>
    <cellStyle name="Comma [0] 2 2 2 4 5 2" xfId="9450" xr:uid="{00000000-0005-0000-0000-0000B5000000}"/>
    <cellStyle name="Comma [0] 2 2 2 4 5 2 2" xfId="18203" xr:uid="{BB381030-377B-44E5-8E1C-FC2339853E5E}"/>
    <cellStyle name="Comma [0] 2 2 2 4 5 2 2 2" xfId="53213" xr:uid="{3CE1402E-9069-4E25-911E-EAF886983362}"/>
    <cellStyle name="Comma [0] 2 2 2 4 5 2 2 3" xfId="35708" xr:uid="{874883FE-D5E2-4C5C-9722-834661798F37}"/>
    <cellStyle name="Comma [0] 2 2 2 4 5 2 3" xfId="44461" xr:uid="{0F1A053D-1712-43DD-A564-F99DEBEAC3DC}"/>
    <cellStyle name="Comma [0] 2 2 2 4 5 2 4" xfId="26956" xr:uid="{9006A174-52F7-4302-910C-A89C189CEE27}"/>
    <cellStyle name="Comma [0] 2 2 2 4 5 3" xfId="13827" xr:uid="{835D8FFD-A021-449F-85E2-7E2203F735F0}"/>
    <cellStyle name="Comma [0] 2 2 2 4 5 3 2" xfId="48837" xr:uid="{FD710493-CC30-49BC-B77F-90167293A177}"/>
    <cellStyle name="Comma [0] 2 2 2 4 5 3 3" xfId="31332" xr:uid="{0C5A080E-495F-480F-B915-E3C2C8AFC9B1}"/>
    <cellStyle name="Comma [0] 2 2 2 4 5 4" xfId="40085" xr:uid="{5A99AF58-24C2-471C-B69B-700A506449A5}"/>
    <cellStyle name="Comma [0] 2 2 2 4 5 5" xfId="22580" xr:uid="{68744079-8F73-4F33-9DAC-4898E7CBE922}"/>
    <cellStyle name="Comma [0] 2 2 2 4 6" xfId="7262" xr:uid="{00000000-0005-0000-0000-0000B6000000}"/>
    <cellStyle name="Comma [0] 2 2 2 4 6 2" xfId="16015" xr:uid="{8A473561-AAB2-4195-AB42-7D4BEA4E8E05}"/>
    <cellStyle name="Comma [0] 2 2 2 4 6 2 2" xfId="51025" xr:uid="{26B73A95-0E03-4F39-8CF4-095B65B16C23}"/>
    <cellStyle name="Comma [0] 2 2 2 4 6 2 3" xfId="33520" xr:uid="{C60AE038-3C57-478F-A1D6-FAC6BBD5FF4B}"/>
    <cellStyle name="Comma [0] 2 2 2 4 6 3" xfId="42273" xr:uid="{18C31BD4-5EFE-48EC-8E45-706303B2A174}"/>
    <cellStyle name="Comma [0] 2 2 2 4 6 4" xfId="24768" xr:uid="{F42B5844-235B-40D9-8284-497EBF594718}"/>
    <cellStyle name="Comma [0] 2 2 2 4 7" xfId="11639" xr:uid="{72C6F652-358D-469A-9E5B-B130D1436B07}"/>
    <cellStyle name="Comma [0] 2 2 2 4 7 2" xfId="46649" xr:uid="{46EB3BC3-9C21-4B89-B892-2FAF45D09DE4}"/>
    <cellStyle name="Comma [0] 2 2 2 4 7 3" xfId="29144" xr:uid="{475BEBBB-8E48-42C3-A98B-881045039440}"/>
    <cellStyle name="Comma [0] 2 2 2 4 8" xfId="37897" xr:uid="{0D6C46F6-5066-4701-AC69-5CA747475FF3}"/>
    <cellStyle name="Comma [0] 2 2 2 4 9" xfId="20392" xr:uid="{59F4DAE7-3C73-43B4-8B84-FF93D2221E27}"/>
    <cellStyle name="Comma [0] 2 2 2 5" xfId="3101" xr:uid="{00000000-0005-0000-0000-0000B7000000}"/>
    <cellStyle name="Comma [0] 2 2 2 5 2" xfId="3655" xr:uid="{00000000-0005-0000-0000-0000B8000000}"/>
    <cellStyle name="Comma [0] 2 2 2 5 2 2" xfId="4751" xr:uid="{00000000-0005-0000-0000-0000B9000000}"/>
    <cellStyle name="Comma [0] 2 2 2 5 2 2 2" xfId="6940" xr:uid="{00000000-0005-0000-0000-0000BA000000}"/>
    <cellStyle name="Comma [0] 2 2 2 5 2 2 2 2" xfId="11317" xr:uid="{00000000-0005-0000-0000-0000BB000000}"/>
    <cellStyle name="Comma [0] 2 2 2 5 2 2 2 2 2" xfId="20070" xr:uid="{B48C2ED6-DA1B-4654-BB01-6B6BA956B7D2}"/>
    <cellStyle name="Comma [0] 2 2 2 5 2 2 2 2 2 2" xfId="55080" xr:uid="{8846B9FB-3D1D-4749-9196-EFCE703B4724}"/>
    <cellStyle name="Comma [0] 2 2 2 5 2 2 2 2 2 3" xfId="37575" xr:uid="{DC96ACF0-4BB1-4900-826E-FF330487EF93}"/>
    <cellStyle name="Comma [0] 2 2 2 5 2 2 2 2 3" xfId="46328" xr:uid="{4372C2AE-DB8B-4B02-839C-815D08486BED}"/>
    <cellStyle name="Comma [0] 2 2 2 5 2 2 2 2 4" xfId="28823" xr:uid="{8468E5E4-8B50-45E1-B70E-15EAB912D50C}"/>
    <cellStyle name="Comma [0] 2 2 2 5 2 2 2 3" xfId="15694" xr:uid="{0959945B-1257-45B9-95C6-AF6B5220A640}"/>
    <cellStyle name="Comma [0] 2 2 2 5 2 2 2 3 2" xfId="50704" xr:uid="{1371395C-BD73-4FF9-A671-DB8B17AE21CE}"/>
    <cellStyle name="Comma [0] 2 2 2 5 2 2 2 3 3" xfId="33199" xr:uid="{53A576C2-ADEA-48F3-9130-444140B0C68B}"/>
    <cellStyle name="Comma [0] 2 2 2 5 2 2 2 4" xfId="41952" xr:uid="{840BC24B-DFF8-4869-A121-5F788A10B9B4}"/>
    <cellStyle name="Comma [0] 2 2 2 5 2 2 2 5" xfId="24447" xr:uid="{39800D95-D37B-4F5E-BE9D-8926CD4AD63B}"/>
    <cellStyle name="Comma [0] 2 2 2 5 2 2 3" xfId="9129" xr:uid="{00000000-0005-0000-0000-0000BC000000}"/>
    <cellStyle name="Comma [0] 2 2 2 5 2 2 3 2" xfId="17882" xr:uid="{A5B8507D-2E81-4C18-ABF7-30AEB2FE7165}"/>
    <cellStyle name="Comma [0] 2 2 2 5 2 2 3 2 2" xfId="52892" xr:uid="{2C443CCF-D583-45C2-BA65-DD090BE6D7C2}"/>
    <cellStyle name="Comma [0] 2 2 2 5 2 2 3 2 3" xfId="35387" xr:uid="{2A55F19F-9E33-4AE9-906E-F1418F92236F}"/>
    <cellStyle name="Comma [0] 2 2 2 5 2 2 3 3" xfId="44140" xr:uid="{C844D380-6753-426B-82C5-2BEE1023DC44}"/>
    <cellStyle name="Comma [0] 2 2 2 5 2 2 3 4" xfId="26635" xr:uid="{8B7E5250-C820-4E56-82A1-EDA6A8A2EE5C}"/>
    <cellStyle name="Comma [0] 2 2 2 5 2 2 4" xfId="13506" xr:uid="{B34B412C-A3A8-4C77-9E7C-65B6F66CFDCB}"/>
    <cellStyle name="Comma [0] 2 2 2 5 2 2 4 2" xfId="48516" xr:uid="{B9AB24D2-9A57-4CC4-A31A-E327BA55AD31}"/>
    <cellStyle name="Comma [0] 2 2 2 5 2 2 4 3" xfId="31011" xr:uid="{8AF12770-C342-41CA-9D21-F5361312E63D}"/>
    <cellStyle name="Comma [0] 2 2 2 5 2 2 5" xfId="39764" xr:uid="{87C1059B-3869-41C8-B477-7EA946F29A4C}"/>
    <cellStyle name="Comma [0] 2 2 2 5 2 2 6" xfId="22259" xr:uid="{4A8AE43E-9520-489F-B592-D1218B480C19}"/>
    <cellStyle name="Comma [0] 2 2 2 5 2 3" xfId="5846" xr:uid="{00000000-0005-0000-0000-0000BD000000}"/>
    <cellStyle name="Comma [0] 2 2 2 5 2 3 2" xfId="10223" xr:uid="{00000000-0005-0000-0000-0000BE000000}"/>
    <cellStyle name="Comma [0] 2 2 2 5 2 3 2 2" xfId="18976" xr:uid="{E2F72BD0-557E-4DF7-ADFB-4394DB34F4C8}"/>
    <cellStyle name="Comma [0] 2 2 2 5 2 3 2 2 2" xfId="53986" xr:uid="{2D668F11-5BE9-40A4-8470-7FF262CBEEF2}"/>
    <cellStyle name="Comma [0] 2 2 2 5 2 3 2 2 3" xfId="36481" xr:uid="{18404B3D-9C5E-4254-A3FE-F55D6E5773B8}"/>
    <cellStyle name="Comma [0] 2 2 2 5 2 3 2 3" xfId="45234" xr:uid="{E7F6958A-BE1D-4BB5-8C6F-A91B67D863D3}"/>
    <cellStyle name="Comma [0] 2 2 2 5 2 3 2 4" xfId="27729" xr:uid="{6C44D6F6-7CFF-4E7F-84DB-406D4203E26D}"/>
    <cellStyle name="Comma [0] 2 2 2 5 2 3 3" xfId="14600" xr:uid="{5D431B98-4895-4299-9303-A856C8E9AE88}"/>
    <cellStyle name="Comma [0] 2 2 2 5 2 3 3 2" xfId="49610" xr:uid="{4651AC5B-3491-4090-BF48-E5894F2F377D}"/>
    <cellStyle name="Comma [0] 2 2 2 5 2 3 3 3" xfId="32105" xr:uid="{92D815CA-0F7E-42C8-BBAB-499E80FBE12F}"/>
    <cellStyle name="Comma [0] 2 2 2 5 2 3 4" xfId="40858" xr:uid="{86059C1A-5478-4EC3-860B-3A17A802BB51}"/>
    <cellStyle name="Comma [0] 2 2 2 5 2 3 5" xfId="23353" xr:uid="{DDDD1165-9029-4266-9393-F219B2BF373C}"/>
    <cellStyle name="Comma [0] 2 2 2 5 2 4" xfId="8035" xr:uid="{00000000-0005-0000-0000-0000BF000000}"/>
    <cellStyle name="Comma [0] 2 2 2 5 2 4 2" xfId="16788" xr:uid="{6C70D052-E0D5-46D2-8088-E1D50D48582B}"/>
    <cellStyle name="Comma [0] 2 2 2 5 2 4 2 2" xfId="51798" xr:uid="{A92C859D-CC2A-477A-88D0-183C75AFE965}"/>
    <cellStyle name="Comma [0] 2 2 2 5 2 4 2 3" xfId="34293" xr:uid="{807CC173-5803-4163-9556-7D43864727E1}"/>
    <cellStyle name="Comma [0] 2 2 2 5 2 4 3" xfId="43046" xr:uid="{802FF438-E22B-44C2-A302-6CA34113AFD4}"/>
    <cellStyle name="Comma [0] 2 2 2 5 2 4 4" xfId="25541" xr:uid="{957A3B75-6040-4B55-9A85-8A00734F17F0}"/>
    <cellStyle name="Comma [0] 2 2 2 5 2 5" xfId="12412" xr:uid="{97CF33F3-8F5F-41E5-B2C5-EAA7A0867DA3}"/>
    <cellStyle name="Comma [0] 2 2 2 5 2 5 2" xfId="47422" xr:uid="{A0C6C9D8-8F34-40F7-9E36-F6945BB6CABE}"/>
    <cellStyle name="Comma [0] 2 2 2 5 2 5 3" xfId="29917" xr:uid="{A235D92F-D2DC-4A11-B3F7-66B414220DD5}"/>
    <cellStyle name="Comma [0] 2 2 2 5 2 6" xfId="38670" xr:uid="{098665A6-0904-46E1-AE42-47B15ED656AB}"/>
    <cellStyle name="Comma [0] 2 2 2 5 2 7" xfId="21165" xr:uid="{FA89D9DA-3678-4A16-867E-061BA31A6C57}"/>
    <cellStyle name="Comma [0] 2 2 2 5 3" xfId="4203" xr:uid="{00000000-0005-0000-0000-0000C0000000}"/>
    <cellStyle name="Comma [0] 2 2 2 5 3 2" xfId="6392" xr:uid="{00000000-0005-0000-0000-0000C1000000}"/>
    <cellStyle name="Comma [0] 2 2 2 5 3 2 2" xfId="10769" xr:uid="{00000000-0005-0000-0000-0000C2000000}"/>
    <cellStyle name="Comma [0] 2 2 2 5 3 2 2 2" xfId="19522" xr:uid="{99713D15-AD2B-40AF-B1AB-A655877EFCD1}"/>
    <cellStyle name="Comma [0] 2 2 2 5 3 2 2 2 2" xfId="54532" xr:uid="{441AC720-B1EF-4BE6-AD5B-65F1D81AE8E9}"/>
    <cellStyle name="Comma [0] 2 2 2 5 3 2 2 2 3" xfId="37027" xr:uid="{555665A1-91D9-4F91-8067-E90D02E15093}"/>
    <cellStyle name="Comma [0] 2 2 2 5 3 2 2 3" xfId="45780" xr:uid="{29120A25-DC1C-42AA-8CC9-0B8CA8B0A185}"/>
    <cellStyle name="Comma [0] 2 2 2 5 3 2 2 4" xfId="28275" xr:uid="{C93E8B8C-4E5D-4F64-B55F-2CDB0029D1B3}"/>
    <cellStyle name="Comma [0] 2 2 2 5 3 2 3" xfId="15146" xr:uid="{BFD6A421-FA14-4CF6-B3E3-58B1EA454362}"/>
    <cellStyle name="Comma [0] 2 2 2 5 3 2 3 2" xfId="50156" xr:uid="{317E8487-2D9C-4BAC-91AF-5968F506565E}"/>
    <cellStyle name="Comma [0] 2 2 2 5 3 2 3 3" xfId="32651" xr:uid="{532B1942-0CC4-4609-8120-E5F0515D5761}"/>
    <cellStyle name="Comma [0] 2 2 2 5 3 2 4" xfId="41404" xr:uid="{E62B988C-9A53-4A8B-AA95-FF9844BA7AA2}"/>
    <cellStyle name="Comma [0] 2 2 2 5 3 2 5" xfId="23899" xr:uid="{3C754615-4EEF-4FB0-9DD7-CC565B82C8E8}"/>
    <cellStyle name="Comma [0] 2 2 2 5 3 3" xfId="8581" xr:uid="{00000000-0005-0000-0000-0000C3000000}"/>
    <cellStyle name="Comma [0] 2 2 2 5 3 3 2" xfId="17334" xr:uid="{70ED00A9-1D02-4C3E-9E64-F2CBB2355AB2}"/>
    <cellStyle name="Comma [0] 2 2 2 5 3 3 2 2" xfId="52344" xr:uid="{BB64ADF3-D63B-47E4-AB68-02CDCD974430}"/>
    <cellStyle name="Comma [0] 2 2 2 5 3 3 2 3" xfId="34839" xr:uid="{AF485CFB-C1DF-4ADA-8C23-89BDE65267ED}"/>
    <cellStyle name="Comma [0] 2 2 2 5 3 3 3" xfId="43592" xr:uid="{41B05688-B9CF-4CFD-814B-0B16A39051F5}"/>
    <cellStyle name="Comma [0] 2 2 2 5 3 3 4" xfId="26087" xr:uid="{5DC5F321-D001-47BC-9AE8-755C9E39518B}"/>
    <cellStyle name="Comma [0] 2 2 2 5 3 4" xfId="12958" xr:uid="{DE9D8400-CD49-41BE-8B2E-67DEEBE7AE21}"/>
    <cellStyle name="Comma [0] 2 2 2 5 3 4 2" xfId="47968" xr:uid="{52C48BED-41D9-4AF3-BB80-B6D51FE121FB}"/>
    <cellStyle name="Comma [0] 2 2 2 5 3 4 3" xfId="30463" xr:uid="{E6FA0DF8-B17A-472C-9CFD-F6229D38E96F}"/>
    <cellStyle name="Comma [0] 2 2 2 5 3 5" xfId="39216" xr:uid="{E034C6C9-0A99-4A84-88F1-9CDC1163D682}"/>
    <cellStyle name="Comma [0] 2 2 2 5 3 6" xfId="21711" xr:uid="{64A3B9EC-AAF4-432F-AED1-B4AD11EC1B4D}"/>
    <cellStyle name="Comma [0] 2 2 2 5 4" xfId="5298" xr:uid="{00000000-0005-0000-0000-0000C4000000}"/>
    <cellStyle name="Comma [0] 2 2 2 5 4 2" xfId="9675" xr:uid="{00000000-0005-0000-0000-0000C5000000}"/>
    <cellStyle name="Comma [0] 2 2 2 5 4 2 2" xfId="18428" xr:uid="{481078B5-2DD6-4BFC-B16C-EB3D5A37ED8B}"/>
    <cellStyle name="Comma [0] 2 2 2 5 4 2 2 2" xfId="53438" xr:uid="{8E968312-7C82-4CF7-B93C-023428B0B202}"/>
    <cellStyle name="Comma [0] 2 2 2 5 4 2 2 3" xfId="35933" xr:uid="{30B4AC23-1596-4769-A210-FF3C9FDB2333}"/>
    <cellStyle name="Comma [0] 2 2 2 5 4 2 3" xfId="44686" xr:uid="{3E5967D3-769F-467F-AEA0-FADAE0321327}"/>
    <cellStyle name="Comma [0] 2 2 2 5 4 2 4" xfId="27181" xr:uid="{6BBDE977-C641-4F6B-957B-A4E9F4370794}"/>
    <cellStyle name="Comma [0] 2 2 2 5 4 3" xfId="14052" xr:uid="{2143C408-F034-4CCA-BCA5-3E11F109374E}"/>
    <cellStyle name="Comma [0] 2 2 2 5 4 3 2" xfId="49062" xr:uid="{BB8AF400-FFFE-4A3F-BC16-017011276D44}"/>
    <cellStyle name="Comma [0] 2 2 2 5 4 3 3" xfId="31557" xr:uid="{C78D3B6F-AB8F-4442-AB2E-E2701F1BE696}"/>
    <cellStyle name="Comma [0] 2 2 2 5 4 4" xfId="40310" xr:uid="{0CE3B459-C5AC-4DF2-AA5F-2A3A51C27387}"/>
    <cellStyle name="Comma [0] 2 2 2 5 4 5" xfId="22805" xr:uid="{43320B12-31E3-4647-A1BE-93FBAA0B72D3}"/>
    <cellStyle name="Comma [0] 2 2 2 5 5" xfId="7487" xr:uid="{00000000-0005-0000-0000-0000C6000000}"/>
    <cellStyle name="Comma [0] 2 2 2 5 5 2" xfId="16240" xr:uid="{AF20D285-4CED-42AC-9608-7DCF56AD3919}"/>
    <cellStyle name="Comma [0] 2 2 2 5 5 2 2" xfId="51250" xr:uid="{BE2B24E5-922B-4AAF-AAF7-113BD405E61F}"/>
    <cellStyle name="Comma [0] 2 2 2 5 5 2 3" xfId="33745" xr:uid="{3161D242-A0F4-4704-B8B8-DA73CCF9463F}"/>
    <cellStyle name="Comma [0] 2 2 2 5 5 3" xfId="42498" xr:uid="{4F6662E7-B21F-4E50-8FDE-191D75F979E7}"/>
    <cellStyle name="Comma [0] 2 2 2 5 5 4" xfId="24993" xr:uid="{17E281AD-1D2B-46A9-B224-25B3AF6CB8A7}"/>
    <cellStyle name="Comma [0] 2 2 2 5 6" xfId="11864" xr:uid="{73B75AE4-8BBD-41F3-9E20-B37E87926BCC}"/>
    <cellStyle name="Comma [0] 2 2 2 5 6 2" xfId="46874" xr:uid="{B3EB61AF-5109-4AC4-A9DE-24227749CD47}"/>
    <cellStyle name="Comma [0] 2 2 2 5 6 3" xfId="29369" xr:uid="{9A084C8D-4EBE-4EDA-A908-6913A467A326}"/>
    <cellStyle name="Comma [0] 2 2 2 5 7" xfId="38122" xr:uid="{EE4D2658-2BA4-494B-A86E-7E634544E4AD}"/>
    <cellStyle name="Comma [0] 2 2 2 5 8" xfId="20617" xr:uid="{A04FD49F-85B2-48F8-891C-5A30C52ED8EB}"/>
    <cellStyle name="Comma [0] 2 2 2 6" xfId="3380" xr:uid="{00000000-0005-0000-0000-0000C7000000}"/>
    <cellStyle name="Comma [0] 2 2 2 6 2" xfId="4477" xr:uid="{00000000-0005-0000-0000-0000C8000000}"/>
    <cellStyle name="Comma [0] 2 2 2 6 2 2" xfId="6666" xr:uid="{00000000-0005-0000-0000-0000C9000000}"/>
    <cellStyle name="Comma [0] 2 2 2 6 2 2 2" xfId="11043" xr:uid="{00000000-0005-0000-0000-0000CA000000}"/>
    <cellStyle name="Comma [0] 2 2 2 6 2 2 2 2" xfId="19796" xr:uid="{C5BC6A40-1016-413A-90B9-7E65C69ADABC}"/>
    <cellStyle name="Comma [0] 2 2 2 6 2 2 2 2 2" xfId="54806" xr:uid="{EB189150-6EDB-491C-B3D1-2E68D17AE696}"/>
    <cellStyle name="Comma [0] 2 2 2 6 2 2 2 2 3" xfId="37301" xr:uid="{AD1CB485-ECE6-4F0C-A62B-6AE72D81EE44}"/>
    <cellStyle name="Comma [0] 2 2 2 6 2 2 2 3" xfId="46054" xr:uid="{4097F850-1811-40FE-B463-AE1F6F95EC25}"/>
    <cellStyle name="Comma [0] 2 2 2 6 2 2 2 4" xfId="28549" xr:uid="{E72B2ADB-297D-4D94-BB88-354BFFBAD047}"/>
    <cellStyle name="Comma [0] 2 2 2 6 2 2 3" xfId="15420" xr:uid="{2C8BA9A5-DB22-4245-83D6-A15501C602BD}"/>
    <cellStyle name="Comma [0] 2 2 2 6 2 2 3 2" xfId="50430" xr:uid="{64FB4D19-B0E9-4762-B171-08C98A85440C}"/>
    <cellStyle name="Comma [0] 2 2 2 6 2 2 3 3" xfId="32925" xr:uid="{B813E17B-56DD-480D-BACD-B9BC8F1FC6D1}"/>
    <cellStyle name="Comma [0] 2 2 2 6 2 2 4" xfId="41678" xr:uid="{E02F9197-9D9F-4303-A36D-825FEBB29D30}"/>
    <cellStyle name="Comma [0] 2 2 2 6 2 2 5" xfId="24173" xr:uid="{DD47E6BE-FA3F-4506-84E4-CB1F3DF5373A}"/>
    <cellStyle name="Comma [0] 2 2 2 6 2 3" xfId="8855" xr:uid="{00000000-0005-0000-0000-0000CB000000}"/>
    <cellStyle name="Comma [0] 2 2 2 6 2 3 2" xfId="17608" xr:uid="{4AA5C221-2587-471D-957A-74FD1CCEE8FF}"/>
    <cellStyle name="Comma [0] 2 2 2 6 2 3 2 2" xfId="52618" xr:uid="{63AB9F7A-E517-49A0-8200-E9A05623E8C2}"/>
    <cellStyle name="Comma [0] 2 2 2 6 2 3 2 3" xfId="35113" xr:uid="{4CE02CF0-EFC6-4616-966A-042F1842FABA}"/>
    <cellStyle name="Comma [0] 2 2 2 6 2 3 3" xfId="43866" xr:uid="{08F6343F-D700-425C-9EBD-3F885CA05A4C}"/>
    <cellStyle name="Comma [0] 2 2 2 6 2 3 4" xfId="26361" xr:uid="{EE6F819E-29CD-412E-9221-0F5C39985BD2}"/>
    <cellStyle name="Comma [0] 2 2 2 6 2 4" xfId="13232" xr:uid="{5323230D-D40B-4D4F-B04D-461BDC640194}"/>
    <cellStyle name="Comma [0] 2 2 2 6 2 4 2" xfId="48242" xr:uid="{E77493CE-DB35-497A-9396-06001850D688}"/>
    <cellStyle name="Comma [0] 2 2 2 6 2 4 3" xfId="30737" xr:uid="{83943D68-727B-4683-8A95-CCD1F7D4A93C}"/>
    <cellStyle name="Comma [0] 2 2 2 6 2 5" xfId="39490" xr:uid="{286848FD-F55E-4D0B-842E-AEB59E40CB04}"/>
    <cellStyle name="Comma [0] 2 2 2 6 2 6" xfId="21985" xr:uid="{63058EF7-D4B5-4B52-9C6B-6D05092C7AF4}"/>
    <cellStyle name="Comma [0] 2 2 2 6 3" xfId="5572" xr:uid="{00000000-0005-0000-0000-0000CC000000}"/>
    <cellStyle name="Comma [0] 2 2 2 6 3 2" xfId="9949" xr:uid="{00000000-0005-0000-0000-0000CD000000}"/>
    <cellStyle name="Comma [0] 2 2 2 6 3 2 2" xfId="18702" xr:uid="{D67ACDDB-C8EB-4E97-A381-AFC4AFA7CF48}"/>
    <cellStyle name="Comma [0] 2 2 2 6 3 2 2 2" xfId="53712" xr:uid="{F2CA5BAA-8DE5-4D9D-8627-341BE9936914}"/>
    <cellStyle name="Comma [0] 2 2 2 6 3 2 2 3" xfId="36207" xr:uid="{B5026163-7B86-46AB-A170-B3E7E4940A2E}"/>
    <cellStyle name="Comma [0] 2 2 2 6 3 2 3" xfId="44960" xr:uid="{A24994A7-E0E2-4648-977E-C8A8A2045062}"/>
    <cellStyle name="Comma [0] 2 2 2 6 3 2 4" xfId="27455" xr:uid="{67D615D9-CEDA-42F5-82BA-38FE8EB7A9FC}"/>
    <cellStyle name="Comma [0] 2 2 2 6 3 3" xfId="14326" xr:uid="{047B6C33-38E1-4AA6-949E-40569E3E4592}"/>
    <cellStyle name="Comma [0] 2 2 2 6 3 3 2" xfId="49336" xr:uid="{76DA9130-CEA3-4FB0-8D57-36DD5CE10A4C}"/>
    <cellStyle name="Comma [0] 2 2 2 6 3 3 3" xfId="31831" xr:uid="{893468A1-6F44-4557-BB23-7A7F7B2E37CE}"/>
    <cellStyle name="Comma [0] 2 2 2 6 3 4" xfId="40584" xr:uid="{2023FA33-4996-45AA-81D9-957731715F7C}"/>
    <cellStyle name="Comma [0] 2 2 2 6 3 5" xfId="23079" xr:uid="{D20599F5-6A46-4DE0-9E97-213ABFA0E0E0}"/>
    <cellStyle name="Comma [0] 2 2 2 6 4" xfId="7761" xr:uid="{00000000-0005-0000-0000-0000CE000000}"/>
    <cellStyle name="Comma [0] 2 2 2 6 4 2" xfId="16514" xr:uid="{4C638B8F-BD11-4818-BCA3-8084794643B3}"/>
    <cellStyle name="Comma [0] 2 2 2 6 4 2 2" xfId="51524" xr:uid="{7AEC0C00-070D-4699-ABEC-8D50D9661C8C}"/>
    <cellStyle name="Comma [0] 2 2 2 6 4 2 3" xfId="34019" xr:uid="{50006E2F-54C9-4E05-94F6-B653BB34E6C7}"/>
    <cellStyle name="Comma [0] 2 2 2 6 4 3" xfId="42772" xr:uid="{34682B89-CEB2-4AB3-9045-3E564ACCAE94}"/>
    <cellStyle name="Comma [0] 2 2 2 6 4 4" xfId="25267" xr:uid="{C9CE87BC-4F07-4626-9ACB-518D287A6701}"/>
    <cellStyle name="Comma [0] 2 2 2 6 5" xfId="12138" xr:uid="{6EF9F795-BA3C-4E22-918E-2C3AE912307B}"/>
    <cellStyle name="Comma [0] 2 2 2 6 5 2" xfId="47148" xr:uid="{329762D2-9E05-4A5D-9F09-BA49E7C26DA7}"/>
    <cellStyle name="Comma [0] 2 2 2 6 5 3" xfId="29643" xr:uid="{029A73D5-8E02-4058-8487-B9DE421E1183}"/>
    <cellStyle name="Comma [0] 2 2 2 6 6" xfId="38396" xr:uid="{84A4CA36-FCF6-411F-AFFA-54DE212EF2A8}"/>
    <cellStyle name="Comma [0] 2 2 2 6 7" xfId="20891" xr:uid="{F08AA56F-74C7-4F56-A794-69F598E6ED09}"/>
    <cellStyle name="Comma [0] 2 2 2 7" xfId="3930" xr:uid="{00000000-0005-0000-0000-0000CF000000}"/>
    <cellStyle name="Comma [0] 2 2 2 7 2" xfId="6119" xr:uid="{00000000-0005-0000-0000-0000D0000000}"/>
    <cellStyle name="Comma [0] 2 2 2 7 2 2" xfId="10496" xr:uid="{00000000-0005-0000-0000-0000D1000000}"/>
    <cellStyle name="Comma [0] 2 2 2 7 2 2 2" xfId="19249" xr:uid="{1EC2FB0C-68D0-4763-96D6-30FE45D7C00F}"/>
    <cellStyle name="Comma [0] 2 2 2 7 2 2 2 2" xfId="54259" xr:uid="{39513C5C-AFF6-4124-B580-EB78355C8914}"/>
    <cellStyle name="Comma [0] 2 2 2 7 2 2 2 3" xfId="36754" xr:uid="{A708657E-F953-4C7C-8DC7-50FB1D52F944}"/>
    <cellStyle name="Comma [0] 2 2 2 7 2 2 3" xfId="45507" xr:uid="{1533749A-15A9-4A1D-8E01-7B32F7C7A549}"/>
    <cellStyle name="Comma [0] 2 2 2 7 2 2 4" xfId="28002" xr:uid="{7C85784B-F8C0-4928-BA11-96254386D640}"/>
    <cellStyle name="Comma [0] 2 2 2 7 2 3" xfId="14873" xr:uid="{55EAF3ED-F0FB-4AA6-9854-86CAC3DA8302}"/>
    <cellStyle name="Comma [0] 2 2 2 7 2 3 2" xfId="49883" xr:uid="{1AC5F6A1-65CB-4225-ABCB-FA4DB228F2E6}"/>
    <cellStyle name="Comma [0] 2 2 2 7 2 3 3" xfId="32378" xr:uid="{BFBDA3CD-EE0E-415A-8B34-50F1E5B80382}"/>
    <cellStyle name="Comma [0] 2 2 2 7 2 4" xfId="41131" xr:uid="{F38F9919-D91C-4D7F-A94C-A8E030B79E6C}"/>
    <cellStyle name="Comma [0] 2 2 2 7 2 5" xfId="23626" xr:uid="{008F2253-120D-413E-A342-034520CEED73}"/>
    <cellStyle name="Comma [0] 2 2 2 7 3" xfId="8308" xr:uid="{00000000-0005-0000-0000-0000D2000000}"/>
    <cellStyle name="Comma [0] 2 2 2 7 3 2" xfId="17061" xr:uid="{E1D289DF-613D-4BAA-BD0C-3B762932EEC9}"/>
    <cellStyle name="Comma [0] 2 2 2 7 3 2 2" xfId="52071" xr:uid="{ED20E12E-AC80-4037-93D1-FCB60A7AEBE8}"/>
    <cellStyle name="Comma [0] 2 2 2 7 3 2 3" xfId="34566" xr:uid="{06746522-B461-4053-9366-4192B035D434}"/>
    <cellStyle name="Comma [0] 2 2 2 7 3 3" xfId="43319" xr:uid="{759632E4-3E58-40DD-AE16-5F0F01BB49D9}"/>
    <cellStyle name="Comma [0] 2 2 2 7 3 4" xfId="25814" xr:uid="{31CB705A-756A-43B5-B556-1044CA76618C}"/>
    <cellStyle name="Comma [0] 2 2 2 7 4" xfId="12685" xr:uid="{C53F7E83-3FDE-4F45-B32D-D86389803F5D}"/>
    <cellStyle name="Comma [0] 2 2 2 7 4 2" xfId="47695" xr:uid="{AA1C8447-2E0C-46BB-B0CE-FB63F2A6AD54}"/>
    <cellStyle name="Comma [0] 2 2 2 7 4 3" xfId="30190" xr:uid="{7208ED18-13B9-463E-998E-F705DB68DD79}"/>
    <cellStyle name="Comma [0] 2 2 2 7 5" xfId="38943" xr:uid="{9714D45E-8B8C-479B-9FF8-CAAD7E6D4439}"/>
    <cellStyle name="Comma [0] 2 2 2 7 6" xfId="21438" xr:uid="{D58FC611-1939-4BF0-84BE-53451715A071}"/>
    <cellStyle name="Comma [0] 2 2 2 8" xfId="5025" xr:uid="{00000000-0005-0000-0000-0000D3000000}"/>
    <cellStyle name="Comma [0] 2 2 2 8 2" xfId="9402" xr:uid="{00000000-0005-0000-0000-0000D4000000}"/>
    <cellStyle name="Comma [0] 2 2 2 8 2 2" xfId="18155" xr:uid="{8407292A-98C0-4ED2-8573-11B9CCED88DE}"/>
    <cellStyle name="Comma [0] 2 2 2 8 2 2 2" xfId="53165" xr:uid="{57E703AA-3FF0-49F7-BB25-B653A17654C6}"/>
    <cellStyle name="Comma [0] 2 2 2 8 2 2 3" xfId="35660" xr:uid="{B10DCB09-8742-4EEB-86BA-A6B01DF1E047}"/>
    <cellStyle name="Comma [0] 2 2 2 8 2 3" xfId="44413" xr:uid="{21C26C4E-7FCA-4C58-9DE6-ADDDFCB70EB9}"/>
    <cellStyle name="Comma [0] 2 2 2 8 2 4" xfId="26908" xr:uid="{02D9239C-A2BD-4D93-AFAD-341E57C42465}"/>
    <cellStyle name="Comma [0] 2 2 2 8 3" xfId="13779" xr:uid="{C20E2ADD-F173-40C4-B428-42084DD107C3}"/>
    <cellStyle name="Comma [0] 2 2 2 8 3 2" xfId="48789" xr:uid="{236ECB67-41A6-451B-92F9-A7C32EB5720C}"/>
    <cellStyle name="Comma [0] 2 2 2 8 3 3" xfId="31284" xr:uid="{EAFDFF8A-3F75-4EE5-97A1-20134191F25D}"/>
    <cellStyle name="Comma [0] 2 2 2 8 4" xfId="40037" xr:uid="{53F79729-46E1-405D-BBB6-D3C0EB5BA12E}"/>
    <cellStyle name="Comma [0] 2 2 2 8 5" xfId="22532" xr:uid="{D768CA1C-6843-46CE-969A-B37E54DB0954}"/>
    <cellStyle name="Comma [0] 2 2 2 9" xfId="7214" xr:uid="{00000000-0005-0000-0000-0000D5000000}"/>
    <cellStyle name="Comma [0] 2 2 2 9 2" xfId="15967" xr:uid="{8291031F-BA78-467C-AEB9-B2C3E318B75F}"/>
    <cellStyle name="Comma [0] 2 2 2 9 2 2" xfId="50977" xr:uid="{FDB9AF93-65F5-40D4-8EE8-53F597732515}"/>
    <cellStyle name="Comma [0] 2 2 2 9 2 3" xfId="33472" xr:uid="{DC94564A-95E7-454B-AA84-96AB6FECBE15}"/>
    <cellStyle name="Comma [0] 2 2 2 9 3" xfId="42225" xr:uid="{71643882-0C48-4BA7-A4B3-F6A61862E0EE}"/>
    <cellStyle name="Comma [0] 2 2 2 9 4" xfId="24720" xr:uid="{4811625D-ED37-48A5-8D7D-1BF9F0F143B3}"/>
    <cellStyle name="Comma [0] 2 2 3" xfId="2925" xr:uid="{00000000-0005-0000-0000-0000D6000000}"/>
    <cellStyle name="Comma [0] 2 2 3 10" xfId="20442" xr:uid="{C530E1E0-DD6C-44C6-B6FC-4A92F0E7324A}"/>
    <cellStyle name="Comma [0] 2 2 3 2" xfId="3037" xr:uid="{00000000-0005-0000-0000-0000D7000000}"/>
    <cellStyle name="Comma [0] 2 2 3 2 2" xfId="3313" xr:uid="{00000000-0005-0000-0000-0000D8000000}"/>
    <cellStyle name="Comma [0] 2 2 3 2 2 2" xfId="3866" xr:uid="{00000000-0005-0000-0000-0000D9000000}"/>
    <cellStyle name="Comma [0] 2 2 3 2 2 2 2" xfId="4962" xr:uid="{00000000-0005-0000-0000-0000DA000000}"/>
    <cellStyle name="Comma [0] 2 2 3 2 2 2 2 2" xfId="7151" xr:uid="{00000000-0005-0000-0000-0000DB000000}"/>
    <cellStyle name="Comma [0] 2 2 3 2 2 2 2 2 2" xfId="11528" xr:uid="{00000000-0005-0000-0000-0000DC000000}"/>
    <cellStyle name="Comma [0] 2 2 3 2 2 2 2 2 2 2" xfId="20281" xr:uid="{BB86C481-E677-4C89-9A6A-36421149CD0F}"/>
    <cellStyle name="Comma [0] 2 2 3 2 2 2 2 2 2 2 2" xfId="55291" xr:uid="{7EDD6373-14A2-44A7-8FBC-C349894F685E}"/>
    <cellStyle name="Comma [0] 2 2 3 2 2 2 2 2 2 2 3" xfId="37786" xr:uid="{8B4E9976-FE5A-408F-8D1C-AA6C4B51B92D}"/>
    <cellStyle name="Comma [0] 2 2 3 2 2 2 2 2 2 3" xfId="46539" xr:uid="{24993DAA-61F8-43C7-8A32-9AA9F56FECEA}"/>
    <cellStyle name="Comma [0] 2 2 3 2 2 2 2 2 2 4" xfId="29034" xr:uid="{7C590DCE-F8D6-423D-B0FA-0544CAEB5959}"/>
    <cellStyle name="Comma [0] 2 2 3 2 2 2 2 2 3" xfId="15905" xr:uid="{6137833B-EBD8-48E4-9F68-26FEDD978A5C}"/>
    <cellStyle name="Comma [0] 2 2 3 2 2 2 2 2 3 2" xfId="50915" xr:uid="{4EFC171A-650B-443D-BE49-00D0116B7B0B}"/>
    <cellStyle name="Comma [0] 2 2 3 2 2 2 2 2 3 3" xfId="33410" xr:uid="{0B07904C-6F6F-4FAA-ACC5-40752FE51956}"/>
    <cellStyle name="Comma [0] 2 2 3 2 2 2 2 2 4" xfId="42163" xr:uid="{9C673EA4-4F7D-485F-A5FD-EDF67332D4E2}"/>
    <cellStyle name="Comma [0] 2 2 3 2 2 2 2 2 5" xfId="24658" xr:uid="{598D73A6-6DB0-42DF-B7E7-88496AA5AFD3}"/>
    <cellStyle name="Comma [0] 2 2 3 2 2 2 2 3" xfId="9340" xr:uid="{00000000-0005-0000-0000-0000DD000000}"/>
    <cellStyle name="Comma [0] 2 2 3 2 2 2 2 3 2" xfId="18093" xr:uid="{B4289C8C-B5A8-4A8D-95EA-491C4DE32C21}"/>
    <cellStyle name="Comma [0] 2 2 3 2 2 2 2 3 2 2" xfId="53103" xr:uid="{7589EE19-1B63-413F-8105-6DAA4CE6B439}"/>
    <cellStyle name="Comma [0] 2 2 3 2 2 2 2 3 2 3" xfId="35598" xr:uid="{FD6DC9AC-E1CC-4472-B53D-2A3727CC3D51}"/>
    <cellStyle name="Comma [0] 2 2 3 2 2 2 2 3 3" xfId="44351" xr:uid="{E7081BF2-1042-4720-A9C8-9E34F146C290}"/>
    <cellStyle name="Comma [0] 2 2 3 2 2 2 2 3 4" xfId="26846" xr:uid="{E8DE6E87-4CD9-40AF-80B5-28C2949EEFD8}"/>
    <cellStyle name="Comma [0] 2 2 3 2 2 2 2 4" xfId="13717" xr:uid="{75217CF5-BD45-4D27-ABE0-99C4019E65D3}"/>
    <cellStyle name="Comma [0] 2 2 3 2 2 2 2 4 2" xfId="48727" xr:uid="{4087A3DC-E3A5-4450-BA41-398B81C4E937}"/>
    <cellStyle name="Comma [0] 2 2 3 2 2 2 2 4 3" xfId="31222" xr:uid="{6086D22E-3EF2-44EB-80DB-A70BA444ED01}"/>
    <cellStyle name="Comma [0] 2 2 3 2 2 2 2 5" xfId="39975" xr:uid="{B24D0771-5956-4284-AAC3-368727B30DC2}"/>
    <cellStyle name="Comma [0] 2 2 3 2 2 2 2 6" xfId="22470" xr:uid="{BF264EB6-E5F3-4960-83D2-2C1225541331}"/>
    <cellStyle name="Comma [0] 2 2 3 2 2 2 3" xfId="6057" xr:uid="{00000000-0005-0000-0000-0000DE000000}"/>
    <cellStyle name="Comma [0] 2 2 3 2 2 2 3 2" xfId="10434" xr:uid="{00000000-0005-0000-0000-0000DF000000}"/>
    <cellStyle name="Comma [0] 2 2 3 2 2 2 3 2 2" xfId="19187" xr:uid="{63FF7FF8-D1BF-46EE-B77E-DAD8423AF18B}"/>
    <cellStyle name="Comma [0] 2 2 3 2 2 2 3 2 2 2" xfId="54197" xr:uid="{C525CE75-0CA7-478E-A5C7-F4B8DE8B7192}"/>
    <cellStyle name="Comma [0] 2 2 3 2 2 2 3 2 2 3" xfId="36692" xr:uid="{49649537-BF7F-4EF4-A39B-B9E34BD03E84}"/>
    <cellStyle name="Comma [0] 2 2 3 2 2 2 3 2 3" xfId="45445" xr:uid="{5BA3C6B4-5120-4BC3-902D-C3151D2D0566}"/>
    <cellStyle name="Comma [0] 2 2 3 2 2 2 3 2 4" xfId="27940" xr:uid="{1D6868CC-E3FE-431E-BF3E-861798348617}"/>
    <cellStyle name="Comma [0] 2 2 3 2 2 2 3 3" xfId="14811" xr:uid="{5E12CD44-5DC1-4FBC-8A84-32970AED7016}"/>
    <cellStyle name="Comma [0] 2 2 3 2 2 2 3 3 2" xfId="49821" xr:uid="{FC4E0B6D-D4D1-4F90-AE48-60F6133BACFF}"/>
    <cellStyle name="Comma [0] 2 2 3 2 2 2 3 3 3" xfId="32316" xr:uid="{EB8CB7D4-F927-4672-BA2E-09F7F4FEFF2B}"/>
    <cellStyle name="Comma [0] 2 2 3 2 2 2 3 4" xfId="41069" xr:uid="{8AFFD982-881C-4D27-AD23-C4C3DBDD519C}"/>
    <cellStyle name="Comma [0] 2 2 3 2 2 2 3 5" xfId="23564" xr:uid="{1F7015FC-FD33-4E9F-B6BB-762437F0D2D0}"/>
    <cellStyle name="Comma [0] 2 2 3 2 2 2 4" xfId="8246" xr:uid="{00000000-0005-0000-0000-0000E0000000}"/>
    <cellStyle name="Comma [0] 2 2 3 2 2 2 4 2" xfId="16999" xr:uid="{28A9DE29-E880-484E-A7C1-4E721DAF96FC}"/>
    <cellStyle name="Comma [0] 2 2 3 2 2 2 4 2 2" xfId="52009" xr:uid="{6355354A-3834-46AF-9C33-FD7B29995017}"/>
    <cellStyle name="Comma [0] 2 2 3 2 2 2 4 2 3" xfId="34504" xr:uid="{C184A40F-3286-4EB9-B102-330C27161A1F}"/>
    <cellStyle name="Comma [0] 2 2 3 2 2 2 4 3" xfId="43257" xr:uid="{585467A6-0CB3-48F3-8B97-3BA6838A3CB3}"/>
    <cellStyle name="Comma [0] 2 2 3 2 2 2 4 4" xfId="25752" xr:uid="{08F1841C-6023-457B-9541-61296DB35D55}"/>
    <cellStyle name="Comma [0] 2 2 3 2 2 2 5" xfId="12623" xr:uid="{64BBB577-CB20-4577-A3FE-4B00B6505AE3}"/>
    <cellStyle name="Comma [0] 2 2 3 2 2 2 5 2" xfId="47633" xr:uid="{26424AA4-1A2C-45FF-9838-C4E8CC12EEB5}"/>
    <cellStyle name="Comma [0] 2 2 3 2 2 2 5 3" xfId="30128" xr:uid="{17B5F850-6D31-4A1F-A056-8A223E5D9AF3}"/>
    <cellStyle name="Comma [0] 2 2 3 2 2 2 6" xfId="38881" xr:uid="{057F90E4-0EC1-4A97-80F4-F12861111DD4}"/>
    <cellStyle name="Comma [0] 2 2 3 2 2 2 7" xfId="21376" xr:uid="{501C0622-9A76-4DE9-985D-1036934CE507}"/>
    <cellStyle name="Comma [0] 2 2 3 2 2 3" xfId="4414" xr:uid="{00000000-0005-0000-0000-0000E1000000}"/>
    <cellStyle name="Comma [0] 2 2 3 2 2 3 2" xfId="6603" xr:uid="{00000000-0005-0000-0000-0000E2000000}"/>
    <cellStyle name="Comma [0] 2 2 3 2 2 3 2 2" xfId="10980" xr:uid="{00000000-0005-0000-0000-0000E3000000}"/>
    <cellStyle name="Comma [0] 2 2 3 2 2 3 2 2 2" xfId="19733" xr:uid="{789E0AEF-853E-4C0E-8F2F-F38B2FA54D0D}"/>
    <cellStyle name="Comma [0] 2 2 3 2 2 3 2 2 2 2" xfId="54743" xr:uid="{68EEEBEF-1698-4B84-909A-2A3C7C7DC18A}"/>
    <cellStyle name="Comma [0] 2 2 3 2 2 3 2 2 2 3" xfId="37238" xr:uid="{3396E354-C241-4ADD-AF61-296E7B1E41EF}"/>
    <cellStyle name="Comma [0] 2 2 3 2 2 3 2 2 3" xfId="45991" xr:uid="{FD4A4FA4-2408-4C54-81DF-4B7FD1433060}"/>
    <cellStyle name="Comma [0] 2 2 3 2 2 3 2 2 4" xfId="28486" xr:uid="{9C8C73DE-D8D2-42FF-8F2D-B015F411B263}"/>
    <cellStyle name="Comma [0] 2 2 3 2 2 3 2 3" xfId="15357" xr:uid="{6F1FCED1-230B-40FC-97F5-86EF2101C518}"/>
    <cellStyle name="Comma [0] 2 2 3 2 2 3 2 3 2" xfId="50367" xr:uid="{237312F8-DBD0-4D7F-BAC4-CF47B2E5AF7E}"/>
    <cellStyle name="Comma [0] 2 2 3 2 2 3 2 3 3" xfId="32862" xr:uid="{DA6ACA28-A03A-476D-9402-D0882FDFF2D5}"/>
    <cellStyle name="Comma [0] 2 2 3 2 2 3 2 4" xfId="41615" xr:uid="{E1EF2E3B-CF95-4D54-86DA-DF5649D6CB8D}"/>
    <cellStyle name="Comma [0] 2 2 3 2 2 3 2 5" xfId="24110" xr:uid="{D69593AD-F131-44D6-A3B3-F5DDD6A8470E}"/>
    <cellStyle name="Comma [0] 2 2 3 2 2 3 3" xfId="8792" xr:uid="{00000000-0005-0000-0000-0000E4000000}"/>
    <cellStyle name="Comma [0] 2 2 3 2 2 3 3 2" xfId="17545" xr:uid="{CB5E9C82-8057-4F82-9DBF-9B8FA56AE297}"/>
    <cellStyle name="Comma [0] 2 2 3 2 2 3 3 2 2" xfId="52555" xr:uid="{2BFA04D6-C3BD-48AA-A352-73EC4FD5829B}"/>
    <cellStyle name="Comma [0] 2 2 3 2 2 3 3 2 3" xfId="35050" xr:uid="{DD89F73A-7777-4868-A55F-69DB197479AC}"/>
    <cellStyle name="Comma [0] 2 2 3 2 2 3 3 3" xfId="43803" xr:uid="{4D23C545-6B8D-4AB9-B04A-D091786A92A9}"/>
    <cellStyle name="Comma [0] 2 2 3 2 2 3 3 4" xfId="26298" xr:uid="{08849D19-435B-4D4D-92C1-2DFE4855E7FB}"/>
    <cellStyle name="Comma [0] 2 2 3 2 2 3 4" xfId="13169" xr:uid="{EFA62F1A-3850-4890-880F-9C96E95F10C1}"/>
    <cellStyle name="Comma [0] 2 2 3 2 2 3 4 2" xfId="48179" xr:uid="{5C9A677A-A8BB-4206-9C1D-9337A48A2CE6}"/>
    <cellStyle name="Comma [0] 2 2 3 2 2 3 4 3" xfId="30674" xr:uid="{07E436A8-3AD4-4E6B-BE98-3449B6940138}"/>
    <cellStyle name="Comma [0] 2 2 3 2 2 3 5" xfId="39427" xr:uid="{5710E570-0155-4F15-8D81-C74A4FE0D048}"/>
    <cellStyle name="Comma [0] 2 2 3 2 2 3 6" xfId="21922" xr:uid="{68B08C9E-66B3-45BA-931B-36F79D2A0310}"/>
    <cellStyle name="Comma [0] 2 2 3 2 2 4" xfId="5509" xr:uid="{00000000-0005-0000-0000-0000E5000000}"/>
    <cellStyle name="Comma [0] 2 2 3 2 2 4 2" xfId="9886" xr:uid="{00000000-0005-0000-0000-0000E6000000}"/>
    <cellStyle name="Comma [0] 2 2 3 2 2 4 2 2" xfId="18639" xr:uid="{BAEA73C9-9DA6-46A6-9185-493B49730D47}"/>
    <cellStyle name="Comma [0] 2 2 3 2 2 4 2 2 2" xfId="53649" xr:uid="{7CA52A84-2D78-4B1E-B366-730DFF3565F9}"/>
    <cellStyle name="Comma [0] 2 2 3 2 2 4 2 2 3" xfId="36144" xr:uid="{A9456C88-C6A1-4B86-BC19-16506420C212}"/>
    <cellStyle name="Comma [0] 2 2 3 2 2 4 2 3" xfId="44897" xr:uid="{21C95A1C-5F04-4EC3-B5FD-7CEDBE38DE45}"/>
    <cellStyle name="Comma [0] 2 2 3 2 2 4 2 4" xfId="27392" xr:uid="{8DEE9FB9-2037-4F33-869A-544C5D388D3D}"/>
    <cellStyle name="Comma [0] 2 2 3 2 2 4 3" xfId="14263" xr:uid="{9DEF656C-0E44-4224-9705-5BE24694F3B2}"/>
    <cellStyle name="Comma [0] 2 2 3 2 2 4 3 2" xfId="49273" xr:uid="{75C6DAFB-8596-433D-AD90-6D6F2BB07B5F}"/>
    <cellStyle name="Comma [0] 2 2 3 2 2 4 3 3" xfId="31768" xr:uid="{196D19AB-AA50-4556-AF08-88D36281C4A6}"/>
    <cellStyle name="Comma [0] 2 2 3 2 2 4 4" xfId="40521" xr:uid="{37799794-0C63-4352-9E66-96181546D751}"/>
    <cellStyle name="Comma [0] 2 2 3 2 2 4 5" xfId="23016" xr:uid="{98116F13-BF44-46E1-98DD-FF41249AA469}"/>
    <cellStyle name="Comma [0] 2 2 3 2 2 5" xfId="7698" xr:uid="{00000000-0005-0000-0000-0000E7000000}"/>
    <cellStyle name="Comma [0] 2 2 3 2 2 5 2" xfId="16451" xr:uid="{95364221-E4FC-4D4B-8E03-FBDDDB3D649E}"/>
    <cellStyle name="Comma [0] 2 2 3 2 2 5 2 2" xfId="51461" xr:uid="{0CDCA724-699E-4DAA-90B7-309F9D9687C7}"/>
    <cellStyle name="Comma [0] 2 2 3 2 2 5 2 3" xfId="33956" xr:uid="{6D7D04CF-B882-4108-B7E5-55C926F70C4B}"/>
    <cellStyle name="Comma [0] 2 2 3 2 2 5 3" xfId="42709" xr:uid="{83D0246C-EECA-457C-88FC-DB2BBA38AEC8}"/>
    <cellStyle name="Comma [0] 2 2 3 2 2 5 4" xfId="25204" xr:uid="{DF76AC9C-D6FE-480B-91BB-F3EE2E0DB512}"/>
    <cellStyle name="Comma [0] 2 2 3 2 2 6" xfId="12075" xr:uid="{C12544FB-34E1-4876-8333-E3092FEF55CD}"/>
    <cellStyle name="Comma [0] 2 2 3 2 2 6 2" xfId="47085" xr:uid="{0C50FDEC-B554-48AF-948A-3BA16DA799B4}"/>
    <cellStyle name="Comma [0] 2 2 3 2 2 6 3" xfId="29580" xr:uid="{7B1A451E-DCE6-4503-BF94-CD6D77807BC3}"/>
    <cellStyle name="Comma [0] 2 2 3 2 2 7" xfId="38333" xr:uid="{856B03E7-B9EE-4A96-9B4F-ABCC0A40A629}"/>
    <cellStyle name="Comma [0] 2 2 3 2 2 8" xfId="20828" xr:uid="{E81A2724-6229-46B5-BEC5-855A420F2918}"/>
    <cellStyle name="Comma [0] 2 2 3 2 3" xfId="3592" xr:uid="{00000000-0005-0000-0000-0000E8000000}"/>
    <cellStyle name="Comma [0] 2 2 3 2 3 2" xfId="4688" xr:uid="{00000000-0005-0000-0000-0000E9000000}"/>
    <cellStyle name="Comma [0] 2 2 3 2 3 2 2" xfId="6877" xr:uid="{00000000-0005-0000-0000-0000EA000000}"/>
    <cellStyle name="Comma [0] 2 2 3 2 3 2 2 2" xfId="11254" xr:uid="{00000000-0005-0000-0000-0000EB000000}"/>
    <cellStyle name="Comma [0] 2 2 3 2 3 2 2 2 2" xfId="20007" xr:uid="{DBE45FEE-B35E-4F62-AFD4-D4A75532AF56}"/>
    <cellStyle name="Comma [0] 2 2 3 2 3 2 2 2 2 2" xfId="55017" xr:uid="{149E1F25-F834-48CF-9D37-18D761D4B60F}"/>
    <cellStyle name="Comma [0] 2 2 3 2 3 2 2 2 2 3" xfId="37512" xr:uid="{7044EDAD-8A68-432A-9DA8-552BDBC1CDB4}"/>
    <cellStyle name="Comma [0] 2 2 3 2 3 2 2 2 3" xfId="46265" xr:uid="{2E115BD5-6CC9-4509-B663-71640750D474}"/>
    <cellStyle name="Comma [0] 2 2 3 2 3 2 2 2 4" xfId="28760" xr:uid="{90CA10A2-4034-4AF8-816B-6D95F4059E32}"/>
    <cellStyle name="Comma [0] 2 2 3 2 3 2 2 3" xfId="15631" xr:uid="{33EE4C45-A196-4BAC-8BFE-AAAA2E555C1C}"/>
    <cellStyle name="Comma [0] 2 2 3 2 3 2 2 3 2" xfId="50641" xr:uid="{45188EAF-A1A2-41AB-8C38-1091E636F08F}"/>
    <cellStyle name="Comma [0] 2 2 3 2 3 2 2 3 3" xfId="33136" xr:uid="{51E88619-C248-406C-909D-A0E919ED3C55}"/>
    <cellStyle name="Comma [0] 2 2 3 2 3 2 2 4" xfId="41889" xr:uid="{67C9FBB0-CD3D-4F88-97A2-5BA90446B701}"/>
    <cellStyle name="Comma [0] 2 2 3 2 3 2 2 5" xfId="24384" xr:uid="{1B207B1B-7875-44CE-AEBE-B34626B7E0B7}"/>
    <cellStyle name="Comma [0] 2 2 3 2 3 2 3" xfId="9066" xr:uid="{00000000-0005-0000-0000-0000EC000000}"/>
    <cellStyle name="Comma [0] 2 2 3 2 3 2 3 2" xfId="17819" xr:uid="{9AC2DBDE-D127-4522-9053-7441D134A9DF}"/>
    <cellStyle name="Comma [0] 2 2 3 2 3 2 3 2 2" xfId="52829" xr:uid="{33EA88E4-546C-464B-9A7B-23815B0C684E}"/>
    <cellStyle name="Comma [0] 2 2 3 2 3 2 3 2 3" xfId="35324" xr:uid="{47C8A5E7-6AAC-4CA0-86D1-D08529124F72}"/>
    <cellStyle name="Comma [0] 2 2 3 2 3 2 3 3" xfId="44077" xr:uid="{4DCBB521-9DCE-452F-B28B-E87407BB3C99}"/>
    <cellStyle name="Comma [0] 2 2 3 2 3 2 3 4" xfId="26572" xr:uid="{091BB239-9D81-4D7A-B589-CB33252A4110}"/>
    <cellStyle name="Comma [0] 2 2 3 2 3 2 4" xfId="13443" xr:uid="{A367E646-007E-41E4-B2BF-5FC779495272}"/>
    <cellStyle name="Comma [0] 2 2 3 2 3 2 4 2" xfId="48453" xr:uid="{8527485F-C10B-4403-89A8-62A6B570BB53}"/>
    <cellStyle name="Comma [0] 2 2 3 2 3 2 4 3" xfId="30948" xr:uid="{96C061C2-F03D-410D-8BD5-AB273D048896}"/>
    <cellStyle name="Comma [0] 2 2 3 2 3 2 5" xfId="39701" xr:uid="{9B7453A2-CB24-4A3C-A98E-CFD347D21CFA}"/>
    <cellStyle name="Comma [0] 2 2 3 2 3 2 6" xfId="22196" xr:uid="{B8825220-7302-425E-A0A0-78656E93C2B2}"/>
    <cellStyle name="Comma [0] 2 2 3 2 3 3" xfId="5783" xr:uid="{00000000-0005-0000-0000-0000ED000000}"/>
    <cellStyle name="Comma [0] 2 2 3 2 3 3 2" xfId="10160" xr:uid="{00000000-0005-0000-0000-0000EE000000}"/>
    <cellStyle name="Comma [0] 2 2 3 2 3 3 2 2" xfId="18913" xr:uid="{34B76713-E9FA-47D4-8F40-996ED87B8E05}"/>
    <cellStyle name="Comma [0] 2 2 3 2 3 3 2 2 2" xfId="53923" xr:uid="{28AF7205-680C-47BE-AFFF-C179337EC480}"/>
    <cellStyle name="Comma [0] 2 2 3 2 3 3 2 2 3" xfId="36418" xr:uid="{DF119739-D49B-4ED4-A4B1-7D745C2044F7}"/>
    <cellStyle name="Comma [0] 2 2 3 2 3 3 2 3" xfId="45171" xr:uid="{5AF0EFF1-FA73-45CE-8EB8-BE1669CABEA5}"/>
    <cellStyle name="Comma [0] 2 2 3 2 3 3 2 4" xfId="27666" xr:uid="{37AA9314-E3D0-4385-BEF2-2E1489585DFB}"/>
    <cellStyle name="Comma [0] 2 2 3 2 3 3 3" xfId="14537" xr:uid="{996CF28E-82FB-460B-ABE0-82663C35BD93}"/>
    <cellStyle name="Comma [0] 2 2 3 2 3 3 3 2" xfId="49547" xr:uid="{5454E14B-F795-451E-BA73-A2B03F932AB4}"/>
    <cellStyle name="Comma [0] 2 2 3 2 3 3 3 3" xfId="32042" xr:uid="{BD5C5AF1-D5AA-450F-926D-11010880DB8B}"/>
    <cellStyle name="Comma [0] 2 2 3 2 3 3 4" xfId="40795" xr:uid="{860D091F-2989-4FCF-8060-F551F780EB47}"/>
    <cellStyle name="Comma [0] 2 2 3 2 3 3 5" xfId="23290" xr:uid="{45054C5E-2713-49B9-A9DF-A14ABF8DBD7E}"/>
    <cellStyle name="Comma [0] 2 2 3 2 3 4" xfId="7972" xr:uid="{00000000-0005-0000-0000-0000EF000000}"/>
    <cellStyle name="Comma [0] 2 2 3 2 3 4 2" xfId="16725" xr:uid="{FFC2F175-F834-4BF9-BCCB-D5B76A16D6E7}"/>
    <cellStyle name="Comma [0] 2 2 3 2 3 4 2 2" xfId="51735" xr:uid="{A65AD245-1D91-4AA3-9322-5EEB6885851A}"/>
    <cellStyle name="Comma [0] 2 2 3 2 3 4 2 3" xfId="34230" xr:uid="{4EC62F2E-D1D3-47CA-8081-7BAA49612129}"/>
    <cellStyle name="Comma [0] 2 2 3 2 3 4 3" xfId="42983" xr:uid="{625ED398-B56C-4C58-B023-3BC6D3C82A2C}"/>
    <cellStyle name="Comma [0] 2 2 3 2 3 4 4" xfId="25478" xr:uid="{48F9D444-7450-43C0-BBA3-6FD826886E22}"/>
    <cellStyle name="Comma [0] 2 2 3 2 3 5" xfId="12349" xr:uid="{784D149B-1A49-49C7-9E28-1A6BBCD715AC}"/>
    <cellStyle name="Comma [0] 2 2 3 2 3 5 2" xfId="47359" xr:uid="{03263F82-BBA2-42EA-ACB7-CBE070CE9D54}"/>
    <cellStyle name="Comma [0] 2 2 3 2 3 5 3" xfId="29854" xr:uid="{EED5E8D0-BCF8-4396-9C71-724E8A854A18}"/>
    <cellStyle name="Comma [0] 2 2 3 2 3 6" xfId="38607" xr:uid="{39FD5857-8756-44C7-ACAB-336C0209A6DC}"/>
    <cellStyle name="Comma [0] 2 2 3 2 3 7" xfId="21102" xr:uid="{586004BE-7C37-4F57-B364-BC8B5ED013AD}"/>
    <cellStyle name="Comma [0] 2 2 3 2 4" xfId="4140" xr:uid="{00000000-0005-0000-0000-0000F0000000}"/>
    <cellStyle name="Comma [0] 2 2 3 2 4 2" xfId="6329" xr:uid="{00000000-0005-0000-0000-0000F1000000}"/>
    <cellStyle name="Comma [0] 2 2 3 2 4 2 2" xfId="10706" xr:uid="{00000000-0005-0000-0000-0000F2000000}"/>
    <cellStyle name="Comma [0] 2 2 3 2 4 2 2 2" xfId="19459" xr:uid="{82CF86A7-7337-49BD-A053-19196EF310CB}"/>
    <cellStyle name="Comma [0] 2 2 3 2 4 2 2 2 2" xfId="54469" xr:uid="{5058C834-FB20-4179-92ED-39EADE671C1C}"/>
    <cellStyle name="Comma [0] 2 2 3 2 4 2 2 2 3" xfId="36964" xr:uid="{0AD706E6-9516-433B-8F04-38F879ABC0C1}"/>
    <cellStyle name="Comma [0] 2 2 3 2 4 2 2 3" xfId="45717" xr:uid="{E4918E08-43BB-41F6-BE02-B1F50EE18A85}"/>
    <cellStyle name="Comma [0] 2 2 3 2 4 2 2 4" xfId="28212" xr:uid="{585BE94D-1287-4FCB-8BFF-70C73DB76CFF}"/>
    <cellStyle name="Comma [0] 2 2 3 2 4 2 3" xfId="15083" xr:uid="{F290288F-1FB5-4336-AE79-D1453AC147B4}"/>
    <cellStyle name="Comma [0] 2 2 3 2 4 2 3 2" xfId="50093" xr:uid="{ED2695DA-CC37-477A-959B-27181237347D}"/>
    <cellStyle name="Comma [0] 2 2 3 2 4 2 3 3" xfId="32588" xr:uid="{A7C2F8A5-0225-4BDD-B8CE-BFD12ED7657E}"/>
    <cellStyle name="Comma [0] 2 2 3 2 4 2 4" xfId="41341" xr:uid="{BAAEA4E0-A759-438C-8334-7F805BC0A729}"/>
    <cellStyle name="Comma [0] 2 2 3 2 4 2 5" xfId="23836" xr:uid="{C1C0C6DB-8EFD-4372-AD98-A198C6BB2F9B}"/>
    <cellStyle name="Comma [0] 2 2 3 2 4 3" xfId="8518" xr:uid="{00000000-0005-0000-0000-0000F3000000}"/>
    <cellStyle name="Comma [0] 2 2 3 2 4 3 2" xfId="17271" xr:uid="{AC9EEFCD-D6B4-4DC3-9AD1-09C161D4FC06}"/>
    <cellStyle name="Comma [0] 2 2 3 2 4 3 2 2" xfId="52281" xr:uid="{636808AE-1135-4290-8E9B-EFEEC2C057B4}"/>
    <cellStyle name="Comma [0] 2 2 3 2 4 3 2 3" xfId="34776" xr:uid="{01ABFAEC-A98F-4310-B2C3-D9D9E4C0DF56}"/>
    <cellStyle name="Comma [0] 2 2 3 2 4 3 3" xfId="43529" xr:uid="{BDB87481-441B-4733-8F36-18064299DF6E}"/>
    <cellStyle name="Comma [0] 2 2 3 2 4 3 4" xfId="26024" xr:uid="{DE561A81-EFED-4171-A3F0-317FCAFAF895}"/>
    <cellStyle name="Comma [0] 2 2 3 2 4 4" xfId="12895" xr:uid="{63D8D101-8BBF-4302-9E7B-D4E9A761F88F}"/>
    <cellStyle name="Comma [0] 2 2 3 2 4 4 2" xfId="47905" xr:uid="{CD5DF24D-023C-4C28-A23C-AE84ECF86691}"/>
    <cellStyle name="Comma [0] 2 2 3 2 4 4 3" xfId="30400" xr:uid="{B44F2E70-D705-49E7-9E6E-E8E54DA011BD}"/>
    <cellStyle name="Comma [0] 2 2 3 2 4 5" xfId="39153" xr:uid="{8A7B77EB-FE57-4310-93AF-EE9DC25099FD}"/>
    <cellStyle name="Comma [0] 2 2 3 2 4 6" xfId="21648" xr:uid="{6BFF078E-D3DC-4907-9540-5FB4C9948939}"/>
    <cellStyle name="Comma [0] 2 2 3 2 5" xfId="5235" xr:uid="{00000000-0005-0000-0000-0000F4000000}"/>
    <cellStyle name="Comma [0] 2 2 3 2 5 2" xfId="9612" xr:uid="{00000000-0005-0000-0000-0000F5000000}"/>
    <cellStyle name="Comma [0] 2 2 3 2 5 2 2" xfId="18365" xr:uid="{86C76E89-F46D-4A22-AA32-322119F6E2DB}"/>
    <cellStyle name="Comma [0] 2 2 3 2 5 2 2 2" xfId="53375" xr:uid="{32B663DC-1296-450D-AD11-A7E64C95B7CD}"/>
    <cellStyle name="Comma [0] 2 2 3 2 5 2 2 3" xfId="35870" xr:uid="{6A4BCEE8-35A9-49EF-A446-FFFBE113AB47}"/>
    <cellStyle name="Comma [0] 2 2 3 2 5 2 3" xfId="44623" xr:uid="{9A37E196-B0F4-434C-B0EA-AEEEE9F52E4C}"/>
    <cellStyle name="Comma [0] 2 2 3 2 5 2 4" xfId="27118" xr:uid="{6E955A9B-7A25-4C5A-8B30-4A2443A90710}"/>
    <cellStyle name="Comma [0] 2 2 3 2 5 3" xfId="13989" xr:uid="{AD45FAF2-2C02-48BA-AD5A-E2E42443EB37}"/>
    <cellStyle name="Comma [0] 2 2 3 2 5 3 2" xfId="48999" xr:uid="{21D54CB2-2A1C-4BF6-A1E8-F46E4C8F8C01}"/>
    <cellStyle name="Comma [0] 2 2 3 2 5 3 3" xfId="31494" xr:uid="{BFDFF43E-A537-460F-A072-428740EDC243}"/>
    <cellStyle name="Comma [0] 2 2 3 2 5 4" xfId="40247" xr:uid="{13774CA7-1A39-427F-893E-C203F8D542A2}"/>
    <cellStyle name="Comma [0] 2 2 3 2 5 5" xfId="22742" xr:uid="{C4ED3547-51CF-470F-B93F-FCDBFC9DE53D}"/>
    <cellStyle name="Comma [0] 2 2 3 2 6" xfId="7424" xr:uid="{00000000-0005-0000-0000-0000F6000000}"/>
    <cellStyle name="Comma [0] 2 2 3 2 6 2" xfId="16177" xr:uid="{E72503A2-6E08-4CF8-AE5E-D813D5C3B09D}"/>
    <cellStyle name="Comma [0] 2 2 3 2 6 2 2" xfId="51187" xr:uid="{2EBB8182-D5C7-4F7D-9EE4-498B241898DC}"/>
    <cellStyle name="Comma [0] 2 2 3 2 6 2 3" xfId="33682" xr:uid="{F8F115B4-B070-4312-9D2A-B3241B9FA1BC}"/>
    <cellStyle name="Comma [0] 2 2 3 2 6 3" xfId="42435" xr:uid="{F37F98F0-5772-4F61-A543-B89C01AFA574}"/>
    <cellStyle name="Comma [0] 2 2 3 2 6 4" xfId="24930" xr:uid="{2E7691C0-1669-4C9E-BE8C-266E39AC33CC}"/>
    <cellStyle name="Comma [0] 2 2 3 2 7" xfId="11801" xr:uid="{79912F90-582C-40E0-8FFB-848177E08243}"/>
    <cellStyle name="Comma [0] 2 2 3 2 7 2" xfId="46811" xr:uid="{78B5A196-A896-48F3-841A-DE45E23E9662}"/>
    <cellStyle name="Comma [0] 2 2 3 2 7 3" xfId="29306" xr:uid="{4A7D28EB-BE74-42CE-ADBE-F4342194B3FB}"/>
    <cellStyle name="Comma [0] 2 2 3 2 8" xfId="38059" xr:uid="{EABD8143-7639-4097-8280-31FB5750B587}"/>
    <cellStyle name="Comma [0] 2 2 3 2 9" xfId="20554" xr:uid="{EB6019C4-0042-4703-811F-89D9AF6A6ACC}"/>
    <cellStyle name="Comma [0] 2 2 3 3" xfId="3201" xr:uid="{00000000-0005-0000-0000-0000F7000000}"/>
    <cellStyle name="Comma [0] 2 2 3 3 2" xfId="3754" xr:uid="{00000000-0005-0000-0000-0000F8000000}"/>
    <cellStyle name="Comma [0] 2 2 3 3 2 2" xfId="4850" xr:uid="{00000000-0005-0000-0000-0000F9000000}"/>
    <cellStyle name="Comma [0] 2 2 3 3 2 2 2" xfId="7039" xr:uid="{00000000-0005-0000-0000-0000FA000000}"/>
    <cellStyle name="Comma [0] 2 2 3 3 2 2 2 2" xfId="11416" xr:uid="{00000000-0005-0000-0000-0000FB000000}"/>
    <cellStyle name="Comma [0] 2 2 3 3 2 2 2 2 2" xfId="20169" xr:uid="{C62C3A18-BA7F-48EA-97E0-78877E5533A3}"/>
    <cellStyle name="Comma [0] 2 2 3 3 2 2 2 2 2 2" xfId="55179" xr:uid="{E26002FF-17A7-4CE1-8E4E-F1466A772120}"/>
    <cellStyle name="Comma [0] 2 2 3 3 2 2 2 2 2 3" xfId="37674" xr:uid="{76822787-F18B-4ECC-A94E-4E23CC914987}"/>
    <cellStyle name="Comma [0] 2 2 3 3 2 2 2 2 3" xfId="46427" xr:uid="{C18D9B30-7B21-4206-B8F4-356AD371D92B}"/>
    <cellStyle name="Comma [0] 2 2 3 3 2 2 2 2 4" xfId="28922" xr:uid="{83922FB4-0A1A-4797-AE88-F4CDE25318EB}"/>
    <cellStyle name="Comma [0] 2 2 3 3 2 2 2 3" xfId="15793" xr:uid="{44B67FE5-1923-473F-A329-5F82466141DB}"/>
    <cellStyle name="Comma [0] 2 2 3 3 2 2 2 3 2" xfId="50803" xr:uid="{7CA0055D-4A39-45FC-AE36-4156864CD3ED}"/>
    <cellStyle name="Comma [0] 2 2 3 3 2 2 2 3 3" xfId="33298" xr:uid="{D4AE70C9-8736-4A0F-8C3B-C337494EA526}"/>
    <cellStyle name="Comma [0] 2 2 3 3 2 2 2 4" xfId="42051" xr:uid="{C2637A4E-139C-4356-9A95-C1C0FD54421C}"/>
    <cellStyle name="Comma [0] 2 2 3 3 2 2 2 5" xfId="24546" xr:uid="{9B5293F0-13FD-4B63-A45E-1A4393A544FA}"/>
    <cellStyle name="Comma [0] 2 2 3 3 2 2 3" xfId="9228" xr:uid="{00000000-0005-0000-0000-0000FC000000}"/>
    <cellStyle name="Comma [0] 2 2 3 3 2 2 3 2" xfId="17981" xr:uid="{3AE627E2-0996-448B-B1E7-48FCD33CC058}"/>
    <cellStyle name="Comma [0] 2 2 3 3 2 2 3 2 2" xfId="52991" xr:uid="{0AEBF23C-9AE3-4AAF-8471-8B552744ED27}"/>
    <cellStyle name="Comma [0] 2 2 3 3 2 2 3 2 3" xfId="35486" xr:uid="{32774D00-28BE-43D5-98C0-E15DB79D7694}"/>
    <cellStyle name="Comma [0] 2 2 3 3 2 2 3 3" xfId="44239" xr:uid="{8C9D427D-519E-4D0D-A677-B308309F1DB9}"/>
    <cellStyle name="Comma [0] 2 2 3 3 2 2 3 4" xfId="26734" xr:uid="{3125BA7A-B740-4D21-89C4-C6EFECBCE982}"/>
    <cellStyle name="Comma [0] 2 2 3 3 2 2 4" xfId="13605" xr:uid="{31CCF6E2-2FAD-43DE-8E67-428C9D63528D}"/>
    <cellStyle name="Comma [0] 2 2 3 3 2 2 4 2" xfId="48615" xr:uid="{5868282C-85DE-48E8-9443-00FB2FCD7959}"/>
    <cellStyle name="Comma [0] 2 2 3 3 2 2 4 3" xfId="31110" xr:uid="{AC4ECD97-0A5B-438F-B283-F36517851C3E}"/>
    <cellStyle name="Comma [0] 2 2 3 3 2 2 5" xfId="39863" xr:uid="{7A306A7B-D54B-4964-A57A-3B305C1F9BA9}"/>
    <cellStyle name="Comma [0] 2 2 3 3 2 2 6" xfId="22358" xr:uid="{918766C9-6881-4788-8289-5D7614C54E84}"/>
    <cellStyle name="Comma [0] 2 2 3 3 2 3" xfId="5945" xr:uid="{00000000-0005-0000-0000-0000FD000000}"/>
    <cellStyle name="Comma [0] 2 2 3 3 2 3 2" xfId="10322" xr:uid="{00000000-0005-0000-0000-0000FE000000}"/>
    <cellStyle name="Comma [0] 2 2 3 3 2 3 2 2" xfId="19075" xr:uid="{3FFB980A-7E9C-44EA-BE86-7095C689F26A}"/>
    <cellStyle name="Comma [0] 2 2 3 3 2 3 2 2 2" xfId="54085" xr:uid="{428FD963-43D4-45CC-B22F-3D87A3A77831}"/>
    <cellStyle name="Comma [0] 2 2 3 3 2 3 2 2 3" xfId="36580" xr:uid="{69623175-2928-4C5F-B6C0-14771400402A}"/>
    <cellStyle name="Comma [0] 2 2 3 3 2 3 2 3" xfId="45333" xr:uid="{57CDDDFE-8FC8-42D3-BA45-C8943179D179}"/>
    <cellStyle name="Comma [0] 2 2 3 3 2 3 2 4" xfId="27828" xr:uid="{736E0052-A29E-4EC3-B9BD-6E9174DA4A07}"/>
    <cellStyle name="Comma [0] 2 2 3 3 2 3 3" xfId="14699" xr:uid="{01A486B8-9262-4EF0-A8CC-44F99CC04E0E}"/>
    <cellStyle name="Comma [0] 2 2 3 3 2 3 3 2" xfId="49709" xr:uid="{03693D0E-7FE8-466B-B13E-655E86FEEC54}"/>
    <cellStyle name="Comma [0] 2 2 3 3 2 3 3 3" xfId="32204" xr:uid="{63C45498-EFE8-4A03-B778-ED433A446D3F}"/>
    <cellStyle name="Comma [0] 2 2 3 3 2 3 4" xfId="40957" xr:uid="{66B5956B-B738-4AE4-9792-81DDADBD941E}"/>
    <cellStyle name="Comma [0] 2 2 3 3 2 3 5" xfId="23452" xr:uid="{80316AF3-5614-42B0-A308-747269894AB3}"/>
    <cellStyle name="Comma [0] 2 2 3 3 2 4" xfId="8134" xr:uid="{00000000-0005-0000-0000-0000FF000000}"/>
    <cellStyle name="Comma [0] 2 2 3 3 2 4 2" xfId="16887" xr:uid="{37B09ECA-6CBA-4633-AB48-9D4669089E10}"/>
    <cellStyle name="Comma [0] 2 2 3 3 2 4 2 2" xfId="51897" xr:uid="{B71347DD-3DDE-4F91-84AC-F7977E925533}"/>
    <cellStyle name="Comma [0] 2 2 3 3 2 4 2 3" xfId="34392" xr:uid="{F77DA565-850F-4E80-B746-28378A1ABC0F}"/>
    <cellStyle name="Comma [0] 2 2 3 3 2 4 3" xfId="43145" xr:uid="{2E311B54-E6F7-4608-98EC-9E4FE61BE522}"/>
    <cellStyle name="Comma [0] 2 2 3 3 2 4 4" xfId="25640" xr:uid="{1DD8C6F1-DFCC-403D-852B-5097835156C1}"/>
    <cellStyle name="Comma [0] 2 2 3 3 2 5" xfId="12511" xr:uid="{85F658A6-BD90-4467-AC82-4589FB39FB08}"/>
    <cellStyle name="Comma [0] 2 2 3 3 2 5 2" xfId="47521" xr:uid="{CA608457-3A0C-427A-8347-E55AB1DF7269}"/>
    <cellStyle name="Comma [0] 2 2 3 3 2 5 3" xfId="30016" xr:uid="{1213FD43-B12C-45A0-9713-7849E8018E84}"/>
    <cellStyle name="Comma [0] 2 2 3 3 2 6" xfId="38769" xr:uid="{217F7349-E1F5-421B-9FC3-17A5DF2B7066}"/>
    <cellStyle name="Comma [0] 2 2 3 3 2 7" xfId="21264" xr:uid="{21DB727F-F909-4219-9E6C-5FE9FED76D60}"/>
    <cellStyle name="Comma [0] 2 2 3 3 3" xfId="4302" xr:uid="{00000000-0005-0000-0000-000000010000}"/>
    <cellStyle name="Comma [0] 2 2 3 3 3 2" xfId="6491" xr:uid="{00000000-0005-0000-0000-000001010000}"/>
    <cellStyle name="Comma [0] 2 2 3 3 3 2 2" xfId="10868" xr:uid="{00000000-0005-0000-0000-000002010000}"/>
    <cellStyle name="Comma [0] 2 2 3 3 3 2 2 2" xfId="19621" xr:uid="{8821657C-5530-4FE3-A81E-2765FFCFFAE8}"/>
    <cellStyle name="Comma [0] 2 2 3 3 3 2 2 2 2" xfId="54631" xr:uid="{DD3CEB19-61F6-4D05-9C1E-DC9D30CC6CFF}"/>
    <cellStyle name="Comma [0] 2 2 3 3 3 2 2 2 3" xfId="37126" xr:uid="{A10D9756-0E82-41FA-8713-5DB96CFAC244}"/>
    <cellStyle name="Comma [0] 2 2 3 3 3 2 2 3" xfId="45879" xr:uid="{D9D2DF44-B659-40B0-830E-00B238DA0D14}"/>
    <cellStyle name="Comma [0] 2 2 3 3 3 2 2 4" xfId="28374" xr:uid="{F2A9DAE7-D532-4A09-9A34-2CC65800D3EC}"/>
    <cellStyle name="Comma [0] 2 2 3 3 3 2 3" xfId="15245" xr:uid="{E57A2729-B209-44B7-BD0A-8B54D3543912}"/>
    <cellStyle name="Comma [0] 2 2 3 3 3 2 3 2" xfId="50255" xr:uid="{DB10B0F3-EE40-4765-9C65-65BAA23CDCB7}"/>
    <cellStyle name="Comma [0] 2 2 3 3 3 2 3 3" xfId="32750" xr:uid="{F9DF73CF-8DB6-4A4F-BF8C-DC5416826B54}"/>
    <cellStyle name="Comma [0] 2 2 3 3 3 2 4" xfId="41503" xr:uid="{93B9D895-66B9-4B5A-8841-2D2D6FFE7FAC}"/>
    <cellStyle name="Comma [0] 2 2 3 3 3 2 5" xfId="23998" xr:uid="{188758BF-2958-4216-9CCF-E9AB9F83B407}"/>
    <cellStyle name="Comma [0] 2 2 3 3 3 3" xfId="8680" xr:uid="{00000000-0005-0000-0000-000003010000}"/>
    <cellStyle name="Comma [0] 2 2 3 3 3 3 2" xfId="17433" xr:uid="{D7782B18-4B8A-4B41-93CD-58570D38C37C}"/>
    <cellStyle name="Comma [0] 2 2 3 3 3 3 2 2" xfId="52443" xr:uid="{1D950A0D-9FA0-4379-A0D8-C7098EF50305}"/>
    <cellStyle name="Comma [0] 2 2 3 3 3 3 2 3" xfId="34938" xr:uid="{599F74DA-950D-4DD4-B8DE-FD604BD844A2}"/>
    <cellStyle name="Comma [0] 2 2 3 3 3 3 3" xfId="43691" xr:uid="{517C7E58-BA45-4339-B284-184C5B3484C3}"/>
    <cellStyle name="Comma [0] 2 2 3 3 3 3 4" xfId="26186" xr:uid="{046DDF3A-C916-450E-9BB7-B743C84E50B0}"/>
    <cellStyle name="Comma [0] 2 2 3 3 3 4" xfId="13057" xr:uid="{421C88BB-D19C-4770-BF34-5B519DF46B6B}"/>
    <cellStyle name="Comma [0] 2 2 3 3 3 4 2" xfId="48067" xr:uid="{545FD7E5-1570-4B1B-A5A2-BAABD246B741}"/>
    <cellStyle name="Comma [0] 2 2 3 3 3 4 3" xfId="30562" xr:uid="{07BFB712-742D-4229-B29F-AF6805F168C6}"/>
    <cellStyle name="Comma [0] 2 2 3 3 3 5" xfId="39315" xr:uid="{4FC31454-4422-4736-8E82-4363A086DF0C}"/>
    <cellStyle name="Comma [0] 2 2 3 3 3 6" xfId="21810" xr:uid="{17269DE0-ACCC-4BEB-AC5D-EB2DADA28FFB}"/>
    <cellStyle name="Comma [0] 2 2 3 3 4" xfId="5397" xr:uid="{00000000-0005-0000-0000-000004010000}"/>
    <cellStyle name="Comma [0] 2 2 3 3 4 2" xfId="9774" xr:uid="{00000000-0005-0000-0000-000005010000}"/>
    <cellStyle name="Comma [0] 2 2 3 3 4 2 2" xfId="18527" xr:uid="{E669F272-5E66-481D-926C-4A5E46DE26F7}"/>
    <cellStyle name="Comma [0] 2 2 3 3 4 2 2 2" xfId="53537" xr:uid="{F4298B24-A7E4-468E-B870-A5D89ADFAB51}"/>
    <cellStyle name="Comma [0] 2 2 3 3 4 2 2 3" xfId="36032" xr:uid="{94503862-0F8A-4F17-962F-532F98B43B3A}"/>
    <cellStyle name="Comma [0] 2 2 3 3 4 2 3" xfId="44785" xr:uid="{3CF09D89-0B17-4954-B8FB-46D653E05D97}"/>
    <cellStyle name="Comma [0] 2 2 3 3 4 2 4" xfId="27280" xr:uid="{A8ED6CA2-8146-4B88-9352-913681E5399C}"/>
    <cellStyle name="Comma [0] 2 2 3 3 4 3" xfId="14151" xr:uid="{99BE8F90-0BC7-4582-9A17-F1AA27E5602C}"/>
    <cellStyle name="Comma [0] 2 2 3 3 4 3 2" xfId="49161" xr:uid="{647C2CBA-CF78-4FC7-B1CF-52D96F4F2F34}"/>
    <cellStyle name="Comma [0] 2 2 3 3 4 3 3" xfId="31656" xr:uid="{B38CB8B1-C0DC-4233-B797-38B9CACEBB73}"/>
    <cellStyle name="Comma [0] 2 2 3 3 4 4" xfId="40409" xr:uid="{387B3F0C-82D7-4B72-A007-326C39A1618A}"/>
    <cellStyle name="Comma [0] 2 2 3 3 4 5" xfId="22904" xr:uid="{A4552D55-FB3A-4EBE-87A7-AF54239EF717}"/>
    <cellStyle name="Comma [0] 2 2 3 3 5" xfId="7586" xr:uid="{00000000-0005-0000-0000-000006010000}"/>
    <cellStyle name="Comma [0] 2 2 3 3 5 2" xfId="16339" xr:uid="{FE249EC9-95F3-4A6E-B72A-CF77B4AC04A7}"/>
    <cellStyle name="Comma [0] 2 2 3 3 5 2 2" xfId="51349" xr:uid="{5D63613C-4083-40DA-A30A-77F30A94B8E1}"/>
    <cellStyle name="Comma [0] 2 2 3 3 5 2 3" xfId="33844" xr:uid="{34A949AC-C3EF-413D-9D06-CC7BDE6C245E}"/>
    <cellStyle name="Comma [0] 2 2 3 3 5 3" xfId="42597" xr:uid="{C3990DE9-844A-4974-810F-57BFA92AB891}"/>
    <cellStyle name="Comma [0] 2 2 3 3 5 4" xfId="25092" xr:uid="{E6FFA821-DA79-4865-B7A7-39AD5B6CE972}"/>
    <cellStyle name="Comma [0] 2 2 3 3 6" xfId="11963" xr:uid="{4E076596-E8D2-41F7-92D6-FB1BC2F58588}"/>
    <cellStyle name="Comma [0] 2 2 3 3 6 2" xfId="46973" xr:uid="{3015736C-459A-4841-9396-2D59FE150D44}"/>
    <cellStyle name="Comma [0] 2 2 3 3 6 3" xfId="29468" xr:uid="{7B796643-FCDC-42C4-BE92-8DE0CB268813}"/>
    <cellStyle name="Comma [0] 2 2 3 3 7" xfId="38221" xr:uid="{1A959A54-0793-4EEE-B32C-B6E3AB14A779}"/>
    <cellStyle name="Comma [0] 2 2 3 3 8" xfId="20716" xr:uid="{4CDEF000-C0BB-49D8-8B40-2037CC0C8A20}"/>
    <cellStyle name="Comma [0] 2 2 3 4" xfId="3480" xr:uid="{00000000-0005-0000-0000-000007010000}"/>
    <cellStyle name="Comma [0] 2 2 3 4 2" xfId="4576" xr:uid="{00000000-0005-0000-0000-000008010000}"/>
    <cellStyle name="Comma [0] 2 2 3 4 2 2" xfId="6765" xr:uid="{00000000-0005-0000-0000-000009010000}"/>
    <cellStyle name="Comma [0] 2 2 3 4 2 2 2" xfId="11142" xr:uid="{00000000-0005-0000-0000-00000A010000}"/>
    <cellStyle name="Comma [0] 2 2 3 4 2 2 2 2" xfId="19895" xr:uid="{FEA26644-38EE-4851-B796-F71ECE8A7BD0}"/>
    <cellStyle name="Comma [0] 2 2 3 4 2 2 2 2 2" xfId="54905" xr:uid="{A000AA4A-8A5D-495B-8279-92B7F1323314}"/>
    <cellStyle name="Comma [0] 2 2 3 4 2 2 2 2 3" xfId="37400" xr:uid="{8AD3B112-0CEA-4779-BAD9-E39644462C6D}"/>
    <cellStyle name="Comma [0] 2 2 3 4 2 2 2 3" xfId="46153" xr:uid="{97D6F256-1117-4C2B-BA94-0BFEFAA20832}"/>
    <cellStyle name="Comma [0] 2 2 3 4 2 2 2 4" xfId="28648" xr:uid="{4A0782B3-DC2B-4D20-B417-8D3C7CA8EF20}"/>
    <cellStyle name="Comma [0] 2 2 3 4 2 2 3" xfId="15519" xr:uid="{E3D1EE9B-3A1E-4EA4-8D48-CF53061E7FDC}"/>
    <cellStyle name="Comma [0] 2 2 3 4 2 2 3 2" xfId="50529" xr:uid="{841FA565-827F-4890-9824-2884941D3335}"/>
    <cellStyle name="Comma [0] 2 2 3 4 2 2 3 3" xfId="33024" xr:uid="{6EF59864-9B96-4F70-ACE7-AFB4651894B0}"/>
    <cellStyle name="Comma [0] 2 2 3 4 2 2 4" xfId="41777" xr:uid="{4ADDE6BC-17C3-4249-ACFE-0558A0E4513E}"/>
    <cellStyle name="Comma [0] 2 2 3 4 2 2 5" xfId="24272" xr:uid="{0C5A9ECE-5530-4BD2-8F24-863999E1FAE0}"/>
    <cellStyle name="Comma [0] 2 2 3 4 2 3" xfId="8954" xr:uid="{00000000-0005-0000-0000-00000B010000}"/>
    <cellStyle name="Comma [0] 2 2 3 4 2 3 2" xfId="17707" xr:uid="{3F166EA5-D220-4439-AD77-E1029EE3FA6A}"/>
    <cellStyle name="Comma [0] 2 2 3 4 2 3 2 2" xfId="52717" xr:uid="{0DBA98B6-E086-4E3F-A31D-E3035EB35E90}"/>
    <cellStyle name="Comma [0] 2 2 3 4 2 3 2 3" xfId="35212" xr:uid="{E0E701DF-5408-447B-8CF1-9987F829355A}"/>
    <cellStyle name="Comma [0] 2 2 3 4 2 3 3" xfId="43965" xr:uid="{93328E29-CE31-4653-A0F8-D4ECB5FA92A9}"/>
    <cellStyle name="Comma [0] 2 2 3 4 2 3 4" xfId="26460" xr:uid="{791820C8-AAA6-43D0-BCB4-ED722191B7E0}"/>
    <cellStyle name="Comma [0] 2 2 3 4 2 4" xfId="13331" xr:uid="{C4CE5F8B-4983-4F9A-9966-69F77961F853}"/>
    <cellStyle name="Comma [0] 2 2 3 4 2 4 2" xfId="48341" xr:uid="{C00B099E-2581-4609-868B-B7388A051081}"/>
    <cellStyle name="Comma [0] 2 2 3 4 2 4 3" xfId="30836" xr:uid="{B6128EAA-4368-461E-A246-CD2FF7DBD998}"/>
    <cellStyle name="Comma [0] 2 2 3 4 2 5" xfId="39589" xr:uid="{706EFCC2-B82D-43B8-8CE6-364C62909D18}"/>
    <cellStyle name="Comma [0] 2 2 3 4 2 6" xfId="22084" xr:uid="{F82290E6-F3D9-486E-A9D6-D51BD5E52845}"/>
    <cellStyle name="Comma [0] 2 2 3 4 3" xfId="5671" xr:uid="{00000000-0005-0000-0000-00000C010000}"/>
    <cellStyle name="Comma [0] 2 2 3 4 3 2" xfId="10048" xr:uid="{00000000-0005-0000-0000-00000D010000}"/>
    <cellStyle name="Comma [0] 2 2 3 4 3 2 2" xfId="18801" xr:uid="{43920FEC-C179-4A8C-8B9F-6C12EE9F285D}"/>
    <cellStyle name="Comma [0] 2 2 3 4 3 2 2 2" xfId="53811" xr:uid="{0B4F0D8A-4AE4-4BF9-B6A7-138D38281D94}"/>
    <cellStyle name="Comma [0] 2 2 3 4 3 2 2 3" xfId="36306" xr:uid="{A3763539-4845-42B7-9D97-1C2D4154C085}"/>
    <cellStyle name="Comma [0] 2 2 3 4 3 2 3" xfId="45059" xr:uid="{6F0EFEA9-6741-4854-A863-C3522410F60B}"/>
    <cellStyle name="Comma [0] 2 2 3 4 3 2 4" xfId="27554" xr:uid="{D58F6157-A8F2-4074-B76C-4C7C7687C700}"/>
    <cellStyle name="Comma [0] 2 2 3 4 3 3" xfId="14425" xr:uid="{DF1C3FE7-1245-45F1-8AB0-CDEF7379C47E}"/>
    <cellStyle name="Comma [0] 2 2 3 4 3 3 2" xfId="49435" xr:uid="{B68963E5-2F80-4889-B6EF-3A143F525BC8}"/>
    <cellStyle name="Comma [0] 2 2 3 4 3 3 3" xfId="31930" xr:uid="{3BB78569-7E51-4923-90CC-F675D2D0707D}"/>
    <cellStyle name="Comma [0] 2 2 3 4 3 4" xfId="40683" xr:uid="{DCD943E7-40B7-4E79-B650-3166F489FC58}"/>
    <cellStyle name="Comma [0] 2 2 3 4 3 5" xfId="23178" xr:uid="{983B6281-2D7F-42AE-ACCB-51F8A01E290C}"/>
    <cellStyle name="Comma [0] 2 2 3 4 4" xfId="7860" xr:uid="{00000000-0005-0000-0000-00000E010000}"/>
    <cellStyle name="Comma [0] 2 2 3 4 4 2" xfId="16613" xr:uid="{2B9F3C13-3743-49D8-BE09-C1B1F324FB6F}"/>
    <cellStyle name="Comma [0] 2 2 3 4 4 2 2" xfId="51623" xr:uid="{01925F27-D37A-4DA7-BEC3-378C914FC6E7}"/>
    <cellStyle name="Comma [0] 2 2 3 4 4 2 3" xfId="34118" xr:uid="{9FFA3047-99D9-4302-B0F4-3FFE278126D5}"/>
    <cellStyle name="Comma [0] 2 2 3 4 4 3" xfId="42871" xr:uid="{9F005DDF-3E6C-4FA6-9A39-526F54F5E37D}"/>
    <cellStyle name="Comma [0] 2 2 3 4 4 4" xfId="25366" xr:uid="{99C12ED0-7932-41D1-AEA2-6A64BB8CF2F5}"/>
    <cellStyle name="Comma [0] 2 2 3 4 5" xfId="12237" xr:uid="{670B675C-7E93-4B2F-9C81-98AFA4CE8D52}"/>
    <cellStyle name="Comma [0] 2 2 3 4 5 2" xfId="47247" xr:uid="{D85CCAB8-FCDE-4723-818B-31CC2C9702E4}"/>
    <cellStyle name="Comma [0] 2 2 3 4 5 3" xfId="29742" xr:uid="{03345A13-FF63-4B9C-9672-9EA234201F6B}"/>
    <cellStyle name="Comma [0] 2 2 3 4 6" xfId="38495" xr:uid="{14499C01-E685-4022-B664-2BED36CEAC73}"/>
    <cellStyle name="Comma [0] 2 2 3 4 7" xfId="20990" xr:uid="{EBB19488-702E-4990-97C8-013CD80E41C9}"/>
    <cellStyle name="Comma [0] 2 2 3 5" xfId="4028" xr:uid="{00000000-0005-0000-0000-00000F010000}"/>
    <cellStyle name="Comma [0] 2 2 3 5 2" xfId="6217" xr:uid="{00000000-0005-0000-0000-000010010000}"/>
    <cellStyle name="Comma [0] 2 2 3 5 2 2" xfId="10594" xr:uid="{00000000-0005-0000-0000-000011010000}"/>
    <cellStyle name="Comma [0] 2 2 3 5 2 2 2" xfId="19347" xr:uid="{8542CF5F-D0E1-4462-B12D-27AB56353E25}"/>
    <cellStyle name="Comma [0] 2 2 3 5 2 2 2 2" xfId="54357" xr:uid="{B09017FC-426D-4803-B2B7-4100C54E7E10}"/>
    <cellStyle name="Comma [0] 2 2 3 5 2 2 2 3" xfId="36852" xr:uid="{2C5ABBC3-1483-4A3C-89FA-CAB65B9DB051}"/>
    <cellStyle name="Comma [0] 2 2 3 5 2 2 3" xfId="45605" xr:uid="{95E25583-D3A2-4DC6-9299-E74F5BFD9D24}"/>
    <cellStyle name="Comma [0] 2 2 3 5 2 2 4" xfId="28100" xr:uid="{28528D70-9E34-414C-94C0-941C7E247713}"/>
    <cellStyle name="Comma [0] 2 2 3 5 2 3" xfId="14971" xr:uid="{D50311EA-2A28-4855-A085-EDE23E63CE51}"/>
    <cellStyle name="Comma [0] 2 2 3 5 2 3 2" xfId="49981" xr:uid="{A82A5497-E98D-4C22-8670-7E3C91E6BCC1}"/>
    <cellStyle name="Comma [0] 2 2 3 5 2 3 3" xfId="32476" xr:uid="{36256300-2ED8-455B-A705-EBECD982F5CD}"/>
    <cellStyle name="Comma [0] 2 2 3 5 2 4" xfId="41229" xr:uid="{3C5DA5EF-F205-4C8D-B39D-1DD789D78595}"/>
    <cellStyle name="Comma [0] 2 2 3 5 2 5" xfId="23724" xr:uid="{85F178D7-500D-4718-BCCE-340604527BD0}"/>
    <cellStyle name="Comma [0] 2 2 3 5 3" xfId="8406" xr:uid="{00000000-0005-0000-0000-000012010000}"/>
    <cellStyle name="Comma [0] 2 2 3 5 3 2" xfId="17159" xr:uid="{10FDF15D-59D7-4463-B116-4DA71D60B9F4}"/>
    <cellStyle name="Comma [0] 2 2 3 5 3 2 2" xfId="52169" xr:uid="{4CBE6224-1853-4716-A2EB-8E718E1EF937}"/>
    <cellStyle name="Comma [0] 2 2 3 5 3 2 3" xfId="34664" xr:uid="{F076FC71-7E36-48E7-B374-9A4F9A65E219}"/>
    <cellStyle name="Comma [0] 2 2 3 5 3 3" xfId="43417" xr:uid="{5752BE53-B867-427E-AF74-58E93CFF5777}"/>
    <cellStyle name="Comma [0] 2 2 3 5 3 4" xfId="25912" xr:uid="{B9D89764-30B0-46B1-9BD6-167169904EA1}"/>
    <cellStyle name="Comma [0] 2 2 3 5 4" xfId="12783" xr:uid="{E4664B58-D4D6-429B-A510-1D9542C355CE}"/>
    <cellStyle name="Comma [0] 2 2 3 5 4 2" xfId="47793" xr:uid="{37255465-9B76-413B-9E0A-946585DACA2D}"/>
    <cellStyle name="Comma [0] 2 2 3 5 4 3" xfId="30288" xr:uid="{29B9EAEC-F6C2-4563-AE66-7A31C911774E}"/>
    <cellStyle name="Comma [0] 2 2 3 5 5" xfId="39041" xr:uid="{123BBAA4-7C09-4C4E-95A1-B909E3E0B3E3}"/>
    <cellStyle name="Comma [0] 2 2 3 5 6" xfId="21536" xr:uid="{CB239D5C-518F-4AAF-8FA5-0FAFD2C0FC5F}"/>
    <cellStyle name="Comma [0] 2 2 3 6" xfId="5123" xr:uid="{00000000-0005-0000-0000-000013010000}"/>
    <cellStyle name="Comma [0] 2 2 3 6 2" xfId="9500" xr:uid="{00000000-0005-0000-0000-000014010000}"/>
    <cellStyle name="Comma [0] 2 2 3 6 2 2" xfId="18253" xr:uid="{7B45B58C-4C60-48C0-93CB-BE91C163D9C8}"/>
    <cellStyle name="Comma [0] 2 2 3 6 2 2 2" xfId="53263" xr:uid="{617A0638-91E3-47C5-958D-350BCAB6FAA7}"/>
    <cellStyle name="Comma [0] 2 2 3 6 2 2 3" xfId="35758" xr:uid="{7D5CAC34-6802-40EE-B1B1-7107E5452ED5}"/>
    <cellStyle name="Comma [0] 2 2 3 6 2 3" xfId="44511" xr:uid="{C2363B7E-80F0-4540-BF20-B48432628452}"/>
    <cellStyle name="Comma [0] 2 2 3 6 2 4" xfId="27006" xr:uid="{C43E7B3B-EA66-4E1F-A0AB-E63A03507B7F}"/>
    <cellStyle name="Comma [0] 2 2 3 6 3" xfId="13877" xr:uid="{987958BB-DF96-409C-B5B6-26110B7F10E0}"/>
    <cellStyle name="Comma [0] 2 2 3 6 3 2" xfId="48887" xr:uid="{BA3BAA6A-D51C-48B9-A9E1-909688BBB93D}"/>
    <cellStyle name="Comma [0] 2 2 3 6 3 3" xfId="31382" xr:uid="{61BD9617-8242-4538-8FAB-92BEB70A2A38}"/>
    <cellStyle name="Comma [0] 2 2 3 6 4" xfId="40135" xr:uid="{6CC9C2FB-9B31-404B-902C-4F57FB0B0746}"/>
    <cellStyle name="Comma [0] 2 2 3 6 5" xfId="22630" xr:uid="{DBF3410E-E5EE-4A82-8109-C12AAAB37BDE}"/>
    <cellStyle name="Comma [0] 2 2 3 7" xfId="7312" xr:uid="{00000000-0005-0000-0000-000015010000}"/>
    <cellStyle name="Comma [0] 2 2 3 7 2" xfId="16065" xr:uid="{E3E911C6-4FF0-49FC-8E5B-6EF1865CB2D0}"/>
    <cellStyle name="Comma [0] 2 2 3 7 2 2" xfId="51075" xr:uid="{E6D272F3-5847-41A2-840E-144952A424E8}"/>
    <cellStyle name="Comma [0] 2 2 3 7 2 3" xfId="33570" xr:uid="{1F0A7BFA-DCC7-4331-A204-3502C88963D4}"/>
    <cellStyle name="Comma [0] 2 2 3 7 3" xfId="42323" xr:uid="{AD19FBB0-C884-4CB3-9012-EE6A74B7B8BD}"/>
    <cellStyle name="Comma [0] 2 2 3 7 4" xfId="24818" xr:uid="{9BA3CE80-065D-40F0-9659-8A63CDA2D40D}"/>
    <cellStyle name="Comma [0] 2 2 3 8" xfId="11689" xr:uid="{0605D16D-9916-4990-B952-AC5913EBE836}"/>
    <cellStyle name="Comma [0] 2 2 3 8 2" xfId="46699" xr:uid="{3BF197C0-EB73-42EF-BC29-7643074E123D}"/>
    <cellStyle name="Comma [0] 2 2 3 8 3" xfId="29194" xr:uid="{05F4193A-6CDB-4EC5-84F2-3C5B1CB36E7B}"/>
    <cellStyle name="Comma [0] 2 2 3 9" xfId="37947" xr:uid="{97ED0D14-3400-4DE6-B5D5-CB4742E35FC9}"/>
    <cellStyle name="Comma [0] 2 2 4" xfId="2984" xr:uid="{00000000-0005-0000-0000-000016010000}"/>
    <cellStyle name="Comma [0] 2 2 4 2" xfId="3260" xr:uid="{00000000-0005-0000-0000-000017010000}"/>
    <cellStyle name="Comma [0] 2 2 4 2 2" xfId="3813" xr:uid="{00000000-0005-0000-0000-000018010000}"/>
    <cellStyle name="Comma [0] 2 2 4 2 2 2" xfId="4909" xr:uid="{00000000-0005-0000-0000-000019010000}"/>
    <cellStyle name="Comma [0] 2 2 4 2 2 2 2" xfId="7098" xr:uid="{00000000-0005-0000-0000-00001A010000}"/>
    <cellStyle name="Comma [0] 2 2 4 2 2 2 2 2" xfId="11475" xr:uid="{00000000-0005-0000-0000-00001B010000}"/>
    <cellStyle name="Comma [0] 2 2 4 2 2 2 2 2 2" xfId="20228" xr:uid="{72698D5D-21BD-4515-9664-0273163CEC49}"/>
    <cellStyle name="Comma [0] 2 2 4 2 2 2 2 2 2 2" xfId="55238" xr:uid="{22CE3775-C7D5-4849-9E0B-FCE1D24303CF}"/>
    <cellStyle name="Comma [0] 2 2 4 2 2 2 2 2 2 3" xfId="37733" xr:uid="{3D08BB87-1300-424D-A1F0-7C037DD497E8}"/>
    <cellStyle name="Comma [0] 2 2 4 2 2 2 2 2 3" xfId="46486" xr:uid="{C1D0294B-FD96-4B83-872F-3E6D1532716E}"/>
    <cellStyle name="Comma [0] 2 2 4 2 2 2 2 2 4" xfId="28981" xr:uid="{D20D96CB-21E7-40A9-B307-56C56F5AEB04}"/>
    <cellStyle name="Comma [0] 2 2 4 2 2 2 2 3" xfId="15852" xr:uid="{92133D15-ADA6-415F-B0CF-9154798D84F6}"/>
    <cellStyle name="Comma [0] 2 2 4 2 2 2 2 3 2" xfId="50862" xr:uid="{F09FA325-AF0D-4D2E-B071-55F5333B6BF3}"/>
    <cellStyle name="Comma [0] 2 2 4 2 2 2 2 3 3" xfId="33357" xr:uid="{59532D85-7F7B-4DE9-8B1E-20DB59F21993}"/>
    <cellStyle name="Comma [0] 2 2 4 2 2 2 2 4" xfId="42110" xr:uid="{DEF53007-B2E1-4449-B08D-8FEAA5519FF4}"/>
    <cellStyle name="Comma [0] 2 2 4 2 2 2 2 5" xfId="24605" xr:uid="{8629120D-D96D-4967-9116-893B9BB2A71D}"/>
    <cellStyle name="Comma [0] 2 2 4 2 2 2 3" xfId="9287" xr:uid="{00000000-0005-0000-0000-00001C010000}"/>
    <cellStyle name="Comma [0] 2 2 4 2 2 2 3 2" xfId="18040" xr:uid="{5FFC704E-4D98-40DD-9970-282D48B9FAF0}"/>
    <cellStyle name="Comma [0] 2 2 4 2 2 2 3 2 2" xfId="53050" xr:uid="{CA334181-C26E-46B7-91F5-983E723B8FCE}"/>
    <cellStyle name="Comma [0] 2 2 4 2 2 2 3 2 3" xfId="35545" xr:uid="{4E0FAFB8-36A8-467B-BFEA-F2B60402874C}"/>
    <cellStyle name="Comma [0] 2 2 4 2 2 2 3 3" xfId="44298" xr:uid="{F07727C9-6D5B-4ADD-A9B9-5B0811CE7BA0}"/>
    <cellStyle name="Comma [0] 2 2 4 2 2 2 3 4" xfId="26793" xr:uid="{EC4E4CDD-A672-444F-9E1F-EA074B560CCF}"/>
    <cellStyle name="Comma [0] 2 2 4 2 2 2 4" xfId="13664" xr:uid="{73AC0F99-17B3-43ED-8865-F515C1D5684E}"/>
    <cellStyle name="Comma [0] 2 2 4 2 2 2 4 2" xfId="48674" xr:uid="{C2105CB2-A71D-4E59-8A22-7889D5DD93DB}"/>
    <cellStyle name="Comma [0] 2 2 4 2 2 2 4 3" xfId="31169" xr:uid="{455F9F59-2235-4917-8DBE-1D85B21B660B}"/>
    <cellStyle name="Comma [0] 2 2 4 2 2 2 5" xfId="39922" xr:uid="{AB877FBB-95E8-42E8-BCAD-DF5FD70D18B3}"/>
    <cellStyle name="Comma [0] 2 2 4 2 2 2 6" xfId="22417" xr:uid="{BEC44B0B-6FB4-41C6-93AE-FE3705E22338}"/>
    <cellStyle name="Comma [0] 2 2 4 2 2 3" xfId="6004" xr:uid="{00000000-0005-0000-0000-00001D010000}"/>
    <cellStyle name="Comma [0] 2 2 4 2 2 3 2" xfId="10381" xr:uid="{00000000-0005-0000-0000-00001E010000}"/>
    <cellStyle name="Comma [0] 2 2 4 2 2 3 2 2" xfId="19134" xr:uid="{BCF2D882-BA42-42FE-B6C1-6E37AAE12EC1}"/>
    <cellStyle name="Comma [0] 2 2 4 2 2 3 2 2 2" xfId="54144" xr:uid="{E4070C5D-0A0C-4CF2-8E3A-D4F6F0E710FB}"/>
    <cellStyle name="Comma [0] 2 2 4 2 2 3 2 2 3" xfId="36639" xr:uid="{48FA5C49-1F5A-4170-800A-2E011907F02F}"/>
    <cellStyle name="Comma [0] 2 2 4 2 2 3 2 3" xfId="45392" xr:uid="{EB96905B-ED31-443E-BDA5-92CA98780EE7}"/>
    <cellStyle name="Comma [0] 2 2 4 2 2 3 2 4" xfId="27887" xr:uid="{72010D25-F9E6-41B9-8769-86CE26C39C9B}"/>
    <cellStyle name="Comma [0] 2 2 4 2 2 3 3" xfId="14758" xr:uid="{8DCBAFD7-8889-454D-B53F-FFF17ED8FFFF}"/>
    <cellStyle name="Comma [0] 2 2 4 2 2 3 3 2" xfId="49768" xr:uid="{7FF56D6A-5927-470D-9AFF-EC2C03DF17C1}"/>
    <cellStyle name="Comma [0] 2 2 4 2 2 3 3 3" xfId="32263" xr:uid="{33357451-1305-4B1F-9076-A36A1F7FB082}"/>
    <cellStyle name="Comma [0] 2 2 4 2 2 3 4" xfId="41016" xr:uid="{185D9A9F-363A-4A0B-A5DB-6F30DCF796D3}"/>
    <cellStyle name="Comma [0] 2 2 4 2 2 3 5" xfId="23511" xr:uid="{661563CD-62EF-4FB4-93E2-E2BA7B817125}"/>
    <cellStyle name="Comma [0] 2 2 4 2 2 4" xfId="8193" xr:uid="{00000000-0005-0000-0000-00001F010000}"/>
    <cellStyle name="Comma [0] 2 2 4 2 2 4 2" xfId="16946" xr:uid="{B295006C-9073-42E4-BBC6-16E3DBE6136A}"/>
    <cellStyle name="Comma [0] 2 2 4 2 2 4 2 2" xfId="51956" xr:uid="{6C1C0AF3-55F9-45CC-8341-E919A8A846B8}"/>
    <cellStyle name="Comma [0] 2 2 4 2 2 4 2 3" xfId="34451" xr:uid="{9C5112A1-4CDA-4DAE-9E20-3CDDDBDA308F}"/>
    <cellStyle name="Comma [0] 2 2 4 2 2 4 3" xfId="43204" xr:uid="{5AABAC23-E837-4BFE-B835-59738973BAAB}"/>
    <cellStyle name="Comma [0] 2 2 4 2 2 4 4" xfId="25699" xr:uid="{3E007F3D-B400-4A9B-94E4-8985F6BDACC0}"/>
    <cellStyle name="Comma [0] 2 2 4 2 2 5" xfId="12570" xr:uid="{273308A0-D47A-4E2F-85AC-24F86D292D49}"/>
    <cellStyle name="Comma [0] 2 2 4 2 2 5 2" xfId="47580" xr:uid="{66683F74-8750-4D30-B845-2724D087049A}"/>
    <cellStyle name="Comma [0] 2 2 4 2 2 5 3" xfId="30075" xr:uid="{316F60B6-D22C-4D13-99BF-44CAADAAA24A}"/>
    <cellStyle name="Comma [0] 2 2 4 2 2 6" xfId="38828" xr:uid="{0CABF7D0-6CF5-41B0-B3DE-A7B5555E5E50}"/>
    <cellStyle name="Comma [0] 2 2 4 2 2 7" xfId="21323" xr:uid="{96DC4A7E-B672-4BC5-A09C-CC88D5F783CD}"/>
    <cellStyle name="Comma [0] 2 2 4 2 3" xfId="4361" xr:uid="{00000000-0005-0000-0000-000020010000}"/>
    <cellStyle name="Comma [0] 2 2 4 2 3 2" xfId="6550" xr:uid="{00000000-0005-0000-0000-000021010000}"/>
    <cellStyle name="Comma [0] 2 2 4 2 3 2 2" xfId="10927" xr:uid="{00000000-0005-0000-0000-000022010000}"/>
    <cellStyle name="Comma [0] 2 2 4 2 3 2 2 2" xfId="19680" xr:uid="{8CB141A2-8D16-410D-97B9-F0E6248D9FFF}"/>
    <cellStyle name="Comma [0] 2 2 4 2 3 2 2 2 2" xfId="54690" xr:uid="{2A3EA146-056F-4249-8FE6-46B5085DDB4B}"/>
    <cellStyle name="Comma [0] 2 2 4 2 3 2 2 2 3" xfId="37185" xr:uid="{568552A4-8337-40D2-9C6E-547D532E20FD}"/>
    <cellStyle name="Comma [0] 2 2 4 2 3 2 2 3" xfId="45938" xr:uid="{1DFD7237-F138-4931-9378-9CE5465971CC}"/>
    <cellStyle name="Comma [0] 2 2 4 2 3 2 2 4" xfId="28433" xr:uid="{1A829582-7797-4FCE-A434-F29CABFBC73E}"/>
    <cellStyle name="Comma [0] 2 2 4 2 3 2 3" xfId="15304" xr:uid="{73390348-BE7A-43D9-8A70-4EA131550CF9}"/>
    <cellStyle name="Comma [0] 2 2 4 2 3 2 3 2" xfId="50314" xr:uid="{E1874C3D-906B-4909-B178-985EBCF5BD6D}"/>
    <cellStyle name="Comma [0] 2 2 4 2 3 2 3 3" xfId="32809" xr:uid="{0B572DD8-7A6A-42E8-AAD5-1844BB25722C}"/>
    <cellStyle name="Comma [0] 2 2 4 2 3 2 4" xfId="41562" xr:uid="{4D4F117C-4A7D-49E2-9FA0-4A02671363B0}"/>
    <cellStyle name="Comma [0] 2 2 4 2 3 2 5" xfId="24057" xr:uid="{DDAFDD1A-35F2-4AA3-B078-1B5B0245019F}"/>
    <cellStyle name="Comma [0] 2 2 4 2 3 3" xfId="8739" xr:uid="{00000000-0005-0000-0000-000023010000}"/>
    <cellStyle name="Comma [0] 2 2 4 2 3 3 2" xfId="17492" xr:uid="{3CFBA959-E7A5-4F4F-99D4-D09E489D8216}"/>
    <cellStyle name="Comma [0] 2 2 4 2 3 3 2 2" xfId="52502" xr:uid="{330F3A3B-1C7F-4C48-9470-80BE35A85756}"/>
    <cellStyle name="Comma [0] 2 2 4 2 3 3 2 3" xfId="34997" xr:uid="{BDEDE43A-FADC-4F65-9D24-6ABEDCA65917}"/>
    <cellStyle name="Comma [0] 2 2 4 2 3 3 3" xfId="43750" xr:uid="{F306024B-5322-4186-A188-C16BCAB7B6EC}"/>
    <cellStyle name="Comma [0] 2 2 4 2 3 3 4" xfId="26245" xr:uid="{CF86BFAC-6FC5-428C-B0A7-C4BC58AB581D}"/>
    <cellStyle name="Comma [0] 2 2 4 2 3 4" xfId="13116" xr:uid="{BCA54139-60D2-47D0-A83F-9D0975D250BD}"/>
    <cellStyle name="Comma [0] 2 2 4 2 3 4 2" xfId="48126" xr:uid="{A21D1B22-F4D5-4CD6-B374-2D5D62700EA5}"/>
    <cellStyle name="Comma [0] 2 2 4 2 3 4 3" xfId="30621" xr:uid="{92A15A55-9B01-47DD-A013-490023DA5FF1}"/>
    <cellStyle name="Comma [0] 2 2 4 2 3 5" xfId="39374" xr:uid="{79BEC4B1-A674-46B5-A300-393C4071BB89}"/>
    <cellStyle name="Comma [0] 2 2 4 2 3 6" xfId="21869" xr:uid="{5F1CC47C-7F1C-4BBF-AF7C-D9E3211DC69A}"/>
    <cellStyle name="Comma [0] 2 2 4 2 4" xfId="5456" xr:uid="{00000000-0005-0000-0000-000024010000}"/>
    <cellStyle name="Comma [0] 2 2 4 2 4 2" xfId="9833" xr:uid="{00000000-0005-0000-0000-000025010000}"/>
    <cellStyle name="Comma [0] 2 2 4 2 4 2 2" xfId="18586" xr:uid="{A1E2F22A-E269-4360-A4B5-594796530A06}"/>
    <cellStyle name="Comma [0] 2 2 4 2 4 2 2 2" xfId="53596" xr:uid="{9CACBE12-B3EC-4E15-9FFD-5091384087B8}"/>
    <cellStyle name="Comma [0] 2 2 4 2 4 2 2 3" xfId="36091" xr:uid="{A7007431-566F-41C7-8718-3AA1969574A1}"/>
    <cellStyle name="Comma [0] 2 2 4 2 4 2 3" xfId="44844" xr:uid="{E6A33BDF-45D2-4274-BD7A-6D153DBB2522}"/>
    <cellStyle name="Comma [0] 2 2 4 2 4 2 4" xfId="27339" xr:uid="{E594A270-F419-4A05-AB55-5AA42EA8ED38}"/>
    <cellStyle name="Comma [0] 2 2 4 2 4 3" xfId="14210" xr:uid="{EBD8B4E3-94EC-442D-9255-7735A664F4CB}"/>
    <cellStyle name="Comma [0] 2 2 4 2 4 3 2" xfId="49220" xr:uid="{CBD48CA0-264F-49EA-843C-734745AF5C83}"/>
    <cellStyle name="Comma [0] 2 2 4 2 4 3 3" xfId="31715" xr:uid="{A3B14A24-E9EF-4404-AF92-35650698ED4E}"/>
    <cellStyle name="Comma [0] 2 2 4 2 4 4" xfId="40468" xr:uid="{2D5AD6A4-573F-45EE-9592-19608D5069D4}"/>
    <cellStyle name="Comma [0] 2 2 4 2 4 5" xfId="22963" xr:uid="{052E72C7-A889-4424-B883-D07739539645}"/>
    <cellStyle name="Comma [0] 2 2 4 2 5" xfId="7645" xr:uid="{00000000-0005-0000-0000-000026010000}"/>
    <cellStyle name="Comma [0] 2 2 4 2 5 2" xfId="16398" xr:uid="{AF2B2DA5-8170-4AB4-A546-FB716294A7C2}"/>
    <cellStyle name="Comma [0] 2 2 4 2 5 2 2" xfId="51408" xr:uid="{7FD654C5-C99D-477E-96DD-EA350B2A0CA7}"/>
    <cellStyle name="Comma [0] 2 2 4 2 5 2 3" xfId="33903" xr:uid="{B0BFF22D-0619-45F0-B85E-325896DFD806}"/>
    <cellStyle name="Comma [0] 2 2 4 2 5 3" xfId="42656" xr:uid="{A62E7FB1-62CD-460D-B50C-EC58D6F5EFC3}"/>
    <cellStyle name="Comma [0] 2 2 4 2 5 4" xfId="25151" xr:uid="{04777EE7-EB33-4883-96E9-254C5A2B057D}"/>
    <cellStyle name="Comma [0] 2 2 4 2 6" xfId="12022" xr:uid="{70BC6C64-6083-4255-B620-BC56DB98422A}"/>
    <cellStyle name="Comma [0] 2 2 4 2 6 2" xfId="47032" xr:uid="{6FFBD9B6-BD31-4520-BE97-400910D5F607}"/>
    <cellStyle name="Comma [0] 2 2 4 2 6 3" xfId="29527" xr:uid="{79597107-6F7E-471F-A63F-82335772FCB5}"/>
    <cellStyle name="Comma [0] 2 2 4 2 7" xfId="38280" xr:uid="{FB30FB11-C378-43F5-AE4E-955DB20B5F8B}"/>
    <cellStyle name="Comma [0] 2 2 4 2 8" xfId="20775" xr:uid="{77EC0F45-C14A-4421-880C-8B0E59D61736}"/>
    <cellStyle name="Comma [0] 2 2 4 3" xfId="3539" xr:uid="{00000000-0005-0000-0000-000027010000}"/>
    <cellStyle name="Comma [0] 2 2 4 3 2" xfId="4635" xr:uid="{00000000-0005-0000-0000-000028010000}"/>
    <cellStyle name="Comma [0] 2 2 4 3 2 2" xfId="6824" xr:uid="{00000000-0005-0000-0000-000029010000}"/>
    <cellStyle name="Comma [0] 2 2 4 3 2 2 2" xfId="11201" xr:uid="{00000000-0005-0000-0000-00002A010000}"/>
    <cellStyle name="Comma [0] 2 2 4 3 2 2 2 2" xfId="19954" xr:uid="{A8A2470F-DD11-448D-A08A-7D961ADE9320}"/>
    <cellStyle name="Comma [0] 2 2 4 3 2 2 2 2 2" xfId="54964" xr:uid="{69943F15-3F22-4F58-AE16-C12B0BA0ACDB}"/>
    <cellStyle name="Comma [0] 2 2 4 3 2 2 2 2 3" xfId="37459" xr:uid="{62741B9E-F809-4B43-804A-AB6957000605}"/>
    <cellStyle name="Comma [0] 2 2 4 3 2 2 2 3" xfId="46212" xr:uid="{15875308-8892-4004-855A-8A21A17E5446}"/>
    <cellStyle name="Comma [0] 2 2 4 3 2 2 2 4" xfId="28707" xr:uid="{678D8AD8-C396-4F9B-95FF-9ED5347B00DF}"/>
    <cellStyle name="Comma [0] 2 2 4 3 2 2 3" xfId="15578" xr:uid="{D66082E8-7B58-40CF-B603-F62BD5188A73}"/>
    <cellStyle name="Comma [0] 2 2 4 3 2 2 3 2" xfId="50588" xr:uid="{5488109A-99C7-4D98-90D5-49C4902BE265}"/>
    <cellStyle name="Comma [0] 2 2 4 3 2 2 3 3" xfId="33083" xr:uid="{95591080-3BAA-4BF3-B132-AD0327F82C41}"/>
    <cellStyle name="Comma [0] 2 2 4 3 2 2 4" xfId="41836" xr:uid="{7121E9CA-9383-4985-95FC-CE507E2D0D07}"/>
    <cellStyle name="Comma [0] 2 2 4 3 2 2 5" xfId="24331" xr:uid="{1781ECC2-A70B-47A4-8C0C-2B2B87B08058}"/>
    <cellStyle name="Comma [0] 2 2 4 3 2 3" xfId="9013" xr:uid="{00000000-0005-0000-0000-00002B010000}"/>
    <cellStyle name="Comma [0] 2 2 4 3 2 3 2" xfId="17766" xr:uid="{3EC21BF9-D495-48B4-B1E9-366DCEC48850}"/>
    <cellStyle name="Comma [0] 2 2 4 3 2 3 2 2" xfId="52776" xr:uid="{986FD5BF-F0B4-4E14-A3D5-F3910BE06884}"/>
    <cellStyle name="Comma [0] 2 2 4 3 2 3 2 3" xfId="35271" xr:uid="{B5DC4DF4-078C-492A-BDD1-BA04D1E5207B}"/>
    <cellStyle name="Comma [0] 2 2 4 3 2 3 3" xfId="44024" xr:uid="{3FEAB16B-86A1-4F8C-BCC1-31B6DDF0C9A2}"/>
    <cellStyle name="Comma [0] 2 2 4 3 2 3 4" xfId="26519" xr:uid="{15E65742-5F86-40E2-8AFF-9F2674314FF5}"/>
    <cellStyle name="Comma [0] 2 2 4 3 2 4" xfId="13390" xr:uid="{D2E054B4-AD65-477E-8EF0-11C27696F343}"/>
    <cellStyle name="Comma [0] 2 2 4 3 2 4 2" xfId="48400" xr:uid="{0F8BC315-A4CA-4B84-825B-C05B4CA375FA}"/>
    <cellStyle name="Comma [0] 2 2 4 3 2 4 3" xfId="30895" xr:uid="{1F6B8787-9A08-4F58-89BA-7DE6AB5DC855}"/>
    <cellStyle name="Comma [0] 2 2 4 3 2 5" xfId="39648" xr:uid="{70CD27B4-86D3-4BAC-80D5-995C542E64CF}"/>
    <cellStyle name="Comma [0] 2 2 4 3 2 6" xfId="22143" xr:uid="{FABB9439-7733-4C28-A387-705B2E858DCA}"/>
    <cellStyle name="Comma [0] 2 2 4 3 3" xfId="5730" xr:uid="{00000000-0005-0000-0000-00002C010000}"/>
    <cellStyle name="Comma [0] 2 2 4 3 3 2" xfId="10107" xr:uid="{00000000-0005-0000-0000-00002D010000}"/>
    <cellStyle name="Comma [0] 2 2 4 3 3 2 2" xfId="18860" xr:uid="{2AF8B041-00C4-4357-8D91-F4DC960818FF}"/>
    <cellStyle name="Comma [0] 2 2 4 3 3 2 2 2" xfId="53870" xr:uid="{69E612DE-18B2-40F8-8CC9-650AE5B2AE3E}"/>
    <cellStyle name="Comma [0] 2 2 4 3 3 2 2 3" xfId="36365" xr:uid="{C4858EB8-5AF2-434D-B06F-6FE7E795DCF2}"/>
    <cellStyle name="Comma [0] 2 2 4 3 3 2 3" xfId="45118" xr:uid="{C1965DA1-E05E-41DB-B941-4058C8AB9B3A}"/>
    <cellStyle name="Comma [0] 2 2 4 3 3 2 4" xfId="27613" xr:uid="{5F25B495-B707-4896-9A2E-74CF340012FC}"/>
    <cellStyle name="Comma [0] 2 2 4 3 3 3" xfId="14484" xr:uid="{E5589F21-E216-4770-AC49-6B03363DB0FD}"/>
    <cellStyle name="Comma [0] 2 2 4 3 3 3 2" xfId="49494" xr:uid="{B8AC95DE-9F26-4145-B4B9-B2AB33EAFA9C}"/>
    <cellStyle name="Comma [0] 2 2 4 3 3 3 3" xfId="31989" xr:uid="{66C930E5-7E5E-4D74-B9B7-62D2EE5B02C6}"/>
    <cellStyle name="Comma [0] 2 2 4 3 3 4" xfId="40742" xr:uid="{803A6B90-CD5C-4A50-9B8A-921851D835C8}"/>
    <cellStyle name="Comma [0] 2 2 4 3 3 5" xfId="23237" xr:uid="{BF54098D-83C8-41FC-ABE9-BD813AE15FCA}"/>
    <cellStyle name="Comma [0] 2 2 4 3 4" xfId="7919" xr:uid="{00000000-0005-0000-0000-00002E010000}"/>
    <cellStyle name="Comma [0] 2 2 4 3 4 2" xfId="16672" xr:uid="{AC71FB71-AC6D-45FB-A180-6EBE8A4C95F0}"/>
    <cellStyle name="Comma [0] 2 2 4 3 4 2 2" xfId="51682" xr:uid="{BE064DB9-6551-4277-AA3B-446ADE38C5B6}"/>
    <cellStyle name="Comma [0] 2 2 4 3 4 2 3" xfId="34177" xr:uid="{D0B45BD3-AAA4-4694-8A01-5120B7EE328A}"/>
    <cellStyle name="Comma [0] 2 2 4 3 4 3" xfId="42930" xr:uid="{5C03118C-9ABC-4043-8813-77AB6E3C241E}"/>
    <cellStyle name="Comma [0] 2 2 4 3 4 4" xfId="25425" xr:uid="{4C05A2AE-D6B8-4F23-A1DA-C6AFA90E6F8B}"/>
    <cellStyle name="Comma [0] 2 2 4 3 5" xfId="12296" xr:uid="{52B43FB3-A5DE-491D-A18D-9756C329AC04}"/>
    <cellStyle name="Comma [0] 2 2 4 3 5 2" xfId="47306" xr:uid="{44101AE4-0493-4DDC-AB86-5CA89E6D9FBC}"/>
    <cellStyle name="Comma [0] 2 2 4 3 5 3" xfId="29801" xr:uid="{B122F0BC-F7C2-4D25-B10F-ADE11366CF9B}"/>
    <cellStyle name="Comma [0] 2 2 4 3 6" xfId="38554" xr:uid="{69E5A2EF-495B-4EC1-AFBA-F7159B710B55}"/>
    <cellStyle name="Comma [0] 2 2 4 3 7" xfId="21049" xr:uid="{B2C3F377-8039-49C4-ADDC-A8AC489C43C7}"/>
    <cellStyle name="Comma [0] 2 2 4 4" xfId="4087" xr:uid="{00000000-0005-0000-0000-00002F010000}"/>
    <cellStyle name="Comma [0] 2 2 4 4 2" xfId="6276" xr:uid="{00000000-0005-0000-0000-000030010000}"/>
    <cellStyle name="Comma [0] 2 2 4 4 2 2" xfId="10653" xr:uid="{00000000-0005-0000-0000-000031010000}"/>
    <cellStyle name="Comma [0] 2 2 4 4 2 2 2" xfId="19406" xr:uid="{A4768DEC-E91C-4A3B-A09B-97F3FF1E12F8}"/>
    <cellStyle name="Comma [0] 2 2 4 4 2 2 2 2" xfId="54416" xr:uid="{49A4AC7C-FAF2-4523-AE4B-4B76488C52C2}"/>
    <cellStyle name="Comma [0] 2 2 4 4 2 2 2 3" xfId="36911" xr:uid="{BA0B3C25-84E6-44E3-921A-8EEFC97C7B70}"/>
    <cellStyle name="Comma [0] 2 2 4 4 2 2 3" xfId="45664" xr:uid="{A2A8A356-0036-4D11-AB24-4606E4DFA493}"/>
    <cellStyle name="Comma [0] 2 2 4 4 2 2 4" xfId="28159" xr:uid="{5A802259-E681-41E6-B156-0FD3E5EF3951}"/>
    <cellStyle name="Comma [0] 2 2 4 4 2 3" xfId="15030" xr:uid="{AC0CA906-BDBA-4553-863E-DDDB1F787F21}"/>
    <cellStyle name="Comma [0] 2 2 4 4 2 3 2" xfId="50040" xr:uid="{66D8D9D0-70A9-4CE2-B405-58D2F831C64B}"/>
    <cellStyle name="Comma [0] 2 2 4 4 2 3 3" xfId="32535" xr:uid="{E1F28B5E-B7B7-48A0-8DD6-71F096F22A07}"/>
    <cellStyle name="Comma [0] 2 2 4 4 2 4" xfId="41288" xr:uid="{696C9EE7-4F66-4BB2-A6CE-2EBA7B7F6607}"/>
    <cellStyle name="Comma [0] 2 2 4 4 2 5" xfId="23783" xr:uid="{504073D4-1AB8-44B5-ADCE-180E60C288B2}"/>
    <cellStyle name="Comma [0] 2 2 4 4 3" xfId="8465" xr:uid="{00000000-0005-0000-0000-000032010000}"/>
    <cellStyle name="Comma [0] 2 2 4 4 3 2" xfId="17218" xr:uid="{85D53773-9736-41BF-8607-8F19CD4F3FD4}"/>
    <cellStyle name="Comma [0] 2 2 4 4 3 2 2" xfId="52228" xr:uid="{0A09C435-6AC0-4C9D-9AD1-94D021428871}"/>
    <cellStyle name="Comma [0] 2 2 4 4 3 2 3" xfId="34723" xr:uid="{DA2F8D53-6CA0-4B43-BB83-96EA63333EE9}"/>
    <cellStyle name="Comma [0] 2 2 4 4 3 3" xfId="43476" xr:uid="{61B8FF0E-02CD-46C6-BEF8-AC517DEE6F10}"/>
    <cellStyle name="Comma [0] 2 2 4 4 3 4" xfId="25971" xr:uid="{22309698-2B8F-4DFC-9F48-30E46264C882}"/>
    <cellStyle name="Comma [0] 2 2 4 4 4" xfId="12842" xr:uid="{73BBDB02-EDFE-47F1-8A90-BAC1AA39CA4B}"/>
    <cellStyle name="Comma [0] 2 2 4 4 4 2" xfId="47852" xr:uid="{B02633F5-A470-4BB8-88B3-19662F948B3B}"/>
    <cellStyle name="Comma [0] 2 2 4 4 4 3" xfId="30347" xr:uid="{27F34A45-775A-4FCD-B5FE-C7765A708D68}"/>
    <cellStyle name="Comma [0] 2 2 4 4 5" xfId="39100" xr:uid="{E4DEA9AE-144D-4BFA-8225-69407BC193B9}"/>
    <cellStyle name="Comma [0] 2 2 4 4 6" xfId="21595" xr:uid="{D43607B5-C967-4679-BE26-36C944022C9A}"/>
    <cellStyle name="Comma [0] 2 2 4 5" xfId="5182" xr:uid="{00000000-0005-0000-0000-000033010000}"/>
    <cellStyle name="Comma [0] 2 2 4 5 2" xfId="9559" xr:uid="{00000000-0005-0000-0000-000034010000}"/>
    <cellStyle name="Comma [0] 2 2 4 5 2 2" xfId="18312" xr:uid="{06128E4F-DF0A-4492-BD2C-6E949C923A26}"/>
    <cellStyle name="Comma [0] 2 2 4 5 2 2 2" xfId="53322" xr:uid="{C0C8C1D8-9E1D-4668-92C5-5480E7D6E239}"/>
    <cellStyle name="Comma [0] 2 2 4 5 2 2 3" xfId="35817" xr:uid="{4A9ECD7F-EC83-449C-8D0B-6224D366D716}"/>
    <cellStyle name="Comma [0] 2 2 4 5 2 3" xfId="44570" xr:uid="{EAF2BC02-7674-4B26-9FEC-F6586278F87F}"/>
    <cellStyle name="Comma [0] 2 2 4 5 2 4" xfId="27065" xr:uid="{06280018-4B04-4CB4-8C9C-B428A32D1735}"/>
    <cellStyle name="Comma [0] 2 2 4 5 3" xfId="13936" xr:uid="{A782FC12-77E4-43F0-A72A-DDC1171A8E7F}"/>
    <cellStyle name="Comma [0] 2 2 4 5 3 2" xfId="48946" xr:uid="{4660DDE9-5D3B-468E-B4BD-7E6C703189EE}"/>
    <cellStyle name="Comma [0] 2 2 4 5 3 3" xfId="31441" xr:uid="{7D6FD24E-07A9-4E9C-8BC3-9AEE0DC348AC}"/>
    <cellStyle name="Comma [0] 2 2 4 5 4" xfId="40194" xr:uid="{8AC17B71-297C-4C8F-BC7B-6C50DB386CC5}"/>
    <cellStyle name="Comma [0] 2 2 4 5 5" xfId="22689" xr:uid="{03734007-2A7E-4708-80F3-CC493FBFBB53}"/>
    <cellStyle name="Comma [0] 2 2 4 6" xfId="7371" xr:uid="{00000000-0005-0000-0000-000035010000}"/>
    <cellStyle name="Comma [0] 2 2 4 6 2" xfId="16124" xr:uid="{A2DE07F5-AB65-474C-8669-8ABCF8D312D2}"/>
    <cellStyle name="Comma [0] 2 2 4 6 2 2" xfId="51134" xr:uid="{AF737DA5-75B4-4857-9DA9-B68770757038}"/>
    <cellStyle name="Comma [0] 2 2 4 6 2 3" xfId="33629" xr:uid="{E4EB9319-8DF3-4C30-8E43-4B92B13D7053}"/>
    <cellStyle name="Comma [0] 2 2 4 6 3" xfId="42382" xr:uid="{1381B71F-8310-4973-9D3F-1B439F7F3324}"/>
    <cellStyle name="Comma [0] 2 2 4 6 4" xfId="24877" xr:uid="{1C3736ED-CEBB-4D05-B6BD-027C7300B12C}"/>
    <cellStyle name="Comma [0] 2 2 4 7" xfId="11748" xr:uid="{8CEEE27F-4D4F-4688-8F1F-5AC0A112CC0F}"/>
    <cellStyle name="Comma [0] 2 2 4 7 2" xfId="46758" xr:uid="{686BE103-079B-4F6B-850D-8FE50F3A7058}"/>
    <cellStyle name="Comma [0] 2 2 4 7 3" xfId="29253" xr:uid="{8B100615-BCD3-4385-935D-45CA4AFF11FC}"/>
    <cellStyle name="Comma [0] 2 2 4 8" xfId="38006" xr:uid="{2826DE76-D3FF-404B-B13C-46F3867D08B0}"/>
    <cellStyle name="Comma [0] 2 2 4 9" xfId="20501" xr:uid="{085D8348-0CC0-455B-BC5D-2A3E94EFAB6C}"/>
    <cellStyle name="Comma [0] 2 2 5" xfId="2871" xr:uid="{00000000-0005-0000-0000-000036010000}"/>
    <cellStyle name="Comma [0] 2 2 5 2" xfId="3150" xr:uid="{00000000-0005-0000-0000-000037010000}"/>
    <cellStyle name="Comma [0] 2 2 5 2 2" xfId="3703" xr:uid="{00000000-0005-0000-0000-000038010000}"/>
    <cellStyle name="Comma [0] 2 2 5 2 2 2" xfId="4799" xr:uid="{00000000-0005-0000-0000-000039010000}"/>
    <cellStyle name="Comma [0] 2 2 5 2 2 2 2" xfId="6988" xr:uid="{00000000-0005-0000-0000-00003A010000}"/>
    <cellStyle name="Comma [0] 2 2 5 2 2 2 2 2" xfId="11365" xr:uid="{00000000-0005-0000-0000-00003B010000}"/>
    <cellStyle name="Comma [0] 2 2 5 2 2 2 2 2 2" xfId="20118" xr:uid="{C74C6D6C-C3EB-4B02-8711-7DC2A6B8EFE3}"/>
    <cellStyle name="Comma [0] 2 2 5 2 2 2 2 2 2 2" xfId="55128" xr:uid="{77BAF6D8-4744-47A2-A5F2-32E1C890AADB}"/>
    <cellStyle name="Comma [0] 2 2 5 2 2 2 2 2 2 3" xfId="37623" xr:uid="{515AC329-FEB1-4664-9636-56E232415C1A}"/>
    <cellStyle name="Comma [0] 2 2 5 2 2 2 2 2 3" xfId="46376" xr:uid="{3695EAA1-3C5B-4523-ACDA-ADA51CCFBAE0}"/>
    <cellStyle name="Comma [0] 2 2 5 2 2 2 2 2 4" xfId="28871" xr:uid="{F18C6E9F-B616-4324-9C0A-276C716EB9D6}"/>
    <cellStyle name="Comma [0] 2 2 5 2 2 2 2 3" xfId="15742" xr:uid="{95BB1CA2-FF86-4221-A77B-A9E7E15944D8}"/>
    <cellStyle name="Comma [0] 2 2 5 2 2 2 2 3 2" xfId="50752" xr:uid="{46AAA3CF-8BAF-47B2-B4FB-8DC2FF8B26B2}"/>
    <cellStyle name="Comma [0] 2 2 5 2 2 2 2 3 3" xfId="33247" xr:uid="{C30B8EF1-D817-4D5F-A412-F345FB4364A3}"/>
    <cellStyle name="Comma [0] 2 2 5 2 2 2 2 4" xfId="42000" xr:uid="{2AB9847F-0567-43EE-A2FB-7ED8FDEA13E0}"/>
    <cellStyle name="Comma [0] 2 2 5 2 2 2 2 5" xfId="24495" xr:uid="{B3041CF2-F541-494B-9DD5-D45560EABC6A}"/>
    <cellStyle name="Comma [0] 2 2 5 2 2 2 3" xfId="9177" xr:uid="{00000000-0005-0000-0000-00003C010000}"/>
    <cellStyle name="Comma [0] 2 2 5 2 2 2 3 2" xfId="17930" xr:uid="{7BBA7D1F-2090-44A9-9A6B-DD67AB7717F1}"/>
    <cellStyle name="Comma [0] 2 2 5 2 2 2 3 2 2" xfId="52940" xr:uid="{E0959A73-C4D2-4000-ADB2-7BB004EBBD56}"/>
    <cellStyle name="Comma [0] 2 2 5 2 2 2 3 2 3" xfId="35435" xr:uid="{1CD663E0-B546-4DC6-BBF7-9FCADD357828}"/>
    <cellStyle name="Comma [0] 2 2 5 2 2 2 3 3" xfId="44188" xr:uid="{D01F5201-692D-4DA1-BF1E-A6C56D344C4C}"/>
    <cellStyle name="Comma [0] 2 2 5 2 2 2 3 4" xfId="26683" xr:uid="{98CD2B55-2D35-4741-875D-88103C8BFA4E}"/>
    <cellStyle name="Comma [0] 2 2 5 2 2 2 4" xfId="13554" xr:uid="{CC06B2FB-08B5-4247-9297-563FF427BA50}"/>
    <cellStyle name="Comma [0] 2 2 5 2 2 2 4 2" xfId="48564" xr:uid="{239F9A4F-142C-4E97-B5B1-8CA0BA5714A8}"/>
    <cellStyle name="Comma [0] 2 2 5 2 2 2 4 3" xfId="31059" xr:uid="{8AC5CD2B-05F5-490F-A574-7D953023B340}"/>
    <cellStyle name="Comma [0] 2 2 5 2 2 2 5" xfId="39812" xr:uid="{6EDAAEB8-4BF6-41CB-8E0B-9B17ED2EBB7D}"/>
    <cellStyle name="Comma [0] 2 2 5 2 2 2 6" xfId="22307" xr:uid="{A30333D8-EC65-4BF4-B884-3C9494DFAE9E}"/>
    <cellStyle name="Comma [0] 2 2 5 2 2 3" xfId="5894" xr:uid="{00000000-0005-0000-0000-00003D010000}"/>
    <cellStyle name="Comma [0] 2 2 5 2 2 3 2" xfId="10271" xr:uid="{00000000-0005-0000-0000-00003E010000}"/>
    <cellStyle name="Comma [0] 2 2 5 2 2 3 2 2" xfId="19024" xr:uid="{1969422D-B353-4C51-8628-457C3DDABC6A}"/>
    <cellStyle name="Comma [0] 2 2 5 2 2 3 2 2 2" xfId="54034" xr:uid="{CBF3B05E-AD0E-4B9A-9687-33759FB7ED54}"/>
    <cellStyle name="Comma [0] 2 2 5 2 2 3 2 2 3" xfId="36529" xr:uid="{8D5469A2-E274-44F3-BC36-984A1CE5EBC9}"/>
    <cellStyle name="Comma [0] 2 2 5 2 2 3 2 3" xfId="45282" xr:uid="{22A5A4E5-70D5-4670-B562-EA51C504FAC2}"/>
    <cellStyle name="Comma [0] 2 2 5 2 2 3 2 4" xfId="27777" xr:uid="{DCFC388B-017C-431D-8B32-99671E319908}"/>
    <cellStyle name="Comma [0] 2 2 5 2 2 3 3" xfId="14648" xr:uid="{2870EEAD-2011-4A4D-881F-DA5DB63303F0}"/>
    <cellStyle name="Comma [0] 2 2 5 2 2 3 3 2" xfId="49658" xr:uid="{414634BA-5038-49BF-8FAC-5FCD38C02D12}"/>
    <cellStyle name="Comma [0] 2 2 5 2 2 3 3 3" xfId="32153" xr:uid="{4C8A797D-1508-426D-937B-950C60566DCE}"/>
    <cellStyle name="Comma [0] 2 2 5 2 2 3 4" xfId="40906" xr:uid="{1D731089-9D5F-4416-AE06-AF79F0CDECCE}"/>
    <cellStyle name="Comma [0] 2 2 5 2 2 3 5" xfId="23401" xr:uid="{7C3F9B64-0E29-4C5F-BD12-58333899C3A2}"/>
    <cellStyle name="Comma [0] 2 2 5 2 2 4" xfId="8083" xr:uid="{00000000-0005-0000-0000-00003F010000}"/>
    <cellStyle name="Comma [0] 2 2 5 2 2 4 2" xfId="16836" xr:uid="{9E1B8053-B67A-4F5D-81E1-D437187D7153}"/>
    <cellStyle name="Comma [0] 2 2 5 2 2 4 2 2" xfId="51846" xr:uid="{C89BAB5F-5637-452F-82C6-A9D914BCD138}"/>
    <cellStyle name="Comma [0] 2 2 5 2 2 4 2 3" xfId="34341" xr:uid="{A44B4D00-908E-4F7A-8880-9D764AEADE9F}"/>
    <cellStyle name="Comma [0] 2 2 5 2 2 4 3" xfId="43094" xr:uid="{00A7DDA6-73B9-4CFC-A91B-F1CD31CAE005}"/>
    <cellStyle name="Comma [0] 2 2 5 2 2 4 4" xfId="25589" xr:uid="{87E916B5-120F-42AA-9A0B-CE0BF3A6EA52}"/>
    <cellStyle name="Comma [0] 2 2 5 2 2 5" xfId="12460" xr:uid="{14E111C9-DE2C-4ED3-8DD5-B5D22594BFD4}"/>
    <cellStyle name="Comma [0] 2 2 5 2 2 5 2" xfId="47470" xr:uid="{8BC635BF-4715-445B-8709-406F4E93F9BC}"/>
    <cellStyle name="Comma [0] 2 2 5 2 2 5 3" xfId="29965" xr:uid="{ACA20830-9EF3-407B-84BB-1F11A0992B2F}"/>
    <cellStyle name="Comma [0] 2 2 5 2 2 6" xfId="38718" xr:uid="{E80A101A-3D73-4FFD-A4D1-D7C50DB7DD96}"/>
    <cellStyle name="Comma [0] 2 2 5 2 2 7" xfId="21213" xr:uid="{B70922B6-5993-4568-A23F-C8F47335799A}"/>
    <cellStyle name="Comma [0] 2 2 5 2 3" xfId="4251" xr:uid="{00000000-0005-0000-0000-000040010000}"/>
    <cellStyle name="Comma [0] 2 2 5 2 3 2" xfId="6440" xr:uid="{00000000-0005-0000-0000-000041010000}"/>
    <cellStyle name="Comma [0] 2 2 5 2 3 2 2" xfId="10817" xr:uid="{00000000-0005-0000-0000-000042010000}"/>
    <cellStyle name="Comma [0] 2 2 5 2 3 2 2 2" xfId="19570" xr:uid="{0E9D6332-88E0-405C-B3F2-D28AD7CD13F2}"/>
    <cellStyle name="Comma [0] 2 2 5 2 3 2 2 2 2" xfId="54580" xr:uid="{9ACBBF13-F8C2-43CD-900B-091A77F23657}"/>
    <cellStyle name="Comma [0] 2 2 5 2 3 2 2 2 3" xfId="37075" xr:uid="{1D718ADB-8A96-4620-B05A-4F26967B1AE2}"/>
    <cellStyle name="Comma [0] 2 2 5 2 3 2 2 3" xfId="45828" xr:uid="{AF855521-EC0A-48EE-8217-BC2767A1C173}"/>
    <cellStyle name="Comma [0] 2 2 5 2 3 2 2 4" xfId="28323" xr:uid="{E9F77552-76FE-48B0-AD9D-194E3F1A8A64}"/>
    <cellStyle name="Comma [0] 2 2 5 2 3 2 3" xfId="15194" xr:uid="{0EB11E4C-21C4-410B-825F-A3748B949D49}"/>
    <cellStyle name="Comma [0] 2 2 5 2 3 2 3 2" xfId="50204" xr:uid="{D0656E3B-A000-46BF-A42B-94733984F9AC}"/>
    <cellStyle name="Comma [0] 2 2 5 2 3 2 3 3" xfId="32699" xr:uid="{ABBF5F05-1DE8-4620-90B8-575F3A0C170A}"/>
    <cellStyle name="Comma [0] 2 2 5 2 3 2 4" xfId="41452" xr:uid="{692B8A3D-A61D-4891-A224-7D695F511408}"/>
    <cellStyle name="Comma [0] 2 2 5 2 3 2 5" xfId="23947" xr:uid="{25DF1C7F-2FAB-40BE-B14F-695C0D249BAB}"/>
    <cellStyle name="Comma [0] 2 2 5 2 3 3" xfId="8629" xr:uid="{00000000-0005-0000-0000-000043010000}"/>
    <cellStyle name="Comma [0] 2 2 5 2 3 3 2" xfId="17382" xr:uid="{0AF3A588-7433-4AF1-9EB5-6C2528DB6C0C}"/>
    <cellStyle name="Comma [0] 2 2 5 2 3 3 2 2" xfId="52392" xr:uid="{5A6026E4-1617-4C99-8BD7-9604654D5B15}"/>
    <cellStyle name="Comma [0] 2 2 5 2 3 3 2 3" xfId="34887" xr:uid="{418BDD6A-9538-412A-83BA-9B4C1A850979}"/>
    <cellStyle name="Comma [0] 2 2 5 2 3 3 3" xfId="43640" xr:uid="{75EBEAEC-7E45-49E6-A134-5AC354B4B82E}"/>
    <cellStyle name="Comma [0] 2 2 5 2 3 3 4" xfId="26135" xr:uid="{F8158EC3-8078-43BE-9C10-18E0C69A21B3}"/>
    <cellStyle name="Comma [0] 2 2 5 2 3 4" xfId="13006" xr:uid="{478DB331-454C-48A2-AA1F-C59D677AB2A6}"/>
    <cellStyle name="Comma [0] 2 2 5 2 3 4 2" xfId="48016" xr:uid="{D9691038-ED39-4343-AB2C-E9B91CBEEEBF}"/>
    <cellStyle name="Comma [0] 2 2 5 2 3 4 3" xfId="30511" xr:uid="{18EAF026-ACB6-4FB0-A6D8-0CB649F18ACE}"/>
    <cellStyle name="Comma [0] 2 2 5 2 3 5" xfId="39264" xr:uid="{ED1F41DE-D2FE-4DD8-89EA-056484EBBC97}"/>
    <cellStyle name="Comma [0] 2 2 5 2 3 6" xfId="21759" xr:uid="{6878DFCF-37B7-4C25-ACDA-07DAA9320558}"/>
    <cellStyle name="Comma [0] 2 2 5 2 4" xfId="5346" xr:uid="{00000000-0005-0000-0000-000044010000}"/>
    <cellStyle name="Comma [0] 2 2 5 2 4 2" xfId="9723" xr:uid="{00000000-0005-0000-0000-000045010000}"/>
    <cellStyle name="Comma [0] 2 2 5 2 4 2 2" xfId="18476" xr:uid="{9FAA29EB-A110-4DF7-BD4D-3186D5E5A038}"/>
    <cellStyle name="Comma [0] 2 2 5 2 4 2 2 2" xfId="53486" xr:uid="{F3214BB3-30F6-4619-931B-99C6E8ED02FC}"/>
    <cellStyle name="Comma [0] 2 2 5 2 4 2 2 3" xfId="35981" xr:uid="{B532FF34-06E3-43E0-A91D-70DA91EAD8D4}"/>
    <cellStyle name="Comma [0] 2 2 5 2 4 2 3" xfId="44734" xr:uid="{2686457B-9709-4B98-8DBC-3F00A37236B3}"/>
    <cellStyle name="Comma [0] 2 2 5 2 4 2 4" xfId="27229" xr:uid="{1A69B08A-AC52-4777-8308-59E80DCAEDC5}"/>
    <cellStyle name="Comma [0] 2 2 5 2 4 3" xfId="14100" xr:uid="{E93754D1-C6BE-467A-9845-CEC66B21CD91}"/>
    <cellStyle name="Comma [0] 2 2 5 2 4 3 2" xfId="49110" xr:uid="{398EE3F5-0714-4F22-9342-43804D9EE1E5}"/>
    <cellStyle name="Comma [0] 2 2 5 2 4 3 3" xfId="31605" xr:uid="{155D0324-938D-4D34-AD90-72DFE7BC3721}"/>
    <cellStyle name="Comma [0] 2 2 5 2 4 4" xfId="40358" xr:uid="{6E4BBC90-1BA3-4C41-BEA4-ED9F0397DA3D}"/>
    <cellStyle name="Comma [0] 2 2 5 2 4 5" xfId="22853" xr:uid="{F2E6C387-A8BF-44C2-83E5-E10A9D86AB2A}"/>
    <cellStyle name="Comma [0] 2 2 5 2 5" xfId="7535" xr:uid="{00000000-0005-0000-0000-000046010000}"/>
    <cellStyle name="Comma [0] 2 2 5 2 5 2" xfId="16288" xr:uid="{E28B40CC-119A-47BB-8670-EA4461BB339B}"/>
    <cellStyle name="Comma [0] 2 2 5 2 5 2 2" xfId="51298" xr:uid="{2DD9564D-6694-4825-956A-3250600B3B6C}"/>
    <cellStyle name="Comma [0] 2 2 5 2 5 2 3" xfId="33793" xr:uid="{CB420B9F-21DD-47FC-9D0A-CF6CABC72696}"/>
    <cellStyle name="Comma [0] 2 2 5 2 5 3" xfId="42546" xr:uid="{FAEA124F-31FB-436C-80A1-39B1C56186DC}"/>
    <cellStyle name="Comma [0] 2 2 5 2 5 4" xfId="25041" xr:uid="{F2CE490F-0E14-4B10-B686-0FF11143AA2E}"/>
    <cellStyle name="Comma [0] 2 2 5 2 6" xfId="11912" xr:uid="{7AFA5D26-5BFC-4C75-975D-DD2D651F8A6D}"/>
    <cellStyle name="Comma [0] 2 2 5 2 6 2" xfId="46922" xr:uid="{AB026317-3463-4C9B-8AEF-A0E1C0A99FAA}"/>
    <cellStyle name="Comma [0] 2 2 5 2 6 3" xfId="29417" xr:uid="{8783DC5D-2E8B-44FB-951E-2D8454E5EB6E}"/>
    <cellStyle name="Comma [0] 2 2 5 2 7" xfId="38170" xr:uid="{EC35A5B7-7783-47CD-9E79-7129FF6146FE}"/>
    <cellStyle name="Comma [0] 2 2 5 2 8" xfId="20665" xr:uid="{1F3E674A-D996-4F7D-8E58-2A0A58D5F7DE}"/>
    <cellStyle name="Comma [0] 2 2 5 3" xfId="3429" xr:uid="{00000000-0005-0000-0000-000047010000}"/>
    <cellStyle name="Comma [0] 2 2 5 3 2" xfId="4525" xr:uid="{00000000-0005-0000-0000-000048010000}"/>
    <cellStyle name="Comma [0] 2 2 5 3 2 2" xfId="6714" xr:uid="{00000000-0005-0000-0000-000049010000}"/>
    <cellStyle name="Comma [0] 2 2 5 3 2 2 2" xfId="11091" xr:uid="{00000000-0005-0000-0000-00004A010000}"/>
    <cellStyle name="Comma [0] 2 2 5 3 2 2 2 2" xfId="19844" xr:uid="{2C40EB78-3BCA-4F40-AA0A-3AA5CBABDEEC}"/>
    <cellStyle name="Comma [0] 2 2 5 3 2 2 2 2 2" xfId="54854" xr:uid="{A3B5EF22-F224-46BE-935C-D31657CE21A5}"/>
    <cellStyle name="Comma [0] 2 2 5 3 2 2 2 2 3" xfId="37349" xr:uid="{67E12417-F3D3-40A9-A85B-7CF6D9A9AE6F}"/>
    <cellStyle name="Comma [0] 2 2 5 3 2 2 2 3" xfId="46102" xr:uid="{E9B77212-7C11-49EF-8F03-7FE8E6335380}"/>
    <cellStyle name="Comma [0] 2 2 5 3 2 2 2 4" xfId="28597" xr:uid="{6B97DF1B-9169-4FE7-90BE-337745890B37}"/>
    <cellStyle name="Comma [0] 2 2 5 3 2 2 3" xfId="15468" xr:uid="{29C856B4-6C3E-4DE7-B8D7-A4F8C63B93F3}"/>
    <cellStyle name="Comma [0] 2 2 5 3 2 2 3 2" xfId="50478" xr:uid="{1B886DE5-7E25-48C7-AE6A-813A7CAE5B1C}"/>
    <cellStyle name="Comma [0] 2 2 5 3 2 2 3 3" xfId="32973" xr:uid="{95E76876-1A07-46A5-86FF-91CA7501F78A}"/>
    <cellStyle name="Comma [0] 2 2 5 3 2 2 4" xfId="41726" xr:uid="{094621B5-0BAF-4F45-A2A0-47C21AE66355}"/>
    <cellStyle name="Comma [0] 2 2 5 3 2 2 5" xfId="24221" xr:uid="{A45CE505-ACD9-426B-8556-D043EB2BC22B}"/>
    <cellStyle name="Comma [0] 2 2 5 3 2 3" xfId="8903" xr:uid="{00000000-0005-0000-0000-00004B010000}"/>
    <cellStyle name="Comma [0] 2 2 5 3 2 3 2" xfId="17656" xr:uid="{776C72FA-3637-4035-BBB6-E72B1CB9DE84}"/>
    <cellStyle name="Comma [0] 2 2 5 3 2 3 2 2" xfId="52666" xr:uid="{A4181DEB-45DD-4D41-827C-1F1994A0D089}"/>
    <cellStyle name="Comma [0] 2 2 5 3 2 3 2 3" xfId="35161" xr:uid="{9F6735DD-FC00-402B-95C9-E1852E6A6992}"/>
    <cellStyle name="Comma [0] 2 2 5 3 2 3 3" xfId="43914" xr:uid="{36E4E516-D691-49FE-8290-57B0CEDE1DF3}"/>
    <cellStyle name="Comma [0] 2 2 5 3 2 3 4" xfId="26409" xr:uid="{D4828C60-DAD5-4D7E-971C-9C1214DF00F4}"/>
    <cellStyle name="Comma [0] 2 2 5 3 2 4" xfId="13280" xr:uid="{9BF02F57-B1A9-46C6-9609-FF3B76AF1494}"/>
    <cellStyle name="Comma [0] 2 2 5 3 2 4 2" xfId="48290" xr:uid="{EF2795C2-B829-4D92-9316-0B84B58741CC}"/>
    <cellStyle name="Comma [0] 2 2 5 3 2 4 3" xfId="30785" xr:uid="{6231E30C-0AA0-464E-889C-6631C9D6AE7F}"/>
    <cellStyle name="Comma [0] 2 2 5 3 2 5" xfId="39538" xr:uid="{CAEA3228-A5AA-4F15-8E1F-A52426949D76}"/>
    <cellStyle name="Comma [0] 2 2 5 3 2 6" xfId="22033" xr:uid="{CD39D4F4-77B6-4408-860C-C783166E5AC1}"/>
    <cellStyle name="Comma [0] 2 2 5 3 3" xfId="5620" xr:uid="{00000000-0005-0000-0000-00004C010000}"/>
    <cellStyle name="Comma [0] 2 2 5 3 3 2" xfId="9997" xr:uid="{00000000-0005-0000-0000-00004D010000}"/>
    <cellStyle name="Comma [0] 2 2 5 3 3 2 2" xfId="18750" xr:uid="{4C6846D7-25B6-4C94-8D35-07E89927C92B}"/>
    <cellStyle name="Comma [0] 2 2 5 3 3 2 2 2" xfId="53760" xr:uid="{9A119BBC-D861-4058-8D56-4B28CE912725}"/>
    <cellStyle name="Comma [0] 2 2 5 3 3 2 2 3" xfId="36255" xr:uid="{84324D1C-833E-45F1-AD3C-66A9A25590B0}"/>
    <cellStyle name="Comma [0] 2 2 5 3 3 2 3" xfId="45008" xr:uid="{AC21934D-5DB8-4E24-B671-7C19D5AEFA76}"/>
    <cellStyle name="Comma [0] 2 2 5 3 3 2 4" xfId="27503" xr:uid="{632EE772-137D-4C3E-9843-56708E2E1BA4}"/>
    <cellStyle name="Comma [0] 2 2 5 3 3 3" xfId="14374" xr:uid="{327FF79C-7804-4B4A-82AD-D92E22BA75AB}"/>
    <cellStyle name="Comma [0] 2 2 5 3 3 3 2" xfId="49384" xr:uid="{3FDD7894-2D3D-4E6F-BCCD-5488B6BF6EE3}"/>
    <cellStyle name="Comma [0] 2 2 5 3 3 3 3" xfId="31879" xr:uid="{80D01BA3-F4FD-464B-847E-B23CEC33736D}"/>
    <cellStyle name="Comma [0] 2 2 5 3 3 4" xfId="40632" xr:uid="{9B19F9C4-4932-4FA4-8792-E92AD4289F53}"/>
    <cellStyle name="Comma [0] 2 2 5 3 3 5" xfId="23127" xr:uid="{3AE1C27E-71E5-4926-9573-B1C91C30FC07}"/>
    <cellStyle name="Comma [0] 2 2 5 3 4" xfId="7809" xr:uid="{00000000-0005-0000-0000-00004E010000}"/>
    <cellStyle name="Comma [0] 2 2 5 3 4 2" xfId="16562" xr:uid="{21357B92-AB09-4B30-AE79-DC891DA22D6C}"/>
    <cellStyle name="Comma [0] 2 2 5 3 4 2 2" xfId="51572" xr:uid="{EDC7BFE4-463F-45A1-B3A4-AC7F71CB2F2A}"/>
    <cellStyle name="Comma [0] 2 2 5 3 4 2 3" xfId="34067" xr:uid="{7DB5F69D-7F07-402F-B0DA-1F0F3C3D0F6D}"/>
    <cellStyle name="Comma [0] 2 2 5 3 4 3" xfId="42820" xr:uid="{0AB8673D-7784-4B8C-8211-F1C13EC8F6F4}"/>
    <cellStyle name="Comma [0] 2 2 5 3 4 4" xfId="25315" xr:uid="{513109B8-3833-4775-AFED-935E3D20D7B0}"/>
    <cellStyle name="Comma [0] 2 2 5 3 5" xfId="12186" xr:uid="{BD4C329B-78FD-4064-BE55-38330CE3E625}"/>
    <cellStyle name="Comma [0] 2 2 5 3 5 2" xfId="47196" xr:uid="{DA6DBB1F-5332-4CDA-9211-5E524B813378}"/>
    <cellStyle name="Comma [0] 2 2 5 3 5 3" xfId="29691" xr:uid="{7F0E1944-6DAA-49F1-A1A2-C01F6077B9E7}"/>
    <cellStyle name="Comma [0] 2 2 5 3 6" xfId="38444" xr:uid="{297299C7-61C6-46CB-AA94-D9B8520C2FBA}"/>
    <cellStyle name="Comma [0] 2 2 5 3 7" xfId="20939" xr:uid="{18B66E53-E5FC-47DE-B50B-2352EF27704A}"/>
    <cellStyle name="Comma [0] 2 2 5 4" xfId="3977" xr:uid="{00000000-0005-0000-0000-00004F010000}"/>
    <cellStyle name="Comma [0] 2 2 5 4 2" xfId="6166" xr:uid="{00000000-0005-0000-0000-000050010000}"/>
    <cellStyle name="Comma [0] 2 2 5 4 2 2" xfId="10543" xr:uid="{00000000-0005-0000-0000-000051010000}"/>
    <cellStyle name="Comma [0] 2 2 5 4 2 2 2" xfId="19296" xr:uid="{628EE3CA-810B-47E5-B149-B4EC915AE80B}"/>
    <cellStyle name="Comma [0] 2 2 5 4 2 2 2 2" xfId="54306" xr:uid="{2EC55A4A-39F7-45B9-8477-C4E032D241CD}"/>
    <cellStyle name="Comma [0] 2 2 5 4 2 2 2 3" xfId="36801" xr:uid="{ADDDC780-7039-427C-880A-6F3F131A2BA4}"/>
    <cellStyle name="Comma [0] 2 2 5 4 2 2 3" xfId="45554" xr:uid="{7F6A4EA1-E2DA-4F7F-8D06-E10976C89089}"/>
    <cellStyle name="Comma [0] 2 2 5 4 2 2 4" xfId="28049" xr:uid="{B1E99E54-BBDA-44F4-8066-E114CE695329}"/>
    <cellStyle name="Comma [0] 2 2 5 4 2 3" xfId="14920" xr:uid="{879F62D6-D341-42F5-A467-96DEB6A8E9A6}"/>
    <cellStyle name="Comma [0] 2 2 5 4 2 3 2" xfId="49930" xr:uid="{A624068F-6FF8-4B2C-A3A9-095021CB13AD}"/>
    <cellStyle name="Comma [0] 2 2 5 4 2 3 3" xfId="32425" xr:uid="{610C411D-76ED-479A-88BA-E71592E6AE00}"/>
    <cellStyle name="Comma [0] 2 2 5 4 2 4" xfId="41178" xr:uid="{BEA10380-64A6-4B34-ADE6-3084F2FD8613}"/>
    <cellStyle name="Comma [0] 2 2 5 4 2 5" xfId="23673" xr:uid="{000C9B0D-1368-4EC7-BC0D-AC1E5E9212E2}"/>
    <cellStyle name="Comma [0] 2 2 5 4 3" xfId="8355" xr:uid="{00000000-0005-0000-0000-000052010000}"/>
    <cellStyle name="Comma [0] 2 2 5 4 3 2" xfId="17108" xr:uid="{F4DD19BB-A77B-49B6-89C2-48C7B821A341}"/>
    <cellStyle name="Comma [0] 2 2 5 4 3 2 2" xfId="52118" xr:uid="{ACEFC313-B9FE-4AC7-A09E-F9F5A591961E}"/>
    <cellStyle name="Comma [0] 2 2 5 4 3 2 3" xfId="34613" xr:uid="{95D5A783-7372-46E0-B112-2F34B813263E}"/>
    <cellStyle name="Comma [0] 2 2 5 4 3 3" xfId="43366" xr:uid="{71A1076F-131F-451A-93D9-1DFEB010A689}"/>
    <cellStyle name="Comma [0] 2 2 5 4 3 4" xfId="25861" xr:uid="{59D4776A-B4A5-4FEF-B821-4A4F1231FFD6}"/>
    <cellStyle name="Comma [0] 2 2 5 4 4" xfId="12732" xr:uid="{31AFACBB-C500-4F16-8DC2-CED6F74C6FFE}"/>
    <cellStyle name="Comma [0] 2 2 5 4 4 2" xfId="47742" xr:uid="{89030395-AD69-484C-873D-2594FC7028A7}"/>
    <cellStyle name="Comma [0] 2 2 5 4 4 3" xfId="30237" xr:uid="{5A0E295E-7C04-4B4A-B2C6-3FA0CE6267A1}"/>
    <cellStyle name="Comma [0] 2 2 5 4 5" xfId="38990" xr:uid="{C7B525EE-D875-411C-AFD0-10804F8F9E77}"/>
    <cellStyle name="Comma [0] 2 2 5 4 6" xfId="21485" xr:uid="{F64C2F10-72CE-46DD-BAD4-1A42AFD05FE8}"/>
    <cellStyle name="Comma [0] 2 2 5 5" xfId="5072" xr:uid="{00000000-0005-0000-0000-000053010000}"/>
    <cellStyle name="Comma [0] 2 2 5 5 2" xfId="9449" xr:uid="{00000000-0005-0000-0000-000054010000}"/>
    <cellStyle name="Comma [0] 2 2 5 5 2 2" xfId="18202" xr:uid="{F87CAF77-9996-42BB-AD4D-38FC96EB544E}"/>
    <cellStyle name="Comma [0] 2 2 5 5 2 2 2" xfId="53212" xr:uid="{3A2835E4-6B95-4FBB-A77E-94998B71C5AB}"/>
    <cellStyle name="Comma [0] 2 2 5 5 2 2 3" xfId="35707" xr:uid="{FC67182D-D63D-40FC-9B10-40F7183F6403}"/>
    <cellStyle name="Comma [0] 2 2 5 5 2 3" xfId="44460" xr:uid="{309B09C5-6DB1-434D-9A96-518AF5E76D73}"/>
    <cellStyle name="Comma [0] 2 2 5 5 2 4" xfId="26955" xr:uid="{68B8ACE9-4094-420C-89DE-F8E91AF4B7F1}"/>
    <cellStyle name="Comma [0] 2 2 5 5 3" xfId="13826" xr:uid="{0291E7D3-EEBE-4CA5-AA71-F18CBB0958BA}"/>
    <cellStyle name="Comma [0] 2 2 5 5 3 2" xfId="48836" xr:uid="{36166F45-DDDD-4C24-A72F-5D6950F72DE8}"/>
    <cellStyle name="Comma [0] 2 2 5 5 3 3" xfId="31331" xr:uid="{59350E13-2CDB-4988-B5B1-8BC972F6B778}"/>
    <cellStyle name="Comma [0] 2 2 5 5 4" xfId="40084" xr:uid="{3E99663F-72BA-4658-B42F-89E032EB364E}"/>
    <cellStyle name="Comma [0] 2 2 5 5 5" xfId="22579" xr:uid="{A3FB500F-79F7-46D3-AEF7-213B0F22D655}"/>
    <cellStyle name="Comma [0] 2 2 5 6" xfId="7261" xr:uid="{00000000-0005-0000-0000-000055010000}"/>
    <cellStyle name="Comma [0] 2 2 5 6 2" xfId="16014" xr:uid="{C9D7F80B-3DF2-4EA8-BD7E-B49F9BC3BEE5}"/>
    <cellStyle name="Comma [0] 2 2 5 6 2 2" xfId="51024" xr:uid="{0E136B31-47B0-4FA3-B219-30ED78C2894C}"/>
    <cellStyle name="Comma [0] 2 2 5 6 2 3" xfId="33519" xr:uid="{60885A5B-2F76-49D6-877F-FAC0C35D4F0C}"/>
    <cellStyle name="Comma [0] 2 2 5 6 3" xfId="42272" xr:uid="{2EA7EC3B-7F75-46E2-82CA-B200A61E3D81}"/>
    <cellStyle name="Comma [0] 2 2 5 6 4" xfId="24767" xr:uid="{9EA1A0FF-BF65-4104-8356-14FBA3F9CF0E}"/>
    <cellStyle name="Comma [0] 2 2 5 7" xfId="11638" xr:uid="{1B172145-8137-4448-913C-54270ED8EAD4}"/>
    <cellStyle name="Comma [0] 2 2 5 7 2" xfId="46648" xr:uid="{27526C78-F5D9-4622-806F-FA020470E9CF}"/>
    <cellStyle name="Comma [0] 2 2 5 7 3" xfId="29143" xr:uid="{DFB44476-E725-48E9-BDDD-F8D036773CA9}"/>
    <cellStyle name="Comma [0] 2 2 5 8" xfId="37896" xr:uid="{215C081A-9A2D-46A0-A9C3-DAF192972D17}"/>
    <cellStyle name="Comma [0] 2 2 5 9" xfId="20391" xr:uid="{8F031331-604E-4F2C-9C22-97A12876A48F}"/>
    <cellStyle name="Comma [0] 2 2 6" xfId="3100" xr:uid="{00000000-0005-0000-0000-000056010000}"/>
    <cellStyle name="Comma [0] 2 2 6 2" xfId="3654" xr:uid="{00000000-0005-0000-0000-000057010000}"/>
    <cellStyle name="Comma [0] 2 2 6 2 2" xfId="4750" xr:uid="{00000000-0005-0000-0000-000058010000}"/>
    <cellStyle name="Comma [0] 2 2 6 2 2 2" xfId="6939" xr:uid="{00000000-0005-0000-0000-000059010000}"/>
    <cellStyle name="Comma [0] 2 2 6 2 2 2 2" xfId="11316" xr:uid="{00000000-0005-0000-0000-00005A010000}"/>
    <cellStyle name="Comma [0] 2 2 6 2 2 2 2 2" xfId="20069" xr:uid="{0F1787F7-C030-4C76-BB7D-09C69BB0B799}"/>
    <cellStyle name="Comma [0] 2 2 6 2 2 2 2 2 2" xfId="55079" xr:uid="{B68C7C2A-0A31-45F3-AE9F-DAF85FFAAB3D}"/>
    <cellStyle name="Comma [0] 2 2 6 2 2 2 2 2 3" xfId="37574" xr:uid="{DC8ABEF5-348D-47FA-8FC5-B05C2CF266D9}"/>
    <cellStyle name="Comma [0] 2 2 6 2 2 2 2 3" xfId="46327" xr:uid="{63CD1B72-5711-4400-AC32-103BAD1C9EF0}"/>
    <cellStyle name="Comma [0] 2 2 6 2 2 2 2 4" xfId="28822" xr:uid="{DE12CB9B-9720-4221-AD7A-61AFECCFDEE8}"/>
    <cellStyle name="Comma [0] 2 2 6 2 2 2 3" xfId="15693" xr:uid="{1D9EA444-AB7E-4D53-A74C-55717196BC94}"/>
    <cellStyle name="Comma [0] 2 2 6 2 2 2 3 2" xfId="50703" xr:uid="{67A76C05-72F6-40F4-B488-A1038D706B9A}"/>
    <cellStyle name="Comma [0] 2 2 6 2 2 2 3 3" xfId="33198" xr:uid="{04FD2649-841A-44A4-941F-6D86846A6D0C}"/>
    <cellStyle name="Comma [0] 2 2 6 2 2 2 4" xfId="41951" xr:uid="{07B50177-38EB-4E97-B6F8-C4A547CF414F}"/>
    <cellStyle name="Comma [0] 2 2 6 2 2 2 5" xfId="24446" xr:uid="{27189E0F-D5FC-4F46-A8EE-23D89A90A236}"/>
    <cellStyle name="Comma [0] 2 2 6 2 2 3" xfId="9128" xr:uid="{00000000-0005-0000-0000-00005B010000}"/>
    <cellStyle name="Comma [0] 2 2 6 2 2 3 2" xfId="17881" xr:uid="{D3982972-ECEE-46FF-8301-DF6D07989FA7}"/>
    <cellStyle name="Comma [0] 2 2 6 2 2 3 2 2" xfId="52891" xr:uid="{3073A4AA-1925-4862-8A5C-38C76905D507}"/>
    <cellStyle name="Comma [0] 2 2 6 2 2 3 2 3" xfId="35386" xr:uid="{55A68E1D-0353-4196-84A8-4FBF2772451F}"/>
    <cellStyle name="Comma [0] 2 2 6 2 2 3 3" xfId="44139" xr:uid="{FF0E0A2C-6DAB-460A-ABEE-D8CA583390E1}"/>
    <cellStyle name="Comma [0] 2 2 6 2 2 3 4" xfId="26634" xr:uid="{021C9F69-01E4-4F88-B4B1-B1A4D86ADFD7}"/>
    <cellStyle name="Comma [0] 2 2 6 2 2 4" xfId="13505" xr:uid="{54AB5BCE-5BB8-4B15-8833-424FD4562652}"/>
    <cellStyle name="Comma [0] 2 2 6 2 2 4 2" xfId="48515" xr:uid="{87B4A200-3F28-4F15-BB90-FFEC978CBB7F}"/>
    <cellStyle name="Comma [0] 2 2 6 2 2 4 3" xfId="31010" xr:uid="{72DCD85D-8F16-4E85-B5CA-5DDB755C8ACC}"/>
    <cellStyle name="Comma [0] 2 2 6 2 2 5" xfId="39763" xr:uid="{08A14B10-9019-40A5-B6AD-236B9385F518}"/>
    <cellStyle name="Comma [0] 2 2 6 2 2 6" xfId="22258" xr:uid="{465BD7E3-85E6-4856-99B6-51F05AD00D6A}"/>
    <cellStyle name="Comma [0] 2 2 6 2 3" xfId="5845" xr:uid="{00000000-0005-0000-0000-00005C010000}"/>
    <cellStyle name="Comma [0] 2 2 6 2 3 2" xfId="10222" xr:uid="{00000000-0005-0000-0000-00005D010000}"/>
    <cellStyle name="Comma [0] 2 2 6 2 3 2 2" xfId="18975" xr:uid="{4E085564-44CC-44D3-9F4D-C9ED9F0BB93F}"/>
    <cellStyle name="Comma [0] 2 2 6 2 3 2 2 2" xfId="53985" xr:uid="{FC6721A9-3241-4875-8205-9E3818058757}"/>
    <cellStyle name="Comma [0] 2 2 6 2 3 2 2 3" xfId="36480" xr:uid="{25B6AB8D-DAC2-4789-9333-1902241B3F81}"/>
    <cellStyle name="Comma [0] 2 2 6 2 3 2 3" xfId="45233" xr:uid="{2C2C4613-6660-4301-BECC-21859CF011BD}"/>
    <cellStyle name="Comma [0] 2 2 6 2 3 2 4" xfId="27728" xr:uid="{151A2C07-C054-440B-B8ED-2B6979621525}"/>
    <cellStyle name="Comma [0] 2 2 6 2 3 3" xfId="14599" xr:uid="{4571C2C7-FA20-4596-8E57-6DC9A805E56C}"/>
    <cellStyle name="Comma [0] 2 2 6 2 3 3 2" xfId="49609" xr:uid="{6AFC2759-19C6-413F-AF9C-0B8838366D47}"/>
    <cellStyle name="Comma [0] 2 2 6 2 3 3 3" xfId="32104" xr:uid="{1A71F68A-4CF3-41EA-A205-AB287EC2D98E}"/>
    <cellStyle name="Comma [0] 2 2 6 2 3 4" xfId="40857" xr:uid="{B72C9236-F331-4D84-86FF-C5CBB063A9A9}"/>
    <cellStyle name="Comma [0] 2 2 6 2 3 5" xfId="23352" xr:uid="{4E928C5C-02D0-472B-B0BB-F5D5B427F189}"/>
    <cellStyle name="Comma [0] 2 2 6 2 4" xfId="8034" xr:uid="{00000000-0005-0000-0000-00005E010000}"/>
    <cellStyle name="Comma [0] 2 2 6 2 4 2" xfId="16787" xr:uid="{F5988CC0-8E34-4559-B16E-EFA660A9BF1C}"/>
    <cellStyle name="Comma [0] 2 2 6 2 4 2 2" xfId="51797" xr:uid="{ADD58B84-797D-4211-A6EC-B0CACF8584FE}"/>
    <cellStyle name="Comma [0] 2 2 6 2 4 2 3" xfId="34292" xr:uid="{28C29E70-4BA1-451B-9C7D-97FAF999DB35}"/>
    <cellStyle name="Comma [0] 2 2 6 2 4 3" xfId="43045" xr:uid="{1E0048D2-15B9-40A2-BD09-98880EC10875}"/>
    <cellStyle name="Comma [0] 2 2 6 2 4 4" xfId="25540" xr:uid="{B5D7EA7F-3F7E-4AC5-9EFC-63192606A215}"/>
    <cellStyle name="Comma [0] 2 2 6 2 5" xfId="12411" xr:uid="{4D44A546-30EF-4195-91C0-46C109E4EBEF}"/>
    <cellStyle name="Comma [0] 2 2 6 2 5 2" xfId="47421" xr:uid="{8F3AD97F-7CD1-4032-BAB1-DD244325C0BA}"/>
    <cellStyle name="Comma [0] 2 2 6 2 5 3" xfId="29916" xr:uid="{35403285-93CD-4390-843B-A90E569B0434}"/>
    <cellStyle name="Comma [0] 2 2 6 2 6" xfId="38669" xr:uid="{F0F50DF0-390A-44BC-8BA2-A759E9E2C077}"/>
    <cellStyle name="Comma [0] 2 2 6 2 7" xfId="21164" xr:uid="{82FBF67B-20EA-44AF-BC20-E35884C75C68}"/>
    <cellStyle name="Comma [0] 2 2 6 3" xfId="4202" xr:uid="{00000000-0005-0000-0000-00005F010000}"/>
    <cellStyle name="Comma [0] 2 2 6 3 2" xfId="6391" xr:uid="{00000000-0005-0000-0000-000060010000}"/>
    <cellStyle name="Comma [0] 2 2 6 3 2 2" xfId="10768" xr:uid="{00000000-0005-0000-0000-000061010000}"/>
    <cellStyle name="Comma [0] 2 2 6 3 2 2 2" xfId="19521" xr:uid="{32B5A77C-3954-49F9-A28D-DF267C2BC272}"/>
    <cellStyle name="Comma [0] 2 2 6 3 2 2 2 2" xfId="54531" xr:uid="{03BA1C24-8D40-400B-90A3-B20F348FC16D}"/>
    <cellStyle name="Comma [0] 2 2 6 3 2 2 2 3" xfId="37026" xr:uid="{2C15E704-BBFB-4D98-8DAE-6AFF461057B1}"/>
    <cellStyle name="Comma [0] 2 2 6 3 2 2 3" xfId="45779" xr:uid="{227C8B13-B7DC-4202-9CE1-4A8B27BC9C79}"/>
    <cellStyle name="Comma [0] 2 2 6 3 2 2 4" xfId="28274" xr:uid="{5A4FD1D8-B8F5-43AF-8D9E-219E76527674}"/>
    <cellStyle name="Comma [0] 2 2 6 3 2 3" xfId="15145" xr:uid="{F0368571-E301-484A-917D-0AD2E68BC89B}"/>
    <cellStyle name="Comma [0] 2 2 6 3 2 3 2" xfId="50155" xr:uid="{BE79C503-C631-4B6B-9624-E1ACC60EAEFF}"/>
    <cellStyle name="Comma [0] 2 2 6 3 2 3 3" xfId="32650" xr:uid="{52C31638-EAC9-4ED9-9C5C-1AB5F260CAFE}"/>
    <cellStyle name="Comma [0] 2 2 6 3 2 4" xfId="41403" xr:uid="{0479316D-1BC4-498D-AB1C-596A5F0144EF}"/>
    <cellStyle name="Comma [0] 2 2 6 3 2 5" xfId="23898" xr:uid="{7136DE0A-036C-45E9-B929-7A612A2C38B1}"/>
    <cellStyle name="Comma [0] 2 2 6 3 3" xfId="8580" xr:uid="{00000000-0005-0000-0000-000062010000}"/>
    <cellStyle name="Comma [0] 2 2 6 3 3 2" xfId="17333" xr:uid="{CAE276C1-F9D6-4FD1-9FFA-6ED1CFF862C9}"/>
    <cellStyle name="Comma [0] 2 2 6 3 3 2 2" xfId="52343" xr:uid="{164480D8-4B3B-475B-8F6D-7E0E59FD2B0A}"/>
    <cellStyle name="Comma [0] 2 2 6 3 3 2 3" xfId="34838" xr:uid="{B75CE8F9-4101-473F-A7FE-D399FBE696EE}"/>
    <cellStyle name="Comma [0] 2 2 6 3 3 3" xfId="43591" xr:uid="{C71BD4E8-D811-46FD-8B4C-55AB7038E287}"/>
    <cellStyle name="Comma [0] 2 2 6 3 3 4" xfId="26086" xr:uid="{92041F0E-572E-493A-88DF-61A0331B9513}"/>
    <cellStyle name="Comma [0] 2 2 6 3 4" xfId="12957" xr:uid="{AE87B27A-F270-4233-A241-E7F405DAB94F}"/>
    <cellStyle name="Comma [0] 2 2 6 3 4 2" xfId="47967" xr:uid="{B4C0AE0C-B159-4AAB-95BE-783F9995DCF0}"/>
    <cellStyle name="Comma [0] 2 2 6 3 4 3" xfId="30462" xr:uid="{C5F5EF05-9918-4DE9-A733-A7C0E175673C}"/>
    <cellStyle name="Comma [0] 2 2 6 3 5" xfId="39215" xr:uid="{392BA84D-3A77-4750-8593-785AEB40F3F1}"/>
    <cellStyle name="Comma [0] 2 2 6 3 6" xfId="21710" xr:uid="{08ACC418-5614-439D-944F-5B93DD413ECE}"/>
    <cellStyle name="Comma [0] 2 2 6 4" xfId="5297" xr:uid="{00000000-0005-0000-0000-000063010000}"/>
    <cellStyle name="Comma [0] 2 2 6 4 2" xfId="9674" xr:uid="{00000000-0005-0000-0000-000064010000}"/>
    <cellStyle name="Comma [0] 2 2 6 4 2 2" xfId="18427" xr:uid="{217DDF50-A2DF-4A73-8F23-A1615FD6BB91}"/>
    <cellStyle name="Comma [0] 2 2 6 4 2 2 2" xfId="53437" xr:uid="{0281EB5D-491F-4ABF-BB82-A85814FE010A}"/>
    <cellStyle name="Comma [0] 2 2 6 4 2 2 3" xfId="35932" xr:uid="{83EED1FD-2669-4257-BB80-F2B7F2599744}"/>
    <cellStyle name="Comma [0] 2 2 6 4 2 3" xfId="44685" xr:uid="{73D9F892-2C7B-48DA-822C-4B8D70F3D939}"/>
    <cellStyle name="Comma [0] 2 2 6 4 2 4" xfId="27180" xr:uid="{1516C842-4EAE-4B5C-9158-8CA915B782A3}"/>
    <cellStyle name="Comma [0] 2 2 6 4 3" xfId="14051" xr:uid="{DE7FCB45-F398-43B9-94F1-F6B3C26091F0}"/>
    <cellStyle name="Comma [0] 2 2 6 4 3 2" xfId="49061" xr:uid="{AA60115C-F745-401F-8049-A5C3E59E584F}"/>
    <cellStyle name="Comma [0] 2 2 6 4 3 3" xfId="31556" xr:uid="{0E0EDF94-83D7-412E-8303-8107FA404AFC}"/>
    <cellStyle name="Comma [0] 2 2 6 4 4" xfId="40309" xr:uid="{25F06AE4-96EC-4FA7-8B92-D6274E54DB5D}"/>
    <cellStyle name="Comma [0] 2 2 6 4 5" xfId="22804" xr:uid="{2B60948D-E1F7-40AB-BFD3-75AB6B95E70A}"/>
    <cellStyle name="Comma [0] 2 2 6 5" xfId="7486" xr:uid="{00000000-0005-0000-0000-000065010000}"/>
    <cellStyle name="Comma [0] 2 2 6 5 2" xfId="16239" xr:uid="{17D3BDD5-11E3-4D08-9CC5-EDB509177CF7}"/>
    <cellStyle name="Comma [0] 2 2 6 5 2 2" xfId="51249" xr:uid="{B6FE2B73-234F-46E2-8D24-D9602CCFF836}"/>
    <cellStyle name="Comma [0] 2 2 6 5 2 3" xfId="33744" xr:uid="{E7FA9F8B-7DCD-46A5-9B4F-1406869C1162}"/>
    <cellStyle name="Comma [0] 2 2 6 5 3" xfId="42497" xr:uid="{9343D22F-0BE4-4433-8FF2-05116729BB5E}"/>
    <cellStyle name="Comma [0] 2 2 6 5 4" xfId="24992" xr:uid="{297E8332-3BAF-44EF-8B6C-3D3EB1C99BB1}"/>
    <cellStyle name="Comma [0] 2 2 6 6" xfId="11863" xr:uid="{2D019CA0-59FE-47CB-BBC8-E2D640849293}"/>
    <cellStyle name="Comma [0] 2 2 6 6 2" xfId="46873" xr:uid="{DF96B325-DB27-4223-AD35-F81F29DB9503}"/>
    <cellStyle name="Comma [0] 2 2 6 6 3" xfId="29368" xr:uid="{EACCB80C-A3BA-4B79-9483-516B5D30D9D8}"/>
    <cellStyle name="Comma [0] 2 2 6 7" xfId="38121" xr:uid="{53304319-BAC3-440E-A23A-DF7BC0DC64A3}"/>
    <cellStyle name="Comma [0] 2 2 6 8" xfId="20616" xr:uid="{46509242-C6E9-4B0C-BC6E-6BA768369F86}"/>
    <cellStyle name="Comma [0] 2 2 7" xfId="3379" xr:uid="{00000000-0005-0000-0000-000066010000}"/>
    <cellStyle name="Comma [0] 2 2 7 2" xfId="4476" xr:uid="{00000000-0005-0000-0000-000067010000}"/>
    <cellStyle name="Comma [0] 2 2 7 2 2" xfId="6665" xr:uid="{00000000-0005-0000-0000-000068010000}"/>
    <cellStyle name="Comma [0] 2 2 7 2 2 2" xfId="11042" xr:uid="{00000000-0005-0000-0000-000069010000}"/>
    <cellStyle name="Comma [0] 2 2 7 2 2 2 2" xfId="19795" xr:uid="{E96CBAED-65DB-42CC-A0F4-0B4BCC64B757}"/>
    <cellStyle name="Comma [0] 2 2 7 2 2 2 2 2" xfId="54805" xr:uid="{4A6D283D-3FA6-47DC-AD16-75D34684061B}"/>
    <cellStyle name="Comma [0] 2 2 7 2 2 2 2 3" xfId="37300" xr:uid="{28D84685-019D-4F86-B7D9-55A10B9B9BB4}"/>
    <cellStyle name="Comma [0] 2 2 7 2 2 2 3" xfId="46053" xr:uid="{04D17D8B-A914-4156-AD7E-B490840C1B7D}"/>
    <cellStyle name="Comma [0] 2 2 7 2 2 2 4" xfId="28548" xr:uid="{26A8AE4B-AD59-484B-810A-30AEDE782153}"/>
    <cellStyle name="Comma [0] 2 2 7 2 2 3" xfId="15419" xr:uid="{5C0ACBFA-EC31-45D3-B25E-13064DA567F9}"/>
    <cellStyle name="Comma [0] 2 2 7 2 2 3 2" xfId="50429" xr:uid="{5D318FB9-30B9-4787-A139-15004CD95335}"/>
    <cellStyle name="Comma [0] 2 2 7 2 2 3 3" xfId="32924" xr:uid="{2B30BB53-A177-4C71-9D73-C412F2A44F0F}"/>
    <cellStyle name="Comma [0] 2 2 7 2 2 4" xfId="41677" xr:uid="{BB6642F2-C52B-4457-9C69-798F06C16E8D}"/>
    <cellStyle name="Comma [0] 2 2 7 2 2 5" xfId="24172" xr:uid="{CFB3B662-60E4-440D-9AAF-8720A81FAC79}"/>
    <cellStyle name="Comma [0] 2 2 7 2 3" xfId="8854" xr:uid="{00000000-0005-0000-0000-00006A010000}"/>
    <cellStyle name="Comma [0] 2 2 7 2 3 2" xfId="17607" xr:uid="{B45CB765-C4EB-48D3-9D21-05DC60C6AACE}"/>
    <cellStyle name="Comma [0] 2 2 7 2 3 2 2" xfId="52617" xr:uid="{D1DA3A6F-7180-4513-9984-BA6C80D3DAB7}"/>
    <cellStyle name="Comma [0] 2 2 7 2 3 2 3" xfId="35112" xr:uid="{0E246565-2DD9-44C3-90CE-D26769680283}"/>
    <cellStyle name="Comma [0] 2 2 7 2 3 3" xfId="43865" xr:uid="{FCFCF8D5-946B-4D70-B1DB-85BB129647C0}"/>
    <cellStyle name="Comma [0] 2 2 7 2 3 4" xfId="26360" xr:uid="{1C5A97B9-439B-466A-A7FC-4F365EDC3E7E}"/>
    <cellStyle name="Comma [0] 2 2 7 2 4" xfId="13231" xr:uid="{8E0D2497-F9BA-46B3-A099-1733F0DA5E44}"/>
    <cellStyle name="Comma [0] 2 2 7 2 4 2" xfId="48241" xr:uid="{62ADFDC2-992A-49D0-AB30-D9C02ACD9A77}"/>
    <cellStyle name="Comma [0] 2 2 7 2 4 3" xfId="30736" xr:uid="{893DA694-E51E-40B1-9853-DCC4CDF9F0DE}"/>
    <cellStyle name="Comma [0] 2 2 7 2 5" xfId="39489" xr:uid="{8A8CE2C8-BE99-41EE-A771-F793AF3956AE}"/>
    <cellStyle name="Comma [0] 2 2 7 2 6" xfId="21984" xr:uid="{8E76787E-A062-41CB-A202-8988F6F5343C}"/>
    <cellStyle name="Comma [0] 2 2 7 3" xfId="5571" xr:uid="{00000000-0005-0000-0000-00006B010000}"/>
    <cellStyle name="Comma [0] 2 2 7 3 2" xfId="9948" xr:uid="{00000000-0005-0000-0000-00006C010000}"/>
    <cellStyle name="Comma [0] 2 2 7 3 2 2" xfId="18701" xr:uid="{0B8A07E3-8825-4016-93AD-635BF6850C97}"/>
    <cellStyle name="Comma [0] 2 2 7 3 2 2 2" xfId="53711" xr:uid="{E267988A-9E86-4678-B582-9D290732B2C9}"/>
    <cellStyle name="Comma [0] 2 2 7 3 2 2 3" xfId="36206" xr:uid="{3905DDFC-CE68-4697-831D-B3ED8BD8B1A0}"/>
    <cellStyle name="Comma [0] 2 2 7 3 2 3" xfId="44959" xr:uid="{34F00C68-5DDC-4F7D-AFAA-66E3FBEF538C}"/>
    <cellStyle name="Comma [0] 2 2 7 3 2 4" xfId="27454" xr:uid="{64A01900-B4B6-4089-8BEC-BD0AB28240C3}"/>
    <cellStyle name="Comma [0] 2 2 7 3 3" xfId="14325" xr:uid="{54FAFACF-15E1-40ED-9F9B-9224B24ED183}"/>
    <cellStyle name="Comma [0] 2 2 7 3 3 2" xfId="49335" xr:uid="{D5156A55-C21E-475D-B8BD-25FD74B1388B}"/>
    <cellStyle name="Comma [0] 2 2 7 3 3 3" xfId="31830" xr:uid="{EA451DD5-8264-4D84-AF6F-402473DCA45C}"/>
    <cellStyle name="Comma [0] 2 2 7 3 4" xfId="40583" xr:uid="{AA739858-478E-46CF-A80F-FBDB4A5C8E7E}"/>
    <cellStyle name="Comma [0] 2 2 7 3 5" xfId="23078" xr:uid="{1F4B41E9-126E-4243-9D72-54A8D890E1EF}"/>
    <cellStyle name="Comma [0] 2 2 7 4" xfId="7760" xr:uid="{00000000-0005-0000-0000-00006D010000}"/>
    <cellStyle name="Comma [0] 2 2 7 4 2" xfId="16513" xr:uid="{97F92F8B-B354-4CA9-9528-193B7C6E3140}"/>
    <cellStyle name="Comma [0] 2 2 7 4 2 2" xfId="51523" xr:uid="{BE3AB860-860B-404A-8DB4-2F8C75DDE0A2}"/>
    <cellStyle name="Comma [0] 2 2 7 4 2 3" xfId="34018" xr:uid="{45F5EFA6-2350-46D3-BD3A-15E6318699F2}"/>
    <cellStyle name="Comma [0] 2 2 7 4 3" xfId="42771" xr:uid="{47FC60F3-ACA2-4825-A43C-E6C14F7EBAB4}"/>
    <cellStyle name="Comma [0] 2 2 7 4 4" xfId="25266" xr:uid="{8A5444DD-9E2D-43E3-AB56-59E6721AE753}"/>
    <cellStyle name="Comma [0] 2 2 7 5" xfId="12137" xr:uid="{F020CF4B-65B1-41C8-A74E-00ED5B97E3F2}"/>
    <cellStyle name="Comma [0] 2 2 7 5 2" xfId="47147" xr:uid="{6F713D9C-C5AF-4DB5-B4DF-7F34AB238A8D}"/>
    <cellStyle name="Comma [0] 2 2 7 5 3" xfId="29642" xr:uid="{851C2707-E60A-408B-A212-316E7027BD78}"/>
    <cellStyle name="Comma [0] 2 2 7 6" xfId="38395" xr:uid="{44B00AE1-D193-4B81-841C-AF114E1C6E9F}"/>
    <cellStyle name="Comma [0] 2 2 7 7" xfId="20890" xr:uid="{2C8B8A30-4BC9-438C-BB6C-48568F84CE89}"/>
    <cellStyle name="Comma [0] 2 2 8" xfId="3929" xr:uid="{00000000-0005-0000-0000-00006E010000}"/>
    <cellStyle name="Comma [0] 2 2 8 2" xfId="6118" xr:uid="{00000000-0005-0000-0000-00006F010000}"/>
    <cellStyle name="Comma [0] 2 2 8 2 2" xfId="10495" xr:uid="{00000000-0005-0000-0000-000070010000}"/>
    <cellStyle name="Comma [0] 2 2 8 2 2 2" xfId="19248" xr:uid="{668B5B9F-E75D-48B2-9438-B6FE104DAD7C}"/>
    <cellStyle name="Comma [0] 2 2 8 2 2 2 2" xfId="54258" xr:uid="{B6516AC9-2350-4673-B13A-1A7320F93DEA}"/>
    <cellStyle name="Comma [0] 2 2 8 2 2 2 3" xfId="36753" xr:uid="{1677F6C2-ADC7-41C8-B76A-4FF1AB722DF7}"/>
    <cellStyle name="Comma [0] 2 2 8 2 2 3" xfId="45506" xr:uid="{2E2A5899-6BC1-4EE7-B21E-D00C0069131C}"/>
    <cellStyle name="Comma [0] 2 2 8 2 2 4" xfId="28001" xr:uid="{580C40E2-2309-403D-93C7-4B20C2D38452}"/>
    <cellStyle name="Comma [0] 2 2 8 2 3" xfId="14872" xr:uid="{A8E12FF5-4977-454D-8ADC-C5396C8E0559}"/>
    <cellStyle name="Comma [0] 2 2 8 2 3 2" xfId="49882" xr:uid="{D10D6DE8-D42F-45AF-B087-AF8D6302504C}"/>
    <cellStyle name="Comma [0] 2 2 8 2 3 3" xfId="32377" xr:uid="{C1B6F1AC-6CC5-4AA3-B138-0C242A9A7F37}"/>
    <cellStyle name="Comma [0] 2 2 8 2 4" xfId="41130" xr:uid="{2BBB8B4B-CF51-415C-9B0F-4D1BF430D21B}"/>
    <cellStyle name="Comma [0] 2 2 8 2 5" xfId="23625" xr:uid="{B7385843-EE6A-460B-845C-C02E13CDB002}"/>
    <cellStyle name="Comma [0] 2 2 8 3" xfId="8307" xr:uid="{00000000-0005-0000-0000-000071010000}"/>
    <cellStyle name="Comma [0] 2 2 8 3 2" xfId="17060" xr:uid="{4BB9F82C-81AC-4AAC-9D70-7AA38DBA8A0A}"/>
    <cellStyle name="Comma [0] 2 2 8 3 2 2" xfId="52070" xr:uid="{514881F2-E6A5-443C-8B18-C2E6F6B06CE1}"/>
    <cellStyle name="Comma [0] 2 2 8 3 2 3" xfId="34565" xr:uid="{34019A53-84C8-4CAF-9CC7-94BCC6159148}"/>
    <cellStyle name="Comma [0] 2 2 8 3 3" xfId="43318" xr:uid="{8D8BE68E-E3BB-494C-8386-93B4FDD8C974}"/>
    <cellStyle name="Comma [0] 2 2 8 3 4" xfId="25813" xr:uid="{7933433F-DD0F-4233-8ADD-F738C2C93A99}"/>
    <cellStyle name="Comma [0] 2 2 8 4" xfId="12684" xr:uid="{12AF7121-B0ED-4AD1-A50D-8C8ECB51883C}"/>
    <cellStyle name="Comma [0] 2 2 8 4 2" xfId="47694" xr:uid="{8B7952A3-21EA-4819-A225-C49CE3AFA3FF}"/>
    <cellStyle name="Comma [0] 2 2 8 4 3" xfId="30189" xr:uid="{69249234-41D6-4679-92D6-C18FCCCCB2EF}"/>
    <cellStyle name="Comma [0] 2 2 8 5" xfId="38942" xr:uid="{DFC5AFF7-59C3-4FD4-89B5-836C6552EB72}"/>
    <cellStyle name="Comma [0] 2 2 8 6" xfId="21437" xr:uid="{3445D79D-28AA-4BB8-BBD3-E9B585723898}"/>
    <cellStyle name="Comma [0] 2 2 9" xfId="5024" xr:uid="{00000000-0005-0000-0000-000072010000}"/>
    <cellStyle name="Comma [0] 2 2 9 2" xfId="9401" xr:uid="{00000000-0005-0000-0000-000073010000}"/>
    <cellStyle name="Comma [0] 2 2 9 2 2" xfId="18154" xr:uid="{7DCE2C25-21B1-4178-A6C7-FE9CC0F5D8DB}"/>
    <cellStyle name="Comma [0] 2 2 9 2 2 2" xfId="53164" xr:uid="{C6008244-3A20-4CE6-9D95-9D60BD81F694}"/>
    <cellStyle name="Comma [0] 2 2 9 2 2 3" xfId="35659" xr:uid="{A3C9EBB8-38E1-497C-B13F-1F8E097B8792}"/>
    <cellStyle name="Comma [0] 2 2 9 2 3" xfId="44412" xr:uid="{C5733B71-382D-460A-B8AD-FC41960C48B6}"/>
    <cellStyle name="Comma [0] 2 2 9 2 4" xfId="26907" xr:uid="{D66FB8CC-1B85-42C4-935D-B8D4FD2B8507}"/>
    <cellStyle name="Comma [0] 2 2 9 3" xfId="13778" xr:uid="{86BD23EA-089B-406F-A8B2-B5D26F706FDC}"/>
    <cellStyle name="Comma [0] 2 2 9 3 2" xfId="48788" xr:uid="{F63E5860-B92F-4C64-AA64-8E094BB6BA24}"/>
    <cellStyle name="Comma [0] 2 2 9 3 3" xfId="31283" xr:uid="{5E3D059C-76CE-477E-BCB5-B5DF97816493}"/>
    <cellStyle name="Comma [0] 2 2 9 4" xfId="40036" xr:uid="{6BB3EF24-1964-4D53-BF7A-D7404B4F78A6}"/>
    <cellStyle name="Comma [0] 2 2 9 5" xfId="22531" xr:uid="{9D831474-5D29-40DF-89D3-7023CCE8C4FA}"/>
    <cellStyle name="Comma [0] 2 3" xfId="74" xr:uid="{00000000-0005-0000-0000-000074010000}"/>
    <cellStyle name="Comma [0] 2 3 10" xfId="11592" xr:uid="{ECE0FFF6-7F2B-43B7-A30B-E226ED68C030}"/>
    <cellStyle name="Comma [0] 2 3 10 2" xfId="46602" xr:uid="{50E3C795-1CB8-4536-8778-2B3137C20348}"/>
    <cellStyle name="Comma [0] 2 3 10 3" xfId="29097" xr:uid="{8431AFA2-BB5F-41CA-A8BF-94926C7727D9}"/>
    <cellStyle name="Comma [0] 2 3 11" xfId="37850" xr:uid="{EF897D34-3DD7-4FCF-9C32-E6025860E173}"/>
    <cellStyle name="Comma [0] 2 3 12" xfId="20345" xr:uid="{F3A6D4E0-63D3-4475-95D8-AE1336A4ECBE}"/>
    <cellStyle name="Comma [0] 2 3 2" xfId="2927" xr:uid="{00000000-0005-0000-0000-000075010000}"/>
    <cellStyle name="Comma [0] 2 3 2 10" xfId="20444" xr:uid="{57BFA37D-F4DC-4848-9F32-33FDAB8413F3}"/>
    <cellStyle name="Comma [0] 2 3 2 2" xfId="3039" xr:uid="{00000000-0005-0000-0000-000076010000}"/>
    <cellStyle name="Comma [0] 2 3 2 2 2" xfId="3315" xr:uid="{00000000-0005-0000-0000-000077010000}"/>
    <cellStyle name="Comma [0] 2 3 2 2 2 2" xfId="3868" xr:uid="{00000000-0005-0000-0000-000078010000}"/>
    <cellStyle name="Comma [0] 2 3 2 2 2 2 2" xfId="4964" xr:uid="{00000000-0005-0000-0000-000079010000}"/>
    <cellStyle name="Comma [0] 2 3 2 2 2 2 2 2" xfId="7153" xr:uid="{00000000-0005-0000-0000-00007A010000}"/>
    <cellStyle name="Comma [0] 2 3 2 2 2 2 2 2 2" xfId="11530" xr:uid="{00000000-0005-0000-0000-00007B010000}"/>
    <cellStyle name="Comma [0] 2 3 2 2 2 2 2 2 2 2" xfId="20283" xr:uid="{49223295-9726-43F5-B4C9-82B59D16C480}"/>
    <cellStyle name="Comma [0] 2 3 2 2 2 2 2 2 2 2 2" xfId="55293" xr:uid="{E9D27666-8F95-44C0-B9F4-2AE0E0D73FBA}"/>
    <cellStyle name="Comma [0] 2 3 2 2 2 2 2 2 2 2 3" xfId="37788" xr:uid="{F436CB2C-6892-449A-BD7A-7827368AE8E8}"/>
    <cellStyle name="Comma [0] 2 3 2 2 2 2 2 2 2 3" xfId="46541" xr:uid="{7F0EE0BF-563E-444C-8869-4B63CB73E75A}"/>
    <cellStyle name="Comma [0] 2 3 2 2 2 2 2 2 2 4" xfId="29036" xr:uid="{66277375-99B6-4070-A201-9193B4034060}"/>
    <cellStyle name="Comma [0] 2 3 2 2 2 2 2 2 3" xfId="15907" xr:uid="{20D7A1D5-317A-4D01-8FC8-BB0E8D7D9F75}"/>
    <cellStyle name="Comma [0] 2 3 2 2 2 2 2 2 3 2" xfId="50917" xr:uid="{58D03ECC-9CAC-4F15-A2D9-0F9E94693DD3}"/>
    <cellStyle name="Comma [0] 2 3 2 2 2 2 2 2 3 3" xfId="33412" xr:uid="{23637141-7A5B-4C39-A6F7-4A14D07414CF}"/>
    <cellStyle name="Comma [0] 2 3 2 2 2 2 2 2 4" xfId="42165" xr:uid="{AD72313A-D77B-403D-9DA8-BDCFDBAA9A76}"/>
    <cellStyle name="Comma [0] 2 3 2 2 2 2 2 2 5" xfId="24660" xr:uid="{A153C42F-5853-4EB5-A120-26B437A88E11}"/>
    <cellStyle name="Comma [0] 2 3 2 2 2 2 2 3" xfId="9342" xr:uid="{00000000-0005-0000-0000-00007C010000}"/>
    <cellStyle name="Comma [0] 2 3 2 2 2 2 2 3 2" xfId="18095" xr:uid="{F1E18709-73B3-4E22-B94F-E138324C2C78}"/>
    <cellStyle name="Comma [0] 2 3 2 2 2 2 2 3 2 2" xfId="53105" xr:uid="{A5FA3DAE-EDA7-46DC-80EE-789B9E5B28A6}"/>
    <cellStyle name="Comma [0] 2 3 2 2 2 2 2 3 2 3" xfId="35600" xr:uid="{E9369E7D-21E3-4B44-92BE-AED94CCF354A}"/>
    <cellStyle name="Comma [0] 2 3 2 2 2 2 2 3 3" xfId="44353" xr:uid="{7F12CF43-E9C4-4C6B-90BF-A40602498039}"/>
    <cellStyle name="Comma [0] 2 3 2 2 2 2 2 3 4" xfId="26848" xr:uid="{B8C0D5F0-2E81-4273-AEE6-4027BB8920D6}"/>
    <cellStyle name="Comma [0] 2 3 2 2 2 2 2 4" xfId="13719" xr:uid="{DD3859FC-6EA4-43EE-AD94-CD254BDF06E9}"/>
    <cellStyle name="Comma [0] 2 3 2 2 2 2 2 4 2" xfId="48729" xr:uid="{C85C92A3-2F37-4812-BB53-8843C2AAE01D}"/>
    <cellStyle name="Comma [0] 2 3 2 2 2 2 2 4 3" xfId="31224" xr:uid="{249804A8-6D8B-442B-BCB0-3523497C2B08}"/>
    <cellStyle name="Comma [0] 2 3 2 2 2 2 2 5" xfId="39977" xr:uid="{200CECA3-5619-46F1-9D0E-8EE40160599C}"/>
    <cellStyle name="Comma [0] 2 3 2 2 2 2 2 6" xfId="22472" xr:uid="{D9777351-45F6-4CE8-9FB4-A890EB204F11}"/>
    <cellStyle name="Comma [0] 2 3 2 2 2 2 3" xfId="6059" xr:uid="{00000000-0005-0000-0000-00007D010000}"/>
    <cellStyle name="Comma [0] 2 3 2 2 2 2 3 2" xfId="10436" xr:uid="{00000000-0005-0000-0000-00007E010000}"/>
    <cellStyle name="Comma [0] 2 3 2 2 2 2 3 2 2" xfId="19189" xr:uid="{86F338B7-9176-4FE5-842F-EA87F176DEEF}"/>
    <cellStyle name="Comma [0] 2 3 2 2 2 2 3 2 2 2" xfId="54199" xr:uid="{F7DEB9E2-54C7-45FD-BC15-B3E89C7F51C5}"/>
    <cellStyle name="Comma [0] 2 3 2 2 2 2 3 2 2 3" xfId="36694" xr:uid="{17A3C6DB-B50B-4065-A367-215144C9A43E}"/>
    <cellStyle name="Comma [0] 2 3 2 2 2 2 3 2 3" xfId="45447" xr:uid="{FBEE4BA2-60F8-4E89-8A17-20713246E8DE}"/>
    <cellStyle name="Comma [0] 2 3 2 2 2 2 3 2 4" xfId="27942" xr:uid="{7CB79E93-863D-4CF9-AC2F-67385E33BC0B}"/>
    <cellStyle name="Comma [0] 2 3 2 2 2 2 3 3" xfId="14813" xr:uid="{3DD1B7F6-8AA9-4A71-BC5A-D1DFF93A908B}"/>
    <cellStyle name="Comma [0] 2 3 2 2 2 2 3 3 2" xfId="49823" xr:uid="{FC34AE92-3256-4ED4-BD27-746F63B4FA0D}"/>
    <cellStyle name="Comma [0] 2 3 2 2 2 2 3 3 3" xfId="32318" xr:uid="{9E1892E0-F362-486B-B500-31588ABEE3B1}"/>
    <cellStyle name="Comma [0] 2 3 2 2 2 2 3 4" xfId="41071" xr:uid="{9524BA65-CB44-4F1A-896C-9A916AE24158}"/>
    <cellStyle name="Comma [0] 2 3 2 2 2 2 3 5" xfId="23566" xr:uid="{5BA15E63-3697-48D3-8E45-689A34FEDB49}"/>
    <cellStyle name="Comma [0] 2 3 2 2 2 2 4" xfId="8248" xr:uid="{00000000-0005-0000-0000-00007F010000}"/>
    <cellStyle name="Comma [0] 2 3 2 2 2 2 4 2" xfId="17001" xr:uid="{38F164C6-D7E4-4231-87FD-C82632F617F3}"/>
    <cellStyle name="Comma [0] 2 3 2 2 2 2 4 2 2" xfId="52011" xr:uid="{1577CA1D-30B7-40E4-823F-81561D70DA39}"/>
    <cellStyle name="Comma [0] 2 3 2 2 2 2 4 2 3" xfId="34506" xr:uid="{73E7A6F1-F7C0-47AB-B2FF-80CBB0526F38}"/>
    <cellStyle name="Comma [0] 2 3 2 2 2 2 4 3" xfId="43259" xr:uid="{AD62B625-5421-41FE-A4A2-2BACC2196ADF}"/>
    <cellStyle name="Comma [0] 2 3 2 2 2 2 4 4" xfId="25754" xr:uid="{E0BB24D1-C44E-49D5-B883-5EC17BD3683F}"/>
    <cellStyle name="Comma [0] 2 3 2 2 2 2 5" xfId="12625" xr:uid="{7D3CA288-B338-488B-826A-413202F183F9}"/>
    <cellStyle name="Comma [0] 2 3 2 2 2 2 5 2" xfId="47635" xr:uid="{EE7037C0-5A07-46B4-95DB-5317347855DE}"/>
    <cellStyle name="Comma [0] 2 3 2 2 2 2 5 3" xfId="30130" xr:uid="{1EF5F366-FD27-497C-875D-7CE41443F39E}"/>
    <cellStyle name="Comma [0] 2 3 2 2 2 2 6" xfId="38883" xr:uid="{A76C0C76-87E4-441F-8D5D-F7250AE86DC4}"/>
    <cellStyle name="Comma [0] 2 3 2 2 2 2 7" xfId="21378" xr:uid="{F64D0E7C-A5C9-41ED-BB34-382D199045CA}"/>
    <cellStyle name="Comma [0] 2 3 2 2 2 3" xfId="4416" xr:uid="{00000000-0005-0000-0000-000080010000}"/>
    <cellStyle name="Comma [0] 2 3 2 2 2 3 2" xfId="6605" xr:uid="{00000000-0005-0000-0000-000081010000}"/>
    <cellStyle name="Comma [0] 2 3 2 2 2 3 2 2" xfId="10982" xr:uid="{00000000-0005-0000-0000-000082010000}"/>
    <cellStyle name="Comma [0] 2 3 2 2 2 3 2 2 2" xfId="19735" xr:uid="{EB358D0C-2DFE-4C73-9394-02794634646C}"/>
    <cellStyle name="Comma [0] 2 3 2 2 2 3 2 2 2 2" xfId="54745" xr:uid="{2741D89D-499B-41DA-8230-8F22470140F5}"/>
    <cellStyle name="Comma [0] 2 3 2 2 2 3 2 2 2 3" xfId="37240" xr:uid="{39821902-BAFD-441A-83C6-D3EC7E47D6B0}"/>
    <cellStyle name="Comma [0] 2 3 2 2 2 3 2 2 3" xfId="45993" xr:uid="{B0404E03-CDD8-4D83-BD27-189078498C78}"/>
    <cellStyle name="Comma [0] 2 3 2 2 2 3 2 2 4" xfId="28488" xr:uid="{41BFB1EC-9E56-40BF-AA9C-498254D08B5A}"/>
    <cellStyle name="Comma [0] 2 3 2 2 2 3 2 3" xfId="15359" xr:uid="{587C2569-39EC-4EA0-BAB8-91E4320C6A45}"/>
    <cellStyle name="Comma [0] 2 3 2 2 2 3 2 3 2" xfId="50369" xr:uid="{D89B15C6-9B82-4C7C-98B7-D94FD734D209}"/>
    <cellStyle name="Comma [0] 2 3 2 2 2 3 2 3 3" xfId="32864" xr:uid="{40928DB3-8724-4961-BB24-66BBC55A3815}"/>
    <cellStyle name="Comma [0] 2 3 2 2 2 3 2 4" xfId="41617" xr:uid="{34DA2B0D-5AEE-4531-B0D2-367E78657BCB}"/>
    <cellStyle name="Comma [0] 2 3 2 2 2 3 2 5" xfId="24112" xr:uid="{12F86CCD-916F-4B8F-A111-14312AFF65B1}"/>
    <cellStyle name="Comma [0] 2 3 2 2 2 3 3" xfId="8794" xr:uid="{00000000-0005-0000-0000-000083010000}"/>
    <cellStyle name="Comma [0] 2 3 2 2 2 3 3 2" xfId="17547" xr:uid="{4C46CB4B-2BE1-4D39-8763-476E93E1FECF}"/>
    <cellStyle name="Comma [0] 2 3 2 2 2 3 3 2 2" xfId="52557" xr:uid="{72BCC87E-E100-49C0-B343-05F4072F36BB}"/>
    <cellStyle name="Comma [0] 2 3 2 2 2 3 3 2 3" xfId="35052" xr:uid="{4B812E10-BC0E-469E-8BD7-18E99D7DE10C}"/>
    <cellStyle name="Comma [0] 2 3 2 2 2 3 3 3" xfId="43805" xr:uid="{DF3C2C0C-C52B-4426-9430-C897CACA54A1}"/>
    <cellStyle name="Comma [0] 2 3 2 2 2 3 3 4" xfId="26300" xr:uid="{7B5E1799-ECE8-455E-970F-EC8A9D0655BB}"/>
    <cellStyle name="Comma [0] 2 3 2 2 2 3 4" xfId="13171" xr:uid="{0FA5F95C-3446-4131-B1E7-8C6010C175F3}"/>
    <cellStyle name="Comma [0] 2 3 2 2 2 3 4 2" xfId="48181" xr:uid="{EA96975F-EFB6-41A5-B7B3-D23290AB9512}"/>
    <cellStyle name="Comma [0] 2 3 2 2 2 3 4 3" xfId="30676" xr:uid="{3D241704-4E66-421F-B3F4-3A2571CC3D41}"/>
    <cellStyle name="Comma [0] 2 3 2 2 2 3 5" xfId="39429" xr:uid="{EAC33518-70E8-475B-A454-9A557EEF4F5F}"/>
    <cellStyle name="Comma [0] 2 3 2 2 2 3 6" xfId="21924" xr:uid="{59D02F1C-C19C-4389-BF1C-BE4E1B85002E}"/>
    <cellStyle name="Comma [0] 2 3 2 2 2 4" xfId="5511" xr:uid="{00000000-0005-0000-0000-000084010000}"/>
    <cellStyle name="Comma [0] 2 3 2 2 2 4 2" xfId="9888" xr:uid="{00000000-0005-0000-0000-000085010000}"/>
    <cellStyle name="Comma [0] 2 3 2 2 2 4 2 2" xfId="18641" xr:uid="{7192928E-A78D-40EA-A0CE-24F5E625EEF0}"/>
    <cellStyle name="Comma [0] 2 3 2 2 2 4 2 2 2" xfId="53651" xr:uid="{7C226165-6334-4B47-A6CC-EB5144B9F37C}"/>
    <cellStyle name="Comma [0] 2 3 2 2 2 4 2 2 3" xfId="36146" xr:uid="{AE025273-6BFA-4660-AC09-EC5F9EFEEA4B}"/>
    <cellStyle name="Comma [0] 2 3 2 2 2 4 2 3" xfId="44899" xr:uid="{795917BC-FD45-4DE0-A239-BF4264C5D5A9}"/>
    <cellStyle name="Comma [0] 2 3 2 2 2 4 2 4" xfId="27394" xr:uid="{30457203-5737-48C0-A744-4642715514AD}"/>
    <cellStyle name="Comma [0] 2 3 2 2 2 4 3" xfId="14265" xr:uid="{79F63810-7522-4178-8F87-868865E38F7F}"/>
    <cellStyle name="Comma [0] 2 3 2 2 2 4 3 2" xfId="49275" xr:uid="{C64B4561-11E6-45A1-9D8E-662E1016C81C}"/>
    <cellStyle name="Comma [0] 2 3 2 2 2 4 3 3" xfId="31770" xr:uid="{2EF48E03-56F2-463E-9791-96DB35BB3C3D}"/>
    <cellStyle name="Comma [0] 2 3 2 2 2 4 4" xfId="40523" xr:uid="{51C59FEF-DE41-4EBE-9324-73D03D340A3D}"/>
    <cellStyle name="Comma [0] 2 3 2 2 2 4 5" xfId="23018" xr:uid="{73D2312D-1213-4A74-A037-175800E007B2}"/>
    <cellStyle name="Comma [0] 2 3 2 2 2 5" xfId="7700" xr:uid="{00000000-0005-0000-0000-000086010000}"/>
    <cellStyle name="Comma [0] 2 3 2 2 2 5 2" xfId="16453" xr:uid="{E5861F69-4312-4068-9387-D55F55A33A3E}"/>
    <cellStyle name="Comma [0] 2 3 2 2 2 5 2 2" xfId="51463" xr:uid="{50CF891A-D093-4371-8B84-655151C0AAFB}"/>
    <cellStyle name="Comma [0] 2 3 2 2 2 5 2 3" xfId="33958" xr:uid="{FD87DC41-D23C-45CB-9DFE-D7FEEEF2CE18}"/>
    <cellStyle name="Comma [0] 2 3 2 2 2 5 3" xfId="42711" xr:uid="{4BC0DF41-695C-4E87-A971-2DC28EBBFC46}"/>
    <cellStyle name="Comma [0] 2 3 2 2 2 5 4" xfId="25206" xr:uid="{F9EA09E6-589C-4B93-A76B-D1CA63611C8E}"/>
    <cellStyle name="Comma [0] 2 3 2 2 2 6" xfId="12077" xr:uid="{8EE398C9-1231-4E2A-977C-6D890873D6E2}"/>
    <cellStyle name="Comma [0] 2 3 2 2 2 6 2" xfId="47087" xr:uid="{5D3B7395-4A2B-4189-9C53-0B1E39A5B079}"/>
    <cellStyle name="Comma [0] 2 3 2 2 2 6 3" xfId="29582" xr:uid="{B3BDB8D7-5E06-4495-9702-A33D8F2A8D3B}"/>
    <cellStyle name="Comma [0] 2 3 2 2 2 7" xfId="38335" xr:uid="{9AB4F892-3B30-449E-9DAA-44FB049D6639}"/>
    <cellStyle name="Comma [0] 2 3 2 2 2 8" xfId="20830" xr:uid="{C93B5B08-6FE9-4D58-A4C6-A27DC03101B1}"/>
    <cellStyle name="Comma [0] 2 3 2 2 3" xfId="3594" xr:uid="{00000000-0005-0000-0000-000087010000}"/>
    <cellStyle name="Comma [0] 2 3 2 2 3 2" xfId="4690" xr:uid="{00000000-0005-0000-0000-000088010000}"/>
    <cellStyle name="Comma [0] 2 3 2 2 3 2 2" xfId="6879" xr:uid="{00000000-0005-0000-0000-000089010000}"/>
    <cellStyle name="Comma [0] 2 3 2 2 3 2 2 2" xfId="11256" xr:uid="{00000000-0005-0000-0000-00008A010000}"/>
    <cellStyle name="Comma [0] 2 3 2 2 3 2 2 2 2" xfId="20009" xr:uid="{3459FA45-E28B-49A5-9639-2E72794B46A7}"/>
    <cellStyle name="Comma [0] 2 3 2 2 3 2 2 2 2 2" xfId="55019" xr:uid="{E2491EF1-295D-4C65-BFF0-D90D38EF9826}"/>
    <cellStyle name="Comma [0] 2 3 2 2 3 2 2 2 2 3" xfId="37514" xr:uid="{28FFFB81-B0E8-4FF3-86D5-6C474DFDD31B}"/>
    <cellStyle name="Comma [0] 2 3 2 2 3 2 2 2 3" xfId="46267" xr:uid="{C95A16FB-4782-43EF-8951-338E8AF3184B}"/>
    <cellStyle name="Comma [0] 2 3 2 2 3 2 2 2 4" xfId="28762" xr:uid="{78362925-3E1C-4613-AECF-6C7BED2C4164}"/>
    <cellStyle name="Comma [0] 2 3 2 2 3 2 2 3" xfId="15633" xr:uid="{D2658F89-D326-410F-AFFC-F1C5717DD6EC}"/>
    <cellStyle name="Comma [0] 2 3 2 2 3 2 2 3 2" xfId="50643" xr:uid="{212B7B95-E597-4621-ACA3-F990316E2E33}"/>
    <cellStyle name="Comma [0] 2 3 2 2 3 2 2 3 3" xfId="33138" xr:uid="{A954BA55-28E2-4C7C-8010-5FEBC87DC446}"/>
    <cellStyle name="Comma [0] 2 3 2 2 3 2 2 4" xfId="41891" xr:uid="{42B2E6AA-F8D1-4C1B-8C92-8772BF80C402}"/>
    <cellStyle name="Comma [0] 2 3 2 2 3 2 2 5" xfId="24386" xr:uid="{275D9ED6-59BD-46B3-B2A0-D6FA6EA44E2D}"/>
    <cellStyle name="Comma [0] 2 3 2 2 3 2 3" xfId="9068" xr:uid="{00000000-0005-0000-0000-00008B010000}"/>
    <cellStyle name="Comma [0] 2 3 2 2 3 2 3 2" xfId="17821" xr:uid="{A235B2D8-FBB6-432F-A61E-2746E5C0B31B}"/>
    <cellStyle name="Comma [0] 2 3 2 2 3 2 3 2 2" xfId="52831" xr:uid="{2129E552-EE79-43E3-B1DC-163B362D150F}"/>
    <cellStyle name="Comma [0] 2 3 2 2 3 2 3 2 3" xfId="35326" xr:uid="{BE468C0E-8403-4A9D-83F1-AD1E51862034}"/>
    <cellStyle name="Comma [0] 2 3 2 2 3 2 3 3" xfId="44079" xr:uid="{C38B37F0-A345-48DA-ACDD-6F98BFD50F35}"/>
    <cellStyle name="Comma [0] 2 3 2 2 3 2 3 4" xfId="26574" xr:uid="{047C4E4C-6229-4D4C-8DE9-3CB8DE593D60}"/>
    <cellStyle name="Comma [0] 2 3 2 2 3 2 4" xfId="13445" xr:uid="{2ABE7294-7A13-49CE-87F0-A4210BEF52B6}"/>
    <cellStyle name="Comma [0] 2 3 2 2 3 2 4 2" xfId="48455" xr:uid="{6C5D7437-C105-4A65-A4E1-10A4AABCE0AD}"/>
    <cellStyle name="Comma [0] 2 3 2 2 3 2 4 3" xfId="30950" xr:uid="{3BC9FB66-FE17-4BF9-810E-FB7F3D44A96B}"/>
    <cellStyle name="Comma [0] 2 3 2 2 3 2 5" xfId="39703" xr:uid="{4574784F-2091-4F4E-A431-30E54F2342E4}"/>
    <cellStyle name="Comma [0] 2 3 2 2 3 2 6" xfId="22198" xr:uid="{276D33EA-56AD-48E0-9418-772B54009ED7}"/>
    <cellStyle name="Comma [0] 2 3 2 2 3 3" xfId="5785" xr:uid="{00000000-0005-0000-0000-00008C010000}"/>
    <cellStyle name="Comma [0] 2 3 2 2 3 3 2" xfId="10162" xr:uid="{00000000-0005-0000-0000-00008D010000}"/>
    <cellStyle name="Comma [0] 2 3 2 2 3 3 2 2" xfId="18915" xr:uid="{30F21A60-A98E-4D24-9229-1E53F0CEEF46}"/>
    <cellStyle name="Comma [0] 2 3 2 2 3 3 2 2 2" xfId="53925" xr:uid="{B144B1BB-5170-4A77-977E-CF18FC2419F3}"/>
    <cellStyle name="Comma [0] 2 3 2 2 3 3 2 2 3" xfId="36420" xr:uid="{1BCF279A-0B1B-4888-8B26-207F1FD35166}"/>
    <cellStyle name="Comma [0] 2 3 2 2 3 3 2 3" xfId="45173" xr:uid="{7ABEE5DF-2C04-4FB7-B6F2-B960168A37D1}"/>
    <cellStyle name="Comma [0] 2 3 2 2 3 3 2 4" xfId="27668" xr:uid="{D167955F-D7A1-490B-B837-60437FA14144}"/>
    <cellStyle name="Comma [0] 2 3 2 2 3 3 3" xfId="14539" xr:uid="{25FCC790-AD9B-4CD4-A4E6-F07CC2316C36}"/>
    <cellStyle name="Comma [0] 2 3 2 2 3 3 3 2" xfId="49549" xr:uid="{029FFEBD-36F2-49BD-A4F7-07261ACEADBA}"/>
    <cellStyle name="Comma [0] 2 3 2 2 3 3 3 3" xfId="32044" xr:uid="{BE8F3E59-DCED-4300-B9EB-118436C4BC2E}"/>
    <cellStyle name="Comma [0] 2 3 2 2 3 3 4" xfId="40797" xr:uid="{A542D30B-2DEA-436E-AC77-F3DC07D76D26}"/>
    <cellStyle name="Comma [0] 2 3 2 2 3 3 5" xfId="23292" xr:uid="{8462C8F8-BB0A-44B6-85F2-39D4FBA647F5}"/>
    <cellStyle name="Comma [0] 2 3 2 2 3 4" xfId="7974" xr:uid="{00000000-0005-0000-0000-00008E010000}"/>
    <cellStyle name="Comma [0] 2 3 2 2 3 4 2" xfId="16727" xr:uid="{42EB94B3-694A-4A2C-A149-115F1EE400F0}"/>
    <cellStyle name="Comma [0] 2 3 2 2 3 4 2 2" xfId="51737" xr:uid="{C925B216-7437-4D87-93C3-D50EA1998CD5}"/>
    <cellStyle name="Comma [0] 2 3 2 2 3 4 2 3" xfId="34232" xr:uid="{6AB60D15-52FD-46FE-A77F-7DB3D2EEB34A}"/>
    <cellStyle name="Comma [0] 2 3 2 2 3 4 3" xfId="42985" xr:uid="{65654068-CBE8-4D84-A124-5A8CF9AF06A7}"/>
    <cellStyle name="Comma [0] 2 3 2 2 3 4 4" xfId="25480" xr:uid="{A750D5AB-7ACB-4DA6-A471-1E698F33DA4B}"/>
    <cellStyle name="Comma [0] 2 3 2 2 3 5" xfId="12351" xr:uid="{511B28F8-7090-4878-AB8D-6F77E2629F8F}"/>
    <cellStyle name="Comma [0] 2 3 2 2 3 5 2" xfId="47361" xr:uid="{4D93EF8D-5F84-4B03-95AB-02AA0A12AD0D}"/>
    <cellStyle name="Comma [0] 2 3 2 2 3 5 3" xfId="29856" xr:uid="{46A388C4-1F51-4E72-920B-BC3644633454}"/>
    <cellStyle name="Comma [0] 2 3 2 2 3 6" xfId="38609" xr:uid="{D2B556C7-62E0-4EDA-9C41-A01F68FD2B41}"/>
    <cellStyle name="Comma [0] 2 3 2 2 3 7" xfId="21104" xr:uid="{7F737C9F-0BC3-4C3A-9693-C36CEB807E08}"/>
    <cellStyle name="Comma [0] 2 3 2 2 4" xfId="4142" xr:uid="{00000000-0005-0000-0000-00008F010000}"/>
    <cellStyle name="Comma [0] 2 3 2 2 4 2" xfId="6331" xr:uid="{00000000-0005-0000-0000-000090010000}"/>
    <cellStyle name="Comma [0] 2 3 2 2 4 2 2" xfId="10708" xr:uid="{00000000-0005-0000-0000-000091010000}"/>
    <cellStyle name="Comma [0] 2 3 2 2 4 2 2 2" xfId="19461" xr:uid="{E5EC40A0-8960-470B-A3EE-BAF42FD01D70}"/>
    <cellStyle name="Comma [0] 2 3 2 2 4 2 2 2 2" xfId="54471" xr:uid="{9F4F59E8-8D6B-4153-AECC-B1ECE111DC7E}"/>
    <cellStyle name="Comma [0] 2 3 2 2 4 2 2 2 3" xfId="36966" xr:uid="{FE031DB9-43CD-4E48-8084-506297DF2957}"/>
    <cellStyle name="Comma [0] 2 3 2 2 4 2 2 3" xfId="45719" xr:uid="{2415E089-19CA-4A34-A240-63A926EF1731}"/>
    <cellStyle name="Comma [0] 2 3 2 2 4 2 2 4" xfId="28214" xr:uid="{A7C7CA42-43F5-4DDC-846D-E770F9EFF5C6}"/>
    <cellStyle name="Comma [0] 2 3 2 2 4 2 3" xfId="15085" xr:uid="{A4579C7D-2751-43C1-A3F1-CBA6EF25E9DD}"/>
    <cellStyle name="Comma [0] 2 3 2 2 4 2 3 2" xfId="50095" xr:uid="{CCA11C6B-4F64-4AF4-AEFE-1D5679E1B7C9}"/>
    <cellStyle name="Comma [0] 2 3 2 2 4 2 3 3" xfId="32590" xr:uid="{B03EFE4A-2884-41E6-8FD2-C154613249B9}"/>
    <cellStyle name="Comma [0] 2 3 2 2 4 2 4" xfId="41343" xr:uid="{B249ED7E-8623-43BE-BF77-50DE87E747B5}"/>
    <cellStyle name="Comma [0] 2 3 2 2 4 2 5" xfId="23838" xr:uid="{7419AF32-4938-4F30-BB97-6B446AE3BC61}"/>
    <cellStyle name="Comma [0] 2 3 2 2 4 3" xfId="8520" xr:uid="{00000000-0005-0000-0000-000092010000}"/>
    <cellStyle name="Comma [0] 2 3 2 2 4 3 2" xfId="17273" xr:uid="{205E803F-8D5F-4892-AED5-775D077CA0A7}"/>
    <cellStyle name="Comma [0] 2 3 2 2 4 3 2 2" xfId="52283" xr:uid="{623DD0A1-52D4-46D4-BE2F-6BFBED57AA80}"/>
    <cellStyle name="Comma [0] 2 3 2 2 4 3 2 3" xfId="34778" xr:uid="{629CAA74-B748-4B72-82E5-32C8C74B831A}"/>
    <cellStyle name="Comma [0] 2 3 2 2 4 3 3" xfId="43531" xr:uid="{FFAC5FC1-3458-4C3A-9769-45D352194F4A}"/>
    <cellStyle name="Comma [0] 2 3 2 2 4 3 4" xfId="26026" xr:uid="{5D15A695-E425-4570-9EEA-056F74B76459}"/>
    <cellStyle name="Comma [0] 2 3 2 2 4 4" xfId="12897" xr:uid="{F488AA07-49E7-471E-88F3-1B716919720B}"/>
    <cellStyle name="Comma [0] 2 3 2 2 4 4 2" xfId="47907" xr:uid="{3448C64C-9C74-4455-8624-969A561FF5F5}"/>
    <cellStyle name="Comma [0] 2 3 2 2 4 4 3" xfId="30402" xr:uid="{B28AED2F-BE06-4C3E-AC55-13C91C99018C}"/>
    <cellStyle name="Comma [0] 2 3 2 2 4 5" xfId="39155" xr:uid="{45D1C3DC-FFD1-4E79-A69E-9ED871A6ABCF}"/>
    <cellStyle name="Comma [0] 2 3 2 2 4 6" xfId="21650" xr:uid="{BFC24170-7C5C-44FE-9C85-1BB72F2CEFE4}"/>
    <cellStyle name="Comma [0] 2 3 2 2 5" xfId="5237" xr:uid="{00000000-0005-0000-0000-000093010000}"/>
    <cellStyle name="Comma [0] 2 3 2 2 5 2" xfId="9614" xr:uid="{00000000-0005-0000-0000-000094010000}"/>
    <cellStyle name="Comma [0] 2 3 2 2 5 2 2" xfId="18367" xr:uid="{6DDBDEF8-C955-4818-8404-54318685B5DC}"/>
    <cellStyle name="Comma [0] 2 3 2 2 5 2 2 2" xfId="53377" xr:uid="{02F7EE21-8B53-47FF-96B6-658389FEC911}"/>
    <cellStyle name="Comma [0] 2 3 2 2 5 2 2 3" xfId="35872" xr:uid="{40467563-126B-4BE5-888F-87904198BBD6}"/>
    <cellStyle name="Comma [0] 2 3 2 2 5 2 3" xfId="44625" xr:uid="{9F49F4FF-FEE4-4BF2-BAFA-A3BBDE9A12EC}"/>
    <cellStyle name="Comma [0] 2 3 2 2 5 2 4" xfId="27120" xr:uid="{EFF31F08-956A-4E25-B3D4-96858C332373}"/>
    <cellStyle name="Comma [0] 2 3 2 2 5 3" xfId="13991" xr:uid="{A9AE6BAF-BCF8-4CFB-AB27-F80725BEBD08}"/>
    <cellStyle name="Comma [0] 2 3 2 2 5 3 2" xfId="49001" xr:uid="{A7DD20B7-5E7E-421A-B7B1-2434620BD832}"/>
    <cellStyle name="Comma [0] 2 3 2 2 5 3 3" xfId="31496" xr:uid="{CB3DA53C-06AC-4C99-BAF1-F1A26CA9ED07}"/>
    <cellStyle name="Comma [0] 2 3 2 2 5 4" xfId="40249" xr:uid="{ED8FAE58-24EB-4D65-BEAD-06C1315C396A}"/>
    <cellStyle name="Comma [0] 2 3 2 2 5 5" xfId="22744" xr:uid="{6374420B-9076-4380-8FB5-77592461FE0C}"/>
    <cellStyle name="Comma [0] 2 3 2 2 6" xfId="7426" xr:uid="{00000000-0005-0000-0000-000095010000}"/>
    <cellStyle name="Comma [0] 2 3 2 2 6 2" xfId="16179" xr:uid="{837FA9EF-2B9A-419C-9BF9-8DB7B9359307}"/>
    <cellStyle name="Comma [0] 2 3 2 2 6 2 2" xfId="51189" xr:uid="{546487D5-4110-44DB-AF8F-83BCE6332740}"/>
    <cellStyle name="Comma [0] 2 3 2 2 6 2 3" xfId="33684" xr:uid="{0987EE2F-7A13-48C9-9C49-B3A67FBD5473}"/>
    <cellStyle name="Comma [0] 2 3 2 2 6 3" xfId="42437" xr:uid="{8AFE0627-B08E-4CD1-9393-3C343CF83A63}"/>
    <cellStyle name="Comma [0] 2 3 2 2 6 4" xfId="24932" xr:uid="{B0911E64-70BC-48DF-9C7C-EA9DF1E13AB5}"/>
    <cellStyle name="Comma [0] 2 3 2 2 7" xfId="11803" xr:uid="{3584FE58-94E3-48CF-8CE5-3C25EECB8C99}"/>
    <cellStyle name="Comma [0] 2 3 2 2 7 2" xfId="46813" xr:uid="{14E068EA-DE78-4F7B-8317-5FE9D590C313}"/>
    <cellStyle name="Comma [0] 2 3 2 2 7 3" xfId="29308" xr:uid="{274EC964-14CF-4A5E-B585-C11F18F5C170}"/>
    <cellStyle name="Comma [0] 2 3 2 2 8" xfId="38061" xr:uid="{8949E66D-785C-4D55-A1CF-4F87ED2D851D}"/>
    <cellStyle name="Comma [0] 2 3 2 2 9" xfId="20556" xr:uid="{FDAE2F34-47FB-419A-8F90-0304F179DF1B}"/>
    <cellStyle name="Comma [0] 2 3 2 3" xfId="3203" xr:uid="{00000000-0005-0000-0000-000096010000}"/>
    <cellStyle name="Comma [0] 2 3 2 3 2" xfId="3756" xr:uid="{00000000-0005-0000-0000-000097010000}"/>
    <cellStyle name="Comma [0] 2 3 2 3 2 2" xfId="4852" xr:uid="{00000000-0005-0000-0000-000098010000}"/>
    <cellStyle name="Comma [0] 2 3 2 3 2 2 2" xfId="7041" xr:uid="{00000000-0005-0000-0000-000099010000}"/>
    <cellStyle name="Comma [0] 2 3 2 3 2 2 2 2" xfId="11418" xr:uid="{00000000-0005-0000-0000-00009A010000}"/>
    <cellStyle name="Comma [0] 2 3 2 3 2 2 2 2 2" xfId="20171" xr:uid="{6AF93C77-AE0E-4134-BC1F-792778004558}"/>
    <cellStyle name="Comma [0] 2 3 2 3 2 2 2 2 2 2" xfId="55181" xr:uid="{A9D19C2D-89E9-4068-932B-AE9C6D90D481}"/>
    <cellStyle name="Comma [0] 2 3 2 3 2 2 2 2 2 3" xfId="37676" xr:uid="{E903C48B-8BD3-431E-96F3-9BD8D597114A}"/>
    <cellStyle name="Comma [0] 2 3 2 3 2 2 2 2 3" xfId="46429" xr:uid="{F82328D4-E1D6-446C-90DB-BFF7F81219EB}"/>
    <cellStyle name="Comma [0] 2 3 2 3 2 2 2 2 4" xfId="28924" xr:uid="{AC388E04-17F3-4433-A489-FD699C0A619C}"/>
    <cellStyle name="Comma [0] 2 3 2 3 2 2 2 3" xfId="15795" xr:uid="{14F2990C-B420-4E98-9161-B56A13A1D5F9}"/>
    <cellStyle name="Comma [0] 2 3 2 3 2 2 2 3 2" xfId="50805" xr:uid="{37456715-9781-470A-B1D0-BA51305F403B}"/>
    <cellStyle name="Comma [0] 2 3 2 3 2 2 2 3 3" xfId="33300" xr:uid="{49187B58-FE1E-4244-BE2B-91B6ACA5957B}"/>
    <cellStyle name="Comma [0] 2 3 2 3 2 2 2 4" xfId="42053" xr:uid="{ABE232D8-E7EC-4F2C-87B9-934C21946DD7}"/>
    <cellStyle name="Comma [0] 2 3 2 3 2 2 2 5" xfId="24548" xr:uid="{227D89A2-31FF-4E4D-9E87-F006030F480F}"/>
    <cellStyle name="Comma [0] 2 3 2 3 2 2 3" xfId="9230" xr:uid="{00000000-0005-0000-0000-00009B010000}"/>
    <cellStyle name="Comma [0] 2 3 2 3 2 2 3 2" xfId="17983" xr:uid="{FC6A8976-E61D-4687-AF0F-789CC3A56751}"/>
    <cellStyle name="Comma [0] 2 3 2 3 2 2 3 2 2" xfId="52993" xr:uid="{B41C73AE-4C6E-4290-9A7F-502C3B5C78CE}"/>
    <cellStyle name="Comma [0] 2 3 2 3 2 2 3 2 3" xfId="35488" xr:uid="{6E9E9846-89E0-4C2D-ADB0-3BBD844B4E32}"/>
    <cellStyle name="Comma [0] 2 3 2 3 2 2 3 3" xfId="44241" xr:uid="{1CEB111C-8DB6-4534-81B7-305C68F1B6BA}"/>
    <cellStyle name="Comma [0] 2 3 2 3 2 2 3 4" xfId="26736" xr:uid="{EA2713A7-26F0-4305-9DD1-690F43A83067}"/>
    <cellStyle name="Comma [0] 2 3 2 3 2 2 4" xfId="13607" xr:uid="{042761B0-201F-4E5C-9816-9B0A5E8F1223}"/>
    <cellStyle name="Comma [0] 2 3 2 3 2 2 4 2" xfId="48617" xr:uid="{7AA1800E-ABCD-484B-BDB2-60A90B8D1544}"/>
    <cellStyle name="Comma [0] 2 3 2 3 2 2 4 3" xfId="31112" xr:uid="{CF77EDC5-187E-424D-9F1F-27965F91A977}"/>
    <cellStyle name="Comma [0] 2 3 2 3 2 2 5" xfId="39865" xr:uid="{A298EEBD-9D23-4F10-A856-8D109A812999}"/>
    <cellStyle name="Comma [0] 2 3 2 3 2 2 6" xfId="22360" xr:uid="{1E840DEC-61C7-4419-8B15-58ECC02C7425}"/>
    <cellStyle name="Comma [0] 2 3 2 3 2 3" xfId="5947" xr:uid="{00000000-0005-0000-0000-00009C010000}"/>
    <cellStyle name="Comma [0] 2 3 2 3 2 3 2" xfId="10324" xr:uid="{00000000-0005-0000-0000-00009D010000}"/>
    <cellStyle name="Comma [0] 2 3 2 3 2 3 2 2" xfId="19077" xr:uid="{B0032FD3-E958-44D0-B75F-7DFEA8A49B28}"/>
    <cellStyle name="Comma [0] 2 3 2 3 2 3 2 2 2" xfId="54087" xr:uid="{40C4CCC9-257D-47EB-AA3A-FC9EF228550B}"/>
    <cellStyle name="Comma [0] 2 3 2 3 2 3 2 2 3" xfId="36582" xr:uid="{A0522A4C-EE96-4BF4-9EA3-52B0B5181B9B}"/>
    <cellStyle name="Comma [0] 2 3 2 3 2 3 2 3" xfId="45335" xr:uid="{852733D5-D004-4357-9927-AFD8F87659C7}"/>
    <cellStyle name="Comma [0] 2 3 2 3 2 3 2 4" xfId="27830" xr:uid="{9A375EB9-D1A6-41D7-94ED-BAD688BA0423}"/>
    <cellStyle name="Comma [0] 2 3 2 3 2 3 3" xfId="14701" xr:uid="{8A4BE6B6-2C79-40D7-8E35-D4AD9B484258}"/>
    <cellStyle name="Comma [0] 2 3 2 3 2 3 3 2" xfId="49711" xr:uid="{81559F91-6FCD-4085-B1CB-A4A104B317CA}"/>
    <cellStyle name="Comma [0] 2 3 2 3 2 3 3 3" xfId="32206" xr:uid="{74BF29DF-B184-40FB-BC54-5A5E7EBCE8A1}"/>
    <cellStyle name="Comma [0] 2 3 2 3 2 3 4" xfId="40959" xr:uid="{D2EF37F9-178F-478F-BA3F-83568768A489}"/>
    <cellStyle name="Comma [0] 2 3 2 3 2 3 5" xfId="23454" xr:uid="{AB66296A-02BE-45F5-A201-92E41FB318BC}"/>
    <cellStyle name="Comma [0] 2 3 2 3 2 4" xfId="8136" xr:uid="{00000000-0005-0000-0000-00009E010000}"/>
    <cellStyle name="Comma [0] 2 3 2 3 2 4 2" xfId="16889" xr:uid="{F1FFAB55-085D-424A-959D-81751EAF3384}"/>
    <cellStyle name="Comma [0] 2 3 2 3 2 4 2 2" xfId="51899" xr:uid="{44155BC9-523C-4876-9E73-02FB89C7805F}"/>
    <cellStyle name="Comma [0] 2 3 2 3 2 4 2 3" xfId="34394" xr:uid="{0E9F0200-9DC7-40E9-B6F1-A7647BCB8128}"/>
    <cellStyle name="Comma [0] 2 3 2 3 2 4 3" xfId="43147" xr:uid="{F477DE6B-52EB-4193-9230-A8C259A6D1E8}"/>
    <cellStyle name="Comma [0] 2 3 2 3 2 4 4" xfId="25642" xr:uid="{F5D980E3-BBB4-4DCD-90D2-51352DFBF18A}"/>
    <cellStyle name="Comma [0] 2 3 2 3 2 5" xfId="12513" xr:uid="{9A82F0F9-D6F0-4773-8D86-8592308E4B0E}"/>
    <cellStyle name="Comma [0] 2 3 2 3 2 5 2" xfId="47523" xr:uid="{02921569-F81A-486D-822A-4A6A62623CC4}"/>
    <cellStyle name="Comma [0] 2 3 2 3 2 5 3" xfId="30018" xr:uid="{3D91A919-B85C-40A6-889A-762A7AD9025A}"/>
    <cellStyle name="Comma [0] 2 3 2 3 2 6" xfId="38771" xr:uid="{1E99ACE1-3875-4C67-8AEB-577A0624EF7C}"/>
    <cellStyle name="Comma [0] 2 3 2 3 2 7" xfId="21266" xr:uid="{601B5C4A-27F2-4BBA-8F51-45317BB5274C}"/>
    <cellStyle name="Comma [0] 2 3 2 3 3" xfId="4304" xr:uid="{00000000-0005-0000-0000-00009F010000}"/>
    <cellStyle name="Comma [0] 2 3 2 3 3 2" xfId="6493" xr:uid="{00000000-0005-0000-0000-0000A0010000}"/>
    <cellStyle name="Comma [0] 2 3 2 3 3 2 2" xfId="10870" xr:uid="{00000000-0005-0000-0000-0000A1010000}"/>
    <cellStyle name="Comma [0] 2 3 2 3 3 2 2 2" xfId="19623" xr:uid="{170AEDA6-29C4-41C1-A342-C3091DD20F3E}"/>
    <cellStyle name="Comma [0] 2 3 2 3 3 2 2 2 2" xfId="54633" xr:uid="{355E9377-9A8C-4946-888A-AA15049BCE9B}"/>
    <cellStyle name="Comma [0] 2 3 2 3 3 2 2 2 3" xfId="37128" xr:uid="{810BD2CF-DFA8-4BB3-84AB-7AFCDBC5AF1B}"/>
    <cellStyle name="Comma [0] 2 3 2 3 3 2 2 3" xfId="45881" xr:uid="{45D391FD-6A37-4518-B5F5-99BA484BD33F}"/>
    <cellStyle name="Comma [0] 2 3 2 3 3 2 2 4" xfId="28376" xr:uid="{6E93EC03-04CC-4D0F-915C-5A8472B1B4D7}"/>
    <cellStyle name="Comma [0] 2 3 2 3 3 2 3" xfId="15247" xr:uid="{59D3081C-1DA8-4C98-AE20-4E6AA33B994B}"/>
    <cellStyle name="Comma [0] 2 3 2 3 3 2 3 2" xfId="50257" xr:uid="{0C7A3922-00CE-4330-967A-2AC13A39A796}"/>
    <cellStyle name="Comma [0] 2 3 2 3 3 2 3 3" xfId="32752" xr:uid="{E98BD718-7283-4EE0-83C5-9F72245654A5}"/>
    <cellStyle name="Comma [0] 2 3 2 3 3 2 4" xfId="41505" xr:uid="{6A5B3460-1C62-40A6-9BB1-3FFF93B8EECB}"/>
    <cellStyle name="Comma [0] 2 3 2 3 3 2 5" xfId="24000" xr:uid="{F86A2F6A-A7BC-4B0C-A0D7-13E74D204CE0}"/>
    <cellStyle name="Comma [0] 2 3 2 3 3 3" xfId="8682" xr:uid="{00000000-0005-0000-0000-0000A2010000}"/>
    <cellStyle name="Comma [0] 2 3 2 3 3 3 2" xfId="17435" xr:uid="{9A51E44B-245E-453C-92C0-A962FEC07C0F}"/>
    <cellStyle name="Comma [0] 2 3 2 3 3 3 2 2" xfId="52445" xr:uid="{BEBF080A-A6A1-4D1A-B9E9-A8C9B3BFF5AB}"/>
    <cellStyle name="Comma [0] 2 3 2 3 3 3 2 3" xfId="34940" xr:uid="{ABEAAD00-D702-4BBB-812F-6F3DDD674509}"/>
    <cellStyle name="Comma [0] 2 3 2 3 3 3 3" xfId="43693" xr:uid="{7CB5B495-5E6D-427B-BE33-A37D958EC153}"/>
    <cellStyle name="Comma [0] 2 3 2 3 3 3 4" xfId="26188" xr:uid="{60F2B27D-2B90-4A7C-B19A-18CBD32CEF9B}"/>
    <cellStyle name="Comma [0] 2 3 2 3 3 4" xfId="13059" xr:uid="{94593698-0EBF-40D3-B9F9-84F7B977037E}"/>
    <cellStyle name="Comma [0] 2 3 2 3 3 4 2" xfId="48069" xr:uid="{07CEA363-8848-4830-A87E-0B6D4FB78D82}"/>
    <cellStyle name="Comma [0] 2 3 2 3 3 4 3" xfId="30564" xr:uid="{4820DDFC-376F-4282-B849-8481D2960ACB}"/>
    <cellStyle name="Comma [0] 2 3 2 3 3 5" xfId="39317" xr:uid="{B0B3ED3B-F2E4-4409-BCFA-ACBC5DA66AB9}"/>
    <cellStyle name="Comma [0] 2 3 2 3 3 6" xfId="21812" xr:uid="{9876D108-22EA-4652-9ED8-84F31F54B77F}"/>
    <cellStyle name="Comma [0] 2 3 2 3 4" xfId="5399" xr:uid="{00000000-0005-0000-0000-0000A3010000}"/>
    <cellStyle name="Comma [0] 2 3 2 3 4 2" xfId="9776" xr:uid="{00000000-0005-0000-0000-0000A4010000}"/>
    <cellStyle name="Comma [0] 2 3 2 3 4 2 2" xfId="18529" xr:uid="{400E492F-C3CC-40B4-8D7A-E8F628745DEC}"/>
    <cellStyle name="Comma [0] 2 3 2 3 4 2 2 2" xfId="53539" xr:uid="{9679B735-06B6-4238-A10A-1349138B1CF5}"/>
    <cellStyle name="Comma [0] 2 3 2 3 4 2 2 3" xfId="36034" xr:uid="{AA0FC10B-2C91-44F5-8D6B-B4499BB2D00B}"/>
    <cellStyle name="Comma [0] 2 3 2 3 4 2 3" xfId="44787" xr:uid="{28110474-050A-491B-A35C-FE316DC3CC9A}"/>
    <cellStyle name="Comma [0] 2 3 2 3 4 2 4" xfId="27282" xr:uid="{E99B8126-A582-4EC9-AE20-57246CFD7C64}"/>
    <cellStyle name="Comma [0] 2 3 2 3 4 3" xfId="14153" xr:uid="{4F8B100E-DC37-49A4-9A48-744918FDE00C}"/>
    <cellStyle name="Comma [0] 2 3 2 3 4 3 2" xfId="49163" xr:uid="{8E3EC3BC-E8ED-40B4-AD8D-F0AE2946FC1A}"/>
    <cellStyle name="Comma [0] 2 3 2 3 4 3 3" xfId="31658" xr:uid="{51C87DA3-2C93-4C29-9316-80E3D9CF6960}"/>
    <cellStyle name="Comma [0] 2 3 2 3 4 4" xfId="40411" xr:uid="{8ADC0A39-D70A-4E14-9AA5-9CF4A7E73342}"/>
    <cellStyle name="Comma [0] 2 3 2 3 4 5" xfId="22906" xr:uid="{7AC931A7-DD3C-41D2-BF9E-74DE87E4C317}"/>
    <cellStyle name="Comma [0] 2 3 2 3 5" xfId="7588" xr:uid="{00000000-0005-0000-0000-0000A5010000}"/>
    <cellStyle name="Comma [0] 2 3 2 3 5 2" xfId="16341" xr:uid="{82A3F8B3-B378-40DC-BA3D-39B677939347}"/>
    <cellStyle name="Comma [0] 2 3 2 3 5 2 2" xfId="51351" xr:uid="{F1E409CD-7D86-4FBC-9D7B-4EC5899981D5}"/>
    <cellStyle name="Comma [0] 2 3 2 3 5 2 3" xfId="33846" xr:uid="{D79FC80F-6120-4400-9426-A7734CBCFB3A}"/>
    <cellStyle name="Comma [0] 2 3 2 3 5 3" xfId="42599" xr:uid="{CB264425-4D5C-4C43-8FAE-FEC3985D6C47}"/>
    <cellStyle name="Comma [0] 2 3 2 3 5 4" xfId="25094" xr:uid="{EDC2C830-F753-4335-8AAC-724E42990F8B}"/>
    <cellStyle name="Comma [0] 2 3 2 3 6" xfId="11965" xr:uid="{FE815088-32DA-4B0B-810B-5C43DF07F29E}"/>
    <cellStyle name="Comma [0] 2 3 2 3 6 2" xfId="46975" xr:uid="{B04357CB-9AD2-48EC-B692-E85CB284BED4}"/>
    <cellStyle name="Comma [0] 2 3 2 3 6 3" xfId="29470" xr:uid="{A3E933D2-231E-4371-A58F-FADAA5FB5774}"/>
    <cellStyle name="Comma [0] 2 3 2 3 7" xfId="38223" xr:uid="{18D66BC9-7A47-4ED4-928C-4A60176D0A1B}"/>
    <cellStyle name="Comma [0] 2 3 2 3 8" xfId="20718" xr:uid="{42952221-0D98-47E9-9D14-104D195C3777}"/>
    <cellStyle name="Comma [0] 2 3 2 4" xfId="3482" xr:uid="{00000000-0005-0000-0000-0000A6010000}"/>
    <cellStyle name="Comma [0] 2 3 2 4 2" xfId="4578" xr:uid="{00000000-0005-0000-0000-0000A7010000}"/>
    <cellStyle name="Comma [0] 2 3 2 4 2 2" xfId="6767" xr:uid="{00000000-0005-0000-0000-0000A8010000}"/>
    <cellStyle name="Comma [0] 2 3 2 4 2 2 2" xfId="11144" xr:uid="{00000000-0005-0000-0000-0000A9010000}"/>
    <cellStyle name="Comma [0] 2 3 2 4 2 2 2 2" xfId="19897" xr:uid="{CCC0BBB4-9406-44C1-A171-77F5181404DA}"/>
    <cellStyle name="Comma [0] 2 3 2 4 2 2 2 2 2" xfId="54907" xr:uid="{73AD7E41-C3E6-408D-8BBE-7CCAF0FAF490}"/>
    <cellStyle name="Comma [0] 2 3 2 4 2 2 2 2 3" xfId="37402" xr:uid="{5FF8B02E-595B-4020-A878-97D255904DB7}"/>
    <cellStyle name="Comma [0] 2 3 2 4 2 2 2 3" xfId="46155" xr:uid="{6DB1CC11-AA2C-4587-A72B-CFA9A2848857}"/>
    <cellStyle name="Comma [0] 2 3 2 4 2 2 2 4" xfId="28650" xr:uid="{06748C4A-3E00-4053-B191-08F45A83D0D0}"/>
    <cellStyle name="Comma [0] 2 3 2 4 2 2 3" xfId="15521" xr:uid="{8604DC2E-3A0F-46B3-9D5F-BC7AB0467FBA}"/>
    <cellStyle name="Comma [0] 2 3 2 4 2 2 3 2" xfId="50531" xr:uid="{D7829AB5-D5AC-4A30-9E95-421E9B2D43CD}"/>
    <cellStyle name="Comma [0] 2 3 2 4 2 2 3 3" xfId="33026" xr:uid="{F1E7ADDF-8E63-4656-B356-3B3281299C6F}"/>
    <cellStyle name="Comma [0] 2 3 2 4 2 2 4" xfId="41779" xr:uid="{0B55E998-9FD6-4732-8776-42F77806FEBD}"/>
    <cellStyle name="Comma [0] 2 3 2 4 2 2 5" xfId="24274" xr:uid="{15097CC4-DA38-42A5-8960-A3C5CE370961}"/>
    <cellStyle name="Comma [0] 2 3 2 4 2 3" xfId="8956" xr:uid="{00000000-0005-0000-0000-0000AA010000}"/>
    <cellStyle name="Comma [0] 2 3 2 4 2 3 2" xfId="17709" xr:uid="{A427A156-2C37-4B42-A00A-DC493A1033A7}"/>
    <cellStyle name="Comma [0] 2 3 2 4 2 3 2 2" xfId="52719" xr:uid="{C423711E-028F-423A-940A-8E8EAA5B7837}"/>
    <cellStyle name="Comma [0] 2 3 2 4 2 3 2 3" xfId="35214" xr:uid="{5AC7B653-C8FC-4E20-9F45-236D6E47FCA8}"/>
    <cellStyle name="Comma [0] 2 3 2 4 2 3 3" xfId="43967" xr:uid="{DD9E9DCE-2360-452C-AD66-33C9563A84F0}"/>
    <cellStyle name="Comma [0] 2 3 2 4 2 3 4" xfId="26462" xr:uid="{615F1D40-C855-422D-80E0-F8A4741E20B8}"/>
    <cellStyle name="Comma [0] 2 3 2 4 2 4" xfId="13333" xr:uid="{F84F6FF1-731D-4A10-8DB5-783AEF90BD6D}"/>
    <cellStyle name="Comma [0] 2 3 2 4 2 4 2" xfId="48343" xr:uid="{239870B3-6497-4253-A76B-439E0CFA82CF}"/>
    <cellStyle name="Comma [0] 2 3 2 4 2 4 3" xfId="30838" xr:uid="{6EE0015D-11E6-4719-B794-97D8129ABBDF}"/>
    <cellStyle name="Comma [0] 2 3 2 4 2 5" xfId="39591" xr:uid="{B5D34C29-317D-4EE8-BEB9-301AAEB91B0E}"/>
    <cellStyle name="Comma [0] 2 3 2 4 2 6" xfId="22086" xr:uid="{2D11635A-8537-4C2D-8263-F598414F3FDD}"/>
    <cellStyle name="Comma [0] 2 3 2 4 3" xfId="5673" xr:uid="{00000000-0005-0000-0000-0000AB010000}"/>
    <cellStyle name="Comma [0] 2 3 2 4 3 2" xfId="10050" xr:uid="{00000000-0005-0000-0000-0000AC010000}"/>
    <cellStyle name="Comma [0] 2 3 2 4 3 2 2" xfId="18803" xr:uid="{1D2D5E79-F958-4B47-8EC8-CCFE8AC8C8DC}"/>
    <cellStyle name="Comma [0] 2 3 2 4 3 2 2 2" xfId="53813" xr:uid="{A0862DAD-245F-45D2-B12E-C98444B3FAED}"/>
    <cellStyle name="Comma [0] 2 3 2 4 3 2 2 3" xfId="36308" xr:uid="{C7895E4F-0F14-4B47-A3A7-1831E009ABAB}"/>
    <cellStyle name="Comma [0] 2 3 2 4 3 2 3" xfId="45061" xr:uid="{09C93C46-8740-48DF-A3EE-2BEAC65631B4}"/>
    <cellStyle name="Comma [0] 2 3 2 4 3 2 4" xfId="27556" xr:uid="{FFFC8C92-64CD-4CF0-A925-F3426977B12A}"/>
    <cellStyle name="Comma [0] 2 3 2 4 3 3" xfId="14427" xr:uid="{BB17FE1C-8A5A-49F1-81A4-BCCB591FDDD8}"/>
    <cellStyle name="Comma [0] 2 3 2 4 3 3 2" xfId="49437" xr:uid="{587BDBC5-7B5A-4783-ABE2-7861687BB51C}"/>
    <cellStyle name="Comma [0] 2 3 2 4 3 3 3" xfId="31932" xr:uid="{3DA895D4-FF96-4925-8286-DC44094DB1B5}"/>
    <cellStyle name="Comma [0] 2 3 2 4 3 4" xfId="40685" xr:uid="{E28B73C1-854B-4B79-BFF9-B79FF92E9431}"/>
    <cellStyle name="Comma [0] 2 3 2 4 3 5" xfId="23180" xr:uid="{7C15B4BF-DD6D-4FF7-BCFC-CF597C0A20EF}"/>
    <cellStyle name="Comma [0] 2 3 2 4 4" xfId="7862" xr:uid="{00000000-0005-0000-0000-0000AD010000}"/>
    <cellStyle name="Comma [0] 2 3 2 4 4 2" xfId="16615" xr:uid="{F74D638C-8768-4F91-AACF-8886BA8E2D2F}"/>
    <cellStyle name="Comma [0] 2 3 2 4 4 2 2" xfId="51625" xr:uid="{5148216A-A9AB-4B2A-8409-B85E346DC46C}"/>
    <cellStyle name="Comma [0] 2 3 2 4 4 2 3" xfId="34120" xr:uid="{8C5057B5-1C3B-4EC3-BD98-A44CFF4F6706}"/>
    <cellStyle name="Comma [0] 2 3 2 4 4 3" xfId="42873" xr:uid="{E08B6C44-EE8A-4BBE-9563-03BD8DE0BF78}"/>
    <cellStyle name="Comma [0] 2 3 2 4 4 4" xfId="25368" xr:uid="{58C7C17F-DAA7-4CA9-A3D5-C175316D4073}"/>
    <cellStyle name="Comma [0] 2 3 2 4 5" xfId="12239" xr:uid="{68378AB4-B13F-461A-9D8F-B59961ED3121}"/>
    <cellStyle name="Comma [0] 2 3 2 4 5 2" xfId="47249" xr:uid="{7B88C42B-0911-459C-AFED-AC3E27A1F9DF}"/>
    <cellStyle name="Comma [0] 2 3 2 4 5 3" xfId="29744" xr:uid="{46DF08F5-6300-4714-8530-A8872B69955A}"/>
    <cellStyle name="Comma [0] 2 3 2 4 6" xfId="38497" xr:uid="{86C16DC6-35FD-419F-A14E-C51BBA437ACF}"/>
    <cellStyle name="Comma [0] 2 3 2 4 7" xfId="20992" xr:uid="{CD04C502-4ED9-420F-BAF9-23549B94AEE4}"/>
    <cellStyle name="Comma [0] 2 3 2 5" xfId="4030" xr:uid="{00000000-0005-0000-0000-0000AE010000}"/>
    <cellStyle name="Comma [0] 2 3 2 5 2" xfId="6219" xr:uid="{00000000-0005-0000-0000-0000AF010000}"/>
    <cellStyle name="Comma [0] 2 3 2 5 2 2" xfId="10596" xr:uid="{00000000-0005-0000-0000-0000B0010000}"/>
    <cellStyle name="Comma [0] 2 3 2 5 2 2 2" xfId="19349" xr:uid="{35A3273D-72BE-4A15-92B5-2BB48641EEBE}"/>
    <cellStyle name="Comma [0] 2 3 2 5 2 2 2 2" xfId="54359" xr:uid="{D3B5BEAF-A9B8-4FDB-B9B0-84C7134307AC}"/>
    <cellStyle name="Comma [0] 2 3 2 5 2 2 2 3" xfId="36854" xr:uid="{4ED5148C-C169-4EE9-8D10-F7D77AFB046A}"/>
    <cellStyle name="Comma [0] 2 3 2 5 2 2 3" xfId="45607" xr:uid="{0CAEAD5B-8035-4635-AFAC-B69EC244F6E3}"/>
    <cellStyle name="Comma [0] 2 3 2 5 2 2 4" xfId="28102" xr:uid="{C96F76AF-8AB3-4845-A5A7-D2EFDC85DD98}"/>
    <cellStyle name="Comma [0] 2 3 2 5 2 3" xfId="14973" xr:uid="{F004FEB6-6BA7-4078-9C8E-F4F22DE6A736}"/>
    <cellStyle name="Comma [0] 2 3 2 5 2 3 2" xfId="49983" xr:uid="{8D4AAC11-A3D0-40F9-BA67-3BB0FB178A52}"/>
    <cellStyle name="Comma [0] 2 3 2 5 2 3 3" xfId="32478" xr:uid="{808C4CEE-89C9-4CA7-BF7D-BBD2A55575D5}"/>
    <cellStyle name="Comma [0] 2 3 2 5 2 4" xfId="41231" xr:uid="{CA9CF0D9-CEB4-41B3-ABF0-1DE607F63960}"/>
    <cellStyle name="Comma [0] 2 3 2 5 2 5" xfId="23726" xr:uid="{132E791F-3344-404D-A935-B108FF567637}"/>
    <cellStyle name="Comma [0] 2 3 2 5 3" xfId="8408" xr:uid="{00000000-0005-0000-0000-0000B1010000}"/>
    <cellStyle name="Comma [0] 2 3 2 5 3 2" xfId="17161" xr:uid="{469DCB77-354A-4E48-9704-86E4528C4915}"/>
    <cellStyle name="Comma [0] 2 3 2 5 3 2 2" xfId="52171" xr:uid="{755B9CE4-A2E8-4320-97D9-4B51D534EB07}"/>
    <cellStyle name="Comma [0] 2 3 2 5 3 2 3" xfId="34666" xr:uid="{1C2FCB23-0C3C-4D15-934C-FACE09ABE0BC}"/>
    <cellStyle name="Comma [0] 2 3 2 5 3 3" xfId="43419" xr:uid="{17FE0D10-487E-43A3-B31D-AC7A503DFDBD}"/>
    <cellStyle name="Comma [0] 2 3 2 5 3 4" xfId="25914" xr:uid="{91FD1AF7-03A6-4CF8-95AB-927F363DAF5A}"/>
    <cellStyle name="Comma [0] 2 3 2 5 4" xfId="12785" xr:uid="{A3B6F95D-EA40-4332-8D20-52C803B57814}"/>
    <cellStyle name="Comma [0] 2 3 2 5 4 2" xfId="47795" xr:uid="{98FE7FF2-8670-425B-9AA2-B85444417220}"/>
    <cellStyle name="Comma [0] 2 3 2 5 4 3" xfId="30290" xr:uid="{E8A5D76C-A2BB-4438-B82F-70AD4379B38C}"/>
    <cellStyle name="Comma [0] 2 3 2 5 5" xfId="39043" xr:uid="{112CD962-A067-4D8E-8AA2-4137001D9A11}"/>
    <cellStyle name="Comma [0] 2 3 2 5 6" xfId="21538" xr:uid="{8353F844-5833-4F8C-A86F-486EF72BC7DD}"/>
    <cellStyle name="Comma [0] 2 3 2 6" xfId="5125" xr:uid="{00000000-0005-0000-0000-0000B2010000}"/>
    <cellStyle name="Comma [0] 2 3 2 6 2" xfId="9502" xr:uid="{00000000-0005-0000-0000-0000B3010000}"/>
    <cellStyle name="Comma [0] 2 3 2 6 2 2" xfId="18255" xr:uid="{7975FCCF-F92B-44E3-868B-AFDCEFD431E8}"/>
    <cellStyle name="Comma [0] 2 3 2 6 2 2 2" xfId="53265" xr:uid="{0A34B52D-86A9-41AF-AC45-80032A009469}"/>
    <cellStyle name="Comma [0] 2 3 2 6 2 2 3" xfId="35760" xr:uid="{F7A868DA-983F-4C7F-A81D-4B35439AC5EB}"/>
    <cellStyle name="Comma [0] 2 3 2 6 2 3" xfId="44513" xr:uid="{8C697550-1BD3-4D6E-AA2E-E6D245DA762F}"/>
    <cellStyle name="Comma [0] 2 3 2 6 2 4" xfId="27008" xr:uid="{CC29C607-5E09-473F-B6DE-53769C6CE783}"/>
    <cellStyle name="Comma [0] 2 3 2 6 3" xfId="13879" xr:uid="{ECA89CC1-CBD3-457A-89AC-3466D1ED35FF}"/>
    <cellStyle name="Comma [0] 2 3 2 6 3 2" xfId="48889" xr:uid="{5445204F-8661-4427-9203-F655DD0458CA}"/>
    <cellStyle name="Comma [0] 2 3 2 6 3 3" xfId="31384" xr:uid="{C508EDEC-40DE-4E94-8B13-7DCE1017B65D}"/>
    <cellStyle name="Comma [0] 2 3 2 6 4" xfId="40137" xr:uid="{BFCDA0E0-6676-4292-97A0-419C3EC4404F}"/>
    <cellStyle name="Comma [0] 2 3 2 6 5" xfId="22632" xr:uid="{E03AA0B4-27C9-48AD-B11A-A09F8C78F7D2}"/>
    <cellStyle name="Comma [0] 2 3 2 7" xfId="7314" xr:uid="{00000000-0005-0000-0000-0000B4010000}"/>
    <cellStyle name="Comma [0] 2 3 2 7 2" xfId="16067" xr:uid="{DC97E208-465A-4B3E-8AA3-F0BD6AB20407}"/>
    <cellStyle name="Comma [0] 2 3 2 7 2 2" xfId="51077" xr:uid="{C446AA1E-26F9-40FF-AC6A-996BAEEC151B}"/>
    <cellStyle name="Comma [0] 2 3 2 7 2 3" xfId="33572" xr:uid="{16370B24-BE26-4871-800B-28CE5E69C0B1}"/>
    <cellStyle name="Comma [0] 2 3 2 7 3" xfId="42325" xr:uid="{1EF96270-D918-4F65-9C46-D1576802B2C1}"/>
    <cellStyle name="Comma [0] 2 3 2 7 4" xfId="24820" xr:uid="{5B67C1D7-BD5C-4BBE-8588-07C8B672ED0B}"/>
    <cellStyle name="Comma [0] 2 3 2 8" xfId="11691" xr:uid="{E9A9A848-56AE-4D64-9152-B3E4996714BA}"/>
    <cellStyle name="Comma [0] 2 3 2 8 2" xfId="46701" xr:uid="{5739810C-45E8-433F-AE03-703B42D74FCE}"/>
    <cellStyle name="Comma [0] 2 3 2 8 3" xfId="29196" xr:uid="{3AC0EEE7-A989-4DD2-9539-2256000BE35F}"/>
    <cellStyle name="Comma [0] 2 3 2 9" xfId="37949" xr:uid="{724694D7-ADB6-4203-AC32-2024102DD1D4}"/>
    <cellStyle name="Comma [0] 2 3 3" xfId="2986" xr:uid="{00000000-0005-0000-0000-0000B5010000}"/>
    <cellStyle name="Comma [0] 2 3 3 2" xfId="3262" xr:uid="{00000000-0005-0000-0000-0000B6010000}"/>
    <cellStyle name="Comma [0] 2 3 3 2 2" xfId="3815" xr:uid="{00000000-0005-0000-0000-0000B7010000}"/>
    <cellStyle name="Comma [0] 2 3 3 2 2 2" xfId="4911" xr:uid="{00000000-0005-0000-0000-0000B8010000}"/>
    <cellStyle name="Comma [0] 2 3 3 2 2 2 2" xfId="7100" xr:uid="{00000000-0005-0000-0000-0000B9010000}"/>
    <cellStyle name="Comma [0] 2 3 3 2 2 2 2 2" xfId="11477" xr:uid="{00000000-0005-0000-0000-0000BA010000}"/>
    <cellStyle name="Comma [0] 2 3 3 2 2 2 2 2 2" xfId="20230" xr:uid="{F947002B-9A22-409E-A66C-05F945219A37}"/>
    <cellStyle name="Comma [0] 2 3 3 2 2 2 2 2 2 2" xfId="55240" xr:uid="{608AA2F1-4704-47F2-919F-6C82F093C964}"/>
    <cellStyle name="Comma [0] 2 3 3 2 2 2 2 2 2 3" xfId="37735" xr:uid="{E36C8075-F8C4-4EF6-B127-0A62FDB39C55}"/>
    <cellStyle name="Comma [0] 2 3 3 2 2 2 2 2 3" xfId="46488" xr:uid="{00A59AA9-171E-4DEF-B635-4D5B8F35BE16}"/>
    <cellStyle name="Comma [0] 2 3 3 2 2 2 2 2 4" xfId="28983" xr:uid="{73533CBA-2CED-47C3-8BB0-9778C53D7E74}"/>
    <cellStyle name="Comma [0] 2 3 3 2 2 2 2 3" xfId="15854" xr:uid="{B78BF0FB-46F9-485D-994C-7CA000ADEDF4}"/>
    <cellStyle name="Comma [0] 2 3 3 2 2 2 2 3 2" xfId="50864" xr:uid="{4ABD99CF-2CFC-4DE6-BD03-77DB80246CA8}"/>
    <cellStyle name="Comma [0] 2 3 3 2 2 2 2 3 3" xfId="33359" xr:uid="{04E9B3F4-5AE0-4F65-9EA9-EEBE2DAB4383}"/>
    <cellStyle name="Comma [0] 2 3 3 2 2 2 2 4" xfId="42112" xr:uid="{6BA5500D-4E20-48E6-8E19-BA337A512A1B}"/>
    <cellStyle name="Comma [0] 2 3 3 2 2 2 2 5" xfId="24607" xr:uid="{0C1C8D82-1066-4451-BC4D-53C04C4DC7BF}"/>
    <cellStyle name="Comma [0] 2 3 3 2 2 2 3" xfId="9289" xr:uid="{00000000-0005-0000-0000-0000BB010000}"/>
    <cellStyle name="Comma [0] 2 3 3 2 2 2 3 2" xfId="18042" xr:uid="{BB8FE389-C21C-4D20-BD51-C70D0F0FFB11}"/>
    <cellStyle name="Comma [0] 2 3 3 2 2 2 3 2 2" xfId="53052" xr:uid="{3AB61F52-C433-4DE3-9821-CFFA27AE5457}"/>
    <cellStyle name="Comma [0] 2 3 3 2 2 2 3 2 3" xfId="35547" xr:uid="{2A285B7F-B5B6-4C1B-A46A-A6DBA42C080C}"/>
    <cellStyle name="Comma [0] 2 3 3 2 2 2 3 3" xfId="44300" xr:uid="{43D00767-BA33-4798-81DE-4F77637DCD57}"/>
    <cellStyle name="Comma [0] 2 3 3 2 2 2 3 4" xfId="26795" xr:uid="{B5B17039-8310-4764-AA09-04F6F87DFB70}"/>
    <cellStyle name="Comma [0] 2 3 3 2 2 2 4" xfId="13666" xr:uid="{1D55EA0E-DF07-42F4-B9C5-3528F90E558D}"/>
    <cellStyle name="Comma [0] 2 3 3 2 2 2 4 2" xfId="48676" xr:uid="{AFBCC2D5-D7D1-4451-B200-EACE89514C0C}"/>
    <cellStyle name="Comma [0] 2 3 3 2 2 2 4 3" xfId="31171" xr:uid="{BAE02BC8-4BF1-46D1-BAF8-0F375047814F}"/>
    <cellStyle name="Comma [0] 2 3 3 2 2 2 5" xfId="39924" xr:uid="{26986630-BA39-45A2-8AA7-2835DC2E7857}"/>
    <cellStyle name="Comma [0] 2 3 3 2 2 2 6" xfId="22419" xr:uid="{15A2B9E9-5577-4AEC-A56B-4142B68A34EE}"/>
    <cellStyle name="Comma [0] 2 3 3 2 2 3" xfId="6006" xr:uid="{00000000-0005-0000-0000-0000BC010000}"/>
    <cellStyle name="Comma [0] 2 3 3 2 2 3 2" xfId="10383" xr:uid="{00000000-0005-0000-0000-0000BD010000}"/>
    <cellStyle name="Comma [0] 2 3 3 2 2 3 2 2" xfId="19136" xr:uid="{75CBDE8C-6ABA-4C91-99A7-7170B54F0E21}"/>
    <cellStyle name="Comma [0] 2 3 3 2 2 3 2 2 2" xfId="54146" xr:uid="{02C0084A-E74C-4A29-8B70-B7EB0B12B1C8}"/>
    <cellStyle name="Comma [0] 2 3 3 2 2 3 2 2 3" xfId="36641" xr:uid="{102241A1-3BA5-463B-BFE1-1DEE6A775F6A}"/>
    <cellStyle name="Comma [0] 2 3 3 2 2 3 2 3" xfId="45394" xr:uid="{4DA1591D-4197-4D2B-99D2-B2338E812C5A}"/>
    <cellStyle name="Comma [0] 2 3 3 2 2 3 2 4" xfId="27889" xr:uid="{1DAA56D9-9B98-4D5E-9456-66BB8ACF9485}"/>
    <cellStyle name="Comma [0] 2 3 3 2 2 3 3" xfId="14760" xr:uid="{464EDA47-0D2A-4A5B-BE0A-E67F3C16E148}"/>
    <cellStyle name="Comma [0] 2 3 3 2 2 3 3 2" xfId="49770" xr:uid="{D05EED79-D6B9-40D6-BE61-D2378E23677C}"/>
    <cellStyle name="Comma [0] 2 3 3 2 2 3 3 3" xfId="32265" xr:uid="{C081974F-554F-4619-8BFB-940133EEE839}"/>
    <cellStyle name="Comma [0] 2 3 3 2 2 3 4" xfId="41018" xr:uid="{23B67FBA-179F-472F-81EE-FE354EB802C1}"/>
    <cellStyle name="Comma [0] 2 3 3 2 2 3 5" xfId="23513" xr:uid="{099C865E-7D88-414E-A04B-351B6777DB42}"/>
    <cellStyle name="Comma [0] 2 3 3 2 2 4" xfId="8195" xr:uid="{00000000-0005-0000-0000-0000BE010000}"/>
    <cellStyle name="Comma [0] 2 3 3 2 2 4 2" xfId="16948" xr:uid="{B31EE559-96C1-45E2-9BE4-B963DFF2D84B}"/>
    <cellStyle name="Comma [0] 2 3 3 2 2 4 2 2" xfId="51958" xr:uid="{2AE5600E-D89F-4288-9606-F3952DC3FF66}"/>
    <cellStyle name="Comma [0] 2 3 3 2 2 4 2 3" xfId="34453" xr:uid="{807A10E1-F4AD-4ADA-99B3-EC2565D1FDCA}"/>
    <cellStyle name="Comma [0] 2 3 3 2 2 4 3" xfId="43206" xr:uid="{EA93745B-43C7-4743-9EF9-73CD784AE220}"/>
    <cellStyle name="Comma [0] 2 3 3 2 2 4 4" xfId="25701" xr:uid="{6D7FCCAB-3A6B-488D-9289-C6498F2F83CE}"/>
    <cellStyle name="Comma [0] 2 3 3 2 2 5" xfId="12572" xr:uid="{4A23C44F-F404-4704-A2B8-47E107E3DF8C}"/>
    <cellStyle name="Comma [0] 2 3 3 2 2 5 2" xfId="47582" xr:uid="{759877DD-E8CF-4782-8940-C7F35B9A620A}"/>
    <cellStyle name="Comma [0] 2 3 3 2 2 5 3" xfId="30077" xr:uid="{55CF9B82-FCAA-4798-B036-16BE60007EBF}"/>
    <cellStyle name="Comma [0] 2 3 3 2 2 6" xfId="38830" xr:uid="{CF114FD6-CCA4-4658-9EA3-4B3677F5814A}"/>
    <cellStyle name="Comma [0] 2 3 3 2 2 7" xfId="21325" xr:uid="{6EEF3EBC-C6AE-4B56-AF99-C542A61BBB62}"/>
    <cellStyle name="Comma [0] 2 3 3 2 3" xfId="4363" xr:uid="{00000000-0005-0000-0000-0000BF010000}"/>
    <cellStyle name="Comma [0] 2 3 3 2 3 2" xfId="6552" xr:uid="{00000000-0005-0000-0000-0000C0010000}"/>
    <cellStyle name="Comma [0] 2 3 3 2 3 2 2" xfId="10929" xr:uid="{00000000-0005-0000-0000-0000C1010000}"/>
    <cellStyle name="Comma [0] 2 3 3 2 3 2 2 2" xfId="19682" xr:uid="{7425EFE8-1787-43D9-8254-C99028ED8C96}"/>
    <cellStyle name="Comma [0] 2 3 3 2 3 2 2 2 2" xfId="54692" xr:uid="{A956CB03-8902-4CBD-B258-203E088741C9}"/>
    <cellStyle name="Comma [0] 2 3 3 2 3 2 2 2 3" xfId="37187" xr:uid="{AC032DFF-288A-422C-9E08-ADE97DACF0AF}"/>
    <cellStyle name="Comma [0] 2 3 3 2 3 2 2 3" xfId="45940" xr:uid="{36E9263F-97A3-4C54-A13D-8A61F2A8033B}"/>
    <cellStyle name="Comma [0] 2 3 3 2 3 2 2 4" xfId="28435" xr:uid="{39E6064C-71AF-41D9-A06F-2BF187A390CE}"/>
    <cellStyle name="Comma [0] 2 3 3 2 3 2 3" xfId="15306" xr:uid="{49766137-CB13-42CA-8B8D-67026B9096E0}"/>
    <cellStyle name="Comma [0] 2 3 3 2 3 2 3 2" xfId="50316" xr:uid="{190792CB-39FD-44B4-8AEB-20617EB16D08}"/>
    <cellStyle name="Comma [0] 2 3 3 2 3 2 3 3" xfId="32811" xr:uid="{82753840-0C81-407F-9435-D3C5252D54E5}"/>
    <cellStyle name="Comma [0] 2 3 3 2 3 2 4" xfId="41564" xr:uid="{5FA6C9FA-35C3-4194-A6D4-DABF8BB9CA1C}"/>
    <cellStyle name="Comma [0] 2 3 3 2 3 2 5" xfId="24059" xr:uid="{1A1B569A-731E-4CB4-98D2-EADD87318CF5}"/>
    <cellStyle name="Comma [0] 2 3 3 2 3 3" xfId="8741" xr:uid="{00000000-0005-0000-0000-0000C2010000}"/>
    <cellStyle name="Comma [0] 2 3 3 2 3 3 2" xfId="17494" xr:uid="{1BC567BB-9B46-4800-A913-339C94790AB4}"/>
    <cellStyle name="Comma [0] 2 3 3 2 3 3 2 2" xfId="52504" xr:uid="{E1C052FA-9D2D-49A1-BBE1-7A7ADE82AD06}"/>
    <cellStyle name="Comma [0] 2 3 3 2 3 3 2 3" xfId="34999" xr:uid="{7D144F3B-60F4-4DC6-8DCE-B3EA38F34A8B}"/>
    <cellStyle name="Comma [0] 2 3 3 2 3 3 3" xfId="43752" xr:uid="{3072117E-E4F6-47B8-864F-A0A94EBDB5CB}"/>
    <cellStyle name="Comma [0] 2 3 3 2 3 3 4" xfId="26247" xr:uid="{95B01A39-EA75-40A5-AB20-0E4FB148E228}"/>
    <cellStyle name="Comma [0] 2 3 3 2 3 4" xfId="13118" xr:uid="{D879C52F-45F8-46BF-84BB-17C4269502CC}"/>
    <cellStyle name="Comma [0] 2 3 3 2 3 4 2" xfId="48128" xr:uid="{F6EFCF5D-E30F-40F8-A934-D812CAB253BB}"/>
    <cellStyle name="Comma [0] 2 3 3 2 3 4 3" xfId="30623" xr:uid="{A7CA78F9-242D-4229-BF19-431810B0FCB7}"/>
    <cellStyle name="Comma [0] 2 3 3 2 3 5" xfId="39376" xr:uid="{8E1D181F-2FB7-4FD6-AE5F-8E8BE03F8060}"/>
    <cellStyle name="Comma [0] 2 3 3 2 3 6" xfId="21871" xr:uid="{1BEFA3F2-8666-43E8-B0D9-5BC885A8958C}"/>
    <cellStyle name="Comma [0] 2 3 3 2 4" xfId="5458" xr:uid="{00000000-0005-0000-0000-0000C3010000}"/>
    <cellStyle name="Comma [0] 2 3 3 2 4 2" xfId="9835" xr:uid="{00000000-0005-0000-0000-0000C4010000}"/>
    <cellStyle name="Comma [0] 2 3 3 2 4 2 2" xfId="18588" xr:uid="{F5E52D74-BEAA-4402-B1A9-7F9430CC779B}"/>
    <cellStyle name="Comma [0] 2 3 3 2 4 2 2 2" xfId="53598" xr:uid="{AFBB5715-00C1-4CE5-90F3-9C91A380CBBC}"/>
    <cellStyle name="Comma [0] 2 3 3 2 4 2 2 3" xfId="36093" xr:uid="{C2A90C95-54E8-4C26-A06E-90653B71EA1E}"/>
    <cellStyle name="Comma [0] 2 3 3 2 4 2 3" xfId="44846" xr:uid="{A58D4D48-B374-4D93-AA68-C6CA93926151}"/>
    <cellStyle name="Comma [0] 2 3 3 2 4 2 4" xfId="27341" xr:uid="{BB83B8FE-7AA0-4C93-9F4A-1083FC8F7282}"/>
    <cellStyle name="Comma [0] 2 3 3 2 4 3" xfId="14212" xr:uid="{E2B510F5-2A68-45A1-9BAD-6D25FC536A1D}"/>
    <cellStyle name="Comma [0] 2 3 3 2 4 3 2" xfId="49222" xr:uid="{13C01D27-6CD1-459C-9B76-B505ED3BFA08}"/>
    <cellStyle name="Comma [0] 2 3 3 2 4 3 3" xfId="31717" xr:uid="{BDDCF358-FC7D-4DD5-8DBC-0566575CA5A4}"/>
    <cellStyle name="Comma [0] 2 3 3 2 4 4" xfId="40470" xr:uid="{A0BC9151-455F-4F89-8091-0494B33F5995}"/>
    <cellStyle name="Comma [0] 2 3 3 2 4 5" xfId="22965" xr:uid="{CF4E1D12-3655-48D9-89B7-12812345093D}"/>
    <cellStyle name="Comma [0] 2 3 3 2 5" xfId="7647" xr:uid="{00000000-0005-0000-0000-0000C5010000}"/>
    <cellStyle name="Comma [0] 2 3 3 2 5 2" xfId="16400" xr:uid="{0E4D6479-6166-49AC-ADC5-A57B9E8E26A0}"/>
    <cellStyle name="Comma [0] 2 3 3 2 5 2 2" xfId="51410" xr:uid="{D8FB94CF-1458-4B79-8CF0-415C03F39DC7}"/>
    <cellStyle name="Comma [0] 2 3 3 2 5 2 3" xfId="33905" xr:uid="{0DBCB6AE-BE81-4F35-9217-96FDBAEA34EE}"/>
    <cellStyle name="Comma [0] 2 3 3 2 5 3" xfId="42658" xr:uid="{0B3F3B62-13B8-4932-B0DF-BE0B504683DB}"/>
    <cellStyle name="Comma [0] 2 3 3 2 5 4" xfId="25153" xr:uid="{0A051E45-DE15-454D-8291-EA302B360109}"/>
    <cellStyle name="Comma [0] 2 3 3 2 6" xfId="12024" xr:uid="{C1074951-9CFF-4484-A30C-A6BE6E770BBF}"/>
    <cellStyle name="Comma [0] 2 3 3 2 6 2" xfId="47034" xr:uid="{9B5B5C0A-2753-4A38-97D0-4BEC851702F8}"/>
    <cellStyle name="Comma [0] 2 3 3 2 6 3" xfId="29529" xr:uid="{75769788-D9D0-4319-83FD-AC1CE37641E3}"/>
    <cellStyle name="Comma [0] 2 3 3 2 7" xfId="38282" xr:uid="{AE815EE6-BC77-4D70-ACF6-FE114A04A6EB}"/>
    <cellStyle name="Comma [0] 2 3 3 2 8" xfId="20777" xr:uid="{E1098FFE-4C71-4C2C-A039-65930C2E4C0A}"/>
    <cellStyle name="Comma [0] 2 3 3 3" xfId="3541" xr:uid="{00000000-0005-0000-0000-0000C6010000}"/>
    <cellStyle name="Comma [0] 2 3 3 3 2" xfId="4637" xr:uid="{00000000-0005-0000-0000-0000C7010000}"/>
    <cellStyle name="Comma [0] 2 3 3 3 2 2" xfId="6826" xr:uid="{00000000-0005-0000-0000-0000C8010000}"/>
    <cellStyle name="Comma [0] 2 3 3 3 2 2 2" xfId="11203" xr:uid="{00000000-0005-0000-0000-0000C9010000}"/>
    <cellStyle name="Comma [0] 2 3 3 3 2 2 2 2" xfId="19956" xr:uid="{6D3977CA-F9B0-4B17-8A67-CAD5CB6B2512}"/>
    <cellStyle name="Comma [0] 2 3 3 3 2 2 2 2 2" xfId="54966" xr:uid="{0A5974C4-B0B9-40D0-B2D6-762FA14A408C}"/>
    <cellStyle name="Comma [0] 2 3 3 3 2 2 2 2 3" xfId="37461" xr:uid="{282D1B40-CCB6-40CB-9797-AAA5CEF8CA68}"/>
    <cellStyle name="Comma [0] 2 3 3 3 2 2 2 3" xfId="46214" xr:uid="{7DAACD40-A336-46BD-8635-5A3522A268E8}"/>
    <cellStyle name="Comma [0] 2 3 3 3 2 2 2 4" xfId="28709" xr:uid="{109A78B8-8234-4DA0-8989-11DD6166B0BB}"/>
    <cellStyle name="Comma [0] 2 3 3 3 2 2 3" xfId="15580" xr:uid="{192B9013-DFAD-4D21-9D45-7F306895F65A}"/>
    <cellStyle name="Comma [0] 2 3 3 3 2 2 3 2" xfId="50590" xr:uid="{01031023-78B2-4B1F-9E80-576D72CA13F0}"/>
    <cellStyle name="Comma [0] 2 3 3 3 2 2 3 3" xfId="33085" xr:uid="{E2B4FADC-7D0C-44C1-B3DF-5AD6E4AC5180}"/>
    <cellStyle name="Comma [0] 2 3 3 3 2 2 4" xfId="41838" xr:uid="{7D118E15-8FAA-4041-A204-4656E645520B}"/>
    <cellStyle name="Comma [0] 2 3 3 3 2 2 5" xfId="24333" xr:uid="{B5B870E1-43B8-48DA-A54A-E99E0A394AC9}"/>
    <cellStyle name="Comma [0] 2 3 3 3 2 3" xfId="9015" xr:uid="{00000000-0005-0000-0000-0000CA010000}"/>
    <cellStyle name="Comma [0] 2 3 3 3 2 3 2" xfId="17768" xr:uid="{C7F62F96-0F6D-4E22-8F5F-1B22BF24910F}"/>
    <cellStyle name="Comma [0] 2 3 3 3 2 3 2 2" xfId="52778" xr:uid="{53A1A7A1-A8C1-4C6A-8AFB-672384416EAD}"/>
    <cellStyle name="Comma [0] 2 3 3 3 2 3 2 3" xfId="35273" xr:uid="{751FF66B-855F-469C-A32C-C28133FAAC96}"/>
    <cellStyle name="Comma [0] 2 3 3 3 2 3 3" xfId="44026" xr:uid="{01A1E6B8-E6AF-4F83-A721-90E88549C48A}"/>
    <cellStyle name="Comma [0] 2 3 3 3 2 3 4" xfId="26521" xr:uid="{34434A1E-1352-4A1F-88B0-CD862DB3CF1D}"/>
    <cellStyle name="Comma [0] 2 3 3 3 2 4" xfId="13392" xr:uid="{A6DECF8E-05F3-46DC-AEC0-6F19268063BC}"/>
    <cellStyle name="Comma [0] 2 3 3 3 2 4 2" xfId="48402" xr:uid="{90EEA83D-4744-46D5-B1A0-7EC0D90A2224}"/>
    <cellStyle name="Comma [0] 2 3 3 3 2 4 3" xfId="30897" xr:uid="{52DF1291-BFED-4412-B5DF-EC8731E7DFE1}"/>
    <cellStyle name="Comma [0] 2 3 3 3 2 5" xfId="39650" xr:uid="{240D1C41-8C22-4D62-B43B-E46B5FED8BB9}"/>
    <cellStyle name="Comma [0] 2 3 3 3 2 6" xfId="22145" xr:uid="{6D688317-45A4-4056-81EA-2F1F073171ED}"/>
    <cellStyle name="Comma [0] 2 3 3 3 3" xfId="5732" xr:uid="{00000000-0005-0000-0000-0000CB010000}"/>
    <cellStyle name="Comma [0] 2 3 3 3 3 2" xfId="10109" xr:uid="{00000000-0005-0000-0000-0000CC010000}"/>
    <cellStyle name="Comma [0] 2 3 3 3 3 2 2" xfId="18862" xr:uid="{B078530D-FDE1-4B85-AF79-14391682B93B}"/>
    <cellStyle name="Comma [0] 2 3 3 3 3 2 2 2" xfId="53872" xr:uid="{50B977BF-1FB0-41F9-B7B5-9F5359FE1869}"/>
    <cellStyle name="Comma [0] 2 3 3 3 3 2 2 3" xfId="36367" xr:uid="{0ABA1276-9C01-4D62-BC83-C9ACF377EEB6}"/>
    <cellStyle name="Comma [0] 2 3 3 3 3 2 3" xfId="45120" xr:uid="{3BE5CE4D-BF2D-45BE-A908-EBF62C77CDB5}"/>
    <cellStyle name="Comma [0] 2 3 3 3 3 2 4" xfId="27615" xr:uid="{86FE3A1C-5AEB-48F0-BF34-430761EBE23E}"/>
    <cellStyle name="Comma [0] 2 3 3 3 3 3" xfId="14486" xr:uid="{316B2CC0-AFCC-4EE1-A88B-ED44DE39AD5B}"/>
    <cellStyle name="Comma [0] 2 3 3 3 3 3 2" xfId="49496" xr:uid="{2E0CBBC9-4CB1-498B-BFF6-07C30E72188C}"/>
    <cellStyle name="Comma [0] 2 3 3 3 3 3 3" xfId="31991" xr:uid="{3AD43539-C4CE-4A51-9791-1BECD0E6B46F}"/>
    <cellStyle name="Comma [0] 2 3 3 3 3 4" xfId="40744" xr:uid="{AF10E8F1-06F8-4C8B-8B94-E7D4940DD75C}"/>
    <cellStyle name="Comma [0] 2 3 3 3 3 5" xfId="23239" xr:uid="{DFB6945B-28DB-4DA4-8733-E1E9F05B37B6}"/>
    <cellStyle name="Comma [0] 2 3 3 3 4" xfId="7921" xr:uid="{00000000-0005-0000-0000-0000CD010000}"/>
    <cellStyle name="Comma [0] 2 3 3 3 4 2" xfId="16674" xr:uid="{A75901FE-B3E8-40F3-ADBD-19C56B989F79}"/>
    <cellStyle name="Comma [0] 2 3 3 3 4 2 2" xfId="51684" xr:uid="{2FE81E85-E46E-4923-8D53-5E2331F561E0}"/>
    <cellStyle name="Comma [0] 2 3 3 3 4 2 3" xfId="34179" xr:uid="{7072CA4A-6890-4601-8748-0E0212D4F3EB}"/>
    <cellStyle name="Comma [0] 2 3 3 3 4 3" xfId="42932" xr:uid="{880270F3-7976-43C3-8225-7E3F7889635C}"/>
    <cellStyle name="Comma [0] 2 3 3 3 4 4" xfId="25427" xr:uid="{59B2C7A0-AD43-49F8-8E26-71D025484352}"/>
    <cellStyle name="Comma [0] 2 3 3 3 5" xfId="12298" xr:uid="{E53500EB-AC80-4397-81B1-6D20A72A9993}"/>
    <cellStyle name="Comma [0] 2 3 3 3 5 2" xfId="47308" xr:uid="{42B088A5-9875-4C2F-B9C9-262FDDD4F565}"/>
    <cellStyle name="Comma [0] 2 3 3 3 5 3" xfId="29803" xr:uid="{09FCD938-D0D4-4DF7-9F66-2951BC5EDA25}"/>
    <cellStyle name="Comma [0] 2 3 3 3 6" xfId="38556" xr:uid="{9A239ADE-8092-4D58-B32C-9875349D3E73}"/>
    <cellStyle name="Comma [0] 2 3 3 3 7" xfId="21051" xr:uid="{329FBB33-6585-4536-8AFC-5B42C90F9F6E}"/>
    <cellStyle name="Comma [0] 2 3 3 4" xfId="4089" xr:uid="{00000000-0005-0000-0000-0000CE010000}"/>
    <cellStyle name="Comma [0] 2 3 3 4 2" xfId="6278" xr:uid="{00000000-0005-0000-0000-0000CF010000}"/>
    <cellStyle name="Comma [0] 2 3 3 4 2 2" xfId="10655" xr:uid="{00000000-0005-0000-0000-0000D0010000}"/>
    <cellStyle name="Comma [0] 2 3 3 4 2 2 2" xfId="19408" xr:uid="{CA1E0000-96E4-4D4C-BBF7-E2E04E5D6AD5}"/>
    <cellStyle name="Comma [0] 2 3 3 4 2 2 2 2" xfId="54418" xr:uid="{2E0A02FE-3E82-413D-9BB5-5ABEA61D0C38}"/>
    <cellStyle name="Comma [0] 2 3 3 4 2 2 2 3" xfId="36913" xr:uid="{9E9AB0FC-F30B-494E-B38B-490D5F5DF301}"/>
    <cellStyle name="Comma [0] 2 3 3 4 2 2 3" xfId="45666" xr:uid="{829A1A6D-771B-4AB8-9441-99A4B42ADDB8}"/>
    <cellStyle name="Comma [0] 2 3 3 4 2 2 4" xfId="28161" xr:uid="{DA9040C5-7CDC-4EC4-918B-A5AADA0F0D05}"/>
    <cellStyle name="Comma [0] 2 3 3 4 2 3" xfId="15032" xr:uid="{4B949CE0-713E-4682-9CC2-8E205118B2C1}"/>
    <cellStyle name="Comma [0] 2 3 3 4 2 3 2" xfId="50042" xr:uid="{4AF88E36-2F02-4430-A7F1-F1EEB884E206}"/>
    <cellStyle name="Comma [0] 2 3 3 4 2 3 3" xfId="32537" xr:uid="{CE3A2D22-AA13-48F9-8421-8AB304ECC04E}"/>
    <cellStyle name="Comma [0] 2 3 3 4 2 4" xfId="41290" xr:uid="{7E1C504F-2B06-41B5-BC28-29B980A3D246}"/>
    <cellStyle name="Comma [0] 2 3 3 4 2 5" xfId="23785" xr:uid="{67C80AF4-6C0F-407D-9FF0-C12D229465CC}"/>
    <cellStyle name="Comma [0] 2 3 3 4 3" xfId="8467" xr:uid="{00000000-0005-0000-0000-0000D1010000}"/>
    <cellStyle name="Comma [0] 2 3 3 4 3 2" xfId="17220" xr:uid="{3B676E9E-E318-46D5-A622-11160A16C3CB}"/>
    <cellStyle name="Comma [0] 2 3 3 4 3 2 2" xfId="52230" xr:uid="{2FC6D63A-EAAA-47CF-8456-18CD72F32C80}"/>
    <cellStyle name="Comma [0] 2 3 3 4 3 2 3" xfId="34725" xr:uid="{1E6AD314-B840-4587-B9B3-6252B1CA8408}"/>
    <cellStyle name="Comma [0] 2 3 3 4 3 3" xfId="43478" xr:uid="{9BB00807-73B2-4851-8C16-7942813D74DA}"/>
    <cellStyle name="Comma [0] 2 3 3 4 3 4" xfId="25973" xr:uid="{84527A95-E7D6-4235-B988-733D3327CF60}"/>
    <cellStyle name="Comma [0] 2 3 3 4 4" xfId="12844" xr:uid="{9C8D02F9-89AC-4525-B3E9-B68EC49EC57C}"/>
    <cellStyle name="Comma [0] 2 3 3 4 4 2" xfId="47854" xr:uid="{876620F6-10FC-4552-B70E-ADACC6D6D4DA}"/>
    <cellStyle name="Comma [0] 2 3 3 4 4 3" xfId="30349" xr:uid="{C49955F7-BF02-4F80-A8EA-0494C978BC57}"/>
    <cellStyle name="Comma [0] 2 3 3 4 5" xfId="39102" xr:uid="{936456A4-F874-4D57-9D30-659C3AE16BF1}"/>
    <cellStyle name="Comma [0] 2 3 3 4 6" xfId="21597" xr:uid="{4079FDA7-EFBA-478A-BA3F-3AD208CDF359}"/>
    <cellStyle name="Comma [0] 2 3 3 5" xfId="5184" xr:uid="{00000000-0005-0000-0000-0000D2010000}"/>
    <cellStyle name="Comma [0] 2 3 3 5 2" xfId="9561" xr:uid="{00000000-0005-0000-0000-0000D3010000}"/>
    <cellStyle name="Comma [0] 2 3 3 5 2 2" xfId="18314" xr:uid="{BDDCFFE9-B0F2-479D-A0CC-6ECF4DD87BA6}"/>
    <cellStyle name="Comma [0] 2 3 3 5 2 2 2" xfId="53324" xr:uid="{9E5EDBD7-DCDD-4CE4-A5AA-F8DD80797D26}"/>
    <cellStyle name="Comma [0] 2 3 3 5 2 2 3" xfId="35819" xr:uid="{6183D9C6-C351-4B34-AA95-F1E6A613120B}"/>
    <cellStyle name="Comma [0] 2 3 3 5 2 3" xfId="44572" xr:uid="{8191CB9D-D3D7-46F9-850F-15E3E0398563}"/>
    <cellStyle name="Comma [0] 2 3 3 5 2 4" xfId="27067" xr:uid="{025398C1-C05D-4F73-B706-41C0A378CDF7}"/>
    <cellStyle name="Comma [0] 2 3 3 5 3" xfId="13938" xr:uid="{4C120FC0-988E-4CA2-AA43-8CDD53CAEB04}"/>
    <cellStyle name="Comma [0] 2 3 3 5 3 2" xfId="48948" xr:uid="{B37E8E16-2D63-476F-8744-ED8C7AF36E4B}"/>
    <cellStyle name="Comma [0] 2 3 3 5 3 3" xfId="31443" xr:uid="{F6635E75-1B94-4A30-8FC9-8DD176F51135}"/>
    <cellStyle name="Comma [0] 2 3 3 5 4" xfId="40196" xr:uid="{C71A4F0A-62D9-4F68-B85A-C6A0A756BF6F}"/>
    <cellStyle name="Comma [0] 2 3 3 5 5" xfId="22691" xr:uid="{B3FE09E9-0C1C-4AD8-A158-C0CEDF6D7CB8}"/>
    <cellStyle name="Comma [0] 2 3 3 6" xfId="7373" xr:uid="{00000000-0005-0000-0000-0000D4010000}"/>
    <cellStyle name="Comma [0] 2 3 3 6 2" xfId="16126" xr:uid="{E1613086-B5E5-4F01-BDD2-D47A0235F132}"/>
    <cellStyle name="Comma [0] 2 3 3 6 2 2" xfId="51136" xr:uid="{6F8C99A3-832F-4D38-A32F-B05B29099671}"/>
    <cellStyle name="Comma [0] 2 3 3 6 2 3" xfId="33631" xr:uid="{9B7EE0C9-988C-4BA0-92BD-135BC2E0D224}"/>
    <cellStyle name="Comma [0] 2 3 3 6 3" xfId="42384" xr:uid="{DAEEC1C7-A677-42D7-A03C-4E4EE9B2094E}"/>
    <cellStyle name="Comma [0] 2 3 3 6 4" xfId="24879" xr:uid="{7CCC5681-651C-4D78-9BD2-8CC4914ED654}"/>
    <cellStyle name="Comma [0] 2 3 3 7" xfId="11750" xr:uid="{B033A195-6D00-4915-8BDE-CD92C44C5A84}"/>
    <cellStyle name="Comma [0] 2 3 3 7 2" xfId="46760" xr:uid="{87D0B5B0-7D40-46BB-866F-7402C6DCC935}"/>
    <cellStyle name="Comma [0] 2 3 3 7 3" xfId="29255" xr:uid="{AB2AEEC8-F0D7-4BB9-ADDA-0D90F05C78D8}"/>
    <cellStyle name="Comma [0] 2 3 3 8" xfId="38008" xr:uid="{8F9995ED-4DF6-404F-A622-00B2AAE10729}"/>
    <cellStyle name="Comma [0] 2 3 3 9" xfId="20503" xr:uid="{19D4BA6B-D7A6-4F32-BCCA-87CBF31F1079}"/>
    <cellStyle name="Comma [0] 2 3 4" xfId="2873" xr:uid="{00000000-0005-0000-0000-0000D5010000}"/>
    <cellStyle name="Comma [0] 2 3 4 2" xfId="3152" xr:uid="{00000000-0005-0000-0000-0000D6010000}"/>
    <cellStyle name="Comma [0] 2 3 4 2 2" xfId="3705" xr:uid="{00000000-0005-0000-0000-0000D7010000}"/>
    <cellStyle name="Comma [0] 2 3 4 2 2 2" xfId="4801" xr:uid="{00000000-0005-0000-0000-0000D8010000}"/>
    <cellStyle name="Comma [0] 2 3 4 2 2 2 2" xfId="6990" xr:uid="{00000000-0005-0000-0000-0000D9010000}"/>
    <cellStyle name="Comma [0] 2 3 4 2 2 2 2 2" xfId="11367" xr:uid="{00000000-0005-0000-0000-0000DA010000}"/>
    <cellStyle name="Comma [0] 2 3 4 2 2 2 2 2 2" xfId="20120" xr:uid="{7CEB2229-E166-404D-8F91-ACDD0020915D}"/>
    <cellStyle name="Comma [0] 2 3 4 2 2 2 2 2 2 2" xfId="55130" xr:uid="{E4B66B58-369A-42EC-BA3F-86892F50BB28}"/>
    <cellStyle name="Comma [0] 2 3 4 2 2 2 2 2 2 3" xfId="37625" xr:uid="{00D57623-9AF5-4545-8971-D53952F081F6}"/>
    <cellStyle name="Comma [0] 2 3 4 2 2 2 2 2 3" xfId="46378" xr:uid="{58822BD8-28B5-45BF-B271-269ABADBEAE3}"/>
    <cellStyle name="Comma [0] 2 3 4 2 2 2 2 2 4" xfId="28873" xr:uid="{5F83A88F-0975-4170-83D8-3EF27634DE5A}"/>
    <cellStyle name="Comma [0] 2 3 4 2 2 2 2 3" xfId="15744" xr:uid="{C46632EB-0BEC-4BFD-B43B-61A65111C907}"/>
    <cellStyle name="Comma [0] 2 3 4 2 2 2 2 3 2" xfId="50754" xr:uid="{4196D7AA-6FEA-4A5D-A1AC-8F201E4D460F}"/>
    <cellStyle name="Comma [0] 2 3 4 2 2 2 2 3 3" xfId="33249" xr:uid="{DA427299-F9C6-411C-B062-C3ED7EE3CEA8}"/>
    <cellStyle name="Comma [0] 2 3 4 2 2 2 2 4" xfId="42002" xr:uid="{23686FA3-1154-47C4-A49D-B92B8AE34653}"/>
    <cellStyle name="Comma [0] 2 3 4 2 2 2 2 5" xfId="24497" xr:uid="{683B2BF0-2322-4394-9E3C-889086CBABB2}"/>
    <cellStyle name="Comma [0] 2 3 4 2 2 2 3" xfId="9179" xr:uid="{00000000-0005-0000-0000-0000DB010000}"/>
    <cellStyle name="Comma [0] 2 3 4 2 2 2 3 2" xfId="17932" xr:uid="{85401AA1-BF38-4AEA-B078-6F6B15030DB9}"/>
    <cellStyle name="Comma [0] 2 3 4 2 2 2 3 2 2" xfId="52942" xr:uid="{A2A3CD31-38E9-490A-A7A2-EC5F656FFECB}"/>
    <cellStyle name="Comma [0] 2 3 4 2 2 2 3 2 3" xfId="35437" xr:uid="{36F5D7A8-5FE9-4170-AB96-3A5F82A5482D}"/>
    <cellStyle name="Comma [0] 2 3 4 2 2 2 3 3" xfId="44190" xr:uid="{6C17C832-6EDA-4394-99F7-B72F238FCD5A}"/>
    <cellStyle name="Comma [0] 2 3 4 2 2 2 3 4" xfId="26685" xr:uid="{B65651A0-475E-4C0A-AEB0-18B5AE5F8C19}"/>
    <cellStyle name="Comma [0] 2 3 4 2 2 2 4" xfId="13556" xr:uid="{6FDCF041-E78A-49FD-AC85-503E3C767251}"/>
    <cellStyle name="Comma [0] 2 3 4 2 2 2 4 2" xfId="48566" xr:uid="{EB72AFB2-15D2-407F-BA4B-80058F74D287}"/>
    <cellStyle name="Comma [0] 2 3 4 2 2 2 4 3" xfId="31061" xr:uid="{B0FDC8FD-8D3C-473D-B903-5117C52432DE}"/>
    <cellStyle name="Comma [0] 2 3 4 2 2 2 5" xfId="39814" xr:uid="{C60B3C9F-D150-4D98-A54C-855F4D3D6EE5}"/>
    <cellStyle name="Comma [0] 2 3 4 2 2 2 6" xfId="22309" xr:uid="{F46610F0-26CC-469F-8C74-7F296D7185E0}"/>
    <cellStyle name="Comma [0] 2 3 4 2 2 3" xfId="5896" xr:uid="{00000000-0005-0000-0000-0000DC010000}"/>
    <cellStyle name="Comma [0] 2 3 4 2 2 3 2" xfId="10273" xr:uid="{00000000-0005-0000-0000-0000DD010000}"/>
    <cellStyle name="Comma [0] 2 3 4 2 2 3 2 2" xfId="19026" xr:uid="{5FBCECFB-436F-48A3-865F-8941249BB2E5}"/>
    <cellStyle name="Comma [0] 2 3 4 2 2 3 2 2 2" xfId="54036" xr:uid="{3531B6D9-6048-4C0A-9B7B-29FFCE876BC9}"/>
    <cellStyle name="Comma [0] 2 3 4 2 2 3 2 2 3" xfId="36531" xr:uid="{12116543-EB64-4E78-AA8F-E3402883875E}"/>
    <cellStyle name="Comma [0] 2 3 4 2 2 3 2 3" xfId="45284" xr:uid="{847142E5-E944-49A4-A552-BDAB53C9D784}"/>
    <cellStyle name="Comma [0] 2 3 4 2 2 3 2 4" xfId="27779" xr:uid="{FE416B43-33B2-4CB4-865C-E6E4E473BF64}"/>
    <cellStyle name="Comma [0] 2 3 4 2 2 3 3" xfId="14650" xr:uid="{FF632F9C-E39C-4766-9189-46A5098EE6FE}"/>
    <cellStyle name="Comma [0] 2 3 4 2 2 3 3 2" xfId="49660" xr:uid="{58CEDFD5-8244-46D3-AEB1-F71E9674C9E7}"/>
    <cellStyle name="Comma [0] 2 3 4 2 2 3 3 3" xfId="32155" xr:uid="{B98EBB0A-AED2-4BED-9E99-F530F3DFB284}"/>
    <cellStyle name="Comma [0] 2 3 4 2 2 3 4" xfId="40908" xr:uid="{6AB64023-E5CA-4BFC-8069-D42699EBF0B4}"/>
    <cellStyle name="Comma [0] 2 3 4 2 2 3 5" xfId="23403" xr:uid="{70FB1B3E-67B2-49FB-9061-C82DF3CEE0D4}"/>
    <cellStyle name="Comma [0] 2 3 4 2 2 4" xfId="8085" xr:uid="{00000000-0005-0000-0000-0000DE010000}"/>
    <cellStyle name="Comma [0] 2 3 4 2 2 4 2" xfId="16838" xr:uid="{2A5A5C4F-B416-48F1-8294-E1C7F372B034}"/>
    <cellStyle name="Comma [0] 2 3 4 2 2 4 2 2" xfId="51848" xr:uid="{A8B5F385-1A19-49CB-96A1-D7566F93F688}"/>
    <cellStyle name="Comma [0] 2 3 4 2 2 4 2 3" xfId="34343" xr:uid="{7B1B4D7A-DDD6-4848-8B14-CBC1F343828D}"/>
    <cellStyle name="Comma [0] 2 3 4 2 2 4 3" xfId="43096" xr:uid="{C0006A73-1F2C-4438-944C-62A549CD4CE1}"/>
    <cellStyle name="Comma [0] 2 3 4 2 2 4 4" xfId="25591" xr:uid="{838BE02A-6345-4DA7-9DE4-663B1FA3D9D9}"/>
    <cellStyle name="Comma [0] 2 3 4 2 2 5" xfId="12462" xr:uid="{D2C25126-1D06-4E89-BD28-2FACC2B478B0}"/>
    <cellStyle name="Comma [0] 2 3 4 2 2 5 2" xfId="47472" xr:uid="{8EFE82A1-F22E-46ED-9876-C8720A1389C6}"/>
    <cellStyle name="Comma [0] 2 3 4 2 2 5 3" xfId="29967" xr:uid="{7E7F7DD8-5382-4D19-87DD-EB5E00AE54F5}"/>
    <cellStyle name="Comma [0] 2 3 4 2 2 6" xfId="38720" xr:uid="{549B8ACB-F4C9-4F88-82E4-14653F8F0DD6}"/>
    <cellStyle name="Comma [0] 2 3 4 2 2 7" xfId="21215" xr:uid="{0186BCA4-3222-4B3E-ACBF-EFBFBEAF07CA}"/>
    <cellStyle name="Comma [0] 2 3 4 2 3" xfId="4253" xr:uid="{00000000-0005-0000-0000-0000DF010000}"/>
    <cellStyle name="Comma [0] 2 3 4 2 3 2" xfId="6442" xr:uid="{00000000-0005-0000-0000-0000E0010000}"/>
    <cellStyle name="Comma [0] 2 3 4 2 3 2 2" xfId="10819" xr:uid="{00000000-0005-0000-0000-0000E1010000}"/>
    <cellStyle name="Comma [0] 2 3 4 2 3 2 2 2" xfId="19572" xr:uid="{DFDDFA1B-CD73-4061-B50D-F391B7AFF091}"/>
    <cellStyle name="Comma [0] 2 3 4 2 3 2 2 2 2" xfId="54582" xr:uid="{B313155C-8186-4AFC-B86E-4B3B9419A669}"/>
    <cellStyle name="Comma [0] 2 3 4 2 3 2 2 2 3" xfId="37077" xr:uid="{1A4E78DC-9213-481B-BCD5-61C3DA2D7080}"/>
    <cellStyle name="Comma [0] 2 3 4 2 3 2 2 3" xfId="45830" xr:uid="{F203B3AE-D5D9-43D7-82AC-88F30388F587}"/>
    <cellStyle name="Comma [0] 2 3 4 2 3 2 2 4" xfId="28325" xr:uid="{FB92B55C-1CC8-40B6-9D64-DCFEFDE3FDE5}"/>
    <cellStyle name="Comma [0] 2 3 4 2 3 2 3" xfId="15196" xr:uid="{1A7ADCA9-13B2-4D8B-AB3B-74B54E0972F3}"/>
    <cellStyle name="Comma [0] 2 3 4 2 3 2 3 2" xfId="50206" xr:uid="{E792C250-4250-4164-9059-F0EDBE5D3293}"/>
    <cellStyle name="Comma [0] 2 3 4 2 3 2 3 3" xfId="32701" xr:uid="{B110C598-0A31-430A-811A-4561199154FB}"/>
    <cellStyle name="Comma [0] 2 3 4 2 3 2 4" xfId="41454" xr:uid="{5D912A8A-64AF-4058-82ED-6BEC4F04CFF2}"/>
    <cellStyle name="Comma [0] 2 3 4 2 3 2 5" xfId="23949" xr:uid="{C63B63A6-116D-47A3-A179-86174117EE69}"/>
    <cellStyle name="Comma [0] 2 3 4 2 3 3" xfId="8631" xr:uid="{00000000-0005-0000-0000-0000E2010000}"/>
    <cellStyle name="Comma [0] 2 3 4 2 3 3 2" xfId="17384" xr:uid="{856E1224-7722-4334-A1DD-61FD5CCD3B11}"/>
    <cellStyle name="Comma [0] 2 3 4 2 3 3 2 2" xfId="52394" xr:uid="{B3D11FB1-EA39-4F5F-8D6A-084815AD1E3E}"/>
    <cellStyle name="Comma [0] 2 3 4 2 3 3 2 3" xfId="34889" xr:uid="{ED9E1C31-E536-48D4-8677-6A5990E0B879}"/>
    <cellStyle name="Comma [0] 2 3 4 2 3 3 3" xfId="43642" xr:uid="{CDDEAC71-97A0-40BA-AE85-525D8594B077}"/>
    <cellStyle name="Comma [0] 2 3 4 2 3 3 4" xfId="26137" xr:uid="{304033BB-0469-4E50-86D4-06B19DED2760}"/>
    <cellStyle name="Comma [0] 2 3 4 2 3 4" xfId="13008" xr:uid="{247DD827-58EA-4FFC-BF6E-CDD9F8257945}"/>
    <cellStyle name="Comma [0] 2 3 4 2 3 4 2" xfId="48018" xr:uid="{51A7FC85-A7D6-45F5-B26E-A16B6BC96752}"/>
    <cellStyle name="Comma [0] 2 3 4 2 3 4 3" xfId="30513" xr:uid="{A8D35301-D7F4-4DAE-80F9-357BC76512E1}"/>
    <cellStyle name="Comma [0] 2 3 4 2 3 5" xfId="39266" xr:uid="{1E44888A-E969-4577-96C0-9C7AC3F8F846}"/>
    <cellStyle name="Comma [0] 2 3 4 2 3 6" xfId="21761" xr:uid="{AAA48375-0989-489A-9023-F00D93DC5B2F}"/>
    <cellStyle name="Comma [0] 2 3 4 2 4" xfId="5348" xr:uid="{00000000-0005-0000-0000-0000E3010000}"/>
    <cellStyle name="Comma [0] 2 3 4 2 4 2" xfId="9725" xr:uid="{00000000-0005-0000-0000-0000E4010000}"/>
    <cellStyle name="Comma [0] 2 3 4 2 4 2 2" xfId="18478" xr:uid="{6E352C4D-0571-4FB1-9A15-FAD581D98A8A}"/>
    <cellStyle name="Comma [0] 2 3 4 2 4 2 2 2" xfId="53488" xr:uid="{02F16034-3560-4BF8-BE50-13AE55542FA3}"/>
    <cellStyle name="Comma [0] 2 3 4 2 4 2 2 3" xfId="35983" xr:uid="{51F2EDA7-AA68-48C5-B0DF-46A01C5D4BE0}"/>
    <cellStyle name="Comma [0] 2 3 4 2 4 2 3" xfId="44736" xr:uid="{20821D78-C244-490B-B40B-80E5A2CD2F46}"/>
    <cellStyle name="Comma [0] 2 3 4 2 4 2 4" xfId="27231" xr:uid="{BFF2E96D-D2BF-4440-A6D8-9F92DFA686D4}"/>
    <cellStyle name="Comma [0] 2 3 4 2 4 3" xfId="14102" xr:uid="{160C839D-904A-4C9C-B519-C4B12E00A6B5}"/>
    <cellStyle name="Comma [0] 2 3 4 2 4 3 2" xfId="49112" xr:uid="{CD12B53C-6CDB-4893-853F-49C6E7806009}"/>
    <cellStyle name="Comma [0] 2 3 4 2 4 3 3" xfId="31607" xr:uid="{3EE6733A-8B50-41F3-8AA8-3FFECF537BC6}"/>
    <cellStyle name="Comma [0] 2 3 4 2 4 4" xfId="40360" xr:uid="{6CE6A964-BD2C-47EC-A3AF-29BF7A48A4DD}"/>
    <cellStyle name="Comma [0] 2 3 4 2 4 5" xfId="22855" xr:uid="{6B22D764-4424-4D99-9570-3A7EAFF28517}"/>
    <cellStyle name="Comma [0] 2 3 4 2 5" xfId="7537" xr:uid="{00000000-0005-0000-0000-0000E5010000}"/>
    <cellStyle name="Comma [0] 2 3 4 2 5 2" xfId="16290" xr:uid="{851500A6-A0E2-4A71-A0B7-AF9C58597950}"/>
    <cellStyle name="Comma [0] 2 3 4 2 5 2 2" xfId="51300" xr:uid="{AAA8503A-D6BC-4169-910B-DCFE8E701596}"/>
    <cellStyle name="Comma [0] 2 3 4 2 5 2 3" xfId="33795" xr:uid="{8529D378-3EAE-4AF3-A5B9-2A4EB8A9FCA7}"/>
    <cellStyle name="Comma [0] 2 3 4 2 5 3" xfId="42548" xr:uid="{2B0BA049-9635-4DA3-B9A2-965907233D97}"/>
    <cellStyle name="Comma [0] 2 3 4 2 5 4" xfId="25043" xr:uid="{9ADD5698-0445-4855-939A-8D8D577581CF}"/>
    <cellStyle name="Comma [0] 2 3 4 2 6" xfId="11914" xr:uid="{494FB396-1AFC-4CB0-B217-CB9DCCB7E057}"/>
    <cellStyle name="Comma [0] 2 3 4 2 6 2" xfId="46924" xr:uid="{309E0CBA-959C-4BE6-A757-17E4DFD74C04}"/>
    <cellStyle name="Comma [0] 2 3 4 2 6 3" xfId="29419" xr:uid="{565080FA-B5CD-4F65-96ED-099390005514}"/>
    <cellStyle name="Comma [0] 2 3 4 2 7" xfId="38172" xr:uid="{C113224C-7478-42BC-A6DD-ECDCC714AFCE}"/>
    <cellStyle name="Comma [0] 2 3 4 2 8" xfId="20667" xr:uid="{4F0A69F1-C11F-4563-8717-48FB24D2AB74}"/>
    <cellStyle name="Comma [0] 2 3 4 3" xfId="3431" xr:uid="{00000000-0005-0000-0000-0000E6010000}"/>
    <cellStyle name="Comma [0] 2 3 4 3 2" xfId="4527" xr:uid="{00000000-0005-0000-0000-0000E7010000}"/>
    <cellStyle name="Comma [0] 2 3 4 3 2 2" xfId="6716" xr:uid="{00000000-0005-0000-0000-0000E8010000}"/>
    <cellStyle name="Comma [0] 2 3 4 3 2 2 2" xfId="11093" xr:uid="{00000000-0005-0000-0000-0000E9010000}"/>
    <cellStyle name="Comma [0] 2 3 4 3 2 2 2 2" xfId="19846" xr:uid="{BB43FA88-1B71-4E69-939A-2ADEFF069C7F}"/>
    <cellStyle name="Comma [0] 2 3 4 3 2 2 2 2 2" xfId="54856" xr:uid="{3A554292-CF1E-4372-B253-1D9073775EF5}"/>
    <cellStyle name="Comma [0] 2 3 4 3 2 2 2 2 3" xfId="37351" xr:uid="{E4CBA851-8637-4E9C-8364-51A8C2474893}"/>
    <cellStyle name="Comma [0] 2 3 4 3 2 2 2 3" xfId="46104" xr:uid="{2CA05087-EE9E-47BF-AF70-3C574B587DB9}"/>
    <cellStyle name="Comma [0] 2 3 4 3 2 2 2 4" xfId="28599" xr:uid="{97643663-84AB-46D4-B3B9-6ACECEB9B6B8}"/>
    <cellStyle name="Comma [0] 2 3 4 3 2 2 3" xfId="15470" xr:uid="{8005C80C-8102-4CD1-B586-6FCEBFD4A065}"/>
    <cellStyle name="Comma [0] 2 3 4 3 2 2 3 2" xfId="50480" xr:uid="{FAB1AB4B-663E-44DD-9BB7-3F1AD85F6B2D}"/>
    <cellStyle name="Comma [0] 2 3 4 3 2 2 3 3" xfId="32975" xr:uid="{14855445-E009-42BE-9E2C-E69F979C048E}"/>
    <cellStyle name="Comma [0] 2 3 4 3 2 2 4" xfId="41728" xr:uid="{3373E790-7A8C-4581-B908-0DDF9832771D}"/>
    <cellStyle name="Comma [0] 2 3 4 3 2 2 5" xfId="24223" xr:uid="{FB86B78B-DA6B-4C9B-85F4-74BDF08BAF8E}"/>
    <cellStyle name="Comma [0] 2 3 4 3 2 3" xfId="8905" xr:uid="{00000000-0005-0000-0000-0000EA010000}"/>
    <cellStyle name="Comma [0] 2 3 4 3 2 3 2" xfId="17658" xr:uid="{2C89AF68-A693-47A8-95B8-314D78ED9AFB}"/>
    <cellStyle name="Comma [0] 2 3 4 3 2 3 2 2" xfId="52668" xr:uid="{3EA7BEFA-0A14-43F8-A7E7-6BCAE6BEFD90}"/>
    <cellStyle name="Comma [0] 2 3 4 3 2 3 2 3" xfId="35163" xr:uid="{E138CC47-5320-4D4F-A305-E42F21D6AE1A}"/>
    <cellStyle name="Comma [0] 2 3 4 3 2 3 3" xfId="43916" xr:uid="{43A6FF00-516D-43FF-91F4-4CA2E32E0D53}"/>
    <cellStyle name="Comma [0] 2 3 4 3 2 3 4" xfId="26411" xr:uid="{6DBED4C3-7C06-4977-AE05-226B16F4199E}"/>
    <cellStyle name="Comma [0] 2 3 4 3 2 4" xfId="13282" xr:uid="{88B3C18B-88BF-4005-B4BF-9F552F4FFCAD}"/>
    <cellStyle name="Comma [0] 2 3 4 3 2 4 2" xfId="48292" xr:uid="{FB2C191B-9DCA-453C-8263-BC0429C71E96}"/>
    <cellStyle name="Comma [0] 2 3 4 3 2 4 3" xfId="30787" xr:uid="{C0D34FCE-4D6A-46CE-83AA-671ED10A5E3E}"/>
    <cellStyle name="Comma [0] 2 3 4 3 2 5" xfId="39540" xr:uid="{CC501AE9-E8BE-41C8-807D-B86CBB96D0D6}"/>
    <cellStyle name="Comma [0] 2 3 4 3 2 6" xfId="22035" xr:uid="{8995D725-984A-4139-81DA-0F9896E89AF0}"/>
    <cellStyle name="Comma [0] 2 3 4 3 3" xfId="5622" xr:uid="{00000000-0005-0000-0000-0000EB010000}"/>
    <cellStyle name="Comma [0] 2 3 4 3 3 2" xfId="9999" xr:uid="{00000000-0005-0000-0000-0000EC010000}"/>
    <cellStyle name="Comma [0] 2 3 4 3 3 2 2" xfId="18752" xr:uid="{9999C74F-98A1-4139-8EDC-0BF827056098}"/>
    <cellStyle name="Comma [0] 2 3 4 3 3 2 2 2" xfId="53762" xr:uid="{E52B0541-567A-46B6-85DA-35991B61E62D}"/>
    <cellStyle name="Comma [0] 2 3 4 3 3 2 2 3" xfId="36257" xr:uid="{06197B52-777A-4C21-9E67-16D785CA656B}"/>
    <cellStyle name="Comma [0] 2 3 4 3 3 2 3" xfId="45010" xr:uid="{F0F06DEC-5E5E-463F-8684-E50C473A23FB}"/>
    <cellStyle name="Comma [0] 2 3 4 3 3 2 4" xfId="27505" xr:uid="{D7A231B4-C267-44F0-8C47-C71F7308E758}"/>
    <cellStyle name="Comma [0] 2 3 4 3 3 3" xfId="14376" xr:uid="{15CE9D36-E8D7-4478-9003-E4C18A38FEEE}"/>
    <cellStyle name="Comma [0] 2 3 4 3 3 3 2" xfId="49386" xr:uid="{6729D5E6-72DF-4734-B7FE-F4DC9F4ABDC9}"/>
    <cellStyle name="Comma [0] 2 3 4 3 3 3 3" xfId="31881" xr:uid="{6FE74641-534A-4514-B696-3BEB5785B98F}"/>
    <cellStyle name="Comma [0] 2 3 4 3 3 4" xfId="40634" xr:uid="{0548F63D-A020-4996-8FA3-88E771B1FDA6}"/>
    <cellStyle name="Comma [0] 2 3 4 3 3 5" xfId="23129" xr:uid="{BCD7A2BD-9A5E-46B8-ABAE-342B63050BD9}"/>
    <cellStyle name="Comma [0] 2 3 4 3 4" xfId="7811" xr:uid="{00000000-0005-0000-0000-0000ED010000}"/>
    <cellStyle name="Comma [0] 2 3 4 3 4 2" xfId="16564" xr:uid="{135766CF-C234-4350-A84E-D47CEE158623}"/>
    <cellStyle name="Comma [0] 2 3 4 3 4 2 2" xfId="51574" xr:uid="{E1A46BE7-F8CA-4698-95B9-3B40ADA1317B}"/>
    <cellStyle name="Comma [0] 2 3 4 3 4 2 3" xfId="34069" xr:uid="{40345C19-516B-4E33-8F80-1B776C16E7A3}"/>
    <cellStyle name="Comma [0] 2 3 4 3 4 3" xfId="42822" xr:uid="{EFAC395C-FA04-40E5-BA50-0E3ABA9B61B5}"/>
    <cellStyle name="Comma [0] 2 3 4 3 4 4" xfId="25317" xr:uid="{29DA1D78-48AB-452C-A941-FE71EB7A6511}"/>
    <cellStyle name="Comma [0] 2 3 4 3 5" xfId="12188" xr:uid="{0A4AE95C-AFF3-401E-8134-B68530E06A52}"/>
    <cellStyle name="Comma [0] 2 3 4 3 5 2" xfId="47198" xr:uid="{742721C4-B6A2-459B-9421-29CA39BA7BE2}"/>
    <cellStyle name="Comma [0] 2 3 4 3 5 3" xfId="29693" xr:uid="{992F7239-6AB4-4A8A-94A9-C1CE1733F494}"/>
    <cellStyle name="Comma [0] 2 3 4 3 6" xfId="38446" xr:uid="{23ED2CF5-9AAF-4911-811C-FB8D3E6434E2}"/>
    <cellStyle name="Comma [0] 2 3 4 3 7" xfId="20941" xr:uid="{BACDFC41-450C-401B-8523-18C2D414743A}"/>
    <cellStyle name="Comma [0] 2 3 4 4" xfId="3979" xr:uid="{00000000-0005-0000-0000-0000EE010000}"/>
    <cellStyle name="Comma [0] 2 3 4 4 2" xfId="6168" xr:uid="{00000000-0005-0000-0000-0000EF010000}"/>
    <cellStyle name="Comma [0] 2 3 4 4 2 2" xfId="10545" xr:uid="{00000000-0005-0000-0000-0000F0010000}"/>
    <cellStyle name="Comma [0] 2 3 4 4 2 2 2" xfId="19298" xr:uid="{B5FD7165-AF04-4800-B019-6C47EE557781}"/>
    <cellStyle name="Comma [0] 2 3 4 4 2 2 2 2" xfId="54308" xr:uid="{A8439C6F-C0CD-4DD4-8EF6-BEF66B176CD8}"/>
    <cellStyle name="Comma [0] 2 3 4 4 2 2 2 3" xfId="36803" xr:uid="{9AD98909-A4F7-4B68-9DA6-8D1AE5A8F92E}"/>
    <cellStyle name="Comma [0] 2 3 4 4 2 2 3" xfId="45556" xr:uid="{2DAE3A70-43F9-4ACF-A867-41A18E13A282}"/>
    <cellStyle name="Comma [0] 2 3 4 4 2 2 4" xfId="28051" xr:uid="{D816BFAC-33C2-4497-A6E1-802F4FE92CBD}"/>
    <cellStyle name="Comma [0] 2 3 4 4 2 3" xfId="14922" xr:uid="{22ACC5A3-529F-4B70-AF8F-AAACCC351D96}"/>
    <cellStyle name="Comma [0] 2 3 4 4 2 3 2" xfId="49932" xr:uid="{1BE13EED-2FD7-482E-8A18-516FF6D11487}"/>
    <cellStyle name="Comma [0] 2 3 4 4 2 3 3" xfId="32427" xr:uid="{2040DDA1-B2C2-403E-B445-BBA96773F50F}"/>
    <cellStyle name="Comma [0] 2 3 4 4 2 4" xfId="41180" xr:uid="{670AEEF4-0AA5-4FF6-BD28-35F5BA38D5CD}"/>
    <cellStyle name="Comma [0] 2 3 4 4 2 5" xfId="23675" xr:uid="{889F2F3A-DECC-4C6B-9423-7B9D2BEE3400}"/>
    <cellStyle name="Comma [0] 2 3 4 4 3" xfId="8357" xr:uid="{00000000-0005-0000-0000-0000F1010000}"/>
    <cellStyle name="Comma [0] 2 3 4 4 3 2" xfId="17110" xr:uid="{15B52B19-FF57-499D-AA87-78DEF3FB4ACF}"/>
    <cellStyle name="Comma [0] 2 3 4 4 3 2 2" xfId="52120" xr:uid="{6EFA6CBF-DFFA-4B69-93E1-35DC59E3DCF8}"/>
    <cellStyle name="Comma [0] 2 3 4 4 3 2 3" xfId="34615" xr:uid="{F440F469-B31F-4068-B876-638C7C90F67A}"/>
    <cellStyle name="Comma [0] 2 3 4 4 3 3" xfId="43368" xr:uid="{98EEFB9F-B57B-466E-BE90-10C37200C1D6}"/>
    <cellStyle name="Comma [0] 2 3 4 4 3 4" xfId="25863" xr:uid="{5C9E0495-5EA8-46D9-BFF4-0B39F1DE3C80}"/>
    <cellStyle name="Comma [0] 2 3 4 4 4" xfId="12734" xr:uid="{B73F69C2-CA83-4145-9690-3CC3EAEB1A61}"/>
    <cellStyle name="Comma [0] 2 3 4 4 4 2" xfId="47744" xr:uid="{BEF393AD-8E10-4E22-A4BA-3B3F82802000}"/>
    <cellStyle name="Comma [0] 2 3 4 4 4 3" xfId="30239" xr:uid="{55AB1D80-6294-41C6-A6FE-7ED3FABDEC51}"/>
    <cellStyle name="Comma [0] 2 3 4 4 5" xfId="38992" xr:uid="{A4B60FE0-D075-466E-A555-AEA014C8CC5A}"/>
    <cellStyle name="Comma [0] 2 3 4 4 6" xfId="21487" xr:uid="{7B0025DC-2F23-46D1-8A81-7F4ABBABC09B}"/>
    <cellStyle name="Comma [0] 2 3 4 5" xfId="5074" xr:uid="{00000000-0005-0000-0000-0000F2010000}"/>
    <cellStyle name="Comma [0] 2 3 4 5 2" xfId="9451" xr:uid="{00000000-0005-0000-0000-0000F3010000}"/>
    <cellStyle name="Comma [0] 2 3 4 5 2 2" xfId="18204" xr:uid="{14672C13-6683-40F6-8424-B74C0B1D7469}"/>
    <cellStyle name="Comma [0] 2 3 4 5 2 2 2" xfId="53214" xr:uid="{F9B99DB6-F728-4942-9B51-35218BFFC319}"/>
    <cellStyle name="Comma [0] 2 3 4 5 2 2 3" xfId="35709" xr:uid="{C4ADDBE8-ADB9-4CFB-A735-2A11CDB47062}"/>
    <cellStyle name="Comma [0] 2 3 4 5 2 3" xfId="44462" xr:uid="{C2A21E91-616C-4F05-9AED-DF9360D22797}"/>
    <cellStyle name="Comma [0] 2 3 4 5 2 4" xfId="26957" xr:uid="{80ACCFAC-8CBB-46B5-A711-29A5E34C8994}"/>
    <cellStyle name="Comma [0] 2 3 4 5 3" xfId="13828" xr:uid="{58E20D08-D915-4523-8B5F-95FED1160B56}"/>
    <cellStyle name="Comma [0] 2 3 4 5 3 2" xfId="48838" xr:uid="{5B3EA605-39CE-4E10-8DA8-33106DDB7FD0}"/>
    <cellStyle name="Comma [0] 2 3 4 5 3 3" xfId="31333" xr:uid="{60A65394-CADA-4BD5-B3EC-0E614D4B77CF}"/>
    <cellStyle name="Comma [0] 2 3 4 5 4" xfId="40086" xr:uid="{7765F9E3-7BF3-4842-BFFF-3FB01985F99A}"/>
    <cellStyle name="Comma [0] 2 3 4 5 5" xfId="22581" xr:uid="{E58645A5-B0C6-4375-8C75-C93BD7F6CBA6}"/>
    <cellStyle name="Comma [0] 2 3 4 6" xfId="7263" xr:uid="{00000000-0005-0000-0000-0000F4010000}"/>
    <cellStyle name="Comma [0] 2 3 4 6 2" xfId="16016" xr:uid="{AD1C6C20-3B88-4F36-B95C-D0C3F5CAE985}"/>
    <cellStyle name="Comma [0] 2 3 4 6 2 2" xfId="51026" xr:uid="{13210A6B-3C69-4E84-81E4-366146BF9D43}"/>
    <cellStyle name="Comma [0] 2 3 4 6 2 3" xfId="33521" xr:uid="{3E03859C-E9E5-4903-9AF2-AA35735E539E}"/>
    <cellStyle name="Comma [0] 2 3 4 6 3" xfId="42274" xr:uid="{17A87D91-6A26-4EC4-8BB6-185D9898A9A0}"/>
    <cellStyle name="Comma [0] 2 3 4 6 4" xfId="24769" xr:uid="{263ACCB9-980E-47E0-B0C5-4AE37D7BD82B}"/>
    <cellStyle name="Comma [0] 2 3 4 7" xfId="11640" xr:uid="{8432506D-CF59-496A-B0DB-0AE5DCC72DF3}"/>
    <cellStyle name="Comma [0] 2 3 4 7 2" xfId="46650" xr:uid="{7D9803CB-BBD9-4CCD-832E-7F1D4BF10F67}"/>
    <cellStyle name="Comma [0] 2 3 4 7 3" xfId="29145" xr:uid="{8210FED7-684A-4C29-8D6E-5F85016977E1}"/>
    <cellStyle name="Comma [0] 2 3 4 8" xfId="37898" xr:uid="{73F72EED-4E59-4C9A-BD8C-52DF3FC12FCF}"/>
    <cellStyle name="Comma [0] 2 3 4 9" xfId="20393" xr:uid="{1E1047BD-6F05-405D-8CC2-8582BAC84CF1}"/>
    <cellStyle name="Comma [0] 2 3 5" xfId="3102" xr:uid="{00000000-0005-0000-0000-0000F5010000}"/>
    <cellStyle name="Comma [0] 2 3 5 2" xfId="3656" xr:uid="{00000000-0005-0000-0000-0000F6010000}"/>
    <cellStyle name="Comma [0] 2 3 5 2 2" xfId="4752" xr:uid="{00000000-0005-0000-0000-0000F7010000}"/>
    <cellStyle name="Comma [0] 2 3 5 2 2 2" xfId="6941" xr:uid="{00000000-0005-0000-0000-0000F8010000}"/>
    <cellStyle name="Comma [0] 2 3 5 2 2 2 2" xfId="11318" xr:uid="{00000000-0005-0000-0000-0000F9010000}"/>
    <cellStyle name="Comma [0] 2 3 5 2 2 2 2 2" xfId="20071" xr:uid="{DDECC603-2A40-42EF-B29D-F6CE544E7641}"/>
    <cellStyle name="Comma [0] 2 3 5 2 2 2 2 2 2" xfId="55081" xr:uid="{CF914A0B-ADDE-41C9-AF89-773A590D8C83}"/>
    <cellStyle name="Comma [0] 2 3 5 2 2 2 2 2 3" xfId="37576" xr:uid="{25D7738E-C566-43FB-85C9-C423D6B8842C}"/>
    <cellStyle name="Comma [0] 2 3 5 2 2 2 2 3" xfId="46329" xr:uid="{90D61E32-3C7A-497F-B52B-82B50F57E035}"/>
    <cellStyle name="Comma [0] 2 3 5 2 2 2 2 4" xfId="28824" xr:uid="{E83EC541-11C5-412F-9B06-40CF6EEA0630}"/>
    <cellStyle name="Comma [0] 2 3 5 2 2 2 3" xfId="15695" xr:uid="{92D31B29-46B1-4259-A0B2-3656C4790609}"/>
    <cellStyle name="Comma [0] 2 3 5 2 2 2 3 2" xfId="50705" xr:uid="{0765BFF8-BD49-4B3E-BC54-C5EFE94E8526}"/>
    <cellStyle name="Comma [0] 2 3 5 2 2 2 3 3" xfId="33200" xr:uid="{05DFA6B0-B33C-439D-94BE-DC731CFC0FD6}"/>
    <cellStyle name="Comma [0] 2 3 5 2 2 2 4" xfId="41953" xr:uid="{6A450C4E-18DE-482B-BD6D-28B2162B1B6D}"/>
    <cellStyle name="Comma [0] 2 3 5 2 2 2 5" xfId="24448" xr:uid="{B2D5FCB7-3530-4075-A9B9-82A419AF1519}"/>
    <cellStyle name="Comma [0] 2 3 5 2 2 3" xfId="9130" xr:uid="{00000000-0005-0000-0000-0000FA010000}"/>
    <cellStyle name="Comma [0] 2 3 5 2 2 3 2" xfId="17883" xr:uid="{33BEA26D-3FD2-410B-B6BB-8F6FE25A1507}"/>
    <cellStyle name="Comma [0] 2 3 5 2 2 3 2 2" xfId="52893" xr:uid="{3093DED3-868D-42AE-8CB4-9A98FA09A7D8}"/>
    <cellStyle name="Comma [0] 2 3 5 2 2 3 2 3" xfId="35388" xr:uid="{DA924316-FAF6-4414-85E9-D25CA8195004}"/>
    <cellStyle name="Comma [0] 2 3 5 2 2 3 3" xfId="44141" xr:uid="{2BAB2B4D-E931-4B32-848B-E962D7BCDBBD}"/>
    <cellStyle name="Comma [0] 2 3 5 2 2 3 4" xfId="26636" xr:uid="{EAE477A9-09E7-4589-A914-5831555F22DD}"/>
    <cellStyle name="Comma [0] 2 3 5 2 2 4" xfId="13507" xr:uid="{50D9A55D-1D6C-49DA-AE0E-6585D9E8A560}"/>
    <cellStyle name="Comma [0] 2 3 5 2 2 4 2" xfId="48517" xr:uid="{B9E9EA5C-BDC6-4918-99BF-6933CEBC10E3}"/>
    <cellStyle name="Comma [0] 2 3 5 2 2 4 3" xfId="31012" xr:uid="{160C7FDC-4098-4419-92EF-624B82D586C0}"/>
    <cellStyle name="Comma [0] 2 3 5 2 2 5" xfId="39765" xr:uid="{68175A3C-F5B4-464E-AA11-EB887A437764}"/>
    <cellStyle name="Comma [0] 2 3 5 2 2 6" xfId="22260" xr:uid="{11A989D4-9B50-4983-8178-0AE6D854B02E}"/>
    <cellStyle name="Comma [0] 2 3 5 2 3" xfId="5847" xr:uid="{00000000-0005-0000-0000-0000FB010000}"/>
    <cellStyle name="Comma [0] 2 3 5 2 3 2" xfId="10224" xr:uid="{00000000-0005-0000-0000-0000FC010000}"/>
    <cellStyle name="Comma [0] 2 3 5 2 3 2 2" xfId="18977" xr:uid="{F2879001-13B7-4F1B-BF22-7B50666FFFB4}"/>
    <cellStyle name="Comma [0] 2 3 5 2 3 2 2 2" xfId="53987" xr:uid="{BF12D5A5-844D-4B1C-ABFE-17561E88F79E}"/>
    <cellStyle name="Comma [0] 2 3 5 2 3 2 2 3" xfId="36482" xr:uid="{BF92E87B-B63D-416C-AF5C-CD144AB5E3B5}"/>
    <cellStyle name="Comma [0] 2 3 5 2 3 2 3" xfId="45235" xr:uid="{396C1E32-B960-47E1-8BD4-10C45371CA0A}"/>
    <cellStyle name="Comma [0] 2 3 5 2 3 2 4" xfId="27730" xr:uid="{AD35466D-E545-4BA2-9E30-18101BE2F420}"/>
    <cellStyle name="Comma [0] 2 3 5 2 3 3" xfId="14601" xr:uid="{03D5FE9C-2DEC-4C95-9CF4-EC69EF99B668}"/>
    <cellStyle name="Comma [0] 2 3 5 2 3 3 2" xfId="49611" xr:uid="{DFDEC6D1-6FEE-433E-9614-3D56F0FFE2D2}"/>
    <cellStyle name="Comma [0] 2 3 5 2 3 3 3" xfId="32106" xr:uid="{4DB3466F-27F7-44AD-A1EB-D1AC4D0827DC}"/>
    <cellStyle name="Comma [0] 2 3 5 2 3 4" xfId="40859" xr:uid="{4E518408-F8CA-4567-9C91-92A35BE1DE39}"/>
    <cellStyle name="Comma [0] 2 3 5 2 3 5" xfId="23354" xr:uid="{2D9DE174-48DB-47B8-9818-C282EB5CCECE}"/>
    <cellStyle name="Comma [0] 2 3 5 2 4" xfId="8036" xr:uid="{00000000-0005-0000-0000-0000FD010000}"/>
    <cellStyle name="Comma [0] 2 3 5 2 4 2" xfId="16789" xr:uid="{39BA5985-1742-48EA-B981-FD2DC169F88D}"/>
    <cellStyle name="Comma [0] 2 3 5 2 4 2 2" xfId="51799" xr:uid="{3A00F84F-0ED4-4CF7-A6D0-5D608CCD1DF7}"/>
    <cellStyle name="Comma [0] 2 3 5 2 4 2 3" xfId="34294" xr:uid="{26C41469-E49C-4A14-B4C1-8A3BC7A9E1DC}"/>
    <cellStyle name="Comma [0] 2 3 5 2 4 3" xfId="43047" xr:uid="{A2EC739B-AEA8-4831-A917-ABD4D70EE998}"/>
    <cellStyle name="Comma [0] 2 3 5 2 4 4" xfId="25542" xr:uid="{00EB13C9-BD82-410C-83F9-C4208317E993}"/>
    <cellStyle name="Comma [0] 2 3 5 2 5" xfId="12413" xr:uid="{271F357C-A54F-43AC-AE95-E865C86C6A49}"/>
    <cellStyle name="Comma [0] 2 3 5 2 5 2" xfId="47423" xr:uid="{D6ED74CD-95C8-4CA8-8113-3297A6B0BAA8}"/>
    <cellStyle name="Comma [0] 2 3 5 2 5 3" xfId="29918" xr:uid="{CC17B332-DCE7-47AB-A670-3544C9ED62F6}"/>
    <cellStyle name="Comma [0] 2 3 5 2 6" xfId="38671" xr:uid="{F2049B88-7B41-43F0-B652-2F81D435D955}"/>
    <cellStyle name="Comma [0] 2 3 5 2 7" xfId="21166" xr:uid="{A49609B4-D231-467F-B603-CC3A871633DC}"/>
    <cellStyle name="Comma [0] 2 3 5 3" xfId="4204" xr:uid="{00000000-0005-0000-0000-0000FE010000}"/>
    <cellStyle name="Comma [0] 2 3 5 3 2" xfId="6393" xr:uid="{00000000-0005-0000-0000-0000FF010000}"/>
    <cellStyle name="Comma [0] 2 3 5 3 2 2" xfId="10770" xr:uid="{00000000-0005-0000-0000-000000020000}"/>
    <cellStyle name="Comma [0] 2 3 5 3 2 2 2" xfId="19523" xr:uid="{24F4890D-26F6-413A-8810-F25659DE4A38}"/>
    <cellStyle name="Comma [0] 2 3 5 3 2 2 2 2" xfId="54533" xr:uid="{8AC205AA-F104-48D5-8B6F-D2890D1B9C59}"/>
    <cellStyle name="Comma [0] 2 3 5 3 2 2 2 3" xfId="37028" xr:uid="{3F4E8ADF-DF66-4608-9BEC-18F58F628BE3}"/>
    <cellStyle name="Comma [0] 2 3 5 3 2 2 3" xfId="45781" xr:uid="{13981529-A4AB-436E-B7B9-3E8BBB1D5796}"/>
    <cellStyle name="Comma [0] 2 3 5 3 2 2 4" xfId="28276" xr:uid="{8904055C-783D-4F31-B5A3-AC0559CD35BB}"/>
    <cellStyle name="Comma [0] 2 3 5 3 2 3" xfId="15147" xr:uid="{718D22C1-F2FD-4397-9263-7C5B9EA074FD}"/>
    <cellStyle name="Comma [0] 2 3 5 3 2 3 2" xfId="50157" xr:uid="{2B55D16F-D8AB-4A97-A97B-FE78A150E98C}"/>
    <cellStyle name="Comma [0] 2 3 5 3 2 3 3" xfId="32652" xr:uid="{744FDA44-D6D2-4913-8200-DF6B676FBAB8}"/>
    <cellStyle name="Comma [0] 2 3 5 3 2 4" xfId="41405" xr:uid="{AA39339C-C40D-4655-8011-28837F0F1853}"/>
    <cellStyle name="Comma [0] 2 3 5 3 2 5" xfId="23900" xr:uid="{E3D4ED9B-538E-4899-901F-F8F4A9416FB1}"/>
    <cellStyle name="Comma [0] 2 3 5 3 3" xfId="8582" xr:uid="{00000000-0005-0000-0000-000001020000}"/>
    <cellStyle name="Comma [0] 2 3 5 3 3 2" xfId="17335" xr:uid="{E5E0C05C-0F00-4ABD-8253-29CBE755BFB3}"/>
    <cellStyle name="Comma [0] 2 3 5 3 3 2 2" xfId="52345" xr:uid="{13B7EBA2-E071-4D90-8D0C-6EB83E25F2DB}"/>
    <cellStyle name="Comma [0] 2 3 5 3 3 2 3" xfId="34840" xr:uid="{7A6124A0-7228-4CCC-8064-CDC27342835B}"/>
    <cellStyle name="Comma [0] 2 3 5 3 3 3" xfId="43593" xr:uid="{49261CD6-F265-4066-AA34-3BD3FE7E5E4B}"/>
    <cellStyle name="Comma [0] 2 3 5 3 3 4" xfId="26088" xr:uid="{EDB2C4BB-EC32-423A-B9B8-E29AC81B05FC}"/>
    <cellStyle name="Comma [0] 2 3 5 3 4" xfId="12959" xr:uid="{FE63A117-10E7-4838-A66B-33740876609D}"/>
    <cellStyle name="Comma [0] 2 3 5 3 4 2" xfId="47969" xr:uid="{E236257F-ABBA-405E-A474-7F686D760292}"/>
    <cellStyle name="Comma [0] 2 3 5 3 4 3" xfId="30464" xr:uid="{C6B43C8C-3674-42AB-B859-72163BCF1B18}"/>
    <cellStyle name="Comma [0] 2 3 5 3 5" xfId="39217" xr:uid="{24099765-C29B-4BC9-8223-108DBD686F3D}"/>
    <cellStyle name="Comma [0] 2 3 5 3 6" xfId="21712" xr:uid="{30B25B8D-1FD3-497E-9264-D49A3BA9CD65}"/>
    <cellStyle name="Comma [0] 2 3 5 4" xfId="5299" xr:uid="{00000000-0005-0000-0000-000002020000}"/>
    <cellStyle name="Comma [0] 2 3 5 4 2" xfId="9676" xr:uid="{00000000-0005-0000-0000-000003020000}"/>
    <cellStyle name="Comma [0] 2 3 5 4 2 2" xfId="18429" xr:uid="{CA1CE5E6-7F3F-42BB-A17E-232A432C8C70}"/>
    <cellStyle name="Comma [0] 2 3 5 4 2 2 2" xfId="53439" xr:uid="{D7F1DDB3-5112-4B90-A1B0-DBB8F832E24F}"/>
    <cellStyle name="Comma [0] 2 3 5 4 2 2 3" xfId="35934" xr:uid="{E5462BB9-6267-4DE3-9CE2-1AD80819ED64}"/>
    <cellStyle name="Comma [0] 2 3 5 4 2 3" xfId="44687" xr:uid="{1EBB8DBC-1C01-496B-99C4-04976F65DEA3}"/>
    <cellStyle name="Comma [0] 2 3 5 4 2 4" xfId="27182" xr:uid="{8AAA7D5C-2D61-49CE-AC6E-949AF981CA50}"/>
    <cellStyle name="Comma [0] 2 3 5 4 3" xfId="14053" xr:uid="{8B99AFE5-3FB3-40BB-BDFD-D482E1E78274}"/>
    <cellStyle name="Comma [0] 2 3 5 4 3 2" xfId="49063" xr:uid="{261BB371-AD6B-43EA-9324-85366CF57F10}"/>
    <cellStyle name="Comma [0] 2 3 5 4 3 3" xfId="31558" xr:uid="{EBC9251A-66F2-4F70-8582-643188D1D21C}"/>
    <cellStyle name="Comma [0] 2 3 5 4 4" xfId="40311" xr:uid="{ED159347-82CD-4087-AD81-D7C06416C678}"/>
    <cellStyle name="Comma [0] 2 3 5 4 5" xfId="22806" xr:uid="{E47E1663-B183-406A-9A5D-D9CCD35116B0}"/>
    <cellStyle name="Comma [0] 2 3 5 5" xfId="7488" xr:uid="{00000000-0005-0000-0000-000004020000}"/>
    <cellStyle name="Comma [0] 2 3 5 5 2" xfId="16241" xr:uid="{9828ADDA-6579-4750-B497-49B998B044E3}"/>
    <cellStyle name="Comma [0] 2 3 5 5 2 2" xfId="51251" xr:uid="{D31C63DC-67C6-4B1A-A65F-E74E61CD13C8}"/>
    <cellStyle name="Comma [0] 2 3 5 5 2 3" xfId="33746" xr:uid="{D9502CAF-3D17-4EED-9955-E97F5B81D4CE}"/>
    <cellStyle name="Comma [0] 2 3 5 5 3" xfId="42499" xr:uid="{22A3A359-41AC-4D86-95AE-09FA74E170CE}"/>
    <cellStyle name="Comma [0] 2 3 5 5 4" xfId="24994" xr:uid="{9030BC9D-908C-49C2-A830-25EC8F673350}"/>
    <cellStyle name="Comma [0] 2 3 5 6" xfId="11865" xr:uid="{C4F6988F-39B0-4E92-B10D-2400C83C3B14}"/>
    <cellStyle name="Comma [0] 2 3 5 6 2" xfId="46875" xr:uid="{5BE5B7E2-93C2-4151-A464-08AD9ADAE39D}"/>
    <cellStyle name="Comma [0] 2 3 5 6 3" xfId="29370" xr:uid="{0E44A5A3-9A2C-4EEE-828A-4EC5F337F7D5}"/>
    <cellStyle name="Comma [0] 2 3 5 7" xfId="38123" xr:uid="{28D9C94F-D3F3-484F-85E9-E782F6B28CB9}"/>
    <cellStyle name="Comma [0] 2 3 5 8" xfId="20618" xr:uid="{C98C7584-F22C-4F38-BBA6-5A3A7E24E2C6}"/>
    <cellStyle name="Comma [0] 2 3 6" xfId="3381" xr:uid="{00000000-0005-0000-0000-000005020000}"/>
    <cellStyle name="Comma [0] 2 3 6 2" xfId="4478" xr:uid="{00000000-0005-0000-0000-000006020000}"/>
    <cellStyle name="Comma [0] 2 3 6 2 2" xfId="6667" xr:uid="{00000000-0005-0000-0000-000007020000}"/>
    <cellStyle name="Comma [0] 2 3 6 2 2 2" xfId="11044" xr:uid="{00000000-0005-0000-0000-000008020000}"/>
    <cellStyle name="Comma [0] 2 3 6 2 2 2 2" xfId="19797" xr:uid="{03DF2C95-2A12-4691-9345-792A260967FD}"/>
    <cellStyle name="Comma [0] 2 3 6 2 2 2 2 2" xfId="54807" xr:uid="{F4B425F0-8A3C-43D7-8B7A-5517A7D50F0F}"/>
    <cellStyle name="Comma [0] 2 3 6 2 2 2 2 3" xfId="37302" xr:uid="{E39DDCB5-48FE-4B26-85E2-2CC61CBE9862}"/>
    <cellStyle name="Comma [0] 2 3 6 2 2 2 3" xfId="46055" xr:uid="{0CB4DCE5-BBB7-404A-82F1-542D91E32660}"/>
    <cellStyle name="Comma [0] 2 3 6 2 2 2 4" xfId="28550" xr:uid="{8F05E1ED-1D57-4849-8ECA-D8A8E7C1E867}"/>
    <cellStyle name="Comma [0] 2 3 6 2 2 3" xfId="15421" xr:uid="{9467BFDB-60F6-4A4E-A1D4-44BDAE9B620A}"/>
    <cellStyle name="Comma [0] 2 3 6 2 2 3 2" xfId="50431" xr:uid="{3960F148-6903-494F-BCB5-6BA7C7086367}"/>
    <cellStyle name="Comma [0] 2 3 6 2 2 3 3" xfId="32926" xr:uid="{BAD64AB0-C24D-49C6-B074-B35C1EACC6D7}"/>
    <cellStyle name="Comma [0] 2 3 6 2 2 4" xfId="41679" xr:uid="{D8A4715A-6238-4B61-A550-D8A4751A92B8}"/>
    <cellStyle name="Comma [0] 2 3 6 2 2 5" xfId="24174" xr:uid="{A075C023-51A7-46FF-84D3-CC3C90FB6054}"/>
    <cellStyle name="Comma [0] 2 3 6 2 3" xfId="8856" xr:uid="{00000000-0005-0000-0000-000009020000}"/>
    <cellStyle name="Comma [0] 2 3 6 2 3 2" xfId="17609" xr:uid="{06BD98ED-D555-4AAA-865A-FC65672E61A3}"/>
    <cellStyle name="Comma [0] 2 3 6 2 3 2 2" xfId="52619" xr:uid="{14040B45-F95D-4BF7-93D5-FDCE0A0A8F9D}"/>
    <cellStyle name="Comma [0] 2 3 6 2 3 2 3" xfId="35114" xr:uid="{709E8FE3-CA7E-4901-8340-84C026AF064B}"/>
    <cellStyle name="Comma [0] 2 3 6 2 3 3" xfId="43867" xr:uid="{B577ED71-062A-49A8-A2C7-0499B7289654}"/>
    <cellStyle name="Comma [0] 2 3 6 2 3 4" xfId="26362" xr:uid="{3B2476D3-CCB4-4505-ADE9-4E44D7A96E32}"/>
    <cellStyle name="Comma [0] 2 3 6 2 4" xfId="13233" xr:uid="{C98890EE-1653-47A4-9792-A0A58E0EF502}"/>
    <cellStyle name="Comma [0] 2 3 6 2 4 2" xfId="48243" xr:uid="{438F0BBB-21CC-4792-A191-7801E0842D66}"/>
    <cellStyle name="Comma [0] 2 3 6 2 4 3" xfId="30738" xr:uid="{6AE62F61-D290-45A2-8B37-E23238A9298C}"/>
    <cellStyle name="Comma [0] 2 3 6 2 5" xfId="39491" xr:uid="{76058A4E-98A7-44F2-935B-C68E9FFE5246}"/>
    <cellStyle name="Comma [0] 2 3 6 2 6" xfId="21986" xr:uid="{FD63719E-A099-4A29-9013-6CC6BC8216CE}"/>
    <cellStyle name="Comma [0] 2 3 6 3" xfId="5573" xr:uid="{00000000-0005-0000-0000-00000A020000}"/>
    <cellStyle name="Comma [0] 2 3 6 3 2" xfId="9950" xr:uid="{00000000-0005-0000-0000-00000B020000}"/>
    <cellStyle name="Comma [0] 2 3 6 3 2 2" xfId="18703" xr:uid="{FFD4EC7C-5DA6-427A-BD9D-819F3BA53E97}"/>
    <cellStyle name="Comma [0] 2 3 6 3 2 2 2" xfId="53713" xr:uid="{2885995B-05D5-44E8-820E-788795CFD5C5}"/>
    <cellStyle name="Comma [0] 2 3 6 3 2 2 3" xfId="36208" xr:uid="{84764E64-845B-4B9D-91B0-83880905755A}"/>
    <cellStyle name="Comma [0] 2 3 6 3 2 3" xfId="44961" xr:uid="{7B087982-947B-469E-9E74-0CFC85A2D4CD}"/>
    <cellStyle name="Comma [0] 2 3 6 3 2 4" xfId="27456" xr:uid="{EAFAB937-0981-44EF-8ABF-8E5AFF6D802E}"/>
    <cellStyle name="Comma [0] 2 3 6 3 3" xfId="14327" xr:uid="{F1C27765-BD09-4690-AFC4-AFB5C2A98EBC}"/>
    <cellStyle name="Comma [0] 2 3 6 3 3 2" xfId="49337" xr:uid="{44581671-0915-4417-BFC1-621186268C4D}"/>
    <cellStyle name="Comma [0] 2 3 6 3 3 3" xfId="31832" xr:uid="{1A822C32-CAE5-41E1-B72D-369A267E048E}"/>
    <cellStyle name="Comma [0] 2 3 6 3 4" xfId="40585" xr:uid="{E6E3F8DC-1B5E-44BE-977F-52BDECADA8FD}"/>
    <cellStyle name="Comma [0] 2 3 6 3 5" xfId="23080" xr:uid="{119F3FEE-AF90-4CE6-A2B9-FC561F43D8AD}"/>
    <cellStyle name="Comma [0] 2 3 6 4" xfId="7762" xr:uid="{00000000-0005-0000-0000-00000C020000}"/>
    <cellStyle name="Comma [0] 2 3 6 4 2" xfId="16515" xr:uid="{948D1581-ED82-43E4-8705-CA7E86C79ADE}"/>
    <cellStyle name="Comma [0] 2 3 6 4 2 2" xfId="51525" xr:uid="{1FA85930-CA0B-4D71-8BE4-5B21BD771C31}"/>
    <cellStyle name="Comma [0] 2 3 6 4 2 3" xfId="34020" xr:uid="{617558AF-0FC2-4CBC-ADC2-FCD0B3BEC379}"/>
    <cellStyle name="Comma [0] 2 3 6 4 3" xfId="42773" xr:uid="{5F9FCA83-A870-466D-A436-4FB2B7A1D9E8}"/>
    <cellStyle name="Comma [0] 2 3 6 4 4" xfId="25268" xr:uid="{28AA957B-4BAC-4511-9F60-431991D1D843}"/>
    <cellStyle name="Comma [0] 2 3 6 5" xfId="12139" xr:uid="{394885DB-0495-4BC9-8073-57BFE79AA8D4}"/>
    <cellStyle name="Comma [0] 2 3 6 5 2" xfId="47149" xr:uid="{8C8E2A64-657A-4C3B-B6EA-394D4EBD3788}"/>
    <cellStyle name="Comma [0] 2 3 6 5 3" xfId="29644" xr:uid="{4F56AD3A-D7A5-4979-84D7-5C5DA5E80ABD}"/>
    <cellStyle name="Comma [0] 2 3 6 6" xfId="38397" xr:uid="{EDE87162-28B9-4163-8D94-428FDB314302}"/>
    <cellStyle name="Comma [0] 2 3 6 7" xfId="20892" xr:uid="{32FD4359-3008-402A-9C80-ADB07F2A13C1}"/>
    <cellStyle name="Comma [0] 2 3 7" xfId="3931" xr:uid="{00000000-0005-0000-0000-00000D020000}"/>
    <cellStyle name="Comma [0] 2 3 7 2" xfId="6120" xr:uid="{00000000-0005-0000-0000-00000E020000}"/>
    <cellStyle name="Comma [0] 2 3 7 2 2" xfId="10497" xr:uid="{00000000-0005-0000-0000-00000F020000}"/>
    <cellStyle name="Comma [0] 2 3 7 2 2 2" xfId="19250" xr:uid="{BCE555FA-64B8-4AE2-9C8E-15782CC55553}"/>
    <cellStyle name="Comma [0] 2 3 7 2 2 2 2" xfId="54260" xr:uid="{F2709819-7F0A-44E2-BDAE-C735A4FD662F}"/>
    <cellStyle name="Comma [0] 2 3 7 2 2 2 3" xfId="36755" xr:uid="{17E59EB2-546B-4F0A-8EA8-2CD816082312}"/>
    <cellStyle name="Comma [0] 2 3 7 2 2 3" xfId="45508" xr:uid="{50CD7D85-942F-4798-8FA9-2CF6CF8C98CD}"/>
    <cellStyle name="Comma [0] 2 3 7 2 2 4" xfId="28003" xr:uid="{1DAD0004-C687-43E9-B8DD-475E7D0E9A56}"/>
    <cellStyle name="Comma [0] 2 3 7 2 3" xfId="14874" xr:uid="{A0661EB7-BD10-41C4-84C3-A5975D7A8385}"/>
    <cellStyle name="Comma [0] 2 3 7 2 3 2" xfId="49884" xr:uid="{894EADC0-2E66-4791-BBB4-0C4A6600F14C}"/>
    <cellStyle name="Comma [0] 2 3 7 2 3 3" xfId="32379" xr:uid="{98D21F6E-5E1A-4CE5-8B70-138C5D9FD45D}"/>
    <cellStyle name="Comma [0] 2 3 7 2 4" xfId="41132" xr:uid="{606EFEC0-EC47-4F32-B26C-E83384714B37}"/>
    <cellStyle name="Comma [0] 2 3 7 2 5" xfId="23627" xr:uid="{94C00038-AB40-41D4-84AB-F7480E4B4C69}"/>
    <cellStyle name="Comma [0] 2 3 7 3" xfId="8309" xr:uid="{00000000-0005-0000-0000-000010020000}"/>
    <cellStyle name="Comma [0] 2 3 7 3 2" xfId="17062" xr:uid="{8840BABC-4A37-4EA6-BB22-089FD3A6FE6B}"/>
    <cellStyle name="Comma [0] 2 3 7 3 2 2" xfId="52072" xr:uid="{9C8AF4EC-F093-4D97-9938-8547838A87D9}"/>
    <cellStyle name="Comma [0] 2 3 7 3 2 3" xfId="34567" xr:uid="{13E0F0D9-8CB6-43FF-BDA5-954B66FD2259}"/>
    <cellStyle name="Comma [0] 2 3 7 3 3" xfId="43320" xr:uid="{42D05950-9A9F-4414-8AE8-946851005450}"/>
    <cellStyle name="Comma [0] 2 3 7 3 4" xfId="25815" xr:uid="{93CE03AF-065D-4313-BDD0-617E21F2CA88}"/>
    <cellStyle name="Comma [0] 2 3 7 4" xfId="12686" xr:uid="{7EBB1FBE-C967-442E-89C2-63D98F2889C4}"/>
    <cellStyle name="Comma [0] 2 3 7 4 2" xfId="47696" xr:uid="{47D648BD-96D3-47FD-91F6-09E38762FA6D}"/>
    <cellStyle name="Comma [0] 2 3 7 4 3" xfId="30191" xr:uid="{E0D28C49-7108-41C6-8E88-D36C012B20F3}"/>
    <cellStyle name="Comma [0] 2 3 7 5" xfId="38944" xr:uid="{97931D8C-8039-4B09-9B02-59519D4273EA}"/>
    <cellStyle name="Comma [0] 2 3 7 6" xfId="21439" xr:uid="{A6F1415C-0222-4DBD-9E7F-47AD071F8A68}"/>
    <cellStyle name="Comma [0] 2 3 8" xfId="5026" xr:uid="{00000000-0005-0000-0000-000011020000}"/>
    <cellStyle name="Comma [0] 2 3 8 2" xfId="9403" xr:uid="{00000000-0005-0000-0000-000012020000}"/>
    <cellStyle name="Comma [0] 2 3 8 2 2" xfId="18156" xr:uid="{CC5BC6FB-BE5E-4B77-9A03-E3262F836FC0}"/>
    <cellStyle name="Comma [0] 2 3 8 2 2 2" xfId="53166" xr:uid="{8A5EA855-174C-405F-93C1-56F9ADD509B6}"/>
    <cellStyle name="Comma [0] 2 3 8 2 2 3" xfId="35661" xr:uid="{E19584A0-0D7E-497C-BC7C-2B9D8041F164}"/>
    <cellStyle name="Comma [0] 2 3 8 2 3" xfId="44414" xr:uid="{920FC695-FFA5-42DB-8013-7347CCCA7CBA}"/>
    <cellStyle name="Comma [0] 2 3 8 2 4" xfId="26909" xr:uid="{1DE59674-AF5B-464F-8FAB-7A059B1CBB71}"/>
    <cellStyle name="Comma [0] 2 3 8 3" xfId="13780" xr:uid="{0D40D045-145F-4B23-8734-5551480D3C0C}"/>
    <cellStyle name="Comma [0] 2 3 8 3 2" xfId="48790" xr:uid="{BF2ED565-653E-4220-8C95-2C3DCC676C5E}"/>
    <cellStyle name="Comma [0] 2 3 8 3 3" xfId="31285" xr:uid="{3BDDAE0A-7517-40EE-8125-BA73C23EE61F}"/>
    <cellStyle name="Comma [0] 2 3 8 4" xfId="40038" xr:uid="{8B77C46C-F7D4-4A66-A636-07372E7B1B29}"/>
    <cellStyle name="Comma [0] 2 3 8 5" xfId="22533" xr:uid="{5FE4586B-B0DA-4330-B3CB-3D0E8B0FE13B}"/>
    <cellStyle name="Comma [0] 2 3 9" xfId="7215" xr:uid="{00000000-0005-0000-0000-000013020000}"/>
    <cellStyle name="Comma [0] 2 3 9 2" xfId="15968" xr:uid="{9D6289D0-F145-4F87-A245-7F40AFD9BDEB}"/>
    <cellStyle name="Comma [0] 2 3 9 2 2" xfId="50978" xr:uid="{03A696E5-CE6E-4B7E-B994-9878F020ED94}"/>
    <cellStyle name="Comma [0] 2 3 9 2 3" xfId="33473" xr:uid="{A9E5F929-C4AA-4EDC-820A-EE1771A564B5}"/>
    <cellStyle name="Comma [0] 2 3 9 3" xfId="42226" xr:uid="{C16F356D-F8D2-4C7A-AEAC-A4A80F0B4F06}"/>
    <cellStyle name="Comma [0] 2 3 9 4" xfId="24721" xr:uid="{D85A1475-20BB-4C7C-BD76-0267DEA28CAB}"/>
    <cellStyle name="Comma [0] 2 4" xfId="2924" xr:uid="{00000000-0005-0000-0000-000014020000}"/>
    <cellStyle name="Comma [0] 2 4 10" xfId="20441" xr:uid="{059523B9-37A3-4A00-9CED-C973A74A934B}"/>
    <cellStyle name="Comma [0] 2 4 2" xfId="3036" xr:uid="{00000000-0005-0000-0000-000015020000}"/>
    <cellStyle name="Comma [0] 2 4 2 2" xfId="3312" xr:uid="{00000000-0005-0000-0000-000016020000}"/>
    <cellStyle name="Comma [0] 2 4 2 2 2" xfId="3865" xr:uid="{00000000-0005-0000-0000-000017020000}"/>
    <cellStyle name="Comma [0] 2 4 2 2 2 2" xfId="4961" xr:uid="{00000000-0005-0000-0000-000018020000}"/>
    <cellStyle name="Comma [0] 2 4 2 2 2 2 2" xfId="7150" xr:uid="{00000000-0005-0000-0000-000019020000}"/>
    <cellStyle name="Comma [0] 2 4 2 2 2 2 2 2" xfId="11527" xr:uid="{00000000-0005-0000-0000-00001A020000}"/>
    <cellStyle name="Comma [0] 2 4 2 2 2 2 2 2 2" xfId="20280" xr:uid="{CF956496-B649-4E72-864E-FA6D9A67199C}"/>
    <cellStyle name="Comma [0] 2 4 2 2 2 2 2 2 2 2" xfId="55290" xr:uid="{806728F5-9A90-4038-A388-5A19EE1F10F0}"/>
    <cellStyle name="Comma [0] 2 4 2 2 2 2 2 2 2 3" xfId="37785" xr:uid="{D658A66B-5FC3-4A66-A882-36C847E35A2A}"/>
    <cellStyle name="Comma [0] 2 4 2 2 2 2 2 2 3" xfId="46538" xr:uid="{E881EBE5-194B-4975-A467-3155503D08F1}"/>
    <cellStyle name="Comma [0] 2 4 2 2 2 2 2 2 4" xfId="29033" xr:uid="{08A573B7-BC58-4E8E-8BEF-919FB1976429}"/>
    <cellStyle name="Comma [0] 2 4 2 2 2 2 2 3" xfId="15904" xr:uid="{28C12650-F191-4BD0-9066-1C5E60FA6942}"/>
    <cellStyle name="Comma [0] 2 4 2 2 2 2 2 3 2" xfId="50914" xr:uid="{D2559FF7-7185-4AF4-B8A5-B7ECEE026638}"/>
    <cellStyle name="Comma [0] 2 4 2 2 2 2 2 3 3" xfId="33409" xr:uid="{AD7F7BF4-3980-48C5-AD3A-CB2B17198348}"/>
    <cellStyle name="Comma [0] 2 4 2 2 2 2 2 4" xfId="42162" xr:uid="{9362FADF-152D-499A-A151-8C8122C8EFB8}"/>
    <cellStyle name="Comma [0] 2 4 2 2 2 2 2 5" xfId="24657" xr:uid="{AE5B3E38-5CCB-4928-962B-EB43E32514F0}"/>
    <cellStyle name="Comma [0] 2 4 2 2 2 2 3" xfId="9339" xr:uid="{00000000-0005-0000-0000-00001B020000}"/>
    <cellStyle name="Comma [0] 2 4 2 2 2 2 3 2" xfId="18092" xr:uid="{F84FDA4F-3809-479E-A93C-35F5DAC46590}"/>
    <cellStyle name="Comma [0] 2 4 2 2 2 2 3 2 2" xfId="53102" xr:uid="{32ACC300-BCD7-4C37-8AF5-F25667A8BCFA}"/>
    <cellStyle name="Comma [0] 2 4 2 2 2 2 3 2 3" xfId="35597" xr:uid="{0D451440-5776-4EF9-B83D-8C93AA7A1BF0}"/>
    <cellStyle name="Comma [0] 2 4 2 2 2 2 3 3" xfId="44350" xr:uid="{D73FC43E-6272-4255-9FA1-373A87F5A167}"/>
    <cellStyle name="Comma [0] 2 4 2 2 2 2 3 4" xfId="26845" xr:uid="{C5DD1FEE-34A5-43F6-ACEA-8B5D1BD1F25A}"/>
    <cellStyle name="Comma [0] 2 4 2 2 2 2 4" xfId="13716" xr:uid="{8397DBF2-D505-411F-AD64-781BE9DA3E3D}"/>
    <cellStyle name="Comma [0] 2 4 2 2 2 2 4 2" xfId="48726" xr:uid="{907F0452-D03C-418E-A56D-0BC18B41040E}"/>
    <cellStyle name="Comma [0] 2 4 2 2 2 2 4 3" xfId="31221" xr:uid="{6AB5077E-9772-4704-AD60-F08995274407}"/>
    <cellStyle name="Comma [0] 2 4 2 2 2 2 5" xfId="39974" xr:uid="{8CCBCBB2-2468-463A-815C-199D547BA449}"/>
    <cellStyle name="Comma [0] 2 4 2 2 2 2 6" xfId="22469" xr:uid="{24084135-006D-4CBE-80EE-8D72DEF1AAE0}"/>
    <cellStyle name="Comma [0] 2 4 2 2 2 3" xfId="6056" xr:uid="{00000000-0005-0000-0000-00001C020000}"/>
    <cellStyle name="Comma [0] 2 4 2 2 2 3 2" xfId="10433" xr:uid="{00000000-0005-0000-0000-00001D020000}"/>
    <cellStyle name="Comma [0] 2 4 2 2 2 3 2 2" xfId="19186" xr:uid="{9AFA6022-C96B-476F-8175-B137BF456D2C}"/>
    <cellStyle name="Comma [0] 2 4 2 2 2 3 2 2 2" xfId="54196" xr:uid="{9301DB0B-C397-4632-8952-7CF90BC5582A}"/>
    <cellStyle name="Comma [0] 2 4 2 2 2 3 2 2 3" xfId="36691" xr:uid="{699091EA-0417-4B0D-860B-1E7E5DFE502F}"/>
    <cellStyle name="Comma [0] 2 4 2 2 2 3 2 3" xfId="45444" xr:uid="{6DF23B17-219B-4375-AC7F-B43084A13B72}"/>
    <cellStyle name="Comma [0] 2 4 2 2 2 3 2 4" xfId="27939" xr:uid="{A9625089-105B-488C-9A3B-09F000C90974}"/>
    <cellStyle name="Comma [0] 2 4 2 2 2 3 3" xfId="14810" xr:uid="{B8877782-2677-4DA6-80CA-6163514627DA}"/>
    <cellStyle name="Comma [0] 2 4 2 2 2 3 3 2" xfId="49820" xr:uid="{59985E1C-8715-4599-BF7C-0E92C28012AF}"/>
    <cellStyle name="Comma [0] 2 4 2 2 2 3 3 3" xfId="32315" xr:uid="{CCB953DE-BBD5-463A-AB17-4DB4141D18EB}"/>
    <cellStyle name="Comma [0] 2 4 2 2 2 3 4" xfId="41068" xr:uid="{100020A7-1BBA-4167-9718-E541098CC5E2}"/>
    <cellStyle name="Comma [0] 2 4 2 2 2 3 5" xfId="23563" xr:uid="{D81BC3B7-C05A-438E-AEA6-B53F2438E2EF}"/>
    <cellStyle name="Comma [0] 2 4 2 2 2 4" xfId="8245" xr:uid="{00000000-0005-0000-0000-00001E020000}"/>
    <cellStyle name="Comma [0] 2 4 2 2 2 4 2" xfId="16998" xr:uid="{4DEF4B14-B697-4609-8D44-4EF2488C2F05}"/>
    <cellStyle name="Comma [0] 2 4 2 2 2 4 2 2" xfId="52008" xr:uid="{5E810446-AD73-475B-B1CD-3004548E966E}"/>
    <cellStyle name="Comma [0] 2 4 2 2 2 4 2 3" xfId="34503" xr:uid="{BD9A64F8-FC46-4942-AA25-7A929277808C}"/>
    <cellStyle name="Comma [0] 2 4 2 2 2 4 3" xfId="43256" xr:uid="{3A2472F2-21E7-40F6-AEAC-9C836F0864F1}"/>
    <cellStyle name="Comma [0] 2 4 2 2 2 4 4" xfId="25751" xr:uid="{E53F2BBF-13F5-4435-A5DA-C37660D12482}"/>
    <cellStyle name="Comma [0] 2 4 2 2 2 5" xfId="12622" xr:uid="{E87BA52D-6A86-4F6F-B75A-BAE35FFA4D55}"/>
    <cellStyle name="Comma [0] 2 4 2 2 2 5 2" xfId="47632" xr:uid="{E3A4E3E9-7041-4F23-8B3D-DB2F98AC2471}"/>
    <cellStyle name="Comma [0] 2 4 2 2 2 5 3" xfId="30127" xr:uid="{4C4853DE-82EE-4504-A52C-8F6285473EF0}"/>
    <cellStyle name="Comma [0] 2 4 2 2 2 6" xfId="38880" xr:uid="{C33911A4-3D40-402A-B77B-6BBC5B8612F1}"/>
    <cellStyle name="Comma [0] 2 4 2 2 2 7" xfId="21375" xr:uid="{E592BD18-C3C7-467C-B9FD-97F47512AEF2}"/>
    <cellStyle name="Comma [0] 2 4 2 2 3" xfId="4413" xr:uid="{00000000-0005-0000-0000-00001F020000}"/>
    <cellStyle name="Comma [0] 2 4 2 2 3 2" xfId="6602" xr:uid="{00000000-0005-0000-0000-000020020000}"/>
    <cellStyle name="Comma [0] 2 4 2 2 3 2 2" xfId="10979" xr:uid="{00000000-0005-0000-0000-000021020000}"/>
    <cellStyle name="Comma [0] 2 4 2 2 3 2 2 2" xfId="19732" xr:uid="{420A517D-FE43-4D4C-9D8E-4FB7FB7D4026}"/>
    <cellStyle name="Comma [0] 2 4 2 2 3 2 2 2 2" xfId="54742" xr:uid="{A87253CB-EF4B-4F00-A6B3-5ABDEF96E4B4}"/>
    <cellStyle name="Comma [0] 2 4 2 2 3 2 2 2 3" xfId="37237" xr:uid="{94F25AB0-1C28-4099-A5DE-A364AF83C294}"/>
    <cellStyle name="Comma [0] 2 4 2 2 3 2 2 3" xfId="45990" xr:uid="{D3E468C3-1847-4C6E-969F-6F005365342D}"/>
    <cellStyle name="Comma [0] 2 4 2 2 3 2 2 4" xfId="28485" xr:uid="{D0A47CEA-339A-4942-8C17-1FD59ABF6B39}"/>
    <cellStyle name="Comma [0] 2 4 2 2 3 2 3" xfId="15356" xr:uid="{96259EBB-7ECF-4F0E-9D3C-33914697428E}"/>
    <cellStyle name="Comma [0] 2 4 2 2 3 2 3 2" xfId="50366" xr:uid="{9F2A82FD-9E20-416C-95A7-FB0C028A97BF}"/>
    <cellStyle name="Comma [0] 2 4 2 2 3 2 3 3" xfId="32861" xr:uid="{475B472E-13E6-4C7D-B1EF-585F1B060873}"/>
    <cellStyle name="Comma [0] 2 4 2 2 3 2 4" xfId="41614" xr:uid="{4C35BF0E-F371-4E0E-97F4-8433FA27F388}"/>
    <cellStyle name="Comma [0] 2 4 2 2 3 2 5" xfId="24109" xr:uid="{45541CE7-A4A5-4CDF-8E92-6E8A68D8E2CA}"/>
    <cellStyle name="Comma [0] 2 4 2 2 3 3" xfId="8791" xr:uid="{00000000-0005-0000-0000-000022020000}"/>
    <cellStyle name="Comma [0] 2 4 2 2 3 3 2" xfId="17544" xr:uid="{88398223-699D-4CF8-9554-65CB6A68A92C}"/>
    <cellStyle name="Comma [0] 2 4 2 2 3 3 2 2" xfId="52554" xr:uid="{F4A50782-1AA4-4289-8020-DEB7CBD33DC0}"/>
    <cellStyle name="Comma [0] 2 4 2 2 3 3 2 3" xfId="35049" xr:uid="{0FCC1D90-473C-4A5E-871B-2D0E5D1F012D}"/>
    <cellStyle name="Comma [0] 2 4 2 2 3 3 3" xfId="43802" xr:uid="{ED34FC5C-5D44-4D51-A7D8-873653B9E078}"/>
    <cellStyle name="Comma [0] 2 4 2 2 3 3 4" xfId="26297" xr:uid="{9B841D94-8B2E-4F33-BEF5-8C9594D5174B}"/>
    <cellStyle name="Comma [0] 2 4 2 2 3 4" xfId="13168" xr:uid="{411BF3B0-28DE-4085-9D7B-5317D705FF44}"/>
    <cellStyle name="Comma [0] 2 4 2 2 3 4 2" xfId="48178" xr:uid="{73E99B18-4BC9-4659-9E81-E805EE97E8A9}"/>
    <cellStyle name="Comma [0] 2 4 2 2 3 4 3" xfId="30673" xr:uid="{0D41CB56-973F-47E0-8FC9-D46E50451F78}"/>
    <cellStyle name="Comma [0] 2 4 2 2 3 5" xfId="39426" xr:uid="{B4DB4074-7704-40B6-AF6E-39AED6A78D58}"/>
    <cellStyle name="Comma [0] 2 4 2 2 3 6" xfId="21921" xr:uid="{176FD9E7-F14F-4963-9864-58A09B28979F}"/>
    <cellStyle name="Comma [0] 2 4 2 2 4" xfId="5508" xr:uid="{00000000-0005-0000-0000-000023020000}"/>
    <cellStyle name="Comma [0] 2 4 2 2 4 2" xfId="9885" xr:uid="{00000000-0005-0000-0000-000024020000}"/>
    <cellStyle name="Comma [0] 2 4 2 2 4 2 2" xfId="18638" xr:uid="{C6DD3D48-1A6B-4CFA-BE92-BB8793C6586B}"/>
    <cellStyle name="Comma [0] 2 4 2 2 4 2 2 2" xfId="53648" xr:uid="{59CEE3AB-65D2-47A6-9A0A-08C538E1E9CB}"/>
    <cellStyle name="Comma [0] 2 4 2 2 4 2 2 3" xfId="36143" xr:uid="{A01696FB-E908-4D91-9C7E-9CD21116EFEF}"/>
    <cellStyle name="Comma [0] 2 4 2 2 4 2 3" xfId="44896" xr:uid="{478F9AE4-6DAA-4E0B-A1D6-F359D801D735}"/>
    <cellStyle name="Comma [0] 2 4 2 2 4 2 4" xfId="27391" xr:uid="{45992D44-1CD4-468B-A73F-A5D3B6469BE5}"/>
    <cellStyle name="Comma [0] 2 4 2 2 4 3" xfId="14262" xr:uid="{FE94321D-D046-43A0-92BF-E0609E110B40}"/>
    <cellStyle name="Comma [0] 2 4 2 2 4 3 2" xfId="49272" xr:uid="{5A624F3B-F5D5-4E22-BD95-2F240E185679}"/>
    <cellStyle name="Comma [0] 2 4 2 2 4 3 3" xfId="31767" xr:uid="{08E9A47A-CF25-4A94-8427-DA655E27A959}"/>
    <cellStyle name="Comma [0] 2 4 2 2 4 4" xfId="40520" xr:uid="{FB7CB0F5-0653-4340-9EFF-89348A8D7DDE}"/>
    <cellStyle name="Comma [0] 2 4 2 2 4 5" xfId="23015" xr:uid="{F63BABFB-3DF8-4144-8CBC-833190DE284D}"/>
    <cellStyle name="Comma [0] 2 4 2 2 5" xfId="7697" xr:uid="{00000000-0005-0000-0000-000025020000}"/>
    <cellStyle name="Comma [0] 2 4 2 2 5 2" xfId="16450" xr:uid="{50946E3C-3980-4A0F-86EF-F708FDA52EAD}"/>
    <cellStyle name="Comma [0] 2 4 2 2 5 2 2" xfId="51460" xr:uid="{0D40AFB7-C692-4B23-A502-5AE36C085B37}"/>
    <cellStyle name="Comma [0] 2 4 2 2 5 2 3" xfId="33955" xr:uid="{C6B4387E-705A-44B3-A624-5431862449A8}"/>
    <cellStyle name="Comma [0] 2 4 2 2 5 3" xfId="42708" xr:uid="{C521DF3B-CB98-48C2-9FEB-2F19998C8354}"/>
    <cellStyle name="Comma [0] 2 4 2 2 5 4" xfId="25203" xr:uid="{3516FF38-44DB-4E3B-8E7F-0F77B7286980}"/>
    <cellStyle name="Comma [0] 2 4 2 2 6" xfId="12074" xr:uid="{5E9924D1-4B3F-4E55-9A1F-E1E5D8EE6991}"/>
    <cellStyle name="Comma [0] 2 4 2 2 6 2" xfId="47084" xr:uid="{C21A4D2A-B845-47B6-A5B4-10C7270B4BE3}"/>
    <cellStyle name="Comma [0] 2 4 2 2 6 3" xfId="29579" xr:uid="{82A4094A-7565-4407-AC11-156444422989}"/>
    <cellStyle name="Comma [0] 2 4 2 2 7" xfId="38332" xr:uid="{9C98ED08-31BE-4A0D-A1BC-3B4A61C5F3CD}"/>
    <cellStyle name="Comma [0] 2 4 2 2 8" xfId="20827" xr:uid="{27102E9D-B9F8-4D56-B847-731F9499DC1C}"/>
    <cellStyle name="Comma [0] 2 4 2 3" xfId="3591" xr:uid="{00000000-0005-0000-0000-000026020000}"/>
    <cellStyle name="Comma [0] 2 4 2 3 2" xfId="4687" xr:uid="{00000000-0005-0000-0000-000027020000}"/>
    <cellStyle name="Comma [0] 2 4 2 3 2 2" xfId="6876" xr:uid="{00000000-0005-0000-0000-000028020000}"/>
    <cellStyle name="Comma [0] 2 4 2 3 2 2 2" xfId="11253" xr:uid="{00000000-0005-0000-0000-000029020000}"/>
    <cellStyle name="Comma [0] 2 4 2 3 2 2 2 2" xfId="20006" xr:uid="{AB7E491B-3350-456E-B7F0-2E755ABE4DF5}"/>
    <cellStyle name="Comma [0] 2 4 2 3 2 2 2 2 2" xfId="55016" xr:uid="{6178084A-B9C0-4768-9D5C-A06137213E59}"/>
    <cellStyle name="Comma [0] 2 4 2 3 2 2 2 2 3" xfId="37511" xr:uid="{C989EF1C-07C5-4FB0-8329-48D2114097B8}"/>
    <cellStyle name="Comma [0] 2 4 2 3 2 2 2 3" xfId="46264" xr:uid="{376D9760-8549-4B02-8A5C-11F772976BEE}"/>
    <cellStyle name="Comma [0] 2 4 2 3 2 2 2 4" xfId="28759" xr:uid="{3E0CD2E0-A91B-495E-9349-A9247D5059FD}"/>
    <cellStyle name="Comma [0] 2 4 2 3 2 2 3" xfId="15630" xr:uid="{73D4672F-C252-485A-AD8E-83FEFDCE7E0F}"/>
    <cellStyle name="Comma [0] 2 4 2 3 2 2 3 2" xfId="50640" xr:uid="{B3751F65-5E40-4974-BB68-B15BB259DBCC}"/>
    <cellStyle name="Comma [0] 2 4 2 3 2 2 3 3" xfId="33135" xr:uid="{2418A727-1AB5-4876-AE4E-9258EE346765}"/>
    <cellStyle name="Comma [0] 2 4 2 3 2 2 4" xfId="41888" xr:uid="{9E4359E1-8345-4692-8BEF-AA962234B886}"/>
    <cellStyle name="Comma [0] 2 4 2 3 2 2 5" xfId="24383" xr:uid="{CE1A3801-AE9C-4949-81BC-E4E57F716C6B}"/>
    <cellStyle name="Comma [0] 2 4 2 3 2 3" xfId="9065" xr:uid="{00000000-0005-0000-0000-00002A020000}"/>
    <cellStyle name="Comma [0] 2 4 2 3 2 3 2" xfId="17818" xr:uid="{0D7D61AC-78DB-469A-BC2D-DBEBFDEEB20C}"/>
    <cellStyle name="Comma [0] 2 4 2 3 2 3 2 2" xfId="52828" xr:uid="{8B0EB6C9-155D-418C-8C58-515CB773DAD5}"/>
    <cellStyle name="Comma [0] 2 4 2 3 2 3 2 3" xfId="35323" xr:uid="{7691F4D2-5A72-4B5D-AF18-30F66A645570}"/>
    <cellStyle name="Comma [0] 2 4 2 3 2 3 3" xfId="44076" xr:uid="{22BC7264-C2DC-4C6C-8247-98C6FEDD8BE4}"/>
    <cellStyle name="Comma [0] 2 4 2 3 2 3 4" xfId="26571" xr:uid="{EB3F8B14-FF4E-44CE-A153-69420FA5C7AE}"/>
    <cellStyle name="Comma [0] 2 4 2 3 2 4" xfId="13442" xr:uid="{38870D80-730A-4A71-B17A-646185961EF5}"/>
    <cellStyle name="Comma [0] 2 4 2 3 2 4 2" xfId="48452" xr:uid="{0FF96C55-3BE4-4E56-BF8F-0D641CF662A6}"/>
    <cellStyle name="Comma [0] 2 4 2 3 2 4 3" xfId="30947" xr:uid="{9E04BD23-DD2D-4427-92EB-6D2E8560431B}"/>
    <cellStyle name="Comma [0] 2 4 2 3 2 5" xfId="39700" xr:uid="{3CAE691D-B2CE-4DA5-BB25-42B6141B10BB}"/>
    <cellStyle name="Comma [0] 2 4 2 3 2 6" xfId="22195" xr:uid="{DA022344-9704-47FA-9766-680F831F774A}"/>
    <cellStyle name="Comma [0] 2 4 2 3 3" xfId="5782" xr:uid="{00000000-0005-0000-0000-00002B020000}"/>
    <cellStyle name="Comma [0] 2 4 2 3 3 2" xfId="10159" xr:uid="{00000000-0005-0000-0000-00002C020000}"/>
    <cellStyle name="Comma [0] 2 4 2 3 3 2 2" xfId="18912" xr:uid="{39E96ADA-8BD1-4BC9-82F4-4FB8475FCEFD}"/>
    <cellStyle name="Comma [0] 2 4 2 3 3 2 2 2" xfId="53922" xr:uid="{53D5559A-EF6D-44D6-8309-970B4BB376F9}"/>
    <cellStyle name="Comma [0] 2 4 2 3 3 2 2 3" xfId="36417" xr:uid="{CC74B752-054A-4CF8-92F1-4145465F891E}"/>
    <cellStyle name="Comma [0] 2 4 2 3 3 2 3" xfId="45170" xr:uid="{F7F82DF8-A3BE-4E31-AEEC-DB90427B47B1}"/>
    <cellStyle name="Comma [0] 2 4 2 3 3 2 4" xfId="27665" xr:uid="{BA6E1FD3-BDB7-46D7-8D99-D859C2110364}"/>
    <cellStyle name="Comma [0] 2 4 2 3 3 3" xfId="14536" xr:uid="{EC417BD0-18E1-487B-9F03-5F4643BE0F95}"/>
    <cellStyle name="Comma [0] 2 4 2 3 3 3 2" xfId="49546" xr:uid="{9BAE6C2F-0EC0-4368-A50F-6D71733A66E4}"/>
    <cellStyle name="Comma [0] 2 4 2 3 3 3 3" xfId="32041" xr:uid="{C9FF6C35-B582-4AF2-8475-BA003B429CC9}"/>
    <cellStyle name="Comma [0] 2 4 2 3 3 4" xfId="40794" xr:uid="{845B28EA-F6F7-46CB-9756-069743EC959B}"/>
    <cellStyle name="Comma [0] 2 4 2 3 3 5" xfId="23289" xr:uid="{40FB170D-F918-41C6-9EA8-6DC11FA181D4}"/>
    <cellStyle name="Comma [0] 2 4 2 3 4" xfId="7971" xr:uid="{00000000-0005-0000-0000-00002D020000}"/>
    <cellStyle name="Comma [0] 2 4 2 3 4 2" xfId="16724" xr:uid="{A0743F24-8F0B-4B43-99E3-CA53770CC5B1}"/>
    <cellStyle name="Comma [0] 2 4 2 3 4 2 2" xfId="51734" xr:uid="{F405F03B-B794-42E8-A9A8-11F637374D91}"/>
    <cellStyle name="Comma [0] 2 4 2 3 4 2 3" xfId="34229" xr:uid="{24015B21-179E-480D-BECB-056E1C849826}"/>
    <cellStyle name="Comma [0] 2 4 2 3 4 3" xfId="42982" xr:uid="{FB780611-9FF4-4CA0-9FB3-F17C54BC9231}"/>
    <cellStyle name="Comma [0] 2 4 2 3 4 4" xfId="25477" xr:uid="{749592A3-5921-421A-B594-BB8018634489}"/>
    <cellStyle name="Comma [0] 2 4 2 3 5" xfId="12348" xr:uid="{F4CE076E-8FFA-4955-84B9-2D7FEEF4AD32}"/>
    <cellStyle name="Comma [0] 2 4 2 3 5 2" xfId="47358" xr:uid="{E8F290C9-6D45-4BBE-BD0E-843806CB24C6}"/>
    <cellStyle name="Comma [0] 2 4 2 3 5 3" xfId="29853" xr:uid="{AF8C2F7F-6369-4D16-9ADF-4280F0366E35}"/>
    <cellStyle name="Comma [0] 2 4 2 3 6" xfId="38606" xr:uid="{6764F7B7-5E57-4437-A98A-3CA8AAABF9F6}"/>
    <cellStyle name="Comma [0] 2 4 2 3 7" xfId="21101" xr:uid="{52246761-7463-4EAF-AF27-4E192D965BE1}"/>
    <cellStyle name="Comma [0] 2 4 2 4" xfId="4139" xr:uid="{00000000-0005-0000-0000-00002E020000}"/>
    <cellStyle name="Comma [0] 2 4 2 4 2" xfId="6328" xr:uid="{00000000-0005-0000-0000-00002F020000}"/>
    <cellStyle name="Comma [0] 2 4 2 4 2 2" xfId="10705" xr:uid="{00000000-0005-0000-0000-000030020000}"/>
    <cellStyle name="Comma [0] 2 4 2 4 2 2 2" xfId="19458" xr:uid="{A200F16A-99D4-47EB-AD90-3F5697ABCAAF}"/>
    <cellStyle name="Comma [0] 2 4 2 4 2 2 2 2" xfId="54468" xr:uid="{8BB0283D-DDDC-4B9D-A992-697E0B3A3662}"/>
    <cellStyle name="Comma [0] 2 4 2 4 2 2 2 3" xfId="36963" xr:uid="{6C4ABC51-4B4C-4648-84DC-42AF9CF3900B}"/>
    <cellStyle name="Comma [0] 2 4 2 4 2 2 3" xfId="45716" xr:uid="{25E4D624-5EDB-40E6-94D0-781F673C643B}"/>
    <cellStyle name="Comma [0] 2 4 2 4 2 2 4" xfId="28211" xr:uid="{A4E8ABE0-BABC-4443-B3C4-848D9C0C05B8}"/>
    <cellStyle name="Comma [0] 2 4 2 4 2 3" xfId="15082" xr:uid="{3E34DA4F-FE14-4D04-BEFB-6B0D04058791}"/>
    <cellStyle name="Comma [0] 2 4 2 4 2 3 2" xfId="50092" xr:uid="{466D83A0-2B11-4D64-A4D2-6DA205A93BD1}"/>
    <cellStyle name="Comma [0] 2 4 2 4 2 3 3" xfId="32587" xr:uid="{478B3EAB-D9B7-409B-A1C1-3FD3821E421B}"/>
    <cellStyle name="Comma [0] 2 4 2 4 2 4" xfId="41340" xr:uid="{CDF9AC1C-F00E-4FD0-9D2F-5AE4B6E9F90B}"/>
    <cellStyle name="Comma [0] 2 4 2 4 2 5" xfId="23835" xr:uid="{EB752368-D144-4A06-9D6E-C6CCAB80EA5B}"/>
    <cellStyle name="Comma [0] 2 4 2 4 3" xfId="8517" xr:uid="{00000000-0005-0000-0000-000031020000}"/>
    <cellStyle name="Comma [0] 2 4 2 4 3 2" xfId="17270" xr:uid="{5846997D-12BE-4A82-AF62-073988A61DB9}"/>
    <cellStyle name="Comma [0] 2 4 2 4 3 2 2" xfId="52280" xr:uid="{3E235F53-9427-4254-A640-C6B2C045A13C}"/>
    <cellStyle name="Comma [0] 2 4 2 4 3 2 3" xfId="34775" xr:uid="{99773F88-7F3E-486B-AE91-D4E86C2B0465}"/>
    <cellStyle name="Comma [0] 2 4 2 4 3 3" xfId="43528" xr:uid="{55308801-808C-44FF-B815-7F09106B004D}"/>
    <cellStyle name="Comma [0] 2 4 2 4 3 4" xfId="26023" xr:uid="{60D70A2D-D683-41CF-B830-D0CD380017E7}"/>
    <cellStyle name="Comma [0] 2 4 2 4 4" xfId="12894" xr:uid="{465287D8-BE95-4E09-9195-26F7C204D198}"/>
    <cellStyle name="Comma [0] 2 4 2 4 4 2" xfId="47904" xr:uid="{342A3AC8-9C2F-4AB8-AA4E-7FF10A865ED6}"/>
    <cellStyle name="Comma [0] 2 4 2 4 4 3" xfId="30399" xr:uid="{5226D751-58ED-4049-B5B0-3FAAC3D08052}"/>
    <cellStyle name="Comma [0] 2 4 2 4 5" xfId="39152" xr:uid="{3BD635FD-119C-465A-BC4A-4BD75055DA36}"/>
    <cellStyle name="Comma [0] 2 4 2 4 6" xfId="21647" xr:uid="{DF871DEB-AD01-4A82-B53F-1E269FD19759}"/>
    <cellStyle name="Comma [0] 2 4 2 5" xfId="5234" xr:uid="{00000000-0005-0000-0000-000032020000}"/>
    <cellStyle name="Comma [0] 2 4 2 5 2" xfId="9611" xr:uid="{00000000-0005-0000-0000-000033020000}"/>
    <cellStyle name="Comma [0] 2 4 2 5 2 2" xfId="18364" xr:uid="{5D3F2F71-E345-4709-9EC7-5DFF51E3D3D5}"/>
    <cellStyle name="Comma [0] 2 4 2 5 2 2 2" xfId="53374" xr:uid="{D2969D79-C041-4BE6-A565-5C6A69EBF7B7}"/>
    <cellStyle name="Comma [0] 2 4 2 5 2 2 3" xfId="35869" xr:uid="{0E1F0ECC-2331-44FB-B513-86837301471A}"/>
    <cellStyle name="Comma [0] 2 4 2 5 2 3" xfId="44622" xr:uid="{266E4E4C-AA65-4EF1-A74B-84953978399D}"/>
    <cellStyle name="Comma [0] 2 4 2 5 2 4" xfId="27117" xr:uid="{19DA1727-B5EB-40F8-B76A-63018DDFC117}"/>
    <cellStyle name="Comma [0] 2 4 2 5 3" xfId="13988" xr:uid="{D124EBCB-547C-4111-B834-CD19C785EE16}"/>
    <cellStyle name="Comma [0] 2 4 2 5 3 2" xfId="48998" xr:uid="{FEE52A47-258D-4BE2-88E8-31D5A0ABF6D4}"/>
    <cellStyle name="Comma [0] 2 4 2 5 3 3" xfId="31493" xr:uid="{48579242-EC0E-49C6-8B11-9AAAAAF76AB3}"/>
    <cellStyle name="Comma [0] 2 4 2 5 4" xfId="40246" xr:uid="{AE5613FC-3FC1-42B3-B4EA-B35DE4CC7EDB}"/>
    <cellStyle name="Comma [0] 2 4 2 5 5" xfId="22741" xr:uid="{40354935-CFC3-4451-93D6-3B348712BC72}"/>
    <cellStyle name="Comma [0] 2 4 2 6" xfId="7423" xr:uid="{00000000-0005-0000-0000-000034020000}"/>
    <cellStyle name="Comma [0] 2 4 2 6 2" xfId="16176" xr:uid="{B9A0FF5B-874F-4ACE-938A-9DA21E06EE8C}"/>
    <cellStyle name="Comma [0] 2 4 2 6 2 2" xfId="51186" xr:uid="{C10E2E35-FFAB-464C-9667-FC9D126ED89F}"/>
    <cellStyle name="Comma [0] 2 4 2 6 2 3" xfId="33681" xr:uid="{8FAF69BF-FF64-4341-B960-D4C4DB079C0B}"/>
    <cellStyle name="Comma [0] 2 4 2 6 3" xfId="42434" xr:uid="{B85CC185-4E35-4493-A6D2-516DE512F251}"/>
    <cellStyle name="Comma [0] 2 4 2 6 4" xfId="24929" xr:uid="{6C59B2FD-51AF-4A09-91BE-C8C37705E33A}"/>
    <cellStyle name="Comma [0] 2 4 2 7" xfId="11800" xr:uid="{C6810289-EFFB-4214-8C2A-FDE22CFE03CB}"/>
    <cellStyle name="Comma [0] 2 4 2 7 2" xfId="46810" xr:uid="{D8E10775-109F-4813-829A-91030B7BFDFD}"/>
    <cellStyle name="Comma [0] 2 4 2 7 3" xfId="29305" xr:uid="{7FD72CB2-E92C-4D03-BD74-ACC6EF44E1B3}"/>
    <cellStyle name="Comma [0] 2 4 2 8" xfId="38058" xr:uid="{F52131C1-8E44-4571-B564-D402DF620519}"/>
    <cellStyle name="Comma [0] 2 4 2 9" xfId="20553" xr:uid="{5E3CC942-467D-471C-AEF7-BC21FBF1396E}"/>
    <cellStyle name="Comma [0] 2 4 3" xfId="3200" xr:uid="{00000000-0005-0000-0000-000035020000}"/>
    <cellStyle name="Comma [0] 2 4 3 2" xfId="3753" xr:uid="{00000000-0005-0000-0000-000036020000}"/>
    <cellStyle name="Comma [0] 2 4 3 2 2" xfId="4849" xr:uid="{00000000-0005-0000-0000-000037020000}"/>
    <cellStyle name="Comma [0] 2 4 3 2 2 2" xfId="7038" xr:uid="{00000000-0005-0000-0000-000038020000}"/>
    <cellStyle name="Comma [0] 2 4 3 2 2 2 2" xfId="11415" xr:uid="{00000000-0005-0000-0000-000039020000}"/>
    <cellStyle name="Comma [0] 2 4 3 2 2 2 2 2" xfId="20168" xr:uid="{1687EF95-0894-41EB-8190-22894E37D99F}"/>
    <cellStyle name="Comma [0] 2 4 3 2 2 2 2 2 2" xfId="55178" xr:uid="{48C79AF0-74C3-48CD-84BE-C730B488BD60}"/>
    <cellStyle name="Comma [0] 2 4 3 2 2 2 2 2 3" xfId="37673" xr:uid="{064856EC-1ADF-40A9-B35F-125A0A3D0DEC}"/>
    <cellStyle name="Comma [0] 2 4 3 2 2 2 2 3" xfId="46426" xr:uid="{F9485AA5-1B55-47DB-81AE-2BF57D8410D1}"/>
    <cellStyle name="Comma [0] 2 4 3 2 2 2 2 4" xfId="28921" xr:uid="{CC44F563-5B74-4952-A453-E32120747B03}"/>
    <cellStyle name="Comma [0] 2 4 3 2 2 2 3" xfId="15792" xr:uid="{C3AD38F3-3D6F-4AEE-865A-9D96402F8BA6}"/>
    <cellStyle name="Comma [0] 2 4 3 2 2 2 3 2" xfId="50802" xr:uid="{5FA6D6AF-E6A8-4DB3-AEE4-0B633A279BC9}"/>
    <cellStyle name="Comma [0] 2 4 3 2 2 2 3 3" xfId="33297" xr:uid="{D2A31E10-7446-4D33-82BF-49521030E4C5}"/>
    <cellStyle name="Comma [0] 2 4 3 2 2 2 4" xfId="42050" xr:uid="{29CA2871-4BF1-4C5D-9E88-E515040CDFFB}"/>
    <cellStyle name="Comma [0] 2 4 3 2 2 2 5" xfId="24545" xr:uid="{253C9604-4CCF-4E05-92FD-380CF0493EF2}"/>
    <cellStyle name="Comma [0] 2 4 3 2 2 3" xfId="9227" xr:uid="{00000000-0005-0000-0000-00003A020000}"/>
    <cellStyle name="Comma [0] 2 4 3 2 2 3 2" xfId="17980" xr:uid="{81F7E54A-664F-4578-9717-78202CC9E37A}"/>
    <cellStyle name="Comma [0] 2 4 3 2 2 3 2 2" xfId="52990" xr:uid="{401E8199-BE3B-4302-B588-6D742C741AAC}"/>
    <cellStyle name="Comma [0] 2 4 3 2 2 3 2 3" xfId="35485" xr:uid="{611E47B9-3777-45E3-A8C8-D9F4A3FB7134}"/>
    <cellStyle name="Comma [0] 2 4 3 2 2 3 3" xfId="44238" xr:uid="{4CF4CE3D-8140-4EC7-BFF6-11201D13757C}"/>
    <cellStyle name="Comma [0] 2 4 3 2 2 3 4" xfId="26733" xr:uid="{3B35C3FF-AC0C-4676-8962-93B331373292}"/>
    <cellStyle name="Comma [0] 2 4 3 2 2 4" xfId="13604" xr:uid="{A9E4E067-A749-4E45-858A-3DC567D40B80}"/>
    <cellStyle name="Comma [0] 2 4 3 2 2 4 2" xfId="48614" xr:uid="{B636B4BC-BC5A-40BD-B0B9-3326B1B029CA}"/>
    <cellStyle name="Comma [0] 2 4 3 2 2 4 3" xfId="31109" xr:uid="{B02A4F15-4BAD-41C8-823A-AA8E53574522}"/>
    <cellStyle name="Comma [0] 2 4 3 2 2 5" xfId="39862" xr:uid="{F5AD8707-1207-497C-B016-0CF0FC2BC3BB}"/>
    <cellStyle name="Comma [0] 2 4 3 2 2 6" xfId="22357" xr:uid="{DD6E5D43-9DFC-4F29-AEFE-7833EAE13C5D}"/>
    <cellStyle name="Comma [0] 2 4 3 2 3" xfId="5944" xr:uid="{00000000-0005-0000-0000-00003B020000}"/>
    <cellStyle name="Comma [0] 2 4 3 2 3 2" xfId="10321" xr:uid="{00000000-0005-0000-0000-00003C020000}"/>
    <cellStyle name="Comma [0] 2 4 3 2 3 2 2" xfId="19074" xr:uid="{D40CFA1E-AB3E-4D1A-8CA3-61689791DFF4}"/>
    <cellStyle name="Comma [0] 2 4 3 2 3 2 2 2" xfId="54084" xr:uid="{D40FF5DE-3482-4310-92F0-48282FD5099E}"/>
    <cellStyle name="Comma [0] 2 4 3 2 3 2 2 3" xfId="36579" xr:uid="{EE8EFC56-22AC-4F29-99C3-3E05EFAD4D39}"/>
    <cellStyle name="Comma [0] 2 4 3 2 3 2 3" xfId="45332" xr:uid="{1F02A41A-5F28-4D97-B818-A808071CEB69}"/>
    <cellStyle name="Comma [0] 2 4 3 2 3 2 4" xfId="27827" xr:uid="{BBD9453B-0C4A-4AAA-9CE6-56302507177D}"/>
    <cellStyle name="Comma [0] 2 4 3 2 3 3" xfId="14698" xr:uid="{63EB60E7-01C0-487A-AF78-D6F2400CFA4B}"/>
    <cellStyle name="Comma [0] 2 4 3 2 3 3 2" xfId="49708" xr:uid="{94FC0E7B-FF1D-4124-99A8-285929D149DA}"/>
    <cellStyle name="Comma [0] 2 4 3 2 3 3 3" xfId="32203" xr:uid="{2A6EF6AB-8B0C-4EED-8154-800ECD692FFA}"/>
    <cellStyle name="Comma [0] 2 4 3 2 3 4" xfId="40956" xr:uid="{B382D578-1771-4002-B9C1-13D233C4B290}"/>
    <cellStyle name="Comma [0] 2 4 3 2 3 5" xfId="23451" xr:uid="{9E14EF58-A209-4E01-86B5-2C8C30416A05}"/>
    <cellStyle name="Comma [0] 2 4 3 2 4" xfId="8133" xr:uid="{00000000-0005-0000-0000-00003D020000}"/>
    <cellStyle name="Comma [0] 2 4 3 2 4 2" xfId="16886" xr:uid="{12E4164C-C603-4A3B-94A1-235122C73D17}"/>
    <cellStyle name="Comma [0] 2 4 3 2 4 2 2" xfId="51896" xr:uid="{98506ABB-FCF6-4360-851E-725736AB55E9}"/>
    <cellStyle name="Comma [0] 2 4 3 2 4 2 3" xfId="34391" xr:uid="{9C900F7D-EA7C-429B-B443-DC7215AB5815}"/>
    <cellStyle name="Comma [0] 2 4 3 2 4 3" xfId="43144" xr:uid="{AFA0A506-4AB3-463F-B44A-3803EDFC40A0}"/>
    <cellStyle name="Comma [0] 2 4 3 2 4 4" xfId="25639" xr:uid="{53F8D3DD-5C63-4D4E-B989-E07A10F8932A}"/>
    <cellStyle name="Comma [0] 2 4 3 2 5" xfId="12510" xr:uid="{DDC4642B-CD41-4B91-AEED-78DFDE53541A}"/>
    <cellStyle name="Comma [0] 2 4 3 2 5 2" xfId="47520" xr:uid="{54A5322D-B6DD-46C4-B3C5-6B3D0AAE75F4}"/>
    <cellStyle name="Comma [0] 2 4 3 2 5 3" xfId="30015" xr:uid="{7C653C3E-374F-4DC0-BAC2-B58AFD0A9A60}"/>
    <cellStyle name="Comma [0] 2 4 3 2 6" xfId="38768" xr:uid="{D1C0C1F1-A49E-4038-9B31-634CCAC5730E}"/>
    <cellStyle name="Comma [0] 2 4 3 2 7" xfId="21263" xr:uid="{7C2F1CEC-FEE9-4E60-97BC-1E9DFF5CAC64}"/>
    <cellStyle name="Comma [0] 2 4 3 3" xfId="4301" xr:uid="{00000000-0005-0000-0000-00003E020000}"/>
    <cellStyle name="Comma [0] 2 4 3 3 2" xfId="6490" xr:uid="{00000000-0005-0000-0000-00003F020000}"/>
    <cellStyle name="Comma [0] 2 4 3 3 2 2" xfId="10867" xr:uid="{00000000-0005-0000-0000-000040020000}"/>
    <cellStyle name="Comma [0] 2 4 3 3 2 2 2" xfId="19620" xr:uid="{3C7AE03A-F9EC-417C-9389-32D119F629FB}"/>
    <cellStyle name="Comma [0] 2 4 3 3 2 2 2 2" xfId="54630" xr:uid="{02BF4F6C-44D2-4CB2-8808-6FF9B83F8DDD}"/>
    <cellStyle name="Comma [0] 2 4 3 3 2 2 2 3" xfId="37125" xr:uid="{817DD01B-130C-4AAF-AF7A-5BC7EE40205F}"/>
    <cellStyle name="Comma [0] 2 4 3 3 2 2 3" xfId="45878" xr:uid="{FF37131F-5DC2-484B-BCB3-90B11F4C80F6}"/>
    <cellStyle name="Comma [0] 2 4 3 3 2 2 4" xfId="28373" xr:uid="{356A0217-669F-41BE-9ED0-A75B86D81D92}"/>
    <cellStyle name="Comma [0] 2 4 3 3 2 3" xfId="15244" xr:uid="{BB3C5396-6332-4AB3-8CD5-988FE65E918B}"/>
    <cellStyle name="Comma [0] 2 4 3 3 2 3 2" xfId="50254" xr:uid="{A3D76074-142A-4F1E-9E7B-8FDD04B57FD2}"/>
    <cellStyle name="Comma [0] 2 4 3 3 2 3 3" xfId="32749" xr:uid="{01593B4B-0F2B-4F23-BA7D-6F470F36B3F5}"/>
    <cellStyle name="Comma [0] 2 4 3 3 2 4" xfId="41502" xr:uid="{DE50C717-E406-490F-BEDB-3CD866E854CE}"/>
    <cellStyle name="Comma [0] 2 4 3 3 2 5" xfId="23997" xr:uid="{36F9F402-FD34-447F-8464-B083741901C4}"/>
    <cellStyle name="Comma [0] 2 4 3 3 3" xfId="8679" xr:uid="{00000000-0005-0000-0000-000041020000}"/>
    <cellStyle name="Comma [0] 2 4 3 3 3 2" xfId="17432" xr:uid="{F483EFE0-5CD0-40A2-8A12-9A0209A086B3}"/>
    <cellStyle name="Comma [0] 2 4 3 3 3 2 2" xfId="52442" xr:uid="{4556F60A-6522-4261-AB33-E69DA5E3C137}"/>
    <cellStyle name="Comma [0] 2 4 3 3 3 2 3" xfId="34937" xr:uid="{8F8A3598-8987-4F35-85AE-A5DE1902AFE6}"/>
    <cellStyle name="Comma [0] 2 4 3 3 3 3" xfId="43690" xr:uid="{6D72EAD0-50A5-4FCB-9A84-41DB348575A3}"/>
    <cellStyle name="Comma [0] 2 4 3 3 3 4" xfId="26185" xr:uid="{7EDE375C-380D-44EE-8619-5D9AF13AB7A4}"/>
    <cellStyle name="Comma [0] 2 4 3 3 4" xfId="13056" xr:uid="{504DC81D-2378-4183-8BA5-5912B17C7286}"/>
    <cellStyle name="Comma [0] 2 4 3 3 4 2" xfId="48066" xr:uid="{1153C258-1B80-4896-8EA9-9326699C425B}"/>
    <cellStyle name="Comma [0] 2 4 3 3 4 3" xfId="30561" xr:uid="{85780A85-0FC2-435B-81E7-8399849C64AC}"/>
    <cellStyle name="Comma [0] 2 4 3 3 5" xfId="39314" xr:uid="{30E14766-B374-4DBF-9EF4-1C0B82AAFCB5}"/>
    <cellStyle name="Comma [0] 2 4 3 3 6" xfId="21809" xr:uid="{DCF0D758-2AC8-4B12-8FEB-0A80B47E4574}"/>
    <cellStyle name="Comma [0] 2 4 3 4" xfId="5396" xr:uid="{00000000-0005-0000-0000-000042020000}"/>
    <cellStyle name="Comma [0] 2 4 3 4 2" xfId="9773" xr:uid="{00000000-0005-0000-0000-000043020000}"/>
    <cellStyle name="Comma [0] 2 4 3 4 2 2" xfId="18526" xr:uid="{C9EB4133-27E2-40ED-803E-A02D2A46B30F}"/>
    <cellStyle name="Comma [0] 2 4 3 4 2 2 2" xfId="53536" xr:uid="{70A5D81A-EB8F-467B-8BAE-5D1933A84351}"/>
    <cellStyle name="Comma [0] 2 4 3 4 2 2 3" xfId="36031" xr:uid="{C88B4AF2-E0DD-4D89-986F-2E530EBEFE86}"/>
    <cellStyle name="Comma [0] 2 4 3 4 2 3" xfId="44784" xr:uid="{C4151084-A5E1-4632-AB7E-ECB3FF254ABF}"/>
    <cellStyle name="Comma [0] 2 4 3 4 2 4" xfId="27279" xr:uid="{81034DE1-2565-49E9-9B74-53DE2BA763AA}"/>
    <cellStyle name="Comma [0] 2 4 3 4 3" xfId="14150" xr:uid="{934683EA-7EBD-4DC3-9971-05811A5D8B5F}"/>
    <cellStyle name="Comma [0] 2 4 3 4 3 2" xfId="49160" xr:uid="{1AF3C920-1BA0-433C-B256-EF56BB7CD47D}"/>
    <cellStyle name="Comma [0] 2 4 3 4 3 3" xfId="31655" xr:uid="{3974C9E7-2046-44ED-A201-9D3181363CD7}"/>
    <cellStyle name="Comma [0] 2 4 3 4 4" xfId="40408" xr:uid="{2B7F3926-24F5-4F8A-B1B5-3ABDF3509701}"/>
    <cellStyle name="Comma [0] 2 4 3 4 5" xfId="22903" xr:uid="{1A3841EA-C240-4414-B8B7-5B5E9B3F3540}"/>
    <cellStyle name="Comma [0] 2 4 3 5" xfId="7585" xr:uid="{00000000-0005-0000-0000-000044020000}"/>
    <cellStyle name="Comma [0] 2 4 3 5 2" xfId="16338" xr:uid="{B76AE00C-087E-476B-A791-6E88095B1DA5}"/>
    <cellStyle name="Comma [0] 2 4 3 5 2 2" xfId="51348" xr:uid="{8CAE3729-880A-4C3D-9D2C-FE44FE22FF77}"/>
    <cellStyle name="Comma [0] 2 4 3 5 2 3" xfId="33843" xr:uid="{3939DDD3-16D7-4C99-AAE2-87D60E224BDD}"/>
    <cellStyle name="Comma [0] 2 4 3 5 3" xfId="42596" xr:uid="{2F0AEB9A-E695-4510-A19F-770E11CE0482}"/>
    <cellStyle name="Comma [0] 2 4 3 5 4" xfId="25091" xr:uid="{36ACB9F3-3C4F-4185-89EE-99343B0B1981}"/>
    <cellStyle name="Comma [0] 2 4 3 6" xfId="11962" xr:uid="{E70715C2-5109-40A1-A787-D419DBE3C271}"/>
    <cellStyle name="Comma [0] 2 4 3 6 2" xfId="46972" xr:uid="{52C4C4C0-DFFE-44E5-A848-133486D7DED8}"/>
    <cellStyle name="Comma [0] 2 4 3 6 3" xfId="29467" xr:uid="{EFE1F7C7-C842-449A-93D5-F3352951A349}"/>
    <cellStyle name="Comma [0] 2 4 3 7" xfId="38220" xr:uid="{1A8B2FCE-504C-401B-AF87-742A3F8613F7}"/>
    <cellStyle name="Comma [0] 2 4 3 8" xfId="20715" xr:uid="{13A52E8E-7D4F-43F2-A4C6-9C823B61A62D}"/>
    <cellStyle name="Comma [0] 2 4 4" xfId="3479" xr:uid="{00000000-0005-0000-0000-000045020000}"/>
    <cellStyle name="Comma [0] 2 4 4 2" xfId="4575" xr:uid="{00000000-0005-0000-0000-000046020000}"/>
    <cellStyle name="Comma [0] 2 4 4 2 2" xfId="6764" xr:uid="{00000000-0005-0000-0000-000047020000}"/>
    <cellStyle name="Comma [0] 2 4 4 2 2 2" xfId="11141" xr:uid="{00000000-0005-0000-0000-000048020000}"/>
    <cellStyle name="Comma [0] 2 4 4 2 2 2 2" xfId="19894" xr:uid="{766E2A82-CF94-408D-9DB2-21DA6DACACAB}"/>
    <cellStyle name="Comma [0] 2 4 4 2 2 2 2 2" xfId="54904" xr:uid="{EC3B5A1A-8CDC-4F8A-83FB-6BC5ABF8617D}"/>
    <cellStyle name="Comma [0] 2 4 4 2 2 2 2 3" xfId="37399" xr:uid="{2795F5AE-089D-4AAE-8028-5FDD5B49A576}"/>
    <cellStyle name="Comma [0] 2 4 4 2 2 2 3" xfId="46152" xr:uid="{4D02547B-DBBB-4F95-ABB2-87DC12906BC0}"/>
    <cellStyle name="Comma [0] 2 4 4 2 2 2 4" xfId="28647" xr:uid="{F0FD980F-283B-4CE1-99B8-7828321A3E43}"/>
    <cellStyle name="Comma [0] 2 4 4 2 2 3" xfId="15518" xr:uid="{45A71AD1-CF0E-4ABB-91F8-479829929DAC}"/>
    <cellStyle name="Comma [0] 2 4 4 2 2 3 2" xfId="50528" xr:uid="{72D9791C-FB0F-4044-B9BD-7695168A82AC}"/>
    <cellStyle name="Comma [0] 2 4 4 2 2 3 3" xfId="33023" xr:uid="{C10B93DF-6CDC-4FE2-BEBC-760DEB3F7DBA}"/>
    <cellStyle name="Comma [0] 2 4 4 2 2 4" xfId="41776" xr:uid="{C91AD281-2FA0-45D9-B3A0-6BE597FCB60B}"/>
    <cellStyle name="Comma [0] 2 4 4 2 2 5" xfId="24271" xr:uid="{470CAC34-39E5-4CEC-85A3-45F164AD5BAB}"/>
    <cellStyle name="Comma [0] 2 4 4 2 3" xfId="8953" xr:uid="{00000000-0005-0000-0000-000049020000}"/>
    <cellStyle name="Comma [0] 2 4 4 2 3 2" xfId="17706" xr:uid="{FA881146-285C-463A-B1AB-C4167F594829}"/>
    <cellStyle name="Comma [0] 2 4 4 2 3 2 2" xfId="52716" xr:uid="{FCEF895B-6CA1-491D-9ABD-0C61D46AA462}"/>
    <cellStyle name="Comma [0] 2 4 4 2 3 2 3" xfId="35211" xr:uid="{12968465-5B93-4F6E-9679-A3DCECC44358}"/>
    <cellStyle name="Comma [0] 2 4 4 2 3 3" xfId="43964" xr:uid="{9CE70020-229E-4028-BF1D-7A9D172FF2D8}"/>
    <cellStyle name="Comma [0] 2 4 4 2 3 4" xfId="26459" xr:uid="{0280CC81-6D2E-479F-9C13-760D45CFEADB}"/>
    <cellStyle name="Comma [0] 2 4 4 2 4" xfId="13330" xr:uid="{D3A1E5DA-7BB5-4781-8214-3DD8D16C2CB2}"/>
    <cellStyle name="Comma [0] 2 4 4 2 4 2" xfId="48340" xr:uid="{F1F7BDD2-E3E1-4090-B43C-A2CA909C382A}"/>
    <cellStyle name="Comma [0] 2 4 4 2 4 3" xfId="30835" xr:uid="{FC01D642-E089-41C7-A8FD-F252AC111E94}"/>
    <cellStyle name="Comma [0] 2 4 4 2 5" xfId="39588" xr:uid="{090A6A95-7FFF-4219-931C-2276FDB16243}"/>
    <cellStyle name="Comma [0] 2 4 4 2 6" xfId="22083" xr:uid="{DB7CF886-AF7A-4663-BCBC-CB41E44B4886}"/>
    <cellStyle name="Comma [0] 2 4 4 3" xfId="5670" xr:uid="{00000000-0005-0000-0000-00004A020000}"/>
    <cellStyle name="Comma [0] 2 4 4 3 2" xfId="10047" xr:uid="{00000000-0005-0000-0000-00004B020000}"/>
    <cellStyle name="Comma [0] 2 4 4 3 2 2" xfId="18800" xr:uid="{D6D2275F-0450-47D7-88B0-6F2BD182985D}"/>
    <cellStyle name="Comma [0] 2 4 4 3 2 2 2" xfId="53810" xr:uid="{3D93949B-0C24-4C8B-A698-9FC4052E3E8D}"/>
    <cellStyle name="Comma [0] 2 4 4 3 2 2 3" xfId="36305" xr:uid="{2463BAD4-4794-40F0-9EC7-F6D7739A1882}"/>
    <cellStyle name="Comma [0] 2 4 4 3 2 3" xfId="45058" xr:uid="{53CA5B88-04C5-4E94-80D6-B20386B193FC}"/>
    <cellStyle name="Comma [0] 2 4 4 3 2 4" xfId="27553" xr:uid="{10CC46EA-3471-4229-9269-9DBF7610F1F3}"/>
    <cellStyle name="Comma [0] 2 4 4 3 3" xfId="14424" xr:uid="{40C87DD7-A168-427A-A854-5CD24C976E95}"/>
    <cellStyle name="Comma [0] 2 4 4 3 3 2" xfId="49434" xr:uid="{0AD1DD04-5DD1-4871-9EF0-623B0D16ED53}"/>
    <cellStyle name="Comma [0] 2 4 4 3 3 3" xfId="31929" xr:uid="{7FA52FAC-89D6-428E-938D-C41BFC3C5EB5}"/>
    <cellStyle name="Comma [0] 2 4 4 3 4" xfId="40682" xr:uid="{2FFE7164-113A-4A41-9CB1-67AB1775A1D2}"/>
    <cellStyle name="Comma [0] 2 4 4 3 5" xfId="23177" xr:uid="{52411219-F1E4-498B-8A9B-B21551E1DAE0}"/>
    <cellStyle name="Comma [0] 2 4 4 4" xfId="7859" xr:uid="{00000000-0005-0000-0000-00004C020000}"/>
    <cellStyle name="Comma [0] 2 4 4 4 2" xfId="16612" xr:uid="{EDB3E3A7-F3E5-4827-8CD4-21B2C3C06FF2}"/>
    <cellStyle name="Comma [0] 2 4 4 4 2 2" xfId="51622" xr:uid="{67A74DAE-4BA8-4760-8C43-04544EDDDD8A}"/>
    <cellStyle name="Comma [0] 2 4 4 4 2 3" xfId="34117" xr:uid="{69E3B866-9952-483D-BE2D-04E78F898F33}"/>
    <cellStyle name="Comma [0] 2 4 4 4 3" xfId="42870" xr:uid="{14587769-32CE-480A-B957-69E97FF08549}"/>
    <cellStyle name="Comma [0] 2 4 4 4 4" xfId="25365" xr:uid="{AC26DEA4-AD1F-4EC9-9C2D-509FAEFC46F7}"/>
    <cellStyle name="Comma [0] 2 4 4 5" xfId="12236" xr:uid="{672BE55D-596E-479D-B244-DBF7339208D3}"/>
    <cellStyle name="Comma [0] 2 4 4 5 2" xfId="47246" xr:uid="{55869A51-A93C-4889-9832-F0DF0D4D2126}"/>
    <cellStyle name="Comma [0] 2 4 4 5 3" xfId="29741" xr:uid="{42028603-A0A8-40B2-9786-83721B8FDA5E}"/>
    <cellStyle name="Comma [0] 2 4 4 6" xfId="38494" xr:uid="{51DDB246-BF06-4372-BD79-A55512A736A0}"/>
    <cellStyle name="Comma [0] 2 4 4 7" xfId="20989" xr:uid="{D800D876-CD49-43F1-953F-8DE9852667C2}"/>
    <cellStyle name="Comma [0] 2 4 5" xfId="4027" xr:uid="{00000000-0005-0000-0000-00004D020000}"/>
    <cellStyle name="Comma [0] 2 4 5 2" xfId="6216" xr:uid="{00000000-0005-0000-0000-00004E020000}"/>
    <cellStyle name="Comma [0] 2 4 5 2 2" xfId="10593" xr:uid="{00000000-0005-0000-0000-00004F020000}"/>
    <cellStyle name="Comma [0] 2 4 5 2 2 2" xfId="19346" xr:uid="{6D67453D-27B0-4154-9CA2-A22D24D7F281}"/>
    <cellStyle name="Comma [0] 2 4 5 2 2 2 2" xfId="54356" xr:uid="{AE46DB21-7E73-4E9E-8C9D-B33A5FE906B7}"/>
    <cellStyle name="Comma [0] 2 4 5 2 2 2 3" xfId="36851" xr:uid="{C1A24227-12C6-44DD-AD03-6A80B9275A75}"/>
    <cellStyle name="Comma [0] 2 4 5 2 2 3" xfId="45604" xr:uid="{0309BC59-5AFC-44DB-AC4E-54E5F8EC4056}"/>
    <cellStyle name="Comma [0] 2 4 5 2 2 4" xfId="28099" xr:uid="{8519B9F8-8B36-48B1-BF7D-161987333CB1}"/>
    <cellStyle name="Comma [0] 2 4 5 2 3" xfId="14970" xr:uid="{F8B9194C-10D7-4F2A-BEA0-D2C3124E6B79}"/>
    <cellStyle name="Comma [0] 2 4 5 2 3 2" xfId="49980" xr:uid="{F4255AFB-B99E-4B3C-85A9-D0A4EF4B0041}"/>
    <cellStyle name="Comma [0] 2 4 5 2 3 3" xfId="32475" xr:uid="{C8429B64-8202-4A3F-B27E-5BD464104F10}"/>
    <cellStyle name="Comma [0] 2 4 5 2 4" xfId="41228" xr:uid="{44BE9177-66C2-4312-90C3-A3015F5CA43D}"/>
    <cellStyle name="Comma [0] 2 4 5 2 5" xfId="23723" xr:uid="{B5D6F2A5-E695-432E-BAA5-C156DA0938ED}"/>
    <cellStyle name="Comma [0] 2 4 5 3" xfId="8405" xr:uid="{00000000-0005-0000-0000-000050020000}"/>
    <cellStyle name="Comma [0] 2 4 5 3 2" xfId="17158" xr:uid="{DBCE4D4D-8D51-4099-A987-391A7083F8E7}"/>
    <cellStyle name="Comma [0] 2 4 5 3 2 2" xfId="52168" xr:uid="{F48F5914-D2A1-47D6-A752-60880691563C}"/>
    <cellStyle name="Comma [0] 2 4 5 3 2 3" xfId="34663" xr:uid="{48D41C45-6B70-454E-8465-692CBC080339}"/>
    <cellStyle name="Comma [0] 2 4 5 3 3" xfId="43416" xr:uid="{C6F115B1-A735-482A-AB6B-456BC91F007D}"/>
    <cellStyle name="Comma [0] 2 4 5 3 4" xfId="25911" xr:uid="{11711FFF-9F17-4257-AA3D-7C1857BD3811}"/>
    <cellStyle name="Comma [0] 2 4 5 4" xfId="12782" xr:uid="{680BCDA2-DD28-461A-BF0F-9ED07A847350}"/>
    <cellStyle name="Comma [0] 2 4 5 4 2" xfId="47792" xr:uid="{A4D685AD-04AA-4817-ABD2-2751F265B44A}"/>
    <cellStyle name="Comma [0] 2 4 5 4 3" xfId="30287" xr:uid="{2DD96EC9-5F82-4FAB-8310-108A0F2E79CD}"/>
    <cellStyle name="Comma [0] 2 4 5 5" xfId="39040" xr:uid="{9A719C09-A186-4869-9AF5-A3B84CA247FE}"/>
    <cellStyle name="Comma [0] 2 4 5 6" xfId="21535" xr:uid="{84CF2703-5204-4D61-96BE-B8E3E7BD75D7}"/>
    <cellStyle name="Comma [0] 2 4 6" xfId="5122" xr:uid="{00000000-0005-0000-0000-000051020000}"/>
    <cellStyle name="Comma [0] 2 4 6 2" xfId="9499" xr:uid="{00000000-0005-0000-0000-000052020000}"/>
    <cellStyle name="Comma [0] 2 4 6 2 2" xfId="18252" xr:uid="{B89F8200-EF0B-4F94-8ABE-1701B1D04B84}"/>
    <cellStyle name="Comma [0] 2 4 6 2 2 2" xfId="53262" xr:uid="{9A121346-F25A-4BC9-AD0B-DEB0A73FDD10}"/>
    <cellStyle name="Comma [0] 2 4 6 2 2 3" xfId="35757" xr:uid="{FD76D7F0-0340-423D-B23E-6AED45FC9198}"/>
    <cellStyle name="Comma [0] 2 4 6 2 3" xfId="44510" xr:uid="{FB531B1D-BDEB-4D81-B3CB-98C3961B96F0}"/>
    <cellStyle name="Comma [0] 2 4 6 2 4" xfId="27005" xr:uid="{9CBB05EF-E377-4251-A1DA-1D3169452830}"/>
    <cellStyle name="Comma [0] 2 4 6 3" xfId="13876" xr:uid="{C309ED8B-78D3-408B-89FC-7FA31052A73E}"/>
    <cellStyle name="Comma [0] 2 4 6 3 2" xfId="48886" xr:uid="{D8716A06-2151-4AE8-AE11-F132B5119519}"/>
    <cellStyle name="Comma [0] 2 4 6 3 3" xfId="31381" xr:uid="{AFE0398F-4D73-4C65-94B2-84B8901770C4}"/>
    <cellStyle name="Comma [0] 2 4 6 4" xfId="40134" xr:uid="{7DE81A81-183F-4D14-A7A3-15D0F14720D4}"/>
    <cellStyle name="Comma [0] 2 4 6 5" xfId="22629" xr:uid="{4838A8AA-5C06-45AD-BDB4-9C667731C1E3}"/>
    <cellStyle name="Comma [0] 2 4 7" xfId="7311" xr:uid="{00000000-0005-0000-0000-000053020000}"/>
    <cellStyle name="Comma [0] 2 4 7 2" xfId="16064" xr:uid="{758BF797-69B4-4F6B-9CE9-B9B6BB61D6BC}"/>
    <cellStyle name="Comma [0] 2 4 7 2 2" xfId="51074" xr:uid="{9F61F486-62BC-4C97-8BAA-7635E3AE3CDD}"/>
    <cellStyle name="Comma [0] 2 4 7 2 3" xfId="33569" xr:uid="{DFF3DBD9-396F-4F3C-BC45-989B045B65A2}"/>
    <cellStyle name="Comma [0] 2 4 7 3" xfId="42322" xr:uid="{63BDE2AC-8593-4F0E-B55D-B23F2226E044}"/>
    <cellStyle name="Comma [0] 2 4 7 4" xfId="24817" xr:uid="{4FBF29E3-1A88-4C4A-9B58-567953E301A7}"/>
    <cellStyle name="Comma [0] 2 4 8" xfId="11688" xr:uid="{A69BFE7F-46BE-490D-8E80-DC977EB5ADBF}"/>
    <cellStyle name="Comma [0] 2 4 8 2" xfId="46698" xr:uid="{62EA56BB-01AD-4122-83B1-52F421DB9235}"/>
    <cellStyle name="Comma [0] 2 4 8 3" xfId="29193" xr:uid="{9BE21126-AF3E-4652-B752-4B4E6F14E192}"/>
    <cellStyle name="Comma [0] 2 4 9" xfId="37946" xr:uid="{47BE47B1-5516-4D73-A0E3-9616AA69AA33}"/>
    <cellStyle name="Comma [0] 2 5" xfId="2983" xr:uid="{00000000-0005-0000-0000-000054020000}"/>
    <cellStyle name="Comma [0] 2 5 2" xfId="3259" xr:uid="{00000000-0005-0000-0000-000055020000}"/>
    <cellStyle name="Comma [0] 2 5 2 2" xfId="3812" xr:uid="{00000000-0005-0000-0000-000056020000}"/>
    <cellStyle name="Comma [0] 2 5 2 2 2" xfId="4908" xr:uid="{00000000-0005-0000-0000-000057020000}"/>
    <cellStyle name="Comma [0] 2 5 2 2 2 2" xfId="7097" xr:uid="{00000000-0005-0000-0000-000058020000}"/>
    <cellStyle name="Comma [0] 2 5 2 2 2 2 2" xfId="11474" xr:uid="{00000000-0005-0000-0000-000059020000}"/>
    <cellStyle name="Comma [0] 2 5 2 2 2 2 2 2" xfId="20227" xr:uid="{D9D3A8ED-5425-4C46-AB88-B728CEBF3632}"/>
    <cellStyle name="Comma [0] 2 5 2 2 2 2 2 2 2" xfId="55237" xr:uid="{7BA2D44E-6639-44AB-8595-04811347C354}"/>
    <cellStyle name="Comma [0] 2 5 2 2 2 2 2 2 3" xfId="37732" xr:uid="{59FEBE3A-B2BC-4FF4-9743-BFA8A32E640E}"/>
    <cellStyle name="Comma [0] 2 5 2 2 2 2 2 3" xfId="46485" xr:uid="{08F9BDC5-BB21-4232-9936-482B4C0B3EF0}"/>
    <cellStyle name="Comma [0] 2 5 2 2 2 2 2 4" xfId="28980" xr:uid="{C00A5202-C647-472D-ABA9-03A07934FF64}"/>
    <cellStyle name="Comma [0] 2 5 2 2 2 2 3" xfId="15851" xr:uid="{8A8DE4B4-611B-448C-B2A4-D6736A5F2D0A}"/>
    <cellStyle name="Comma [0] 2 5 2 2 2 2 3 2" xfId="50861" xr:uid="{EDCCFAC6-64DB-4C60-A24D-018D57CEFEFB}"/>
    <cellStyle name="Comma [0] 2 5 2 2 2 2 3 3" xfId="33356" xr:uid="{7D68A76A-1D03-4861-9509-BFBDB2C1953A}"/>
    <cellStyle name="Comma [0] 2 5 2 2 2 2 4" xfId="42109" xr:uid="{637A947C-DF16-416E-8C7B-5DACD700C98F}"/>
    <cellStyle name="Comma [0] 2 5 2 2 2 2 5" xfId="24604" xr:uid="{AF933B57-9BD9-4FF4-A422-079ADE50022D}"/>
    <cellStyle name="Comma [0] 2 5 2 2 2 3" xfId="9286" xr:uid="{00000000-0005-0000-0000-00005A020000}"/>
    <cellStyle name="Comma [0] 2 5 2 2 2 3 2" xfId="18039" xr:uid="{C73CADAD-C245-4A37-978B-9A0EE069EC07}"/>
    <cellStyle name="Comma [0] 2 5 2 2 2 3 2 2" xfId="53049" xr:uid="{AEAF2027-0146-4835-826B-C8DF46EDDF59}"/>
    <cellStyle name="Comma [0] 2 5 2 2 2 3 2 3" xfId="35544" xr:uid="{16FE6181-232B-4889-940A-5D145B2D75C9}"/>
    <cellStyle name="Comma [0] 2 5 2 2 2 3 3" xfId="44297" xr:uid="{9BC21582-4B8C-47A4-BE24-61A0129EFE7D}"/>
    <cellStyle name="Comma [0] 2 5 2 2 2 3 4" xfId="26792" xr:uid="{0CBB702E-2DC1-4209-B8EC-CB4F8BC7E8F3}"/>
    <cellStyle name="Comma [0] 2 5 2 2 2 4" xfId="13663" xr:uid="{E0FFDFC7-1D04-4903-A51F-DBC9627EF97D}"/>
    <cellStyle name="Comma [0] 2 5 2 2 2 4 2" xfId="48673" xr:uid="{361F2686-6632-4205-8648-B335F9E56FA3}"/>
    <cellStyle name="Comma [0] 2 5 2 2 2 4 3" xfId="31168" xr:uid="{33F9D1CA-8C4C-4E90-96B8-3F1CD18928CB}"/>
    <cellStyle name="Comma [0] 2 5 2 2 2 5" xfId="39921" xr:uid="{69F4B88E-4E8D-4A51-B1EF-C1F61AE082DF}"/>
    <cellStyle name="Comma [0] 2 5 2 2 2 6" xfId="22416" xr:uid="{3FC0DC84-426E-4652-90C8-CA94D140080F}"/>
    <cellStyle name="Comma [0] 2 5 2 2 3" xfId="6003" xr:uid="{00000000-0005-0000-0000-00005B020000}"/>
    <cellStyle name="Comma [0] 2 5 2 2 3 2" xfId="10380" xr:uid="{00000000-0005-0000-0000-00005C020000}"/>
    <cellStyle name="Comma [0] 2 5 2 2 3 2 2" xfId="19133" xr:uid="{08AD856E-771D-488B-9D1C-780F5E227F9D}"/>
    <cellStyle name="Comma [0] 2 5 2 2 3 2 2 2" xfId="54143" xr:uid="{AA0FBD9D-34C4-4612-8FB4-01030A31B61E}"/>
    <cellStyle name="Comma [0] 2 5 2 2 3 2 2 3" xfId="36638" xr:uid="{7E22BD22-E888-45AF-BA7B-1796EE362332}"/>
    <cellStyle name="Comma [0] 2 5 2 2 3 2 3" xfId="45391" xr:uid="{4439F2B5-0773-49B3-B200-BD630FEDDFC5}"/>
    <cellStyle name="Comma [0] 2 5 2 2 3 2 4" xfId="27886" xr:uid="{9BC70D7D-E943-4BD4-9894-24AE88E5F6EC}"/>
    <cellStyle name="Comma [0] 2 5 2 2 3 3" xfId="14757" xr:uid="{26871360-3B37-447D-9FFF-A010FEDB66BA}"/>
    <cellStyle name="Comma [0] 2 5 2 2 3 3 2" xfId="49767" xr:uid="{47EE1EE9-68EE-4AF4-8259-2192B35D09B0}"/>
    <cellStyle name="Comma [0] 2 5 2 2 3 3 3" xfId="32262" xr:uid="{4A1DCC90-9107-4A38-ADE1-43F18C3735C7}"/>
    <cellStyle name="Comma [0] 2 5 2 2 3 4" xfId="41015" xr:uid="{C3E08789-CC2E-4DA6-BDCC-8DD60515BCCC}"/>
    <cellStyle name="Comma [0] 2 5 2 2 3 5" xfId="23510" xr:uid="{22542864-3AD8-4F82-8609-1BF823C34B92}"/>
    <cellStyle name="Comma [0] 2 5 2 2 4" xfId="8192" xr:uid="{00000000-0005-0000-0000-00005D020000}"/>
    <cellStyle name="Comma [0] 2 5 2 2 4 2" xfId="16945" xr:uid="{9E39DF33-7354-4910-9800-4F43C70EC1C1}"/>
    <cellStyle name="Comma [0] 2 5 2 2 4 2 2" xfId="51955" xr:uid="{97FE520F-D6FC-4176-B857-3EC8018612D9}"/>
    <cellStyle name="Comma [0] 2 5 2 2 4 2 3" xfId="34450" xr:uid="{C09F3588-F6A4-49F1-9471-3F0625C434D3}"/>
    <cellStyle name="Comma [0] 2 5 2 2 4 3" xfId="43203" xr:uid="{F2FD0E19-4F25-4DFD-8587-D8D7148F5E2E}"/>
    <cellStyle name="Comma [0] 2 5 2 2 4 4" xfId="25698" xr:uid="{4A771C05-AE48-4F05-8B7B-E9F958AF942A}"/>
    <cellStyle name="Comma [0] 2 5 2 2 5" xfId="12569" xr:uid="{6E0595FD-B301-4965-8C11-7D192A70D87B}"/>
    <cellStyle name="Comma [0] 2 5 2 2 5 2" xfId="47579" xr:uid="{F911402C-3D98-478F-A6F0-B57F6AA98248}"/>
    <cellStyle name="Comma [0] 2 5 2 2 5 3" xfId="30074" xr:uid="{F585EE73-B93C-411B-A3E9-8A2E232D94F7}"/>
    <cellStyle name="Comma [0] 2 5 2 2 6" xfId="38827" xr:uid="{8EB49E06-1052-4A1C-994C-F61BB0E82A36}"/>
    <cellStyle name="Comma [0] 2 5 2 2 7" xfId="21322" xr:uid="{EB493A33-1BE7-406B-AD05-CF30BBB7E2D9}"/>
    <cellStyle name="Comma [0] 2 5 2 3" xfId="4360" xr:uid="{00000000-0005-0000-0000-00005E020000}"/>
    <cellStyle name="Comma [0] 2 5 2 3 2" xfId="6549" xr:uid="{00000000-0005-0000-0000-00005F020000}"/>
    <cellStyle name="Comma [0] 2 5 2 3 2 2" xfId="10926" xr:uid="{00000000-0005-0000-0000-000060020000}"/>
    <cellStyle name="Comma [0] 2 5 2 3 2 2 2" xfId="19679" xr:uid="{C5C11006-EC59-4750-89F3-47574EC423EE}"/>
    <cellStyle name="Comma [0] 2 5 2 3 2 2 2 2" xfId="54689" xr:uid="{74E2B090-B3B1-413B-8A8D-5B11B2337735}"/>
    <cellStyle name="Comma [0] 2 5 2 3 2 2 2 3" xfId="37184" xr:uid="{1FB778DB-9A35-4C80-86EA-9B498B9CEC50}"/>
    <cellStyle name="Comma [0] 2 5 2 3 2 2 3" xfId="45937" xr:uid="{4FD39767-1F58-49C3-A715-B39DC9D7D55C}"/>
    <cellStyle name="Comma [0] 2 5 2 3 2 2 4" xfId="28432" xr:uid="{D8F6A2C6-2318-4282-91A2-AD845D87FA72}"/>
    <cellStyle name="Comma [0] 2 5 2 3 2 3" xfId="15303" xr:uid="{C3A72250-1D68-40A0-A8F1-C653D0FC4779}"/>
    <cellStyle name="Comma [0] 2 5 2 3 2 3 2" xfId="50313" xr:uid="{26DCD63E-44BF-4332-8A74-93F90F52A68B}"/>
    <cellStyle name="Comma [0] 2 5 2 3 2 3 3" xfId="32808" xr:uid="{8C46A2D4-BDD9-43DB-B421-C1A7EE2502D0}"/>
    <cellStyle name="Comma [0] 2 5 2 3 2 4" xfId="41561" xr:uid="{08AB83EC-86EE-4DD5-8637-6FAF3BBEFC01}"/>
    <cellStyle name="Comma [0] 2 5 2 3 2 5" xfId="24056" xr:uid="{ABC8CC62-C32E-47B9-94D9-F24129E26608}"/>
    <cellStyle name="Comma [0] 2 5 2 3 3" xfId="8738" xr:uid="{00000000-0005-0000-0000-000061020000}"/>
    <cellStyle name="Comma [0] 2 5 2 3 3 2" xfId="17491" xr:uid="{BEB13BB5-6895-4637-A07F-E5FC328B4306}"/>
    <cellStyle name="Comma [0] 2 5 2 3 3 2 2" xfId="52501" xr:uid="{AC7834F7-F513-45D6-9934-F21B4E79767E}"/>
    <cellStyle name="Comma [0] 2 5 2 3 3 2 3" xfId="34996" xr:uid="{190620C9-6411-4036-B6B6-59AAAB79D0EC}"/>
    <cellStyle name="Comma [0] 2 5 2 3 3 3" xfId="43749" xr:uid="{8D8DE424-6E7F-4C43-ADA8-28C2C37ABF47}"/>
    <cellStyle name="Comma [0] 2 5 2 3 3 4" xfId="26244" xr:uid="{1CDE28B8-3061-4C1E-8973-9BFD7F714ED2}"/>
    <cellStyle name="Comma [0] 2 5 2 3 4" xfId="13115" xr:uid="{66E7C404-8C56-4A32-9BAD-F84B31DEFC41}"/>
    <cellStyle name="Comma [0] 2 5 2 3 4 2" xfId="48125" xr:uid="{C3523A82-5502-4A39-B507-B3376D06331C}"/>
    <cellStyle name="Comma [0] 2 5 2 3 4 3" xfId="30620" xr:uid="{26AB7FA4-68BB-4FD9-99FF-2118D198FE1D}"/>
    <cellStyle name="Comma [0] 2 5 2 3 5" xfId="39373" xr:uid="{28F4A0A9-D1A8-4CE4-B6ED-EE4B7480388A}"/>
    <cellStyle name="Comma [0] 2 5 2 3 6" xfId="21868" xr:uid="{9B925781-3439-4536-875B-2C38ED782D95}"/>
    <cellStyle name="Comma [0] 2 5 2 4" xfId="5455" xr:uid="{00000000-0005-0000-0000-000062020000}"/>
    <cellStyle name="Comma [0] 2 5 2 4 2" xfId="9832" xr:uid="{00000000-0005-0000-0000-000063020000}"/>
    <cellStyle name="Comma [0] 2 5 2 4 2 2" xfId="18585" xr:uid="{7D810CF7-763B-4716-956E-1FA7F7CCDCE5}"/>
    <cellStyle name="Comma [0] 2 5 2 4 2 2 2" xfId="53595" xr:uid="{1DAA7636-0F08-4562-8629-242395CEE839}"/>
    <cellStyle name="Comma [0] 2 5 2 4 2 2 3" xfId="36090" xr:uid="{0088D575-EF75-40B5-B683-A7741E6900A0}"/>
    <cellStyle name="Comma [0] 2 5 2 4 2 3" xfId="44843" xr:uid="{A27B117E-465E-4CDF-B275-E9E1BBF5641D}"/>
    <cellStyle name="Comma [0] 2 5 2 4 2 4" xfId="27338" xr:uid="{F850BEDE-835B-4EF0-95D1-611013322FB1}"/>
    <cellStyle name="Comma [0] 2 5 2 4 3" xfId="14209" xr:uid="{1385F5A6-2824-47AC-BA78-1F279F05FE55}"/>
    <cellStyle name="Comma [0] 2 5 2 4 3 2" xfId="49219" xr:uid="{06FFF5A4-3E89-4A8B-9816-F3B16A988F09}"/>
    <cellStyle name="Comma [0] 2 5 2 4 3 3" xfId="31714" xr:uid="{94E2B71B-DDA0-464D-BAC9-0BDD478D9FB2}"/>
    <cellStyle name="Comma [0] 2 5 2 4 4" xfId="40467" xr:uid="{C98C3BA2-A607-4682-80CB-4CDF2B8630E2}"/>
    <cellStyle name="Comma [0] 2 5 2 4 5" xfId="22962" xr:uid="{6ACAA964-B9E9-42B3-885C-4C54E3A77D9E}"/>
    <cellStyle name="Comma [0] 2 5 2 5" xfId="7644" xr:uid="{00000000-0005-0000-0000-000064020000}"/>
    <cellStyle name="Comma [0] 2 5 2 5 2" xfId="16397" xr:uid="{D498B69B-9AF2-4487-A9C2-19C3831BAE1B}"/>
    <cellStyle name="Comma [0] 2 5 2 5 2 2" xfId="51407" xr:uid="{E329B71D-8D39-499E-99A9-FCEFBE5B1C80}"/>
    <cellStyle name="Comma [0] 2 5 2 5 2 3" xfId="33902" xr:uid="{8BEE7538-06C8-4223-AF99-A0F285C35E23}"/>
    <cellStyle name="Comma [0] 2 5 2 5 3" xfId="42655" xr:uid="{DDD482F2-CE1C-4079-B6E2-E1077CDD7044}"/>
    <cellStyle name="Comma [0] 2 5 2 5 4" xfId="25150" xr:uid="{AD1D3D67-D1CA-4F44-BDA9-8109BBC3CC04}"/>
    <cellStyle name="Comma [0] 2 5 2 6" xfId="12021" xr:uid="{04180B86-8EE6-44E9-841D-80526CB3A605}"/>
    <cellStyle name="Comma [0] 2 5 2 6 2" xfId="47031" xr:uid="{1A6A413A-6E53-4D5F-B6FF-336465B139A1}"/>
    <cellStyle name="Comma [0] 2 5 2 6 3" xfId="29526" xr:uid="{64B50CE4-F2D2-4535-A1DB-4751FF0EE855}"/>
    <cellStyle name="Comma [0] 2 5 2 7" xfId="38279" xr:uid="{4EDB58EC-3CA9-40C1-9D1E-7C17DC1B3362}"/>
    <cellStyle name="Comma [0] 2 5 2 8" xfId="20774" xr:uid="{020C7628-E6A9-46D5-B0E4-3031D7CBBF9A}"/>
    <cellStyle name="Comma [0] 2 5 3" xfId="3538" xr:uid="{00000000-0005-0000-0000-000065020000}"/>
    <cellStyle name="Comma [0] 2 5 3 2" xfId="4634" xr:uid="{00000000-0005-0000-0000-000066020000}"/>
    <cellStyle name="Comma [0] 2 5 3 2 2" xfId="6823" xr:uid="{00000000-0005-0000-0000-000067020000}"/>
    <cellStyle name="Comma [0] 2 5 3 2 2 2" xfId="11200" xr:uid="{00000000-0005-0000-0000-000068020000}"/>
    <cellStyle name="Comma [0] 2 5 3 2 2 2 2" xfId="19953" xr:uid="{6681E5DE-246C-4FBB-90EA-6577EBD8D9E2}"/>
    <cellStyle name="Comma [0] 2 5 3 2 2 2 2 2" xfId="54963" xr:uid="{95781A6C-C2BD-4C82-BBC1-65FEAE83AF4F}"/>
    <cellStyle name="Comma [0] 2 5 3 2 2 2 2 3" xfId="37458" xr:uid="{1ECD1F7C-A02A-449F-82C0-364757CB4F16}"/>
    <cellStyle name="Comma [0] 2 5 3 2 2 2 3" xfId="46211" xr:uid="{7B652B77-268C-49FE-B8A6-2DAD9D279E7E}"/>
    <cellStyle name="Comma [0] 2 5 3 2 2 2 4" xfId="28706" xr:uid="{7756FB31-A80C-4E6F-8F15-EFCFDDEB324D}"/>
    <cellStyle name="Comma [0] 2 5 3 2 2 3" xfId="15577" xr:uid="{94F05435-E482-4E22-8D14-026B1CEBE899}"/>
    <cellStyle name="Comma [0] 2 5 3 2 2 3 2" xfId="50587" xr:uid="{532DE242-E836-407A-BB18-18C4CF9D019D}"/>
    <cellStyle name="Comma [0] 2 5 3 2 2 3 3" xfId="33082" xr:uid="{3E5E2D36-B5D0-4F5B-9170-5CC278A4403C}"/>
    <cellStyle name="Comma [0] 2 5 3 2 2 4" xfId="41835" xr:uid="{ED95F3C5-40F4-4E1B-9B1B-0FE9ACF96E6C}"/>
    <cellStyle name="Comma [0] 2 5 3 2 2 5" xfId="24330" xr:uid="{98B9FF25-CDA4-460B-807D-9FD438E74805}"/>
    <cellStyle name="Comma [0] 2 5 3 2 3" xfId="9012" xr:uid="{00000000-0005-0000-0000-000069020000}"/>
    <cellStyle name="Comma [0] 2 5 3 2 3 2" xfId="17765" xr:uid="{3F0B679C-636F-476F-9607-41D1E8A03D02}"/>
    <cellStyle name="Comma [0] 2 5 3 2 3 2 2" xfId="52775" xr:uid="{ABF05A56-7B9A-489A-9659-19ED9CF6CD57}"/>
    <cellStyle name="Comma [0] 2 5 3 2 3 2 3" xfId="35270" xr:uid="{EF5DF26F-FEDD-42DB-AED0-AA3571F5164B}"/>
    <cellStyle name="Comma [0] 2 5 3 2 3 3" xfId="44023" xr:uid="{6224E848-5170-42E0-A87E-37A0CB09DFAF}"/>
    <cellStyle name="Comma [0] 2 5 3 2 3 4" xfId="26518" xr:uid="{753F5ECB-0618-45EA-9D8B-990DA3C61B48}"/>
    <cellStyle name="Comma [0] 2 5 3 2 4" xfId="13389" xr:uid="{6B50A19D-3B80-4095-9587-B265BBF35E64}"/>
    <cellStyle name="Comma [0] 2 5 3 2 4 2" xfId="48399" xr:uid="{B9F5C215-7A15-42DA-BDE8-8A3B7A174F2C}"/>
    <cellStyle name="Comma [0] 2 5 3 2 4 3" xfId="30894" xr:uid="{790B8B79-5508-4050-82D2-8C551AD4AC99}"/>
    <cellStyle name="Comma [0] 2 5 3 2 5" xfId="39647" xr:uid="{52BD8296-BCB8-4A59-8DE4-3C3F1AF1BBAF}"/>
    <cellStyle name="Comma [0] 2 5 3 2 6" xfId="22142" xr:uid="{4DE68874-447F-483A-8A35-E8C8FCBE1F23}"/>
    <cellStyle name="Comma [0] 2 5 3 3" xfId="5729" xr:uid="{00000000-0005-0000-0000-00006A020000}"/>
    <cellStyle name="Comma [0] 2 5 3 3 2" xfId="10106" xr:uid="{00000000-0005-0000-0000-00006B020000}"/>
    <cellStyle name="Comma [0] 2 5 3 3 2 2" xfId="18859" xr:uid="{C4355124-CDB6-4DED-AE68-49BB87C29687}"/>
    <cellStyle name="Comma [0] 2 5 3 3 2 2 2" xfId="53869" xr:uid="{AB0E44E0-E522-435A-99B4-2032EBC1CE85}"/>
    <cellStyle name="Comma [0] 2 5 3 3 2 2 3" xfId="36364" xr:uid="{E5760FF5-59B4-448E-A0FB-712CCC830B5E}"/>
    <cellStyle name="Comma [0] 2 5 3 3 2 3" xfId="45117" xr:uid="{49D68CA9-9DE1-44DA-A49D-B228E6338AB7}"/>
    <cellStyle name="Comma [0] 2 5 3 3 2 4" xfId="27612" xr:uid="{C50B66D7-E21A-4630-B9A6-976324785098}"/>
    <cellStyle name="Comma [0] 2 5 3 3 3" xfId="14483" xr:uid="{1BECD08A-635F-421C-A974-898FB931789F}"/>
    <cellStyle name="Comma [0] 2 5 3 3 3 2" xfId="49493" xr:uid="{0A27704B-E9C6-4D37-A78E-3526489ECCE5}"/>
    <cellStyle name="Comma [0] 2 5 3 3 3 3" xfId="31988" xr:uid="{029243CA-B1D8-4BED-92C5-C22EC069BF68}"/>
    <cellStyle name="Comma [0] 2 5 3 3 4" xfId="40741" xr:uid="{E1F998BF-5937-48D5-8289-4379CD27CB6F}"/>
    <cellStyle name="Comma [0] 2 5 3 3 5" xfId="23236" xr:uid="{10D51817-0A61-4A16-9048-B61002FF67F4}"/>
    <cellStyle name="Comma [0] 2 5 3 4" xfId="7918" xr:uid="{00000000-0005-0000-0000-00006C020000}"/>
    <cellStyle name="Comma [0] 2 5 3 4 2" xfId="16671" xr:uid="{40D9EC71-D567-4D23-A91F-240B68E1B210}"/>
    <cellStyle name="Comma [0] 2 5 3 4 2 2" xfId="51681" xr:uid="{45A9BD7C-B063-4172-A998-C79883AE97C3}"/>
    <cellStyle name="Comma [0] 2 5 3 4 2 3" xfId="34176" xr:uid="{24F4D68E-8296-4639-A25D-82DB4982CF38}"/>
    <cellStyle name="Comma [0] 2 5 3 4 3" xfId="42929" xr:uid="{7F9CA4C7-BF5F-4D68-A2C8-F6ECB446B8D3}"/>
    <cellStyle name="Comma [0] 2 5 3 4 4" xfId="25424" xr:uid="{24E22A02-37F1-4497-A573-286C828C6441}"/>
    <cellStyle name="Comma [0] 2 5 3 5" xfId="12295" xr:uid="{E1B88145-5AB0-4BE4-A4DF-6E1DD1FFBDC8}"/>
    <cellStyle name="Comma [0] 2 5 3 5 2" xfId="47305" xr:uid="{A7AC42F4-2135-4394-A14A-3EBD49EB7E15}"/>
    <cellStyle name="Comma [0] 2 5 3 5 3" xfId="29800" xr:uid="{209EE913-3802-47AE-B893-0EDE80E9093E}"/>
    <cellStyle name="Comma [0] 2 5 3 6" xfId="38553" xr:uid="{DC525E00-7FE5-452D-B5F1-5F4C9100B784}"/>
    <cellStyle name="Comma [0] 2 5 3 7" xfId="21048" xr:uid="{2E25C0BC-2BC3-41EB-876C-FDD1F35F0507}"/>
    <cellStyle name="Comma [0] 2 5 4" xfId="4086" xr:uid="{00000000-0005-0000-0000-00006D020000}"/>
    <cellStyle name="Comma [0] 2 5 4 2" xfId="6275" xr:uid="{00000000-0005-0000-0000-00006E020000}"/>
    <cellStyle name="Comma [0] 2 5 4 2 2" xfId="10652" xr:uid="{00000000-0005-0000-0000-00006F020000}"/>
    <cellStyle name="Comma [0] 2 5 4 2 2 2" xfId="19405" xr:uid="{F909A911-110C-4A63-A9BE-E36B2431306B}"/>
    <cellStyle name="Comma [0] 2 5 4 2 2 2 2" xfId="54415" xr:uid="{7F2D5ADC-352A-4A68-9862-01E0891E604D}"/>
    <cellStyle name="Comma [0] 2 5 4 2 2 2 3" xfId="36910" xr:uid="{35334B8C-69A8-47E5-AA53-ADC23CFF6CAF}"/>
    <cellStyle name="Comma [0] 2 5 4 2 2 3" xfId="45663" xr:uid="{A4DB1798-97B8-4272-BB56-B1DD5CF3CD87}"/>
    <cellStyle name="Comma [0] 2 5 4 2 2 4" xfId="28158" xr:uid="{E1EF66FF-2CBE-4D8A-B2C3-A3EC80928DEB}"/>
    <cellStyle name="Comma [0] 2 5 4 2 3" xfId="15029" xr:uid="{38440A9D-82B5-4C71-9596-2824BFD6B5FC}"/>
    <cellStyle name="Comma [0] 2 5 4 2 3 2" xfId="50039" xr:uid="{EB8575B7-CE3B-4A7B-AAA1-2A2D4A2DC438}"/>
    <cellStyle name="Comma [0] 2 5 4 2 3 3" xfId="32534" xr:uid="{00732BF9-D2BF-466B-839A-8678800D4B2F}"/>
    <cellStyle name="Comma [0] 2 5 4 2 4" xfId="41287" xr:uid="{2F76A734-4705-4BC7-B709-0808F099AED6}"/>
    <cellStyle name="Comma [0] 2 5 4 2 5" xfId="23782" xr:uid="{950D10FC-8A03-4F7A-ADD8-27D78C01CCDA}"/>
    <cellStyle name="Comma [0] 2 5 4 3" xfId="8464" xr:uid="{00000000-0005-0000-0000-000070020000}"/>
    <cellStyle name="Comma [0] 2 5 4 3 2" xfId="17217" xr:uid="{24533B13-8B63-4D44-8819-ED6A4DC897F7}"/>
    <cellStyle name="Comma [0] 2 5 4 3 2 2" xfId="52227" xr:uid="{480CF3C5-6947-4B0B-9E45-CA14FD86C8FB}"/>
    <cellStyle name="Comma [0] 2 5 4 3 2 3" xfId="34722" xr:uid="{4BC17C09-0361-4086-B4E9-3D1F7D2E9FA5}"/>
    <cellStyle name="Comma [0] 2 5 4 3 3" xfId="43475" xr:uid="{BDAACD50-8025-4BE7-A311-E678D8744023}"/>
    <cellStyle name="Comma [0] 2 5 4 3 4" xfId="25970" xr:uid="{66BF2D00-FBA7-48E1-81AA-B204577C2E28}"/>
    <cellStyle name="Comma [0] 2 5 4 4" xfId="12841" xr:uid="{4CE94D62-874B-4CA2-A7B7-AF17847CAF65}"/>
    <cellStyle name="Comma [0] 2 5 4 4 2" xfId="47851" xr:uid="{411CB7EA-CF0D-4D94-8AAE-1FEBDFD8775E}"/>
    <cellStyle name="Comma [0] 2 5 4 4 3" xfId="30346" xr:uid="{5E81F8F6-A79C-4828-9185-7D2163DEC100}"/>
    <cellStyle name="Comma [0] 2 5 4 5" xfId="39099" xr:uid="{7931176B-8557-410E-A03D-0FE28DCF18D9}"/>
    <cellStyle name="Comma [0] 2 5 4 6" xfId="21594" xr:uid="{EED17C54-BF55-4150-BDE6-6AB3457CFC68}"/>
    <cellStyle name="Comma [0] 2 5 5" xfId="5181" xr:uid="{00000000-0005-0000-0000-000071020000}"/>
    <cellStyle name="Comma [0] 2 5 5 2" xfId="9558" xr:uid="{00000000-0005-0000-0000-000072020000}"/>
    <cellStyle name="Comma [0] 2 5 5 2 2" xfId="18311" xr:uid="{656A63C8-7B9A-4F9B-8507-CED23ED3E06B}"/>
    <cellStyle name="Comma [0] 2 5 5 2 2 2" xfId="53321" xr:uid="{303E0144-CC36-4C10-A381-4775720DC3B7}"/>
    <cellStyle name="Comma [0] 2 5 5 2 2 3" xfId="35816" xr:uid="{170DC7C2-A4A9-465C-BB83-60682EF24164}"/>
    <cellStyle name="Comma [0] 2 5 5 2 3" xfId="44569" xr:uid="{EC950D6D-8166-4A50-B64A-EAB33D46A0D8}"/>
    <cellStyle name="Comma [0] 2 5 5 2 4" xfId="27064" xr:uid="{B5DC0706-649D-43BE-B6D9-50A4EA56C735}"/>
    <cellStyle name="Comma [0] 2 5 5 3" xfId="13935" xr:uid="{9E2DCF3D-BD7A-4D13-A9BE-1028A7B774F2}"/>
    <cellStyle name="Comma [0] 2 5 5 3 2" xfId="48945" xr:uid="{DF7F7763-A678-44F9-A7F1-A6F05D88FBE8}"/>
    <cellStyle name="Comma [0] 2 5 5 3 3" xfId="31440" xr:uid="{E09215DD-0288-44FE-847A-AD509A636949}"/>
    <cellStyle name="Comma [0] 2 5 5 4" xfId="40193" xr:uid="{16245847-B9CB-4A20-B970-100979D6FB51}"/>
    <cellStyle name="Comma [0] 2 5 5 5" xfId="22688" xr:uid="{B9A91904-A0E1-4333-9701-653CD09768EF}"/>
    <cellStyle name="Comma [0] 2 5 6" xfId="7370" xr:uid="{00000000-0005-0000-0000-000073020000}"/>
    <cellStyle name="Comma [0] 2 5 6 2" xfId="16123" xr:uid="{B1FA4821-D583-4BC1-AC80-69EDB54B95CE}"/>
    <cellStyle name="Comma [0] 2 5 6 2 2" xfId="51133" xr:uid="{08280F17-DF0C-4C35-BE44-1E331286C14B}"/>
    <cellStyle name="Comma [0] 2 5 6 2 3" xfId="33628" xr:uid="{42572BCA-46C8-43B5-8761-8AA19410902A}"/>
    <cellStyle name="Comma [0] 2 5 6 3" xfId="42381" xr:uid="{3BA54803-5852-4115-9D1D-82C6FD668764}"/>
    <cellStyle name="Comma [0] 2 5 6 4" xfId="24876" xr:uid="{EE93AB24-BAB9-4935-B774-A434C97E64E1}"/>
    <cellStyle name="Comma [0] 2 5 7" xfId="11747" xr:uid="{809DC26E-86D2-407E-A950-268BE7911C4D}"/>
    <cellStyle name="Comma [0] 2 5 7 2" xfId="46757" xr:uid="{CCE9EAAD-498D-43DE-86EB-39064912C652}"/>
    <cellStyle name="Comma [0] 2 5 7 3" xfId="29252" xr:uid="{CEC9C15E-2AED-46A1-942B-EEDEC2FE10E2}"/>
    <cellStyle name="Comma [0] 2 5 8" xfId="38005" xr:uid="{F7B9FE38-3001-483C-BFFE-DACB618EF099}"/>
    <cellStyle name="Comma [0] 2 5 9" xfId="20500" xr:uid="{B6F1C878-58E5-4701-8208-07B486BDAD4F}"/>
    <cellStyle name="Comma [0] 2 6" xfId="2870" xr:uid="{00000000-0005-0000-0000-000074020000}"/>
    <cellStyle name="Comma [0] 2 6 2" xfId="3149" xr:uid="{00000000-0005-0000-0000-000075020000}"/>
    <cellStyle name="Comma [0] 2 6 2 2" xfId="3702" xr:uid="{00000000-0005-0000-0000-000076020000}"/>
    <cellStyle name="Comma [0] 2 6 2 2 2" xfId="4798" xr:uid="{00000000-0005-0000-0000-000077020000}"/>
    <cellStyle name="Comma [0] 2 6 2 2 2 2" xfId="6987" xr:uid="{00000000-0005-0000-0000-000078020000}"/>
    <cellStyle name="Comma [0] 2 6 2 2 2 2 2" xfId="11364" xr:uid="{00000000-0005-0000-0000-000079020000}"/>
    <cellStyle name="Comma [0] 2 6 2 2 2 2 2 2" xfId="20117" xr:uid="{D81695B5-3287-44A5-B89C-BB9D0B906B45}"/>
    <cellStyle name="Comma [0] 2 6 2 2 2 2 2 2 2" xfId="55127" xr:uid="{E0515EC4-79A4-452C-9392-08698BAB6722}"/>
    <cellStyle name="Comma [0] 2 6 2 2 2 2 2 2 3" xfId="37622" xr:uid="{4A477FD0-E3A5-45A4-A484-F7024A418E15}"/>
    <cellStyle name="Comma [0] 2 6 2 2 2 2 2 3" xfId="46375" xr:uid="{96E97B5A-F93B-4225-B413-ECA62065D56E}"/>
    <cellStyle name="Comma [0] 2 6 2 2 2 2 2 4" xfId="28870" xr:uid="{B3A4D063-46AF-4F87-9E64-CCE685DE2CFC}"/>
    <cellStyle name="Comma [0] 2 6 2 2 2 2 3" xfId="15741" xr:uid="{D3E2E57D-43EE-4A28-A264-752C4D661F81}"/>
    <cellStyle name="Comma [0] 2 6 2 2 2 2 3 2" xfId="50751" xr:uid="{2D51E452-5A8D-4649-ABC1-66BEA6E26B2E}"/>
    <cellStyle name="Comma [0] 2 6 2 2 2 2 3 3" xfId="33246" xr:uid="{2D5D3F64-F326-414B-8692-AD27F9B98D3B}"/>
    <cellStyle name="Comma [0] 2 6 2 2 2 2 4" xfId="41999" xr:uid="{29F6BDEB-FC5B-43E3-AD22-FB425169B69C}"/>
    <cellStyle name="Comma [0] 2 6 2 2 2 2 5" xfId="24494" xr:uid="{DEFC37FB-FA5A-4B83-89FE-55561D876A43}"/>
    <cellStyle name="Comma [0] 2 6 2 2 2 3" xfId="9176" xr:uid="{00000000-0005-0000-0000-00007A020000}"/>
    <cellStyle name="Comma [0] 2 6 2 2 2 3 2" xfId="17929" xr:uid="{BB7B7874-4312-4F9E-9C44-41168D03E9C5}"/>
    <cellStyle name="Comma [0] 2 6 2 2 2 3 2 2" xfId="52939" xr:uid="{838EBBB6-F35E-4A9A-BDE4-CFC42CB17845}"/>
    <cellStyle name="Comma [0] 2 6 2 2 2 3 2 3" xfId="35434" xr:uid="{B97E70BC-3C23-433B-BD79-A8FBF59CCF83}"/>
    <cellStyle name="Comma [0] 2 6 2 2 2 3 3" xfId="44187" xr:uid="{3C67276A-C1A3-4582-A8E3-1237E954DC37}"/>
    <cellStyle name="Comma [0] 2 6 2 2 2 3 4" xfId="26682" xr:uid="{ABE36E53-4AC6-478E-8EC7-F39B6662056E}"/>
    <cellStyle name="Comma [0] 2 6 2 2 2 4" xfId="13553" xr:uid="{D2E08820-348E-4244-98E9-BAC7D07A7035}"/>
    <cellStyle name="Comma [0] 2 6 2 2 2 4 2" xfId="48563" xr:uid="{07A933C7-41CE-4494-8B3C-EA21C07110AC}"/>
    <cellStyle name="Comma [0] 2 6 2 2 2 4 3" xfId="31058" xr:uid="{F032B9AE-48A4-433B-9FDA-6181F983AAF0}"/>
    <cellStyle name="Comma [0] 2 6 2 2 2 5" xfId="39811" xr:uid="{C7B7A998-4234-4B52-B242-181AC7928A2B}"/>
    <cellStyle name="Comma [0] 2 6 2 2 2 6" xfId="22306" xr:uid="{F161552B-E871-4E9A-9598-7CA148C33F6A}"/>
    <cellStyle name="Comma [0] 2 6 2 2 3" xfId="5893" xr:uid="{00000000-0005-0000-0000-00007B020000}"/>
    <cellStyle name="Comma [0] 2 6 2 2 3 2" xfId="10270" xr:uid="{00000000-0005-0000-0000-00007C020000}"/>
    <cellStyle name="Comma [0] 2 6 2 2 3 2 2" xfId="19023" xr:uid="{4C9FA481-F5BE-46BA-A8B1-72F608A89959}"/>
    <cellStyle name="Comma [0] 2 6 2 2 3 2 2 2" xfId="54033" xr:uid="{E4B29F3A-9FD2-47D6-B8B3-2817CF9953EA}"/>
    <cellStyle name="Comma [0] 2 6 2 2 3 2 2 3" xfId="36528" xr:uid="{20682CB0-FA29-4E4F-A78F-EFB73C36C7C6}"/>
    <cellStyle name="Comma [0] 2 6 2 2 3 2 3" xfId="45281" xr:uid="{6F47E349-39A6-4E19-9E60-C9C4F2019427}"/>
    <cellStyle name="Comma [0] 2 6 2 2 3 2 4" xfId="27776" xr:uid="{C6354464-AE6E-4F52-98C5-3700C089D2DC}"/>
    <cellStyle name="Comma [0] 2 6 2 2 3 3" xfId="14647" xr:uid="{D4F72385-9221-447D-85C9-48A842E9BE82}"/>
    <cellStyle name="Comma [0] 2 6 2 2 3 3 2" xfId="49657" xr:uid="{6B8F3C72-C655-4C5E-9007-6FB9F22F2807}"/>
    <cellStyle name="Comma [0] 2 6 2 2 3 3 3" xfId="32152" xr:uid="{A60C97C4-0B1D-4F39-9F21-3128A5A5C34A}"/>
    <cellStyle name="Comma [0] 2 6 2 2 3 4" xfId="40905" xr:uid="{2663D55E-3F13-429A-B526-633406E22B78}"/>
    <cellStyle name="Comma [0] 2 6 2 2 3 5" xfId="23400" xr:uid="{77F20564-D60B-43A0-9ED8-A54D27D22895}"/>
    <cellStyle name="Comma [0] 2 6 2 2 4" xfId="8082" xr:uid="{00000000-0005-0000-0000-00007D020000}"/>
    <cellStyle name="Comma [0] 2 6 2 2 4 2" xfId="16835" xr:uid="{AB642957-964E-4FE0-ACE6-126A956D43DE}"/>
    <cellStyle name="Comma [0] 2 6 2 2 4 2 2" xfId="51845" xr:uid="{A8BEE450-09E3-432A-9211-A83A6FA8E95D}"/>
    <cellStyle name="Comma [0] 2 6 2 2 4 2 3" xfId="34340" xr:uid="{8964E2B3-E259-41F4-A196-0392ED48194F}"/>
    <cellStyle name="Comma [0] 2 6 2 2 4 3" xfId="43093" xr:uid="{30358313-5BF2-49B4-B013-4692339E517D}"/>
    <cellStyle name="Comma [0] 2 6 2 2 4 4" xfId="25588" xr:uid="{858D3D5D-1247-49F3-B692-2A8CB6E14707}"/>
    <cellStyle name="Comma [0] 2 6 2 2 5" xfId="12459" xr:uid="{CDE30C1D-5B2E-4E9D-9972-83A626A89667}"/>
    <cellStyle name="Comma [0] 2 6 2 2 5 2" xfId="47469" xr:uid="{F0C65C27-2E6E-40C8-95CB-7AAB17FC4B6B}"/>
    <cellStyle name="Comma [0] 2 6 2 2 5 3" xfId="29964" xr:uid="{16E8EA93-55B0-4805-BDAE-B5DBDCD5636E}"/>
    <cellStyle name="Comma [0] 2 6 2 2 6" xfId="38717" xr:uid="{7B91A184-6B7E-439D-9ACE-5EE35EA11694}"/>
    <cellStyle name="Comma [0] 2 6 2 2 7" xfId="21212" xr:uid="{941B1F0E-2152-4257-A3EC-C1E3C099FFB9}"/>
    <cellStyle name="Comma [0] 2 6 2 3" xfId="4250" xr:uid="{00000000-0005-0000-0000-00007E020000}"/>
    <cellStyle name="Comma [0] 2 6 2 3 2" xfId="6439" xr:uid="{00000000-0005-0000-0000-00007F020000}"/>
    <cellStyle name="Comma [0] 2 6 2 3 2 2" xfId="10816" xr:uid="{00000000-0005-0000-0000-000080020000}"/>
    <cellStyle name="Comma [0] 2 6 2 3 2 2 2" xfId="19569" xr:uid="{8370398F-A554-4894-AF45-97057ED4D6CD}"/>
    <cellStyle name="Comma [0] 2 6 2 3 2 2 2 2" xfId="54579" xr:uid="{95B68DAA-D7A9-44CA-AE61-BF10DF0EB9F6}"/>
    <cellStyle name="Comma [0] 2 6 2 3 2 2 2 3" xfId="37074" xr:uid="{44412425-F8E6-4EBB-B0DB-3B27A8204AC1}"/>
    <cellStyle name="Comma [0] 2 6 2 3 2 2 3" xfId="45827" xr:uid="{01668150-A406-4D9E-9EB0-E6E405D88746}"/>
    <cellStyle name="Comma [0] 2 6 2 3 2 2 4" xfId="28322" xr:uid="{69D0E6DB-7381-4FC0-842C-A2ED66D858EB}"/>
    <cellStyle name="Comma [0] 2 6 2 3 2 3" xfId="15193" xr:uid="{979E9668-622B-4164-B5BE-ED4AFCF35B28}"/>
    <cellStyle name="Comma [0] 2 6 2 3 2 3 2" xfId="50203" xr:uid="{6E8E887F-1AEC-4CB4-94DA-779663907AD9}"/>
    <cellStyle name="Comma [0] 2 6 2 3 2 3 3" xfId="32698" xr:uid="{E96A7B1F-D63F-41C1-AF6D-B58E2B919149}"/>
    <cellStyle name="Comma [0] 2 6 2 3 2 4" xfId="41451" xr:uid="{9E08A3B5-D5CD-4657-990A-395050408115}"/>
    <cellStyle name="Comma [0] 2 6 2 3 2 5" xfId="23946" xr:uid="{B865A1B0-D914-4380-ACA2-1FD017C7B924}"/>
    <cellStyle name="Comma [0] 2 6 2 3 3" xfId="8628" xr:uid="{00000000-0005-0000-0000-000081020000}"/>
    <cellStyle name="Comma [0] 2 6 2 3 3 2" xfId="17381" xr:uid="{AF5CDEBC-1D02-4C94-982E-C8DF1BEC0AFD}"/>
    <cellStyle name="Comma [0] 2 6 2 3 3 2 2" xfId="52391" xr:uid="{F1E4072C-3F4D-41B3-B30D-150659E2F8AF}"/>
    <cellStyle name="Comma [0] 2 6 2 3 3 2 3" xfId="34886" xr:uid="{2FCA7355-E9A6-441F-8250-C8D2D8E96B48}"/>
    <cellStyle name="Comma [0] 2 6 2 3 3 3" xfId="43639" xr:uid="{8E381624-A723-4BD8-8EC9-F5A878E33E50}"/>
    <cellStyle name="Comma [0] 2 6 2 3 3 4" xfId="26134" xr:uid="{9260B5E3-80F2-45A1-B102-851D0659BE69}"/>
    <cellStyle name="Comma [0] 2 6 2 3 4" xfId="13005" xr:uid="{90B1B12D-7C01-4FF7-93FE-4CBCECDD6EBD}"/>
    <cellStyle name="Comma [0] 2 6 2 3 4 2" xfId="48015" xr:uid="{278010C0-3425-4011-8FA2-637DE314E512}"/>
    <cellStyle name="Comma [0] 2 6 2 3 4 3" xfId="30510" xr:uid="{B1D621E3-7330-4415-A4E4-01497D781D3B}"/>
    <cellStyle name="Comma [0] 2 6 2 3 5" xfId="39263" xr:uid="{AD2B1E34-99B8-4832-BCB0-EB28FB152E53}"/>
    <cellStyle name="Comma [0] 2 6 2 3 6" xfId="21758" xr:uid="{2868C314-DECF-42EC-B54F-4E8F01DAA5D2}"/>
    <cellStyle name="Comma [0] 2 6 2 4" xfId="5345" xr:uid="{00000000-0005-0000-0000-000082020000}"/>
    <cellStyle name="Comma [0] 2 6 2 4 2" xfId="9722" xr:uid="{00000000-0005-0000-0000-000083020000}"/>
    <cellStyle name="Comma [0] 2 6 2 4 2 2" xfId="18475" xr:uid="{13ED9EC2-5E4E-43E1-99CA-48928339017A}"/>
    <cellStyle name="Comma [0] 2 6 2 4 2 2 2" xfId="53485" xr:uid="{40506E6F-5B32-47AB-9323-A2412CF7EFE4}"/>
    <cellStyle name="Comma [0] 2 6 2 4 2 2 3" xfId="35980" xr:uid="{9347FBEA-B60E-43FB-BC78-119C29F98668}"/>
    <cellStyle name="Comma [0] 2 6 2 4 2 3" xfId="44733" xr:uid="{51FD9AEB-C52B-4C20-8373-CCEBC0E5444A}"/>
    <cellStyle name="Comma [0] 2 6 2 4 2 4" xfId="27228" xr:uid="{2CBA2206-B41A-41EE-A19A-76DD1CBC431B}"/>
    <cellStyle name="Comma [0] 2 6 2 4 3" xfId="14099" xr:uid="{C323F4C9-2230-4045-8071-474BD7DD72FC}"/>
    <cellStyle name="Comma [0] 2 6 2 4 3 2" xfId="49109" xr:uid="{708FD8F3-4DF5-4122-B4B4-B51829CAD60F}"/>
    <cellStyle name="Comma [0] 2 6 2 4 3 3" xfId="31604" xr:uid="{997D6DD2-2B31-4E0C-BB92-AA63321CAFC9}"/>
    <cellStyle name="Comma [0] 2 6 2 4 4" xfId="40357" xr:uid="{2CEF3628-07E8-44DF-8FDD-3EE059DB8588}"/>
    <cellStyle name="Comma [0] 2 6 2 4 5" xfId="22852" xr:uid="{49CACCAE-DDB9-4A96-AA09-6CE5E841C189}"/>
    <cellStyle name="Comma [0] 2 6 2 5" xfId="7534" xr:uid="{00000000-0005-0000-0000-000084020000}"/>
    <cellStyle name="Comma [0] 2 6 2 5 2" xfId="16287" xr:uid="{0B111883-DCAB-4A3E-88E1-4C792E7D00A4}"/>
    <cellStyle name="Comma [0] 2 6 2 5 2 2" xfId="51297" xr:uid="{D8E0B536-76FF-4B7B-AD78-B8956352A5CA}"/>
    <cellStyle name="Comma [0] 2 6 2 5 2 3" xfId="33792" xr:uid="{DDE5A642-2E2A-41C7-BAA6-26211919469C}"/>
    <cellStyle name="Comma [0] 2 6 2 5 3" xfId="42545" xr:uid="{9D3A23E3-60CF-4611-A705-AC1A27697B34}"/>
    <cellStyle name="Comma [0] 2 6 2 5 4" xfId="25040" xr:uid="{CC1D2E68-029B-452D-8396-89496C14EBF4}"/>
    <cellStyle name="Comma [0] 2 6 2 6" xfId="11911" xr:uid="{6869B6DE-D72A-4126-B0A4-355A4F4F5E74}"/>
    <cellStyle name="Comma [0] 2 6 2 6 2" xfId="46921" xr:uid="{FA2493F5-03FC-4E0E-B17A-BC3E700E3E13}"/>
    <cellStyle name="Comma [0] 2 6 2 6 3" xfId="29416" xr:uid="{3091949C-ABC9-4261-B2D3-EF221D7F32E9}"/>
    <cellStyle name="Comma [0] 2 6 2 7" xfId="38169" xr:uid="{8C3FCD3D-5B07-4E30-BD66-BF087523D25C}"/>
    <cellStyle name="Comma [0] 2 6 2 8" xfId="20664" xr:uid="{09188706-E0EC-49EF-8A51-17E5FC447252}"/>
    <cellStyle name="Comma [0] 2 6 3" xfId="3428" xr:uid="{00000000-0005-0000-0000-000085020000}"/>
    <cellStyle name="Comma [0] 2 6 3 2" xfId="4524" xr:uid="{00000000-0005-0000-0000-000086020000}"/>
    <cellStyle name="Comma [0] 2 6 3 2 2" xfId="6713" xr:uid="{00000000-0005-0000-0000-000087020000}"/>
    <cellStyle name="Comma [0] 2 6 3 2 2 2" xfId="11090" xr:uid="{00000000-0005-0000-0000-000088020000}"/>
    <cellStyle name="Comma [0] 2 6 3 2 2 2 2" xfId="19843" xr:uid="{04904710-3E97-485D-8F31-CB62D604EA58}"/>
    <cellStyle name="Comma [0] 2 6 3 2 2 2 2 2" xfId="54853" xr:uid="{3028A198-621C-4763-B830-62B1798304B1}"/>
    <cellStyle name="Comma [0] 2 6 3 2 2 2 2 3" xfId="37348" xr:uid="{8876F3A2-4E10-4298-96E2-0247360FA339}"/>
    <cellStyle name="Comma [0] 2 6 3 2 2 2 3" xfId="46101" xr:uid="{569BF0A1-E8D0-4631-BF92-928D6EA4EE6E}"/>
    <cellStyle name="Comma [0] 2 6 3 2 2 2 4" xfId="28596" xr:uid="{055E0BF7-91E0-46AA-845B-406381EEE4D9}"/>
    <cellStyle name="Comma [0] 2 6 3 2 2 3" xfId="15467" xr:uid="{994B536E-799B-495B-B705-A45467126B51}"/>
    <cellStyle name="Comma [0] 2 6 3 2 2 3 2" xfId="50477" xr:uid="{E2DAF7DE-4D06-43AD-8BAF-69D63411270B}"/>
    <cellStyle name="Comma [0] 2 6 3 2 2 3 3" xfId="32972" xr:uid="{10F5E804-6BFE-4ABC-8C77-82A4F4705449}"/>
    <cellStyle name="Comma [0] 2 6 3 2 2 4" xfId="41725" xr:uid="{130E504B-EB35-4140-A176-197AE75E3FE2}"/>
    <cellStyle name="Comma [0] 2 6 3 2 2 5" xfId="24220" xr:uid="{E8B69CB8-90BE-484D-B9FC-8DB689550878}"/>
    <cellStyle name="Comma [0] 2 6 3 2 3" xfId="8902" xr:uid="{00000000-0005-0000-0000-000089020000}"/>
    <cellStyle name="Comma [0] 2 6 3 2 3 2" xfId="17655" xr:uid="{BDBCAD6D-63D7-41E8-924E-69CE6F54ED1C}"/>
    <cellStyle name="Comma [0] 2 6 3 2 3 2 2" xfId="52665" xr:uid="{4BA9127D-E4DB-4797-8F51-9BDBAAEC20EB}"/>
    <cellStyle name="Comma [0] 2 6 3 2 3 2 3" xfId="35160" xr:uid="{008B2E26-670B-4E8D-87CC-34892F61C556}"/>
    <cellStyle name="Comma [0] 2 6 3 2 3 3" xfId="43913" xr:uid="{823DDE4D-D9C1-4945-8E3A-EA3C42C00950}"/>
    <cellStyle name="Comma [0] 2 6 3 2 3 4" xfId="26408" xr:uid="{10D881AA-356F-48F7-B43A-017B0C90B210}"/>
    <cellStyle name="Comma [0] 2 6 3 2 4" xfId="13279" xr:uid="{ACD0D584-0083-4C55-94C8-8899B8AD3D63}"/>
    <cellStyle name="Comma [0] 2 6 3 2 4 2" xfId="48289" xr:uid="{E848DC48-AB7E-4A83-A2D4-F840DFE4500C}"/>
    <cellStyle name="Comma [0] 2 6 3 2 4 3" xfId="30784" xr:uid="{C21D18AD-FBF4-49EB-97DF-DBE11E0897AF}"/>
    <cellStyle name="Comma [0] 2 6 3 2 5" xfId="39537" xr:uid="{238CEB94-C95B-4721-A373-5327F79A4ED0}"/>
    <cellStyle name="Comma [0] 2 6 3 2 6" xfId="22032" xr:uid="{A43AFA2D-0672-4CA8-9B82-9048737CFB25}"/>
    <cellStyle name="Comma [0] 2 6 3 3" xfId="5619" xr:uid="{00000000-0005-0000-0000-00008A020000}"/>
    <cellStyle name="Comma [0] 2 6 3 3 2" xfId="9996" xr:uid="{00000000-0005-0000-0000-00008B020000}"/>
    <cellStyle name="Comma [0] 2 6 3 3 2 2" xfId="18749" xr:uid="{E87CDDB0-8809-4C78-A495-DC7E941B9A95}"/>
    <cellStyle name="Comma [0] 2 6 3 3 2 2 2" xfId="53759" xr:uid="{B5D165E0-C51E-47AB-86A7-4FB282B657BB}"/>
    <cellStyle name="Comma [0] 2 6 3 3 2 2 3" xfId="36254" xr:uid="{D34888C6-BC28-4F4B-A7F6-E998BDF2E206}"/>
    <cellStyle name="Comma [0] 2 6 3 3 2 3" xfId="45007" xr:uid="{34AB0FC2-E1F3-4541-BE23-6A09DB3E382E}"/>
    <cellStyle name="Comma [0] 2 6 3 3 2 4" xfId="27502" xr:uid="{05D71ACF-3922-4957-9DAE-8FA95E8289DC}"/>
    <cellStyle name="Comma [0] 2 6 3 3 3" xfId="14373" xr:uid="{D86AC9B4-1C60-42A9-9B2B-A7880053E962}"/>
    <cellStyle name="Comma [0] 2 6 3 3 3 2" xfId="49383" xr:uid="{F7930606-A708-4D1F-A299-68870580B9AB}"/>
    <cellStyle name="Comma [0] 2 6 3 3 3 3" xfId="31878" xr:uid="{9ECC5B8D-E6E8-4681-BE58-D63F0A2DCD12}"/>
    <cellStyle name="Comma [0] 2 6 3 3 4" xfId="40631" xr:uid="{FCC1F6E9-2F80-4A65-86D6-D9AD1D248D4F}"/>
    <cellStyle name="Comma [0] 2 6 3 3 5" xfId="23126" xr:uid="{C5E5CE76-770D-4F20-9B8D-326C02A746E0}"/>
    <cellStyle name="Comma [0] 2 6 3 4" xfId="7808" xr:uid="{00000000-0005-0000-0000-00008C020000}"/>
    <cellStyle name="Comma [0] 2 6 3 4 2" xfId="16561" xr:uid="{10B0B897-5275-45E4-A143-7094570820B4}"/>
    <cellStyle name="Comma [0] 2 6 3 4 2 2" xfId="51571" xr:uid="{FAADDE4B-1BDD-4259-BD45-E384F45411E7}"/>
    <cellStyle name="Comma [0] 2 6 3 4 2 3" xfId="34066" xr:uid="{8FF93E0D-C817-4A25-9DC3-20CE25C61235}"/>
    <cellStyle name="Comma [0] 2 6 3 4 3" xfId="42819" xr:uid="{0B7AD913-6C39-43C6-9639-8B089CF052FA}"/>
    <cellStyle name="Comma [0] 2 6 3 4 4" xfId="25314" xr:uid="{119D6F98-443D-4F74-9EA0-9B52E3334D8D}"/>
    <cellStyle name="Comma [0] 2 6 3 5" xfId="12185" xr:uid="{DC4A109E-1647-482D-8892-6410072DCCB9}"/>
    <cellStyle name="Comma [0] 2 6 3 5 2" xfId="47195" xr:uid="{371FFEE3-8C0A-4B12-9BA2-D6084C1013F2}"/>
    <cellStyle name="Comma [0] 2 6 3 5 3" xfId="29690" xr:uid="{2FFD29EE-7664-430E-827E-5B2D7A8308AA}"/>
    <cellStyle name="Comma [0] 2 6 3 6" xfId="38443" xr:uid="{E47BB8E9-7E16-47AF-8C52-F222531E81F3}"/>
    <cellStyle name="Comma [0] 2 6 3 7" xfId="20938" xr:uid="{925FE8AA-EAAB-457C-AC04-073430696C4D}"/>
    <cellStyle name="Comma [0] 2 6 4" xfId="3976" xr:uid="{00000000-0005-0000-0000-00008D020000}"/>
    <cellStyle name="Comma [0] 2 6 4 2" xfId="6165" xr:uid="{00000000-0005-0000-0000-00008E020000}"/>
    <cellStyle name="Comma [0] 2 6 4 2 2" xfId="10542" xr:uid="{00000000-0005-0000-0000-00008F020000}"/>
    <cellStyle name="Comma [0] 2 6 4 2 2 2" xfId="19295" xr:uid="{E9FE6E32-7F98-47D7-9533-D6BA9F6C1BAF}"/>
    <cellStyle name="Comma [0] 2 6 4 2 2 2 2" xfId="54305" xr:uid="{0CFB6227-C356-4CB6-8A26-3E7552C635F4}"/>
    <cellStyle name="Comma [0] 2 6 4 2 2 2 3" xfId="36800" xr:uid="{BB210992-CDA1-400E-B7DB-8EAB25D3C537}"/>
    <cellStyle name="Comma [0] 2 6 4 2 2 3" xfId="45553" xr:uid="{5C402786-D6F6-4541-9E73-817910E5203C}"/>
    <cellStyle name="Comma [0] 2 6 4 2 2 4" xfId="28048" xr:uid="{5B4D003D-AB32-4F96-AE64-41F800DF1E10}"/>
    <cellStyle name="Comma [0] 2 6 4 2 3" xfId="14919" xr:uid="{CBEB1205-2B64-4C2F-B73B-0F2AACB746BA}"/>
    <cellStyle name="Comma [0] 2 6 4 2 3 2" xfId="49929" xr:uid="{CADB0B63-91F6-4034-B457-CDBA54D65A1A}"/>
    <cellStyle name="Comma [0] 2 6 4 2 3 3" xfId="32424" xr:uid="{DC0B5141-57A2-45D9-8BE3-0036E055759D}"/>
    <cellStyle name="Comma [0] 2 6 4 2 4" xfId="41177" xr:uid="{3C0941C0-8298-4C1F-8299-C89FE0611A02}"/>
    <cellStyle name="Comma [0] 2 6 4 2 5" xfId="23672" xr:uid="{9D989010-BE2B-48B9-8C34-396542D90C3D}"/>
    <cellStyle name="Comma [0] 2 6 4 3" xfId="8354" xr:uid="{00000000-0005-0000-0000-000090020000}"/>
    <cellStyle name="Comma [0] 2 6 4 3 2" xfId="17107" xr:uid="{F3A68D26-C754-4D66-B45A-601273CD7E77}"/>
    <cellStyle name="Comma [0] 2 6 4 3 2 2" xfId="52117" xr:uid="{AEC11805-9B65-458B-8381-207285464A6F}"/>
    <cellStyle name="Comma [0] 2 6 4 3 2 3" xfId="34612" xr:uid="{CD1205BE-1460-4F52-BD24-DCADE2E969D9}"/>
    <cellStyle name="Comma [0] 2 6 4 3 3" xfId="43365" xr:uid="{35468A54-A256-4C8A-9301-1A5F485C87D5}"/>
    <cellStyle name="Comma [0] 2 6 4 3 4" xfId="25860" xr:uid="{BF5F2EB4-455A-4E0C-AFF7-0447CFC8F027}"/>
    <cellStyle name="Comma [0] 2 6 4 4" xfId="12731" xr:uid="{8CC2A194-236D-4A09-B700-C99F5FE4E243}"/>
    <cellStyle name="Comma [0] 2 6 4 4 2" xfId="47741" xr:uid="{DFDF0FC2-35EA-459F-A008-FE16EA005DA2}"/>
    <cellStyle name="Comma [0] 2 6 4 4 3" xfId="30236" xr:uid="{CD234DDB-D66C-4470-88FA-BE93887F14D8}"/>
    <cellStyle name="Comma [0] 2 6 4 5" xfId="38989" xr:uid="{58B16F73-6565-42A9-9592-D3FE5EFCB218}"/>
    <cellStyle name="Comma [0] 2 6 4 6" xfId="21484" xr:uid="{E780D1E8-8185-430D-BEF4-AFE75DA5560E}"/>
    <cellStyle name="Comma [0] 2 6 5" xfId="5071" xr:uid="{00000000-0005-0000-0000-000091020000}"/>
    <cellStyle name="Comma [0] 2 6 5 2" xfId="9448" xr:uid="{00000000-0005-0000-0000-000092020000}"/>
    <cellStyle name="Comma [0] 2 6 5 2 2" xfId="18201" xr:uid="{52B1F6ED-7F74-40E4-8F97-7C66D2153F80}"/>
    <cellStyle name="Comma [0] 2 6 5 2 2 2" xfId="53211" xr:uid="{A62A68FD-15B4-4144-AAC6-6814E34615D7}"/>
    <cellStyle name="Comma [0] 2 6 5 2 2 3" xfId="35706" xr:uid="{7EBCD47F-C512-4B30-ABB3-F71915650F90}"/>
    <cellStyle name="Comma [0] 2 6 5 2 3" xfId="44459" xr:uid="{E8453767-D840-42E6-8BE2-CF67F74E209E}"/>
    <cellStyle name="Comma [0] 2 6 5 2 4" xfId="26954" xr:uid="{767807C4-0B2B-4ACD-AE54-9D6F831D144C}"/>
    <cellStyle name="Comma [0] 2 6 5 3" xfId="13825" xr:uid="{3A7734D7-E793-4628-94BC-C05B454D98D1}"/>
    <cellStyle name="Comma [0] 2 6 5 3 2" xfId="48835" xr:uid="{F6100FEB-F0EC-4C4F-B375-C61C2AE20586}"/>
    <cellStyle name="Comma [0] 2 6 5 3 3" xfId="31330" xr:uid="{C1F3641F-26D0-42C5-BBA6-BB784D0C4070}"/>
    <cellStyle name="Comma [0] 2 6 5 4" xfId="40083" xr:uid="{EAB9ED16-4899-4084-AA7E-9A5F309499C5}"/>
    <cellStyle name="Comma [0] 2 6 5 5" xfId="22578" xr:uid="{46149E56-16EA-4F1B-A0FB-470B406F8A8E}"/>
    <cellStyle name="Comma [0] 2 6 6" xfId="7260" xr:uid="{00000000-0005-0000-0000-000093020000}"/>
    <cellStyle name="Comma [0] 2 6 6 2" xfId="16013" xr:uid="{0984D8BC-48EE-4C07-B548-7142BBD05CAD}"/>
    <cellStyle name="Comma [0] 2 6 6 2 2" xfId="51023" xr:uid="{4E357B41-CEDB-4C48-B8CA-A30623841587}"/>
    <cellStyle name="Comma [0] 2 6 6 2 3" xfId="33518" xr:uid="{76DCD697-070F-4093-92B6-41D0D692507D}"/>
    <cellStyle name="Comma [0] 2 6 6 3" xfId="42271" xr:uid="{7CB30ACC-1780-4C62-8D43-8B2CF2FD7C07}"/>
    <cellStyle name="Comma [0] 2 6 6 4" xfId="24766" xr:uid="{0ABE663E-1259-4A0A-A5E6-CC7AF063DDA6}"/>
    <cellStyle name="Comma [0] 2 6 7" xfId="11637" xr:uid="{8A4D5BEE-EB87-492B-8ED5-5BBD6371E45B}"/>
    <cellStyle name="Comma [0] 2 6 7 2" xfId="46647" xr:uid="{1FA5B1C0-FC7E-4D97-B9DA-28792BF6C583}"/>
    <cellStyle name="Comma [0] 2 6 7 3" xfId="29142" xr:uid="{9965962F-3DBC-4562-BB10-F709CA779996}"/>
    <cellStyle name="Comma [0] 2 6 8" xfId="37895" xr:uid="{A861C751-A171-43AC-8413-C80A559DA11A}"/>
    <cellStyle name="Comma [0] 2 6 9" xfId="20390" xr:uid="{48B19108-4F7A-4E27-A623-0A23E78E39A7}"/>
    <cellStyle name="Comma [0] 2 7" xfId="3099" xr:uid="{00000000-0005-0000-0000-000094020000}"/>
    <cellStyle name="Comma [0] 2 7 2" xfId="3653" xr:uid="{00000000-0005-0000-0000-000095020000}"/>
    <cellStyle name="Comma [0] 2 7 2 2" xfId="4749" xr:uid="{00000000-0005-0000-0000-000096020000}"/>
    <cellStyle name="Comma [0] 2 7 2 2 2" xfId="6938" xr:uid="{00000000-0005-0000-0000-000097020000}"/>
    <cellStyle name="Comma [0] 2 7 2 2 2 2" xfId="11315" xr:uid="{00000000-0005-0000-0000-000098020000}"/>
    <cellStyle name="Comma [0] 2 7 2 2 2 2 2" xfId="20068" xr:uid="{17E28FB2-621A-4C79-A428-31B59E48EFE9}"/>
    <cellStyle name="Comma [0] 2 7 2 2 2 2 2 2" xfId="55078" xr:uid="{8698FE0C-4495-44FA-AB33-AD7F6AAA859C}"/>
    <cellStyle name="Comma [0] 2 7 2 2 2 2 2 3" xfId="37573" xr:uid="{679B269E-4ABF-4EDE-BB5B-7C7D5B14BDA9}"/>
    <cellStyle name="Comma [0] 2 7 2 2 2 2 3" xfId="46326" xr:uid="{AAC73743-C6DA-48D2-AF1C-8CDFB59D0BE8}"/>
    <cellStyle name="Comma [0] 2 7 2 2 2 2 4" xfId="28821" xr:uid="{E1A0979E-EC8B-4F33-AE5C-BD116416B232}"/>
    <cellStyle name="Comma [0] 2 7 2 2 2 3" xfId="15692" xr:uid="{52359495-9772-45FB-AFD2-E05F4D385F32}"/>
    <cellStyle name="Comma [0] 2 7 2 2 2 3 2" xfId="50702" xr:uid="{424163D0-D615-49FA-A61D-93CE42926AA9}"/>
    <cellStyle name="Comma [0] 2 7 2 2 2 3 3" xfId="33197" xr:uid="{9F5F3536-BBD1-455B-8503-CED41575971F}"/>
    <cellStyle name="Comma [0] 2 7 2 2 2 4" xfId="41950" xr:uid="{22B65EE2-3714-44BC-A03B-E97CD33CE420}"/>
    <cellStyle name="Comma [0] 2 7 2 2 2 5" xfId="24445" xr:uid="{16310DC4-2F39-4BAA-92C7-3B2169E5476E}"/>
    <cellStyle name="Comma [0] 2 7 2 2 3" xfId="9127" xr:uid="{00000000-0005-0000-0000-000099020000}"/>
    <cellStyle name="Comma [0] 2 7 2 2 3 2" xfId="17880" xr:uid="{D0D4FD3A-5CA3-4055-B337-A5866080987A}"/>
    <cellStyle name="Comma [0] 2 7 2 2 3 2 2" xfId="52890" xr:uid="{D7A4CFA4-761F-4295-B77D-70CAD3D5927A}"/>
    <cellStyle name="Comma [0] 2 7 2 2 3 2 3" xfId="35385" xr:uid="{20EBA5CB-227B-4848-8153-5FDF17D61414}"/>
    <cellStyle name="Comma [0] 2 7 2 2 3 3" xfId="44138" xr:uid="{4C412B59-BC1A-4EAB-B093-F7AC7C6BE1FA}"/>
    <cellStyle name="Comma [0] 2 7 2 2 3 4" xfId="26633" xr:uid="{BA072332-DA3E-42EA-ADD7-4F5146B2DB84}"/>
    <cellStyle name="Comma [0] 2 7 2 2 4" xfId="13504" xr:uid="{AB6A7566-A1E7-4D1C-A904-1CF1C67FEAC2}"/>
    <cellStyle name="Comma [0] 2 7 2 2 4 2" xfId="48514" xr:uid="{5055B735-4AE1-4C85-9C75-53C3AA9C4475}"/>
    <cellStyle name="Comma [0] 2 7 2 2 4 3" xfId="31009" xr:uid="{F228039D-AC3E-47C9-9025-572D55451BC2}"/>
    <cellStyle name="Comma [0] 2 7 2 2 5" xfId="39762" xr:uid="{79B6D079-26C4-40E8-B9B7-6D68000D7132}"/>
    <cellStyle name="Comma [0] 2 7 2 2 6" xfId="22257" xr:uid="{D54BA00B-8648-43A8-A4DE-0BC8952F6866}"/>
    <cellStyle name="Comma [0] 2 7 2 3" xfId="5844" xr:uid="{00000000-0005-0000-0000-00009A020000}"/>
    <cellStyle name="Comma [0] 2 7 2 3 2" xfId="10221" xr:uid="{00000000-0005-0000-0000-00009B020000}"/>
    <cellStyle name="Comma [0] 2 7 2 3 2 2" xfId="18974" xr:uid="{FA675236-1930-4CE9-8EC0-CE295CCA3979}"/>
    <cellStyle name="Comma [0] 2 7 2 3 2 2 2" xfId="53984" xr:uid="{139BB663-20E8-4C80-ADF6-F531039EF627}"/>
    <cellStyle name="Comma [0] 2 7 2 3 2 2 3" xfId="36479" xr:uid="{A613AF61-BDCF-4633-9B99-1509D56FE020}"/>
    <cellStyle name="Comma [0] 2 7 2 3 2 3" xfId="45232" xr:uid="{715594EB-1043-42C2-88A4-7F2345454363}"/>
    <cellStyle name="Comma [0] 2 7 2 3 2 4" xfId="27727" xr:uid="{D8284273-13E2-4372-946E-74ACF25E34A9}"/>
    <cellStyle name="Comma [0] 2 7 2 3 3" xfId="14598" xr:uid="{D80B908A-CA22-435C-BD07-20C88667BABC}"/>
    <cellStyle name="Comma [0] 2 7 2 3 3 2" xfId="49608" xr:uid="{4BDD6C06-3001-451D-B3C7-71DAD945312D}"/>
    <cellStyle name="Comma [0] 2 7 2 3 3 3" xfId="32103" xr:uid="{9EE9391C-583E-4CA9-84B5-96DA3713A8DA}"/>
    <cellStyle name="Comma [0] 2 7 2 3 4" xfId="40856" xr:uid="{930655F1-0C2B-4881-A3D2-48D2D5314139}"/>
    <cellStyle name="Comma [0] 2 7 2 3 5" xfId="23351" xr:uid="{666225F6-F7FB-41D0-9C67-4371A3BE0649}"/>
    <cellStyle name="Comma [0] 2 7 2 4" xfId="8033" xr:uid="{00000000-0005-0000-0000-00009C020000}"/>
    <cellStyle name="Comma [0] 2 7 2 4 2" xfId="16786" xr:uid="{B40E4D00-FF7D-48C9-A929-7F3BDC619EE7}"/>
    <cellStyle name="Comma [0] 2 7 2 4 2 2" xfId="51796" xr:uid="{30FE9D42-F0D7-40FC-AA2E-555A3B42A812}"/>
    <cellStyle name="Comma [0] 2 7 2 4 2 3" xfId="34291" xr:uid="{572F5AAE-AF12-4858-8F4A-03D8A5D2AAA6}"/>
    <cellStyle name="Comma [0] 2 7 2 4 3" xfId="43044" xr:uid="{937223D5-C8E5-4352-A407-156D674B1E22}"/>
    <cellStyle name="Comma [0] 2 7 2 4 4" xfId="25539" xr:uid="{674F1E09-BE16-448A-9ABD-CCA85B8AD8FA}"/>
    <cellStyle name="Comma [0] 2 7 2 5" xfId="12410" xr:uid="{CD62DDEA-CD2A-47BD-A7B0-D8F7E64E134C}"/>
    <cellStyle name="Comma [0] 2 7 2 5 2" xfId="47420" xr:uid="{7B75D9EC-B8EB-4005-BD76-E80387B524A3}"/>
    <cellStyle name="Comma [0] 2 7 2 5 3" xfId="29915" xr:uid="{34D5AEF8-48C0-47A9-8F66-1F8A8F172BBE}"/>
    <cellStyle name="Comma [0] 2 7 2 6" xfId="38668" xr:uid="{E6FA6C5D-C882-4145-A10B-823828877CCC}"/>
    <cellStyle name="Comma [0] 2 7 2 7" xfId="21163" xr:uid="{D3B6C2FA-87A1-446E-8367-17F6B4CAF658}"/>
    <cellStyle name="Comma [0] 2 7 3" xfId="4201" xr:uid="{00000000-0005-0000-0000-00009D020000}"/>
    <cellStyle name="Comma [0] 2 7 3 2" xfId="6390" xr:uid="{00000000-0005-0000-0000-00009E020000}"/>
    <cellStyle name="Comma [0] 2 7 3 2 2" xfId="10767" xr:uid="{00000000-0005-0000-0000-00009F020000}"/>
    <cellStyle name="Comma [0] 2 7 3 2 2 2" xfId="19520" xr:uid="{E6C8DA78-39B5-4F85-B255-8F36C9366F57}"/>
    <cellStyle name="Comma [0] 2 7 3 2 2 2 2" xfId="54530" xr:uid="{65B73E03-AC73-4A33-B58A-145AED8F577C}"/>
    <cellStyle name="Comma [0] 2 7 3 2 2 2 3" xfId="37025" xr:uid="{76F4B7F0-8A8A-499B-8E8C-7B2A0ED5C181}"/>
    <cellStyle name="Comma [0] 2 7 3 2 2 3" xfId="45778" xr:uid="{E81C2197-24BF-4144-BF81-79C10ABD7517}"/>
    <cellStyle name="Comma [0] 2 7 3 2 2 4" xfId="28273" xr:uid="{EA9F087F-CFAD-46E4-BBD9-A2C2B2032C51}"/>
    <cellStyle name="Comma [0] 2 7 3 2 3" xfId="15144" xr:uid="{C00FB235-D761-405F-8A82-82B968F47F74}"/>
    <cellStyle name="Comma [0] 2 7 3 2 3 2" xfId="50154" xr:uid="{B66400F4-4BEB-403D-9DD5-33CAFE119EBC}"/>
    <cellStyle name="Comma [0] 2 7 3 2 3 3" xfId="32649" xr:uid="{520710DF-85D6-4812-BFB7-251E4B27189D}"/>
    <cellStyle name="Comma [0] 2 7 3 2 4" xfId="41402" xr:uid="{C9199C79-E471-4A1B-B5B7-8E7746D0C895}"/>
    <cellStyle name="Comma [0] 2 7 3 2 5" xfId="23897" xr:uid="{47E26E0C-10DB-4401-BE6D-54216DE91090}"/>
    <cellStyle name="Comma [0] 2 7 3 3" xfId="8579" xr:uid="{00000000-0005-0000-0000-0000A0020000}"/>
    <cellStyle name="Comma [0] 2 7 3 3 2" xfId="17332" xr:uid="{2A61CB33-EDFB-4B25-8B64-81CC925C65DC}"/>
    <cellStyle name="Comma [0] 2 7 3 3 2 2" xfId="52342" xr:uid="{487D72E8-27CF-4884-9C72-B92ED4C61B14}"/>
    <cellStyle name="Comma [0] 2 7 3 3 2 3" xfId="34837" xr:uid="{2F38145A-E5CA-4200-AD20-AFA48D1AFE05}"/>
    <cellStyle name="Comma [0] 2 7 3 3 3" xfId="43590" xr:uid="{2E59CDBE-55EB-47A3-B5DC-342404303E50}"/>
    <cellStyle name="Comma [0] 2 7 3 3 4" xfId="26085" xr:uid="{7B769431-31A4-431D-9F70-7BF953C9F5DF}"/>
    <cellStyle name="Comma [0] 2 7 3 4" xfId="12956" xr:uid="{81D06BDC-63B6-4855-B30B-BA98A3BC75D4}"/>
    <cellStyle name="Comma [0] 2 7 3 4 2" xfId="47966" xr:uid="{0389107D-669A-4AFE-A999-F5FDFA10D32F}"/>
    <cellStyle name="Comma [0] 2 7 3 4 3" xfId="30461" xr:uid="{379B684E-FC70-4F32-BFE0-580B169D4B92}"/>
    <cellStyle name="Comma [0] 2 7 3 5" xfId="39214" xr:uid="{09763C02-3E9D-4967-B9AA-856FF54055B3}"/>
    <cellStyle name="Comma [0] 2 7 3 6" xfId="21709" xr:uid="{642D8F9B-B37B-4DB8-8B4C-CEEA04509468}"/>
    <cellStyle name="Comma [0] 2 7 4" xfId="5296" xr:uid="{00000000-0005-0000-0000-0000A1020000}"/>
    <cellStyle name="Comma [0] 2 7 4 2" xfId="9673" xr:uid="{00000000-0005-0000-0000-0000A2020000}"/>
    <cellStyle name="Comma [0] 2 7 4 2 2" xfId="18426" xr:uid="{03EA7724-4C58-4268-8FC8-5F8B9CA294D8}"/>
    <cellStyle name="Comma [0] 2 7 4 2 2 2" xfId="53436" xr:uid="{E20CFC08-D552-4040-B5FC-F2C2569AAF63}"/>
    <cellStyle name="Comma [0] 2 7 4 2 2 3" xfId="35931" xr:uid="{AFEC2F07-A86A-4BBF-9F0C-A0E789729784}"/>
    <cellStyle name="Comma [0] 2 7 4 2 3" xfId="44684" xr:uid="{C63AEAF3-B97A-47EA-AD44-99AB5C4038D9}"/>
    <cellStyle name="Comma [0] 2 7 4 2 4" xfId="27179" xr:uid="{982C371E-360E-4B32-A597-0FD38FEDF02F}"/>
    <cellStyle name="Comma [0] 2 7 4 3" xfId="14050" xr:uid="{D9BC5550-56E4-4C4D-A449-C6162FDD57E8}"/>
    <cellStyle name="Comma [0] 2 7 4 3 2" xfId="49060" xr:uid="{F99E6039-C961-4AAC-A38A-196B71EAD792}"/>
    <cellStyle name="Comma [0] 2 7 4 3 3" xfId="31555" xr:uid="{936DEEC7-07DF-4F98-B191-DA423D9FAACB}"/>
    <cellStyle name="Comma [0] 2 7 4 4" xfId="40308" xr:uid="{E0304A00-B383-415F-8817-3289E5645EBB}"/>
    <cellStyle name="Comma [0] 2 7 4 5" xfId="22803" xr:uid="{18380D11-2B81-4B0C-ACE2-1472A3C37C74}"/>
    <cellStyle name="Comma [0] 2 7 5" xfId="7485" xr:uid="{00000000-0005-0000-0000-0000A3020000}"/>
    <cellStyle name="Comma [0] 2 7 5 2" xfId="16238" xr:uid="{EB26E085-3A23-473E-8675-46728BAA3C6D}"/>
    <cellStyle name="Comma [0] 2 7 5 2 2" xfId="51248" xr:uid="{31BBB915-720C-4844-97E2-EEB6497FA2B0}"/>
    <cellStyle name="Comma [0] 2 7 5 2 3" xfId="33743" xr:uid="{DE79BF02-026B-4B86-B849-011285F5F967}"/>
    <cellStyle name="Comma [0] 2 7 5 3" xfId="42496" xr:uid="{A45B6CD7-A5FC-4391-9F32-E992112F824E}"/>
    <cellStyle name="Comma [0] 2 7 5 4" xfId="24991" xr:uid="{77FD0B7F-7611-45D8-B9E6-1C0943DD82F8}"/>
    <cellStyle name="Comma [0] 2 7 6" xfId="11862" xr:uid="{E7A4867D-EAF2-458A-90CF-ECC54875B300}"/>
    <cellStyle name="Comma [0] 2 7 6 2" xfId="46872" xr:uid="{C6AF353C-8727-4A93-B14A-8CA97CA47B01}"/>
    <cellStyle name="Comma [0] 2 7 6 3" xfId="29367" xr:uid="{744A3E3B-DA92-4E84-B5EF-707A4BF269F9}"/>
    <cellStyle name="Comma [0] 2 7 7" xfId="38120" xr:uid="{073140B7-51F9-4AB4-8075-D18678F05F14}"/>
    <cellStyle name="Comma [0] 2 7 8" xfId="20615" xr:uid="{DB9BB298-F94A-4FED-9C67-F79652A66D31}"/>
    <cellStyle name="Comma [0] 2 8" xfId="3378" xr:uid="{00000000-0005-0000-0000-0000A4020000}"/>
    <cellStyle name="Comma [0] 2 8 2" xfId="4475" xr:uid="{00000000-0005-0000-0000-0000A5020000}"/>
    <cellStyle name="Comma [0] 2 8 2 2" xfId="6664" xr:uid="{00000000-0005-0000-0000-0000A6020000}"/>
    <cellStyle name="Comma [0] 2 8 2 2 2" xfId="11041" xr:uid="{00000000-0005-0000-0000-0000A7020000}"/>
    <cellStyle name="Comma [0] 2 8 2 2 2 2" xfId="19794" xr:uid="{57EEDBCD-9934-4C2F-B7E0-52FC441E6031}"/>
    <cellStyle name="Comma [0] 2 8 2 2 2 2 2" xfId="54804" xr:uid="{36C85EC7-FBDF-416E-A94D-8AE9C8423945}"/>
    <cellStyle name="Comma [0] 2 8 2 2 2 2 3" xfId="37299" xr:uid="{8D9F7DBD-CFF2-4AE2-9CB6-D136B5094A20}"/>
    <cellStyle name="Comma [0] 2 8 2 2 2 3" xfId="46052" xr:uid="{DA3E55C8-141A-470D-B103-C835C4452AD0}"/>
    <cellStyle name="Comma [0] 2 8 2 2 2 4" xfId="28547" xr:uid="{7710A5BC-B2F5-4F40-9981-BF60CA979213}"/>
    <cellStyle name="Comma [0] 2 8 2 2 3" xfId="15418" xr:uid="{7FAC2A28-D585-4D39-AA2D-1F509D8ABBBE}"/>
    <cellStyle name="Comma [0] 2 8 2 2 3 2" xfId="50428" xr:uid="{AC28154C-558F-44A7-974E-FA3DA1385F63}"/>
    <cellStyle name="Comma [0] 2 8 2 2 3 3" xfId="32923" xr:uid="{E7F420CF-3FB4-41EE-ABA2-328A164A9860}"/>
    <cellStyle name="Comma [0] 2 8 2 2 4" xfId="41676" xr:uid="{E988837C-CF6D-48A8-B41F-053B1CC7380E}"/>
    <cellStyle name="Comma [0] 2 8 2 2 5" xfId="24171" xr:uid="{67FD92F1-F4A7-4B4B-A90E-5372C04AED5B}"/>
    <cellStyle name="Comma [0] 2 8 2 3" xfId="8853" xr:uid="{00000000-0005-0000-0000-0000A8020000}"/>
    <cellStyle name="Comma [0] 2 8 2 3 2" xfId="17606" xr:uid="{E6AFC369-8F81-4B1D-A66F-6B4C97C989C8}"/>
    <cellStyle name="Comma [0] 2 8 2 3 2 2" xfId="52616" xr:uid="{CF159050-3D06-4759-BCE4-DE878A35708A}"/>
    <cellStyle name="Comma [0] 2 8 2 3 2 3" xfId="35111" xr:uid="{232AD687-4895-4CD8-932D-1DCB73C4969E}"/>
    <cellStyle name="Comma [0] 2 8 2 3 3" xfId="43864" xr:uid="{4C4DF680-FA90-4697-A4FC-58DA5BAE3CCC}"/>
    <cellStyle name="Comma [0] 2 8 2 3 4" xfId="26359" xr:uid="{DC662F61-FD4F-482E-B28F-9E85107CDE82}"/>
    <cellStyle name="Comma [0] 2 8 2 4" xfId="13230" xr:uid="{9FE6E72C-7C52-4573-9CCC-0E96C9410254}"/>
    <cellStyle name="Comma [0] 2 8 2 4 2" xfId="48240" xr:uid="{60B8DADE-C581-4DC0-BF54-63F725DD0DCA}"/>
    <cellStyle name="Comma [0] 2 8 2 4 3" xfId="30735" xr:uid="{C837F3C3-40EE-48A2-9F23-01786DC26F3D}"/>
    <cellStyle name="Comma [0] 2 8 2 5" xfId="39488" xr:uid="{DF1D3A20-76A2-45BA-8CB8-049798485E6A}"/>
    <cellStyle name="Comma [0] 2 8 2 6" xfId="21983" xr:uid="{2A65F987-DA8B-485F-A597-7A3A106D6ED4}"/>
    <cellStyle name="Comma [0] 2 8 3" xfId="5570" xr:uid="{00000000-0005-0000-0000-0000A9020000}"/>
    <cellStyle name="Comma [0] 2 8 3 2" xfId="9947" xr:uid="{00000000-0005-0000-0000-0000AA020000}"/>
    <cellStyle name="Comma [0] 2 8 3 2 2" xfId="18700" xr:uid="{ACC099CA-BE47-4D16-B511-CBCFB8B0AF57}"/>
    <cellStyle name="Comma [0] 2 8 3 2 2 2" xfId="53710" xr:uid="{E71E0FA3-86E1-40D7-BA68-FC1DB81B9B55}"/>
    <cellStyle name="Comma [0] 2 8 3 2 2 3" xfId="36205" xr:uid="{AA761BCA-2B2E-4533-8311-58C370A1B5C7}"/>
    <cellStyle name="Comma [0] 2 8 3 2 3" xfId="44958" xr:uid="{783A0911-E2A9-4BD2-98FE-8A249574B867}"/>
    <cellStyle name="Comma [0] 2 8 3 2 4" xfId="27453" xr:uid="{102AA73B-0ADF-4EFC-A244-C627CA28989C}"/>
    <cellStyle name="Comma [0] 2 8 3 3" xfId="14324" xr:uid="{35E7F8A9-DC7A-4C63-A32D-49D7AC7A710A}"/>
    <cellStyle name="Comma [0] 2 8 3 3 2" xfId="49334" xr:uid="{AB8FF7FD-1775-42EE-943F-E25036434950}"/>
    <cellStyle name="Comma [0] 2 8 3 3 3" xfId="31829" xr:uid="{806EDEC4-FA7E-41CD-8629-B71B9848A54C}"/>
    <cellStyle name="Comma [0] 2 8 3 4" xfId="40582" xr:uid="{CD57BF25-418D-4139-8115-3772228B331B}"/>
    <cellStyle name="Comma [0] 2 8 3 5" xfId="23077" xr:uid="{F395F8B4-3320-4EAB-AA89-82699E0D131A}"/>
    <cellStyle name="Comma [0] 2 8 4" xfId="7759" xr:uid="{00000000-0005-0000-0000-0000AB020000}"/>
    <cellStyle name="Comma [0] 2 8 4 2" xfId="16512" xr:uid="{D2B7EF2C-560C-481A-99A5-E9D5789D22CD}"/>
    <cellStyle name="Comma [0] 2 8 4 2 2" xfId="51522" xr:uid="{9363AF38-161D-4D95-B42B-6F59093F7043}"/>
    <cellStyle name="Comma [0] 2 8 4 2 3" xfId="34017" xr:uid="{2C63121D-57A1-4FD7-B2E7-AA8CFAAB9B63}"/>
    <cellStyle name="Comma [0] 2 8 4 3" xfId="42770" xr:uid="{4AB3B197-C158-4E82-8C88-7C9E7EECA77F}"/>
    <cellStyle name="Comma [0] 2 8 4 4" xfId="25265" xr:uid="{A6134F92-DA2B-4AB3-BC71-9FF167305536}"/>
    <cellStyle name="Comma [0] 2 8 5" xfId="12136" xr:uid="{51A18A70-2620-48BC-89A2-F91342DF6EF9}"/>
    <cellStyle name="Comma [0] 2 8 5 2" xfId="47146" xr:uid="{3CE73456-C064-4ADA-B5A1-B3363D4B8290}"/>
    <cellStyle name="Comma [0] 2 8 5 3" xfId="29641" xr:uid="{A1C04836-362B-4CAE-B616-D8776B78B475}"/>
    <cellStyle name="Comma [0] 2 8 6" xfId="38394" xr:uid="{9D0A6418-8138-46D5-BC75-E6B22402D547}"/>
    <cellStyle name="Comma [0] 2 8 7" xfId="20889" xr:uid="{D919B332-D643-48D4-99D2-EF64DA70066B}"/>
    <cellStyle name="Comma [0] 2 9" xfId="3928" xr:uid="{00000000-0005-0000-0000-0000AC020000}"/>
    <cellStyle name="Comma [0] 2 9 2" xfId="6117" xr:uid="{00000000-0005-0000-0000-0000AD020000}"/>
    <cellStyle name="Comma [0] 2 9 2 2" xfId="10494" xr:uid="{00000000-0005-0000-0000-0000AE020000}"/>
    <cellStyle name="Comma [0] 2 9 2 2 2" xfId="19247" xr:uid="{EC7414FE-59F9-4021-B4CC-4B2B259C0473}"/>
    <cellStyle name="Comma [0] 2 9 2 2 2 2" xfId="54257" xr:uid="{65137987-E7E3-4326-9F47-1C19F5207F44}"/>
    <cellStyle name="Comma [0] 2 9 2 2 2 3" xfId="36752" xr:uid="{08D78C5E-2FF5-4C25-AD2D-37723D14C573}"/>
    <cellStyle name="Comma [0] 2 9 2 2 3" xfId="45505" xr:uid="{0585D0E8-4D6E-4865-A20A-70DB7D25827D}"/>
    <cellStyle name="Comma [0] 2 9 2 2 4" xfId="28000" xr:uid="{EB3E3671-8D91-46AE-AF38-B0F5A6165FA8}"/>
    <cellStyle name="Comma [0] 2 9 2 3" xfId="14871" xr:uid="{0FB01B33-B151-4FB6-8ED2-D63D1F94BA45}"/>
    <cellStyle name="Comma [0] 2 9 2 3 2" xfId="49881" xr:uid="{3A948A13-2121-4D23-96D8-E9D6E9A07D0A}"/>
    <cellStyle name="Comma [0] 2 9 2 3 3" xfId="32376" xr:uid="{EC91472E-F0E5-4796-829B-11BE773B6BB0}"/>
    <cellStyle name="Comma [0] 2 9 2 4" xfId="41129" xr:uid="{DAF3FD0A-83CE-443F-BEEE-EA07815F4EFE}"/>
    <cellStyle name="Comma [0] 2 9 2 5" xfId="23624" xr:uid="{7BCC2997-BBEC-4618-AE65-2504CB291D5A}"/>
    <cellStyle name="Comma [0] 2 9 3" xfId="8306" xr:uid="{00000000-0005-0000-0000-0000AF020000}"/>
    <cellStyle name="Comma [0] 2 9 3 2" xfId="17059" xr:uid="{9E9ED72F-4E4D-4147-9C76-44B00D4AF912}"/>
    <cellStyle name="Comma [0] 2 9 3 2 2" xfId="52069" xr:uid="{06387167-FACF-469E-A135-4D182B84C8D1}"/>
    <cellStyle name="Comma [0] 2 9 3 2 3" xfId="34564" xr:uid="{34A699B4-1376-4096-9CC7-A65A63257F66}"/>
    <cellStyle name="Comma [0] 2 9 3 3" xfId="43317" xr:uid="{FA301A6E-7F6F-4811-A118-F9BD7C0D45D9}"/>
    <cellStyle name="Comma [0] 2 9 3 4" xfId="25812" xr:uid="{AAAE0895-BADE-4082-B351-B4C61A29063E}"/>
    <cellStyle name="Comma [0] 2 9 4" xfId="12683" xr:uid="{1972EFC4-EBE8-40B0-8AB1-78477F57EFC3}"/>
    <cellStyle name="Comma [0] 2 9 4 2" xfId="47693" xr:uid="{FA6B1F94-7F7B-496C-B39D-DF7D8DFBD9A2}"/>
    <cellStyle name="Comma [0] 2 9 4 3" xfId="30188" xr:uid="{1FD4A4A4-E2F1-4406-B817-DCAD81A58CCE}"/>
    <cellStyle name="Comma [0] 2 9 5" xfId="38941" xr:uid="{1A03A944-6752-4730-94D3-F20057FC762A}"/>
    <cellStyle name="Comma [0] 2 9 6" xfId="21436" xr:uid="{A3471721-B70A-49BA-8878-DDF6CFB29A4F}"/>
    <cellStyle name="Comma [0] 3" xfId="75" xr:uid="{00000000-0005-0000-0000-0000B0020000}"/>
    <cellStyle name="Comma [0] 3 10" xfId="11593" xr:uid="{35E3D9DA-CD59-47BC-ADC6-A57172DD97B1}"/>
    <cellStyle name="Comma [0] 3 10 2" xfId="46603" xr:uid="{624A9719-F1E7-4349-9B53-9CB713B321AD}"/>
    <cellStyle name="Comma [0] 3 10 3" xfId="29098" xr:uid="{AAF0A724-7812-4B28-AB1B-D4566CD1A22B}"/>
    <cellStyle name="Comma [0] 3 11" xfId="37851" xr:uid="{4FFA1A0E-8297-4EC1-BDE8-ACAE85179DEB}"/>
    <cellStyle name="Comma [0] 3 12" xfId="20346" xr:uid="{7E34AFB7-92F4-4C23-A77B-EC812B64ABE2}"/>
    <cellStyle name="Comma [0] 3 2" xfId="2928" xr:uid="{00000000-0005-0000-0000-0000B1020000}"/>
    <cellStyle name="Comma [0] 3 2 10" xfId="20445" xr:uid="{EE33A991-5A39-4251-AC75-19F2ED528ABB}"/>
    <cellStyle name="Comma [0] 3 2 2" xfId="3040" xr:uid="{00000000-0005-0000-0000-0000B2020000}"/>
    <cellStyle name="Comma [0] 3 2 2 2" xfId="3316" xr:uid="{00000000-0005-0000-0000-0000B3020000}"/>
    <cellStyle name="Comma [0] 3 2 2 2 2" xfId="3869" xr:uid="{00000000-0005-0000-0000-0000B4020000}"/>
    <cellStyle name="Comma [0] 3 2 2 2 2 2" xfId="4965" xr:uid="{00000000-0005-0000-0000-0000B5020000}"/>
    <cellStyle name="Comma [0] 3 2 2 2 2 2 2" xfId="7154" xr:uid="{00000000-0005-0000-0000-0000B6020000}"/>
    <cellStyle name="Comma [0] 3 2 2 2 2 2 2 2" xfId="11531" xr:uid="{00000000-0005-0000-0000-0000B7020000}"/>
    <cellStyle name="Comma [0] 3 2 2 2 2 2 2 2 2" xfId="20284" xr:uid="{6797AD40-00AA-457F-9C4E-829ACFAA77C1}"/>
    <cellStyle name="Comma [0] 3 2 2 2 2 2 2 2 2 2" xfId="55294" xr:uid="{5EE450FE-A605-41C4-9F33-65DE9D135E1E}"/>
    <cellStyle name="Comma [0] 3 2 2 2 2 2 2 2 2 3" xfId="37789" xr:uid="{00CF8526-BADF-48A5-BB9B-D8651D3169D0}"/>
    <cellStyle name="Comma [0] 3 2 2 2 2 2 2 2 3" xfId="46542" xr:uid="{F3069EBA-6DE6-4013-9E4F-2920F79585E5}"/>
    <cellStyle name="Comma [0] 3 2 2 2 2 2 2 2 4" xfId="29037" xr:uid="{7D5B74F6-9826-435E-BC00-C11AB99B8B63}"/>
    <cellStyle name="Comma [0] 3 2 2 2 2 2 2 3" xfId="15908" xr:uid="{D82193A9-0506-42A2-8477-41E5AA71A642}"/>
    <cellStyle name="Comma [0] 3 2 2 2 2 2 2 3 2" xfId="50918" xr:uid="{5E371310-F483-4D69-8779-97560B51C9C6}"/>
    <cellStyle name="Comma [0] 3 2 2 2 2 2 2 3 3" xfId="33413" xr:uid="{609B157A-1E7A-4CCA-96FF-BB3546A17C1F}"/>
    <cellStyle name="Comma [0] 3 2 2 2 2 2 2 4" xfId="42166" xr:uid="{92B2FA2F-5CCC-4755-B856-F50CE031BC8A}"/>
    <cellStyle name="Comma [0] 3 2 2 2 2 2 2 5" xfId="24661" xr:uid="{5E2BB45D-54ED-4A3B-8170-786560BDD3C8}"/>
    <cellStyle name="Comma [0] 3 2 2 2 2 2 3" xfId="9343" xr:uid="{00000000-0005-0000-0000-0000B8020000}"/>
    <cellStyle name="Comma [0] 3 2 2 2 2 2 3 2" xfId="18096" xr:uid="{3CDD2BEA-A8F2-4FAC-A3A2-4BF7FE9EE673}"/>
    <cellStyle name="Comma [0] 3 2 2 2 2 2 3 2 2" xfId="53106" xr:uid="{9C7C94D7-016C-4C36-A46E-E4F012B56DC6}"/>
    <cellStyle name="Comma [0] 3 2 2 2 2 2 3 2 3" xfId="35601" xr:uid="{A3190C0A-3AE6-4212-BBB9-152B5D75F36E}"/>
    <cellStyle name="Comma [0] 3 2 2 2 2 2 3 3" xfId="44354" xr:uid="{3726CF16-BCEF-47B3-B0ED-911063E8FC2D}"/>
    <cellStyle name="Comma [0] 3 2 2 2 2 2 3 4" xfId="26849" xr:uid="{97875294-B182-4633-91E4-02A8190AF891}"/>
    <cellStyle name="Comma [0] 3 2 2 2 2 2 4" xfId="13720" xr:uid="{F33ABFB9-262E-40BB-8544-5041AA9BF115}"/>
    <cellStyle name="Comma [0] 3 2 2 2 2 2 4 2" xfId="48730" xr:uid="{627F2383-97B9-4967-A0B9-3621379B59D0}"/>
    <cellStyle name="Comma [0] 3 2 2 2 2 2 4 3" xfId="31225" xr:uid="{05DA73AB-AECB-4B35-B6C9-1FCDAE963172}"/>
    <cellStyle name="Comma [0] 3 2 2 2 2 2 5" xfId="39978" xr:uid="{FA3D2712-67EA-4A85-A982-DD4923B5EBCE}"/>
    <cellStyle name="Comma [0] 3 2 2 2 2 2 6" xfId="22473" xr:uid="{3DCF980D-9B52-432F-A768-FFABA5B69319}"/>
    <cellStyle name="Comma [0] 3 2 2 2 2 3" xfId="6060" xr:uid="{00000000-0005-0000-0000-0000B9020000}"/>
    <cellStyle name="Comma [0] 3 2 2 2 2 3 2" xfId="10437" xr:uid="{00000000-0005-0000-0000-0000BA020000}"/>
    <cellStyle name="Comma [0] 3 2 2 2 2 3 2 2" xfId="19190" xr:uid="{9CFC7D59-2D0C-4ABA-935E-5536E3EA33A4}"/>
    <cellStyle name="Comma [0] 3 2 2 2 2 3 2 2 2" xfId="54200" xr:uid="{44B7B883-4A65-4562-8457-8E8651998897}"/>
    <cellStyle name="Comma [0] 3 2 2 2 2 3 2 2 3" xfId="36695" xr:uid="{D19CF45B-EFB9-4139-83A1-A9345DD34720}"/>
    <cellStyle name="Comma [0] 3 2 2 2 2 3 2 3" xfId="45448" xr:uid="{C5B09F67-51A7-46D0-BD53-7581C377EE9F}"/>
    <cellStyle name="Comma [0] 3 2 2 2 2 3 2 4" xfId="27943" xr:uid="{F4E75F49-3DB4-4D42-95CC-7D90EB4DCB87}"/>
    <cellStyle name="Comma [0] 3 2 2 2 2 3 3" xfId="14814" xr:uid="{2A22E2B4-BACB-4143-BD1A-3186BB15377D}"/>
    <cellStyle name="Comma [0] 3 2 2 2 2 3 3 2" xfId="49824" xr:uid="{0E943DA7-ECB7-43A8-B76C-7340144D638C}"/>
    <cellStyle name="Comma [0] 3 2 2 2 2 3 3 3" xfId="32319" xr:uid="{A5F7FC2C-F768-4EDE-A5B6-7A0C22CFE10C}"/>
    <cellStyle name="Comma [0] 3 2 2 2 2 3 4" xfId="41072" xr:uid="{F00D759A-09E7-4EC4-A36E-A05E4C28F8A3}"/>
    <cellStyle name="Comma [0] 3 2 2 2 2 3 5" xfId="23567" xr:uid="{253EFB9C-E7DE-4604-AEEC-F528139719FB}"/>
    <cellStyle name="Comma [0] 3 2 2 2 2 4" xfId="8249" xr:uid="{00000000-0005-0000-0000-0000BB020000}"/>
    <cellStyle name="Comma [0] 3 2 2 2 2 4 2" xfId="17002" xr:uid="{9B33C71A-1888-4CD4-9D64-136A4EC40453}"/>
    <cellStyle name="Comma [0] 3 2 2 2 2 4 2 2" xfId="52012" xr:uid="{FB9D2DFC-F041-46FF-8FD1-1E780A60BAF4}"/>
    <cellStyle name="Comma [0] 3 2 2 2 2 4 2 3" xfId="34507" xr:uid="{275AAE93-E861-4599-93A2-D11542D8C2B2}"/>
    <cellStyle name="Comma [0] 3 2 2 2 2 4 3" xfId="43260" xr:uid="{F6071C58-CF31-48DC-8F9E-2FB95D488A54}"/>
    <cellStyle name="Comma [0] 3 2 2 2 2 4 4" xfId="25755" xr:uid="{9EE4D43A-9DF1-481C-9BC0-5BFB798B29F1}"/>
    <cellStyle name="Comma [0] 3 2 2 2 2 5" xfId="12626" xr:uid="{403CFD4C-2ECE-4358-B102-4B9D51ABAF4A}"/>
    <cellStyle name="Comma [0] 3 2 2 2 2 5 2" xfId="47636" xr:uid="{75786395-687D-42A1-B759-303FF1B4DD8D}"/>
    <cellStyle name="Comma [0] 3 2 2 2 2 5 3" xfId="30131" xr:uid="{B591D04E-D999-427D-89A7-1735BE69C778}"/>
    <cellStyle name="Comma [0] 3 2 2 2 2 6" xfId="38884" xr:uid="{0DCF9985-3397-481C-B172-83D2660A9BAC}"/>
    <cellStyle name="Comma [0] 3 2 2 2 2 7" xfId="21379" xr:uid="{1BCEB3AD-9B87-4BCD-BCB9-3E887E8B7FCD}"/>
    <cellStyle name="Comma [0] 3 2 2 2 3" xfId="4417" xr:uid="{00000000-0005-0000-0000-0000BC020000}"/>
    <cellStyle name="Comma [0] 3 2 2 2 3 2" xfId="6606" xr:uid="{00000000-0005-0000-0000-0000BD020000}"/>
    <cellStyle name="Comma [0] 3 2 2 2 3 2 2" xfId="10983" xr:uid="{00000000-0005-0000-0000-0000BE020000}"/>
    <cellStyle name="Comma [0] 3 2 2 2 3 2 2 2" xfId="19736" xr:uid="{34401878-8852-4E6D-A99C-4ECD7B3817A4}"/>
    <cellStyle name="Comma [0] 3 2 2 2 3 2 2 2 2" xfId="54746" xr:uid="{5A98713D-7415-4341-9AB2-FF6A214DBC58}"/>
    <cellStyle name="Comma [0] 3 2 2 2 3 2 2 2 3" xfId="37241" xr:uid="{1A0B0F13-9508-4990-A24D-AC61D45DD7FE}"/>
    <cellStyle name="Comma [0] 3 2 2 2 3 2 2 3" xfId="45994" xr:uid="{A9EDF7FE-98AE-4370-A691-8A7BC3699CAE}"/>
    <cellStyle name="Comma [0] 3 2 2 2 3 2 2 4" xfId="28489" xr:uid="{7A2D192D-EB09-4507-AEED-13AAF5BB9255}"/>
    <cellStyle name="Comma [0] 3 2 2 2 3 2 3" xfId="15360" xr:uid="{A21B015D-E117-4C5D-9AA3-96A3A11EFFE0}"/>
    <cellStyle name="Comma [0] 3 2 2 2 3 2 3 2" xfId="50370" xr:uid="{4843A0AF-4F3D-43BC-819E-CE0A9BD4F272}"/>
    <cellStyle name="Comma [0] 3 2 2 2 3 2 3 3" xfId="32865" xr:uid="{F5BEE622-438A-497E-B6DF-8EFA325874A7}"/>
    <cellStyle name="Comma [0] 3 2 2 2 3 2 4" xfId="41618" xr:uid="{D7664F8A-5322-455A-87FE-F776095AC96C}"/>
    <cellStyle name="Comma [0] 3 2 2 2 3 2 5" xfId="24113" xr:uid="{D0350C5B-FBC1-409F-9B09-693510157857}"/>
    <cellStyle name="Comma [0] 3 2 2 2 3 3" xfId="8795" xr:uid="{00000000-0005-0000-0000-0000BF020000}"/>
    <cellStyle name="Comma [0] 3 2 2 2 3 3 2" xfId="17548" xr:uid="{D5370CAB-9B26-4F73-BEBE-7AF9DF4D85A0}"/>
    <cellStyle name="Comma [0] 3 2 2 2 3 3 2 2" xfId="52558" xr:uid="{20A7C395-E771-4240-8FD9-BB9877E482A1}"/>
    <cellStyle name="Comma [0] 3 2 2 2 3 3 2 3" xfId="35053" xr:uid="{E2E4B52B-0F67-4B02-A1F5-AFB63E3AC494}"/>
    <cellStyle name="Comma [0] 3 2 2 2 3 3 3" xfId="43806" xr:uid="{7CB1CC84-1EB2-4E8B-962C-7DB1A8C3B9A2}"/>
    <cellStyle name="Comma [0] 3 2 2 2 3 3 4" xfId="26301" xr:uid="{81FEC443-FDB4-414A-83A7-3CFA0F7B5D29}"/>
    <cellStyle name="Comma [0] 3 2 2 2 3 4" xfId="13172" xr:uid="{05F94BB8-C085-41D9-8261-395819B147AB}"/>
    <cellStyle name="Comma [0] 3 2 2 2 3 4 2" xfId="48182" xr:uid="{AFB80473-2E7E-4A8A-BB16-56DBEE7FC8BB}"/>
    <cellStyle name="Comma [0] 3 2 2 2 3 4 3" xfId="30677" xr:uid="{6D92916E-21AD-4C34-8A6A-C592431F64BB}"/>
    <cellStyle name="Comma [0] 3 2 2 2 3 5" xfId="39430" xr:uid="{2C3AAB58-6DF9-49C0-95D4-3E7A9A19C888}"/>
    <cellStyle name="Comma [0] 3 2 2 2 3 6" xfId="21925" xr:uid="{4CAF5F05-60A5-4D09-A2E9-E6829D8C6C9A}"/>
    <cellStyle name="Comma [0] 3 2 2 2 4" xfId="5512" xr:uid="{00000000-0005-0000-0000-0000C0020000}"/>
    <cellStyle name="Comma [0] 3 2 2 2 4 2" xfId="9889" xr:uid="{00000000-0005-0000-0000-0000C1020000}"/>
    <cellStyle name="Comma [0] 3 2 2 2 4 2 2" xfId="18642" xr:uid="{EC8F6F05-1D5B-4779-95F9-0213FC5EFDBE}"/>
    <cellStyle name="Comma [0] 3 2 2 2 4 2 2 2" xfId="53652" xr:uid="{D448DE92-0B7E-4B46-B41E-0F9C32B49DBB}"/>
    <cellStyle name="Comma [0] 3 2 2 2 4 2 2 3" xfId="36147" xr:uid="{5980B510-546B-451A-B559-5ABD5B2220AE}"/>
    <cellStyle name="Comma [0] 3 2 2 2 4 2 3" xfId="44900" xr:uid="{C85D0F44-B592-4279-8E87-768F2E69058E}"/>
    <cellStyle name="Comma [0] 3 2 2 2 4 2 4" xfId="27395" xr:uid="{EDA22420-80DE-4306-8091-DB5E0F22B588}"/>
    <cellStyle name="Comma [0] 3 2 2 2 4 3" xfId="14266" xr:uid="{61F784F8-7F44-4272-8C70-600A102A3BE4}"/>
    <cellStyle name="Comma [0] 3 2 2 2 4 3 2" xfId="49276" xr:uid="{7C865C2C-B96D-4E0B-8FD7-5E9F20557733}"/>
    <cellStyle name="Comma [0] 3 2 2 2 4 3 3" xfId="31771" xr:uid="{0476D13B-1BAD-470D-9B3B-422F65B55491}"/>
    <cellStyle name="Comma [0] 3 2 2 2 4 4" xfId="40524" xr:uid="{3F03BB68-82B2-429D-837A-9B1DE78E676D}"/>
    <cellStyle name="Comma [0] 3 2 2 2 4 5" xfId="23019" xr:uid="{6F82F015-01B1-4B24-8A18-89330D5B83E4}"/>
    <cellStyle name="Comma [0] 3 2 2 2 5" xfId="7701" xr:uid="{00000000-0005-0000-0000-0000C2020000}"/>
    <cellStyle name="Comma [0] 3 2 2 2 5 2" xfId="16454" xr:uid="{2917A88C-25E4-42DC-BE5A-E4D21209131F}"/>
    <cellStyle name="Comma [0] 3 2 2 2 5 2 2" xfId="51464" xr:uid="{5C1C8836-12D3-4042-8ED3-4D0534D0516A}"/>
    <cellStyle name="Comma [0] 3 2 2 2 5 2 3" xfId="33959" xr:uid="{30044E35-3A5A-4C7A-B979-B860E1A66089}"/>
    <cellStyle name="Comma [0] 3 2 2 2 5 3" xfId="42712" xr:uid="{E87574D4-5658-47BE-A970-732FDCB02BD0}"/>
    <cellStyle name="Comma [0] 3 2 2 2 5 4" xfId="25207" xr:uid="{D21751AB-5F69-404D-9FD2-ED495C5F6355}"/>
    <cellStyle name="Comma [0] 3 2 2 2 6" xfId="12078" xr:uid="{FB55FFB7-0664-4C32-ADC7-6A4151CD8041}"/>
    <cellStyle name="Comma [0] 3 2 2 2 6 2" xfId="47088" xr:uid="{3002E5FF-3A63-4B13-B686-6BD1C77F7A33}"/>
    <cellStyle name="Comma [0] 3 2 2 2 6 3" xfId="29583" xr:uid="{8B1B2FF3-E68B-4D04-A070-127AE6D9DBD9}"/>
    <cellStyle name="Comma [0] 3 2 2 2 7" xfId="38336" xr:uid="{1FA3368E-E0CD-47D4-932B-AB1D0B091CA3}"/>
    <cellStyle name="Comma [0] 3 2 2 2 8" xfId="20831" xr:uid="{0F81CC9C-06AE-40B5-8EB5-F4DDB6249821}"/>
    <cellStyle name="Comma [0] 3 2 2 3" xfId="3595" xr:uid="{00000000-0005-0000-0000-0000C3020000}"/>
    <cellStyle name="Comma [0] 3 2 2 3 2" xfId="4691" xr:uid="{00000000-0005-0000-0000-0000C4020000}"/>
    <cellStyle name="Comma [0] 3 2 2 3 2 2" xfId="6880" xr:uid="{00000000-0005-0000-0000-0000C5020000}"/>
    <cellStyle name="Comma [0] 3 2 2 3 2 2 2" xfId="11257" xr:uid="{00000000-0005-0000-0000-0000C6020000}"/>
    <cellStyle name="Comma [0] 3 2 2 3 2 2 2 2" xfId="20010" xr:uid="{431A196D-0307-4C44-8B10-7349BD453869}"/>
    <cellStyle name="Comma [0] 3 2 2 3 2 2 2 2 2" xfId="55020" xr:uid="{6070E323-74F8-47D6-8A73-6ADA46748BDB}"/>
    <cellStyle name="Comma [0] 3 2 2 3 2 2 2 2 3" xfId="37515" xr:uid="{51C7AC18-CF24-48E2-B113-E14A73F47E9B}"/>
    <cellStyle name="Comma [0] 3 2 2 3 2 2 2 3" xfId="46268" xr:uid="{D6A03342-16A7-4BCB-86CA-681A097556B8}"/>
    <cellStyle name="Comma [0] 3 2 2 3 2 2 2 4" xfId="28763" xr:uid="{D3857328-C7D5-4EA5-A2A8-A40D4114EB7B}"/>
    <cellStyle name="Comma [0] 3 2 2 3 2 2 3" xfId="15634" xr:uid="{12062642-9DAE-4909-A318-70C922B9E6D7}"/>
    <cellStyle name="Comma [0] 3 2 2 3 2 2 3 2" xfId="50644" xr:uid="{8056726B-5A25-41C5-B9A1-C613E38072AA}"/>
    <cellStyle name="Comma [0] 3 2 2 3 2 2 3 3" xfId="33139" xr:uid="{8937E74B-FA14-4499-86BF-3C5F24065E63}"/>
    <cellStyle name="Comma [0] 3 2 2 3 2 2 4" xfId="41892" xr:uid="{2A9A6CC4-1EBA-488F-A1D9-D21C0497DD13}"/>
    <cellStyle name="Comma [0] 3 2 2 3 2 2 5" xfId="24387" xr:uid="{21FFDF03-DDBA-4A7A-A8AD-864340F627A6}"/>
    <cellStyle name="Comma [0] 3 2 2 3 2 3" xfId="9069" xr:uid="{00000000-0005-0000-0000-0000C7020000}"/>
    <cellStyle name="Comma [0] 3 2 2 3 2 3 2" xfId="17822" xr:uid="{C46C6A0F-D311-4A63-8042-7D974459DAC7}"/>
    <cellStyle name="Comma [0] 3 2 2 3 2 3 2 2" xfId="52832" xr:uid="{9282797B-9F8E-4FEF-9EF8-43F5FE6AA9E0}"/>
    <cellStyle name="Comma [0] 3 2 2 3 2 3 2 3" xfId="35327" xr:uid="{843A2739-BC14-42F8-AF97-4F2C8860A1E7}"/>
    <cellStyle name="Comma [0] 3 2 2 3 2 3 3" xfId="44080" xr:uid="{C3E2F59D-B591-48F0-B19B-C73CFF2711F6}"/>
    <cellStyle name="Comma [0] 3 2 2 3 2 3 4" xfId="26575" xr:uid="{8D07D21E-4677-471A-ADE7-A36767E3484A}"/>
    <cellStyle name="Comma [0] 3 2 2 3 2 4" xfId="13446" xr:uid="{81E96AA5-55B2-4789-8EDE-E784C61EE18A}"/>
    <cellStyle name="Comma [0] 3 2 2 3 2 4 2" xfId="48456" xr:uid="{02BB408C-FC68-462E-AB1B-185B047A9CA4}"/>
    <cellStyle name="Comma [0] 3 2 2 3 2 4 3" xfId="30951" xr:uid="{C8E5A63F-AC68-48B1-AE1D-24CA89E2F7B9}"/>
    <cellStyle name="Comma [0] 3 2 2 3 2 5" xfId="39704" xr:uid="{428DD355-E37D-43E2-890B-FA30006C569B}"/>
    <cellStyle name="Comma [0] 3 2 2 3 2 6" xfId="22199" xr:uid="{D8728EB1-C7AD-45D5-A6CB-A55A62B0DCF8}"/>
    <cellStyle name="Comma [0] 3 2 2 3 3" xfId="5786" xr:uid="{00000000-0005-0000-0000-0000C8020000}"/>
    <cellStyle name="Comma [0] 3 2 2 3 3 2" xfId="10163" xr:uid="{00000000-0005-0000-0000-0000C9020000}"/>
    <cellStyle name="Comma [0] 3 2 2 3 3 2 2" xfId="18916" xr:uid="{50273EAA-9AEB-4ACB-87ED-D3BCDB9BE656}"/>
    <cellStyle name="Comma [0] 3 2 2 3 3 2 2 2" xfId="53926" xr:uid="{89A97AB8-3116-4470-9B2C-8B349C04516D}"/>
    <cellStyle name="Comma [0] 3 2 2 3 3 2 2 3" xfId="36421" xr:uid="{11662303-74C0-43ED-9272-2A3E209BF88A}"/>
    <cellStyle name="Comma [0] 3 2 2 3 3 2 3" xfId="45174" xr:uid="{28F925AC-5450-4972-834B-3B0F89803A60}"/>
    <cellStyle name="Comma [0] 3 2 2 3 3 2 4" xfId="27669" xr:uid="{C0F1CB77-AC72-433F-9035-7F953202827A}"/>
    <cellStyle name="Comma [0] 3 2 2 3 3 3" xfId="14540" xr:uid="{4B47A19D-2838-4847-862C-6E12F13C6A04}"/>
    <cellStyle name="Comma [0] 3 2 2 3 3 3 2" xfId="49550" xr:uid="{E969158D-1A5B-4DD1-8637-791A63D0AA23}"/>
    <cellStyle name="Comma [0] 3 2 2 3 3 3 3" xfId="32045" xr:uid="{E8545318-C689-4004-B275-8CAF1F1B9525}"/>
    <cellStyle name="Comma [0] 3 2 2 3 3 4" xfId="40798" xr:uid="{E6468C14-EE7C-45A0-99F7-F7CD1B183C64}"/>
    <cellStyle name="Comma [0] 3 2 2 3 3 5" xfId="23293" xr:uid="{35CC0593-8619-417D-B9FF-BF89F52F7FA0}"/>
    <cellStyle name="Comma [0] 3 2 2 3 4" xfId="7975" xr:uid="{00000000-0005-0000-0000-0000CA020000}"/>
    <cellStyle name="Comma [0] 3 2 2 3 4 2" xfId="16728" xr:uid="{EB91734F-AB07-4F2F-840C-C785C608F6F6}"/>
    <cellStyle name="Comma [0] 3 2 2 3 4 2 2" xfId="51738" xr:uid="{8C21B5D5-DF2E-45D1-B075-B28D3F085E30}"/>
    <cellStyle name="Comma [0] 3 2 2 3 4 2 3" xfId="34233" xr:uid="{7C028932-C6FA-4DC8-B702-6B0CAF0BBD03}"/>
    <cellStyle name="Comma [0] 3 2 2 3 4 3" xfId="42986" xr:uid="{A294B047-1A75-4634-AF38-3C64CBAF8C35}"/>
    <cellStyle name="Comma [0] 3 2 2 3 4 4" xfId="25481" xr:uid="{0D8EF527-E028-421C-A371-76A21D702D61}"/>
    <cellStyle name="Comma [0] 3 2 2 3 5" xfId="12352" xr:uid="{6BF495D3-DD28-4543-94E5-937366C22514}"/>
    <cellStyle name="Comma [0] 3 2 2 3 5 2" xfId="47362" xr:uid="{54B3477E-B9D8-4259-BC34-79359299C934}"/>
    <cellStyle name="Comma [0] 3 2 2 3 5 3" xfId="29857" xr:uid="{FF202E6A-7B67-44B7-B4B2-A4AD70B6BD8F}"/>
    <cellStyle name="Comma [0] 3 2 2 3 6" xfId="38610" xr:uid="{653BB0AA-7816-4E57-A94F-853E8E15DF47}"/>
    <cellStyle name="Comma [0] 3 2 2 3 7" xfId="21105" xr:uid="{AA65983D-A698-44FA-823B-BB68585E9D5C}"/>
    <cellStyle name="Comma [0] 3 2 2 4" xfId="4143" xr:uid="{00000000-0005-0000-0000-0000CB020000}"/>
    <cellStyle name="Comma [0] 3 2 2 4 2" xfId="6332" xr:uid="{00000000-0005-0000-0000-0000CC020000}"/>
    <cellStyle name="Comma [0] 3 2 2 4 2 2" xfId="10709" xr:uid="{00000000-0005-0000-0000-0000CD020000}"/>
    <cellStyle name="Comma [0] 3 2 2 4 2 2 2" xfId="19462" xr:uid="{D0EF44B6-FA89-461C-A886-B4B3412A9476}"/>
    <cellStyle name="Comma [0] 3 2 2 4 2 2 2 2" xfId="54472" xr:uid="{B295501F-CF14-4855-B6E7-69E1000C97BD}"/>
    <cellStyle name="Comma [0] 3 2 2 4 2 2 2 3" xfId="36967" xr:uid="{1664996F-6B51-4188-B03F-91F2D819E8C9}"/>
    <cellStyle name="Comma [0] 3 2 2 4 2 2 3" xfId="45720" xr:uid="{EC262CCA-EAA6-4A13-9F75-FC09154AC486}"/>
    <cellStyle name="Comma [0] 3 2 2 4 2 2 4" xfId="28215" xr:uid="{AFD79A24-8F05-4C01-B2A1-ABB838DB813A}"/>
    <cellStyle name="Comma [0] 3 2 2 4 2 3" xfId="15086" xr:uid="{CDF513F6-DACC-4C6F-AAB6-7035707EEF70}"/>
    <cellStyle name="Comma [0] 3 2 2 4 2 3 2" xfId="50096" xr:uid="{2A1C48A2-F916-404C-9C8E-895BB7B3A410}"/>
    <cellStyle name="Comma [0] 3 2 2 4 2 3 3" xfId="32591" xr:uid="{586AE2BE-2AB9-4AF5-8EA6-FFAA8042B36F}"/>
    <cellStyle name="Comma [0] 3 2 2 4 2 4" xfId="41344" xr:uid="{797371B0-106A-4596-BBF9-217E12DE15CB}"/>
    <cellStyle name="Comma [0] 3 2 2 4 2 5" xfId="23839" xr:uid="{136DCAA1-4426-46AE-9061-CCF2B6D8C548}"/>
    <cellStyle name="Comma [0] 3 2 2 4 3" xfId="8521" xr:uid="{00000000-0005-0000-0000-0000CE020000}"/>
    <cellStyle name="Comma [0] 3 2 2 4 3 2" xfId="17274" xr:uid="{E0AF5AC1-470C-4D63-93B4-0113A32BB525}"/>
    <cellStyle name="Comma [0] 3 2 2 4 3 2 2" xfId="52284" xr:uid="{1EC5DA79-CFAB-4766-9640-F444001B251B}"/>
    <cellStyle name="Comma [0] 3 2 2 4 3 2 3" xfId="34779" xr:uid="{D341CF1E-9415-4AC3-86D5-097A6722A043}"/>
    <cellStyle name="Comma [0] 3 2 2 4 3 3" xfId="43532" xr:uid="{DEC4241E-3980-4607-A5D8-61AB7BF41F2F}"/>
    <cellStyle name="Comma [0] 3 2 2 4 3 4" xfId="26027" xr:uid="{D82E60F0-192F-4675-9E13-78FDF59CD0A1}"/>
    <cellStyle name="Comma [0] 3 2 2 4 4" xfId="12898" xr:uid="{8D774816-6740-466B-BF22-29AD1ACEEB5F}"/>
    <cellStyle name="Comma [0] 3 2 2 4 4 2" xfId="47908" xr:uid="{74095535-A68F-45ED-A0FC-A8CABF48A3B1}"/>
    <cellStyle name="Comma [0] 3 2 2 4 4 3" xfId="30403" xr:uid="{48CD2C49-AA7A-41FA-BEEE-DF2FEEDE17B9}"/>
    <cellStyle name="Comma [0] 3 2 2 4 5" xfId="39156" xr:uid="{12BFF45D-6458-4151-9741-6ADC5E8E4624}"/>
    <cellStyle name="Comma [0] 3 2 2 4 6" xfId="21651" xr:uid="{1FC077CE-99D1-46FB-90D3-FB516B2122F8}"/>
    <cellStyle name="Comma [0] 3 2 2 5" xfId="5238" xr:uid="{00000000-0005-0000-0000-0000CF020000}"/>
    <cellStyle name="Comma [0] 3 2 2 5 2" xfId="9615" xr:uid="{00000000-0005-0000-0000-0000D0020000}"/>
    <cellStyle name="Comma [0] 3 2 2 5 2 2" xfId="18368" xr:uid="{37F26B52-6B6A-4ADB-B7F4-FA8E027430CD}"/>
    <cellStyle name="Comma [0] 3 2 2 5 2 2 2" xfId="53378" xr:uid="{09CB29D5-9E95-4DE1-92BA-D06BF71BE86B}"/>
    <cellStyle name="Comma [0] 3 2 2 5 2 2 3" xfId="35873" xr:uid="{15364C16-FB7A-4DED-BCA6-CC55B342DCCF}"/>
    <cellStyle name="Comma [0] 3 2 2 5 2 3" xfId="44626" xr:uid="{53ACD749-EAE2-40FE-9EFF-A1BF59D179EB}"/>
    <cellStyle name="Comma [0] 3 2 2 5 2 4" xfId="27121" xr:uid="{E4F6D131-4C7A-45CF-A293-95CC471BD65F}"/>
    <cellStyle name="Comma [0] 3 2 2 5 3" xfId="13992" xr:uid="{675B5F07-40E0-46BF-B478-34C80B2BC0AB}"/>
    <cellStyle name="Comma [0] 3 2 2 5 3 2" xfId="49002" xr:uid="{626355B4-EDFC-4D5C-9B65-0E6AB8271083}"/>
    <cellStyle name="Comma [0] 3 2 2 5 3 3" xfId="31497" xr:uid="{AD71EE2C-45C5-4E28-BD8F-DF46A39313A7}"/>
    <cellStyle name="Comma [0] 3 2 2 5 4" xfId="40250" xr:uid="{F04D04E1-AAB6-4267-A9DE-DC496CF8D7C1}"/>
    <cellStyle name="Comma [0] 3 2 2 5 5" xfId="22745" xr:uid="{49232D08-37CE-4E12-A12D-BD5618955E09}"/>
    <cellStyle name="Comma [0] 3 2 2 6" xfId="7427" xr:uid="{00000000-0005-0000-0000-0000D1020000}"/>
    <cellStyle name="Comma [0] 3 2 2 6 2" xfId="16180" xr:uid="{0681513D-4914-4259-A2DC-BEC435C3FDF5}"/>
    <cellStyle name="Comma [0] 3 2 2 6 2 2" xfId="51190" xr:uid="{4F549821-EC06-4A7E-AD9B-ED030B4DE29B}"/>
    <cellStyle name="Comma [0] 3 2 2 6 2 3" xfId="33685" xr:uid="{7BE8416B-5638-4F89-867F-FF86310449D4}"/>
    <cellStyle name="Comma [0] 3 2 2 6 3" xfId="42438" xr:uid="{BD4CB86A-286B-4CE8-8815-DDE5B8525B5D}"/>
    <cellStyle name="Comma [0] 3 2 2 6 4" xfId="24933" xr:uid="{EA8F5FFC-A906-4D1D-A7E2-495EDED9A0EF}"/>
    <cellStyle name="Comma [0] 3 2 2 7" xfId="11804" xr:uid="{2CDB2C79-C3DB-40BA-BDE5-12A39AD23E2C}"/>
    <cellStyle name="Comma [0] 3 2 2 7 2" xfId="46814" xr:uid="{7884EA00-B5E3-4ABA-B2E5-1737E5073839}"/>
    <cellStyle name="Comma [0] 3 2 2 7 3" xfId="29309" xr:uid="{5F1266CD-44FF-489C-B205-A081187FEAD5}"/>
    <cellStyle name="Comma [0] 3 2 2 8" xfId="38062" xr:uid="{FF76E77A-39B0-4EAB-A17E-27653CA05AB1}"/>
    <cellStyle name="Comma [0] 3 2 2 9" xfId="20557" xr:uid="{34AA33C1-B0B2-4C05-AADF-F3225FB5153F}"/>
    <cellStyle name="Comma [0] 3 2 3" xfId="3204" xr:uid="{00000000-0005-0000-0000-0000D2020000}"/>
    <cellStyle name="Comma [0] 3 2 3 2" xfId="3757" xr:uid="{00000000-0005-0000-0000-0000D3020000}"/>
    <cellStyle name="Comma [0] 3 2 3 2 2" xfId="4853" xr:uid="{00000000-0005-0000-0000-0000D4020000}"/>
    <cellStyle name="Comma [0] 3 2 3 2 2 2" xfId="7042" xr:uid="{00000000-0005-0000-0000-0000D5020000}"/>
    <cellStyle name="Comma [0] 3 2 3 2 2 2 2" xfId="11419" xr:uid="{00000000-0005-0000-0000-0000D6020000}"/>
    <cellStyle name="Comma [0] 3 2 3 2 2 2 2 2" xfId="20172" xr:uid="{0117DBE0-F378-4702-B14F-2CAD0EA0E34F}"/>
    <cellStyle name="Comma [0] 3 2 3 2 2 2 2 2 2" xfId="55182" xr:uid="{035D77BE-FA7E-4660-9005-E721C45EDB29}"/>
    <cellStyle name="Comma [0] 3 2 3 2 2 2 2 2 3" xfId="37677" xr:uid="{49F34AA7-C93B-49EF-9439-2B2864FBD396}"/>
    <cellStyle name="Comma [0] 3 2 3 2 2 2 2 3" xfId="46430" xr:uid="{26947956-5D38-4F84-96B1-154900828F29}"/>
    <cellStyle name="Comma [0] 3 2 3 2 2 2 2 4" xfId="28925" xr:uid="{F5CFC745-203E-44C2-8E7D-46A083152BB2}"/>
    <cellStyle name="Comma [0] 3 2 3 2 2 2 3" xfId="15796" xr:uid="{091C4533-BFBD-4DC9-8C8A-81E08AEB597F}"/>
    <cellStyle name="Comma [0] 3 2 3 2 2 2 3 2" xfId="50806" xr:uid="{0796A31D-2519-4283-AA84-184DE93AE1ED}"/>
    <cellStyle name="Comma [0] 3 2 3 2 2 2 3 3" xfId="33301" xr:uid="{19C2EE1B-0683-46F3-A8CC-1DF2CB8B851F}"/>
    <cellStyle name="Comma [0] 3 2 3 2 2 2 4" xfId="42054" xr:uid="{4F6DA2FA-2233-42D6-B875-DD42B466B0B5}"/>
    <cellStyle name="Comma [0] 3 2 3 2 2 2 5" xfId="24549" xr:uid="{CA31D7BE-9F3E-427D-A2E5-CC75887AA1C5}"/>
    <cellStyle name="Comma [0] 3 2 3 2 2 3" xfId="9231" xr:uid="{00000000-0005-0000-0000-0000D7020000}"/>
    <cellStyle name="Comma [0] 3 2 3 2 2 3 2" xfId="17984" xr:uid="{2747D509-0449-49F3-B2B5-950E40897346}"/>
    <cellStyle name="Comma [0] 3 2 3 2 2 3 2 2" xfId="52994" xr:uid="{81A6A391-3A6F-4573-839D-A202F3A06DCF}"/>
    <cellStyle name="Comma [0] 3 2 3 2 2 3 2 3" xfId="35489" xr:uid="{E0332F90-0BD6-465D-B436-C9DE9DFAA6E0}"/>
    <cellStyle name="Comma [0] 3 2 3 2 2 3 3" xfId="44242" xr:uid="{F8EE782D-CC1B-4FB5-9E98-124A5125ED16}"/>
    <cellStyle name="Comma [0] 3 2 3 2 2 3 4" xfId="26737" xr:uid="{14900FF5-1429-4C45-BB5E-C25B3369DD60}"/>
    <cellStyle name="Comma [0] 3 2 3 2 2 4" xfId="13608" xr:uid="{232FA406-ED2F-4A22-90ED-1C3542173596}"/>
    <cellStyle name="Comma [0] 3 2 3 2 2 4 2" xfId="48618" xr:uid="{F3771A6F-7FA6-42BE-9873-2A37DCEA7E03}"/>
    <cellStyle name="Comma [0] 3 2 3 2 2 4 3" xfId="31113" xr:uid="{5F59D877-132D-4C1F-93AC-4FCBC517E010}"/>
    <cellStyle name="Comma [0] 3 2 3 2 2 5" xfId="39866" xr:uid="{68D8281C-C4A5-4987-93F5-1B70877D2119}"/>
    <cellStyle name="Comma [0] 3 2 3 2 2 6" xfId="22361" xr:uid="{3E5D253C-BF4F-4F37-ABE1-DFE8604A1EB7}"/>
    <cellStyle name="Comma [0] 3 2 3 2 3" xfId="5948" xr:uid="{00000000-0005-0000-0000-0000D8020000}"/>
    <cellStyle name="Comma [0] 3 2 3 2 3 2" xfId="10325" xr:uid="{00000000-0005-0000-0000-0000D9020000}"/>
    <cellStyle name="Comma [0] 3 2 3 2 3 2 2" xfId="19078" xr:uid="{3B8F9B5A-1FEE-47B4-AE9C-6FD391186C94}"/>
    <cellStyle name="Comma [0] 3 2 3 2 3 2 2 2" xfId="54088" xr:uid="{8F422459-C642-4322-8716-B142F0804E14}"/>
    <cellStyle name="Comma [0] 3 2 3 2 3 2 2 3" xfId="36583" xr:uid="{D631D397-DED7-4AC5-AE1E-6618F4B079CB}"/>
    <cellStyle name="Comma [0] 3 2 3 2 3 2 3" xfId="45336" xr:uid="{C5315168-86DF-4B37-BD38-0B3DA114C5EE}"/>
    <cellStyle name="Comma [0] 3 2 3 2 3 2 4" xfId="27831" xr:uid="{A71F1BCA-351C-4EEB-9D1D-DF51E9B60AAB}"/>
    <cellStyle name="Comma [0] 3 2 3 2 3 3" xfId="14702" xr:uid="{1480261A-C3E3-4BA9-99AF-90CD3D61AF04}"/>
    <cellStyle name="Comma [0] 3 2 3 2 3 3 2" xfId="49712" xr:uid="{D69C7732-938E-43A1-BF3F-77D354AFF8D4}"/>
    <cellStyle name="Comma [0] 3 2 3 2 3 3 3" xfId="32207" xr:uid="{734B1413-7E26-4DD8-924C-643F96DE587A}"/>
    <cellStyle name="Comma [0] 3 2 3 2 3 4" xfId="40960" xr:uid="{29C96425-CE73-4475-9E2B-960F2E16B6D2}"/>
    <cellStyle name="Comma [0] 3 2 3 2 3 5" xfId="23455" xr:uid="{C618780D-1C70-4632-8724-1B2F60C3B445}"/>
    <cellStyle name="Comma [0] 3 2 3 2 4" xfId="8137" xr:uid="{00000000-0005-0000-0000-0000DA020000}"/>
    <cellStyle name="Comma [0] 3 2 3 2 4 2" xfId="16890" xr:uid="{B5CB1E37-13E4-4E43-B9C1-C1A8BDBA950C}"/>
    <cellStyle name="Comma [0] 3 2 3 2 4 2 2" xfId="51900" xr:uid="{1E36B343-2E9E-4F21-A310-01D90A2CBC82}"/>
    <cellStyle name="Comma [0] 3 2 3 2 4 2 3" xfId="34395" xr:uid="{7F7BBD9F-9205-4E01-A864-E65AA8C88749}"/>
    <cellStyle name="Comma [0] 3 2 3 2 4 3" xfId="43148" xr:uid="{30B3B401-8672-4ECE-8242-155A7657AAB9}"/>
    <cellStyle name="Comma [0] 3 2 3 2 4 4" xfId="25643" xr:uid="{28E224BA-C78E-49D6-B239-38C6BC68F5C0}"/>
    <cellStyle name="Comma [0] 3 2 3 2 5" xfId="12514" xr:uid="{5EAFD083-077E-4978-8FF0-DBE3B475710F}"/>
    <cellStyle name="Comma [0] 3 2 3 2 5 2" xfId="47524" xr:uid="{D5E4BE2C-6FE3-4D48-9BA6-94B78F096CF7}"/>
    <cellStyle name="Comma [0] 3 2 3 2 5 3" xfId="30019" xr:uid="{C90BBC7A-B904-4952-B4D2-747E7A1EFB71}"/>
    <cellStyle name="Comma [0] 3 2 3 2 6" xfId="38772" xr:uid="{8323266D-58E7-4323-9883-0B26A267844F}"/>
    <cellStyle name="Comma [0] 3 2 3 2 7" xfId="21267" xr:uid="{513A92EB-C71F-4681-9B87-79B415254F79}"/>
    <cellStyle name="Comma [0] 3 2 3 3" xfId="4305" xr:uid="{00000000-0005-0000-0000-0000DB020000}"/>
    <cellStyle name="Comma [0] 3 2 3 3 2" xfId="6494" xr:uid="{00000000-0005-0000-0000-0000DC020000}"/>
    <cellStyle name="Comma [0] 3 2 3 3 2 2" xfId="10871" xr:uid="{00000000-0005-0000-0000-0000DD020000}"/>
    <cellStyle name="Comma [0] 3 2 3 3 2 2 2" xfId="19624" xr:uid="{82388128-097B-4E50-8F9A-997B10EE831F}"/>
    <cellStyle name="Comma [0] 3 2 3 3 2 2 2 2" xfId="54634" xr:uid="{D403AC9C-4D62-430C-9446-BA50A6B20A7E}"/>
    <cellStyle name="Comma [0] 3 2 3 3 2 2 2 3" xfId="37129" xr:uid="{CD4F955A-BBA2-4A49-871D-2A521854279A}"/>
    <cellStyle name="Comma [0] 3 2 3 3 2 2 3" xfId="45882" xr:uid="{76F83539-4646-465C-9B7D-7DF4F53AF49F}"/>
    <cellStyle name="Comma [0] 3 2 3 3 2 2 4" xfId="28377" xr:uid="{7F3CE58D-C28F-49B0-A3CF-8592C77B920F}"/>
    <cellStyle name="Comma [0] 3 2 3 3 2 3" xfId="15248" xr:uid="{E7CD5F09-6F6C-4CEE-AA7B-01D09721883C}"/>
    <cellStyle name="Comma [0] 3 2 3 3 2 3 2" xfId="50258" xr:uid="{A88436A1-FBF7-4BAA-BE5A-FA6D3FF23508}"/>
    <cellStyle name="Comma [0] 3 2 3 3 2 3 3" xfId="32753" xr:uid="{99DD9243-0D01-402C-9943-E138BBC58D52}"/>
    <cellStyle name="Comma [0] 3 2 3 3 2 4" xfId="41506" xr:uid="{79751984-DF5A-413A-ABFF-1F35DD688B6B}"/>
    <cellStyle name="Comma [0] 3 2 3 3 2 5" xfId="24001" xr:uid="{CFF34C1C-5F86-412F-8F48-F665559103E4}"/>
    <cellStyle name="Comma [0] 3 2 3 3 3" xfId="8683" xr:uid="{00000000-0005-0000-0000-0000DE020000}"/>
    <cellStyle name="Comma [0] 3 2 3 3 3 2" xfId="17436" xr:uid="{F42122BD-FA1D-4BE3-A805-C1294B8782D5}"/>
    <cellStyle name="Comma [0] 3 2 3 3 3 2 2" xfId="52446" xr:uid="{896CF446-EE6C-45F7-BF7B-97013F6E22D3}"/>
    <cellStyle name="Comma [0] 3 2 3 3 3 2 3" xfId="34941" xr:uid="{AAF39F81-A11E-4C44-9A93-19EA708DD3F7}"/>
    <cellStyle name="Comma [0] 3 2 3 3 3 3" xfId="43694" xr:uid="{60DB6907-76E3-4CA8-9A5B-9E5A6178D09F}"/>
    <cellStyle name="Comma [0] 3 2 3 3 3 4" xfId="26189" xr:uid="{03EE8FDF-0EAE-437C-8B33-EC73556CED7B}"/>
    <cellStyle name="Comma [0] 3 2 3 3 4" xfId="13060" xr:uid="{F26C9C29-C6CE-4E16-8619-DA3CF2D1A0B4}"/>
    <cellStyle name="Comma [0] 3 2 3 3 4 2" xfId="48070" xr:uid="{010D8F6C-27A8-4D16-917A-91713CE7FCB2}"/>
    <cellStyle name="Comma [0] 3 2 3 3 4 3" xfId="30565" xr:uid="{86F00D34-F58D-41F4-992A-C7F71CE203AD}"/>
    <cellStyle name="Comma [0] 3 2 3 3 5" xfId="39318" xr:uid="{06773EDF-2D6C-4DFE-ACE1-9F2B4244771A}"/>
    <cellStyle name="Comma [0] 3 2 3 3 6" xfId="21813" xr:uid="{D62086A1-3229-485B-B514-4772865AE13D}"/>
    <cellStyle name="Comma [0] 3 2 3 4" xfId="5400" xr:uid="{00000000-0005-0000-0000-0000DF020000}"/>
    <cellStyle name="Comma [0] 3 2 3 4 2" xfId="9777" xr:uid="{00000000-0005-0000-0000-0000E0020000}"/>
    <cellStyle name="Comma [0] 3 2 3 4 2 2" xfId="18530" xr:uid="{017F9058-F0CB-48AC-AF55-2F08D5D658F5}"/>
    <cellStyle name="Comma [0] 3 2 3 4 2 2 2" xfId="53540" xr:uid="{DB9D6560-409C-4C04-8971-00AC5CA49F15}"/>
    <cellStyle name="Comma [0] 3 2 3 4 2 2 3" xfId="36035" xr:uid="{705F1982-7855-494B-B964-25D84BA216EC}"/>
    <cellStyle name="Comma [0] 3 2 3 4 2 3" xfId="44788" xr:uid="{7A0F8137-E40E-4554-AB92-3076ED657EF0}"/>
    <cellStyle name="Comma [0] 3 2 3 4 2 4" xfId="27283" xr:uid="{7985C3B9-0FDF-478B-A702-40CB8F1B6D05}"/>
    <cellStyle name="Comma [0] 3 2 3 4 3" xfId="14154" xr:uid="{80C859E9-0CAF-48C1-96E5-6AC10B2866E4}"/>
    <cellStyle name="Comma [0] 3 2 3 4 3 2" xfId="49164" xr:uid="{DBD5F098-AEF8-46AF-AC58-543C2E0EADFA}"/>
    <cellStyle name="Comma [0] 3 2 3 4 3 3" xfId="31659" xr:uid="{0C26EADE-13A7-4609-982F-7E07723A904E}"/>
    <cellStyle name="Comma [0] 3 2 3 4 4" xfId="40412" xr:uid="{84D981D4-A283-4DBA-A127-D15C30F52EF6}"/>
    <cellStyle name="Comma [0] 3 2 3 4 5" xfId="22907" xr:uid="{04559AD0-0804-4574-8ECA-658320D9A837}"/>
    <cellStyle name="Comma [0] 3 2 3 5" xfId="7589" xr:uid="{00000000-0005-0000-0000-0000E1020000}"/>
    <cellStyle name="Comma [0] 3 2 3 5 2" xfId="16342" xr:uid="{3607965B-9F24-421D-AA90-2B98FF7E78F8}"/>
    <cellStyle name="Comma [0] 3 2 3 5 2 2" xfId="51352" xr:uid="{90EB128F-2EC1-4A25-9796-425188256132}"/>
    <cellStyle name="Comma [0] 3 2 3 5 2 3" xfId="33847" xr:uid="{B02CCC98-4F28-4E13-AFCE-59F0233122B4}"/>
    <cellStyle name="Comma [0] 3 2 3 5 3" xfId="42600" xr:uid="{283FEC00-3B89-491E-BC8D-15EB3BB701A9}"/>
    <cellStyle name="Comma [0] 3 2 3 5 4" xfId="25095" xr:uid="{717B48D6-77E9-43F7-9362-2605B7582BAB}"/>
    <cellStyle name="Comma [0] 3 2 3 6" xfId="11966" xr:uid="{E7297199-B69F-4721-A78E-70E34BE12DAE}"/>
    <cellStyle name="Comma [0] 3 2 3 6 2" xfId="46976" xr:uid="{54A6DF6D-175E-4DF5-A0A0-7211B6849DC5}"/>
    <cellStyle name="Comma [0] 3 2 3 6 3" xfId="29471" xr:uid="{9C45A865-3C26-4C33-8C05-B607630B6859}"/>
    <cellStyle name="Comma [0] 3 2 3 7" xfId="38224" xr:uid="{A2DBC22C-A8E6-4473-AABA-F6C80958A7D0}"/>
    <cellStyle name="Comma [0] 3 2 3 8" xfId="20719" xr:uid="{797E6397-FFB7-447B-A3D4-E964DE5991C7}"/>
    <cellStyle name="Comma [0] 3 2 4" xfId="3483" xr:uid="{00000000-0005-0000-0000-0000E2020000}"/>
    <cellStyle name="Comma [0] 3 2 4 2" xfId="4579" xr:uid="{00000000-0005-0000-0000-0000E3020000}"/>
    <cellStyle name="Comma [0] 3 2 4 2 2" xfId="6768" xr:uid="{00000000-0005-0000-0000-0000E4020000}"/>
    <cellStyle name="Comma [0] 3 2 4 2 2 2" xfId="11145" xr:uid="{00000000-0005-0000-0000-0000E5020000}"/>
    <cellStyle name="Comma [0] 3 2 4 2 2 2 2" xfId="19898" xr:uid="{4B1D91E4-E459-4304-8EB9-5C8EB5EE07A7}"/>
    <cellStyle name="Comma [0] 3 2 4 2 2 2 2 2" xfId="54908" xr:uid="{7E77726C-85CD-4DAC-810B-87FCCA11710F}"/>
    <cellStyle name="Comma [0] 3 2 4 2 2 2 2 3" xfId="37403" xr:uid="{C6A4A6F5-D6CC-4812-8AF5-0727FE4542F7}"/>
    <cellStyle name="Comma [0] 3 2 4 2 2 2 3" xfId="46156" xr:uid="{C2EAA245-1D8A-46E9-A17C-DCD896D47638}"/>
    <cellStyle name="Comma [0] 3 2 4 2 2 2 4" xfId="28651" xr:uid="{76193297-1108-40D0-8430-5CEC697C052B}"/>
    <cellStyle name="Comma [0] 3 2 4 2 2 3" xfId="15522" xr:uid="{D52EB5E7-94F6-4120-A1C3-C21A02C88D1C}"/>
    <cellStyle name="Comma [0] 3 2 4 2 2 3 2" xfId="50532" xr:uid="{AD2A6441-3D9F-42FD-A03F-E75DC8417D39}"/>
    <cellStyle name="Comma [0] 3 2 4 2 2 3 3" xfId="33027" xr:uid="{5FEC77A2-EC70-4B28-BA8C-8D671B74EA92}"/>
    <cellStyle name="Comma [0] 3 2 4 2 2 4" xfId="41780" xr:uid="{2464DB1B-8CE0-4D35-9AFE-0357123B2222}"/>
    <cellStyle name="Comma [0] 3 2 4 2 2 5" xfId="24275" xr:uid="{F5D438D7-D0B6-4DC0-9680-C0B29A6358AF}"/>
    <cellStyle name="Comma [0] 3 2 4 2 3" xfId="8957" xr:uid="{00000000-0005-0000-0000-0000E6020000}"/>
    <cellStyle name="Comma [0] 3 2 4 2 3 2" xfId="17710" xr:uid="{DA64AD30-6DAF-4C26-8477-B7B29E1A9B56}"/>
    <cellStyle name="Comma [0] 3 2 4 2 3 2 2" xfId="52720" xr:uid="{EC31F4CC-9EE0-4A8A-B9CB-CCDCDCDD3C52}"/>
    <cellStyle name="Comma [0] 3 2 4 2 3 2 3" xfId="35215" xr:uid="{FFA0C1B0-0D01-4020-8C28-AB7F721C8AC6}"/>
    <cellStyle name="Comma [0] 3 2 4 2 3 3" xfId="43968" xr:uid="{6EA48241-CDA5-4B24-9797-FBE034669CDE}"/>
    <cellStyle name="Comma [0] 3 2 4 2 3 4" xfId="26463" xr:uid="{349026CF-450A-4A99-A03E-C2F1A5681E79}"/>
    <cellStyle name="Comma [0] 3 2 4 2 4" xfId="13334" xr:uid="{EA34C7B5-5B40-4F91-9AA7-71E5C68BF472}"/>
    <cellStyle name="Comma [0] 3 2 4 2 4 2" xfId="48344" xr:uid="{34B93DBF-8D50-48C2-8EE5-6434ECA73A10}"/>
    <cellStyle name="Comma [0] 3 2 4 2 4 3" xfId="30839" xr:uid="{6B985D6C-C692-4AA7-A35B-9A2023D645F7}"/>
    <cellStyle name="Comma [0] 3 2 4 2 5" xfId="39592" xr:uid="{F3D09152-8C42-4EDB-81E8-4F71C7BF5279}"/>
    <cellStyle name="Comma [0] 3 2 4 2 6" xfId="22087" xr:uid="{9EFF887A-B1F8-4DA9-AA03-A4B6C5334128}"/>
    <cellStyle name="Comma [0] 3 2 4 3" xfId="5674" xr:uid="{00000000-0005-0000-0000-0000E7020000}"/>
    <cellStyle name="Comma [0] 3 2 4 3 2" xfId="10051" xr:uid="{00000000-0005-0000-0000-0000E8020000}"/>
    <cellStyle name="Comma [0] 3 2 4 3 2 2" xfId="18804" xr:uid="{CF5A6097-525B-4C61-9B9F-3D4A440911D9}"/>
    <cellStyle name="Comma [0] 3 2 4 3 2 2 2" xfId="53814" xr:uid="{525E4768-34B2-455E-8F2D-1D1777222AED}"/>
    <cellStyle name="Comma [0] 3 2 4 3 2 2 3" xfId="36309" xr:uid="{8170E9B6-5E0A-4333-86F5-051106095068}"/>
    <cellStyle name="Comma [0] 3 2 4 3 2 3" xfId="45062" xr:uid="{CEB24034-4A16-4301-AA4C-55772A783F22}"/>
    <cellStyle name="Comma [0] 3 2 4 3 2 4" xfId="27557" xr:uid="{F6A1E6EA-69E1-4492-81F0-A8C265A9BF5D}"/>
    <cellStyle name="Comma [0] 3 2 4 3 3" xfId="14428" xr:uid="{19EAC7DB-A380-4936-A7F0-DDA6B1DEAE96}"/>
    <cellStyle name="Comma [0] 3 2 4 3 3 2" xfId="49438" xr:uid="{773FA40A-3179-41B1-924D-F9592C13D002}"/>
    <cellStyle name="Comma [0] 3 2 4 3 3 3" xfId="31933" xr:uid="{0097193B-92FC-4625-AB18-A7A3B565CA65}"/>
    <cellStyle name="Comma [0] 3 2 4 3 4" xfId="40686" xr:uid="{DC71B553-1286-416E-994E-2CBA74A19FCE}"/>
    <cellStyle name="Comma [0] 3 2 4 3 5" xfId="23181" xr:uid="{53ED13D0-19CE-43C9-95B5-067F6A0826D3}"/>
    <cellStyle name="Comma [0] 3 2 4 4" xfId="7863" xr:uid="{00000000-0005-0000-0000-0000E9020000}"/>
    <cellStyle name="Comma [0] 3 2 4 4 2" xfId="16616" xr:uid="{3D0DBC9D-D640-476B-8AAA-559F7818DFE5}"/>
    <cellStyle name="Comma [0] 3 2 4 4 2 2" xfId="51626" xr:uid="{7F7D7F17-55CC-45FE-9B3B-0910D241561D}"/>
    <cellStyle name="Comma [0] 3 2 4 4 2 3" xfId="34121" xr:uid="{1DA61213-ABB2-456C-A7B1-5D54CFCC9DE6}"/>
    <cellStyle name="Comma [0] 3 2 4 4 3" xfId="42874" xr:uid="{02F1674D-AF97-40F0-AF46-03122949873F}"/>
    <cellStyle name="Comma [0] 3 2 4 4 4" xfId="25369" xr:uid="{40C065FB-BB35-428B-A4BF-8FCAD1210159}"/>
    <cellStyle name="Comma [0] 3 2 4 5" xfId="12240" xr:uid="{F95AF693-EEB1-441E-B101-72119DB312EA}"/>
    <cellStyle name="Comma [0] 3 2 4 5 2" xfId="47250" xr:uid="{94056E60-5A5F-4DF9-A493-7C920EC556E1}"/>
    <cellStyle name="Comma [0] 3 2 4 5 3" xfId="29745" xr:uid="{8D2FA20C-9E3D-45BE-8E5E-B686013255CC}"/>
    <cellStyle name="Comma [0] 3 2 4 6" xfId="38498" xr:uid="{DF552E7D-2FFB-426A-88BA-C57B9602BD98}"/>
    <cellStyle name="Comma [0] 3 2 4 7" xfId="20993" xr:uid="{CDC4902E-AFF3-4443-BDD4-442C5AD1E731}"/>
    <cellStyle name="Comma [0] 3 2 5" xfId="4031" xr:uid="{00000000-0005-0000-0000-0000EA020000}"/>
    <cellStyle name="Comma [0] 3 2 5 2" xfId="6220" xr:uid="{00000000-0005-0000-0000-0000EB020000}"/>
    <cellStyle name="Comma [0] 3 2 5 2 2" xfId="10597" xr:uid="{00000000-0005-0000-0000-0000EC020000}"/>
    <cellStyle name="Comma [0] 3 2 5 2 2 2" xfId="19350" xr:uid="{AB5EB859-A25B-4883-B956-9ADF234AAAE4}"/>
    <cellStyle name="Comma [0] 3 2 5 2 2 2 2" xfId="54360" xr:uid="{5768E189-6C84-494E-83F9-52C00D72780B}"/>
    <cellStyle name="Comma [0] 3 2 5 2 2 2 3" xfId="36855" xr:uid="{C3236EFB-AE2E-4651-82F0-E0EDA44A9C01}"/>
    <cellStyle name="Comma [0] 3 2 5 2 2 3" xfId="45608" xr:uid="{9DDF6D45-FEF3-406C-B024-CECF94C0244C}"/>
    <cellStyle name="Comma [0] 3 2 5 2 2 4" xfId="28103" xr:uid="{5F37944F-37AF-4402-9E35-C6CBACF78CE1}"/>
    <cellStyle name="Comma [0] 3 2 5 2 3" xfId="14974" xr:uid="{073BB0E2-9A78-4755-96B3-A6EC1F148446}"/>
    <cellStyle name="Comma [0] 3 2 5 2 3 2" xfId="49984" xr:uid="{32138765-76BE-4364-8791-7C9D6C6D8EF4}"/>
    <cellStyle name="Comma [0] 3 2 5 2 3 3" xfId="32479" xr:uid="{6462437B-967F-4CFA-92C0-DA255E7108A3}"/>
    <cellStyle name="Comma [0] 3 2 5 2 4" xfId="41232" xr:uid="{BDBAD3F2-2BFE-43B1-B1DA-4F1D386E6CFD}"/>
    <cellStyle name="Comma [0] 3 2 5 2 5" xfId="23727" xr:uid="{825202CB-4211-4EA2-9863-88C5B637FA17}"/>
    <cellStyle name="Comma [0] 3 2 5 3" xfId="8409" xr:uid="{00000000-0005-0000-0000-0000ED020000}"/>
    <cellStyle name="Comma [0] 3 2 5 3 2" xfId="17162" xr:uid="{40324591-704B-478A-9E3B-6C91646E2610}"/>
    <cellStyle name="Comma [0] 3 2 5 3 2 2" xfId="52172" xr:uid="{957D8606-D129-42A1-AB09-38B9D259B464}"/>
    <cellStyle name="Comma [0] 3 2 5 3 2 3" xfId="34667" xr:uid="{3BDF8E0C-AB8D-454A-AE87-0C64623B69FD}"/>
    <cellStyle name="Comma [0] 3 2 5 3 3" xfId="43420" xr:uid="{2AEC18B2-8982-476A-9649-0037652D4627}"/>
    <cellStyle name="Comma [0] 3 2 5 3 4" xfId="25915" xr:uid="{4F20C2FE-55E9-4EC4-A38F-EF8A5B15DF4A}"/>
    <cellStyle name="Comma [0] 3 2 5 4" xfId="12786" xr:uid="{311E05EA-3E61-4D9E-B420-0F2AA6F3FB11}"/>
    <cellStyle name="Comma [0] 3 2 5 4 2" xfId="47796" xr:uid="{5CAD6350-1C27-4A42-AB09-5454F2FF2A11}"/>
    <cellStyle name="Comma [0] 3 2 5 4 3" xfId="30291" xr:uid="{714F41BE-702C-4792-B538-95DDF3C0A7B7}"/>
    <cellStyle name="Comma [0] 3 2 5 5" xfId="39044" xr:uid="{85BABBD7-E53C-4EA1-AF06-213936E4E332}"/>
    <cellStyle name="Comma [0] 3 2 5 6" xfId="21539" xr:uid="{4BF4ED74-72CA-4D8E-8DB6-C902FCF88463}"/>
    <cellStyle name="Comma [0] 3 2 6" xfId="5126" xr:uid="{00000000-0005-0000-0000-0000EE020000}"/>
    <cellStyle name="Comma [0] 3 2 6 2" xfId="9503" xr:uid="{00000000-0005-0000-0000-0000EF020000}"/>
    <cellStyle name="Comma [0] 3 2 6 2 2" xfId="18256" xr:uid="{C4FA8DE8-74E7-4BB3-9AC8-39FB0019AABD}"/>
    <cellStyle name="Comma [0] 3 2 6 2 2 2" xfId="53266" xr:uid="{E99A0EDF-AEF9-42F1-930C-E82E84C07908}"/>
    <cellStyle name="Comma [0] 3 2 6 2 2 3" xfId="35761" xr:uid="{E324177E-388F-4CE5-B1D3-6BE59B619448}"/>
    <cellStyle name="Comma [0] 3 2 6 2 3" xfId="44514" xr:uid="{9AD5F666-C9AD-4094-8CF9-D38F498E4D79}"/>
    <cellStyle name="Comma [0] 3 2 6 2 4" xfId="27009" xr:uid="{ABA2F6F4-2F53-4446-AB32-BEA72936FF3D}"/>
    <cellStyle name="Comma [0] 3 2 6 3" xfId="13880" xr:uid="{BF6650E7-EDE4-4364-BCCA-F255AEE2A9C0}"/>
    <cellStyle name="Comma [0] 3 2 6 3 2" xfId="48890" xr:uid="{0C84C342-419F-49B1-9259-902BB57FB770}"/>
    <cellStyle name="Comma [0] 3 2 6 3 3" xfId="31385" xr:uid="{812ADFD7-1A24-4F50-95DA-DD2FB7759D35}"/>
    <cellStyle name="Comma [0] 3 2 6 4" xfId="40138" xr:uid="{B4410B42-1AEC-4D51-A8F2-D6EB88FDDAB0}"/>
    <cellStyle name="Comma [0] 3 2 6 5" xfId="22633" xr:uid="{C899FD9F-16B0-40EE-BDC3-27AF3C43C095}"/>
    <cellStyle name="Comma [0] 3 2 7" xfId="7315" xr:uid="{00000000-0005-0000-0000-0000F0020000}"/>
    <cellStyle name="Comma [0] 3 2 7 2" xfId="16068" xr:uid="{14805CCF-1D24-493A-BD82-958B3188C442}"/>
    <cellStyle name="Comma [0] 3 2 7 2 2" xfId="51078" xr:uid="{842ABFEA-31AB-4A5F-AD1D-ECBEA05384ED}"/>
    <cellStyle name="Comma [0] 3 2 7 2 3" xfId="33573" xr:uid="{3B735313-95E0-4DE0-9C46-F67014D701C6}"/>
    <cellStyle name="Comma [0] 3 2 7 3" xfId="42326" xr:uid="{789D32E1-A975-460F-89B7-D6B11BF03DC4}"/>
    <cellStyle name="Comma [0] 3 2 7 4" xfId="24821" xr:uid="{F4A4B5ED-1675-4C46-832A-D2E7E0AF3157}"/>
    <cellStyle name="Comma [0] 3 2 8" xfId="11692" xr:uid="{A431CF5F-84EA-44DC-B986-1A184063C2AF}"/>
    <cellStyle name="Comma [0] 3 2 8 2" xfId="46702" xr:uid="{205B710D-DD5C-4217-99FB-06C06EADB521}"/>
    <cellStyle name="Comma [0] 3 2 8 3" xfId="29197" xr:uid="{B06DD9FB-2BA9-4E33-87C4-3201F036230D}"/>
    <cellStyle name="Comma [0] 3 2 9" xfId="37950" xr:uid="{49CD3CE7-87B5-4149-A12B-AB09488CEB7C}"/>
    <cellStyle name="Comma [0] 3 3" xfId="2987" xr:uid="{00000000-0005-0000-0000-0000F1020000}"/>
    <cellStyle name="Comma [0] 3 3 2" xfId="3263" xr:uid="{00000000-0005-0000-0000-0000F2020000}"/>
    <cellStyle name="Comma [0] 3 3 2 2" xfId="3816" xr:uid="{00000000-0005-0000-0000-0000F3020000}"/>
    <cellStyle name="Comma [0] 3 3 2 2 2" xfId="4912" xr:uid="{00000000-0005-0000-0000-0000F4020000}"/>
    <cellStyle name="Comma [0] 3 3 2 2 2 2" xfId="7101" xr:uid="{00000000-0005-0000-0000-0000F5020000}"/>
    <cellStyle name="Comma [0] 3 3 2 2 2 2 2" xfId="11478" xr:uid="{00000000-0005-0000-0000-0000F6020000}"/>
    <cellStyle name="Comma [0] 3 3 2 2 2 2 2 2" xfId="20231" xr:uid="{FBCB07F1-1D93-4916-ABB4-3E7EABD2547F}"/>
    <cellStyle name="Comma [0] 3 3 2 2 2 2 2 2 2" xfId="55241" xr:uid="{87B9664E-19B9-499D-98DB-48C6D97082B0}"/>
    <cellStyle name="Comma [0] 3 3 2 2 2 2 2 2 3" xfId="37736" xr:uid="{D4CCC91B-732C-4F72-A595-DAC0BE3AACBC}"/>
    <cellStyle name="Comma [0] 3 3 2 2 2 2 2 3" xfId="46489" xr:uid="{E5CFAD22-69AA-4054-A6E4-515A82695768}"/>
    <cellStyle name="Comma [0] 3 3 2 2 2 2 2 4" xfId="28984" xr:uid="{D8630BE0-A524-426B-87A3-7771A4A1A6E4}"/>
    <cellStyle name="Comma [0] 3 3 2 2 2 2 3" xfId="15855" xr:uid="{EB181068-F759-4776-AA94-563D13F22BD3}"/>
    <cellStyle name="Comma [0] 3 3 2 2 2 2 3 2" xfId="50865" xr:uid="{45E68945-8B33-4A3C-8412-80027E67F0FD}"/>
    <cellStyle name="Comma [0] 3 3 2 2 2 2 3 3" xfId="33360" xr:uid="{7861E132-9737-4457-ADE0-EC6BB6676771}"/>
    <cellStyle name="Comma [0] 3 3 2 2 2 2 4" xfId="42113" xr:uid="{14ACCB9C-07BD-4C5D-80C5-B300B5F2AD74}"/>
    <cellStyle name="Comma [0] 3 3 2 2 2 2 5" xfId="24608" xr:uid="{FD4DEB9F-1688-4A7C-A106-B9ECD8A5C217}"/>
    <cellStyle name="Comma [0] 3 3 2 2 2 3" xfId="9290" xr:uid="{00000000-0005-0000-0000-0000F7020000}"/>
    <cellStyle name="Comma [0] 3 3 2 2 2 3 2" xfId="18043" xr:uid="{B6193C4A-3005-4DD5-86A1-810151A49E3F}"/>
    <cellStyle name="Comma [0] 3 3 2 2 2 3 2 2" xfId="53053" xr:uid="{17929B61-1225-4405-A32B-14404A52E694}"/>
    <cellStyle name="Comma [0] 3 3 2 2 2 3 2 3" xfId="35548" xr:uid="{0059E71C-CBF7-4230-BC56-A161B55471B1}"/>
    <cellStyle name="Comma [0] 3 3 2 2 2 3 3" xfId="44301" xr:uid="{83B80DCE-6183-49C0-A4DF-FF81B159B38B}"/>
    <cellStyle name="Comma [0] 3 3 2 2 2 3 4" xfId="26796" xr:uid="{2DE1B241-6B28-4BE8-B79C-78CCAC599FE0}"/>
    <cellStyle name="Comma [0] 3 3 2 2 2 4" xfId="13667" xr:uid="{DD7CF4A1-7CFD-41CE-9CA4-4A5674A07BFA}"/>
    <cellStyle name="Comma [0] 3 3 2 2 2 4 2" xfId="48677" xr:uid="{35698E69-3AF5-4760-9EB4-371672047A83}"/>
    <cellStyle name="Comma [0] 3 3 2 2 2 4 3" xfId="31172" xr:uid="{6447ED9B-4D43-46C4-8769-3BF20B2B9FAA}"/>
    <cellStyle name="Comma [0] 3 3 2 2 2 5" xfId="39925" xr:uid="{55D1C4A3-78BE-4DFC-B612-73A89A3FFBBC}"/>
    <cellStyle name="Comma [0] 3 3 2 2 2 6" xfId="22420" xr:uid="{9E03801F-2089-43DF-B3A4-5024224F6DFC}"/>
    <cellStyle name="Comma [0] 3 3 2 2 3" xfId="6007" xr:uid="{00000000-0005-0000-0000-0000F8020000}"/>
    <cellStyle name="Comma [0] 3 3 2 2 3 2" xfId="10384" xr:uid="{00000000-0005-0000-0000-0000F9020000}"/>
    <cellStyle name="Comma [0] 3 3 2 2 3 2 2" xfId="19137" xr:uid="{039A3DA9-A492-4B1D-AD7C-EEBAE0018C6E}"/>
    <cellStyle name="Comma [0] 3 3 2 2 3 2 2 2" xfId="54147" xr:uid="{0EDE5936-3CF3-4189-B857-5C3C8B47AE10}"/>
    <cellStyle name="Comma [0] 3 3 2 2 3 2 2 3" xfId="36642" xr:uid="{00AB11D6-5E13-4031-90D9-F9791598F387}"/>
    <cellStyle name="Comma [0] 3 3 2 2 3 2 3" xfId="45395" xr:uid="{E6B483E2-21E0-49FA-B147-EB4677CD210D}"/>
    <cellStyle name="Comma [0] 3 3 2 2 3 2 4" xfId="27890" xr:uid="{90794D2E-E634-4ACB-A037-799BFB237022}"/>
    <cellStyle name="Comma [0] 3 3 2 2 3 3" xfId="14761" xr:uid="{39FC843E-91D9-41B9-84D7-D12F196CF728}"/>
    <cellStyle name="Comma [0] 3 3 2 2 3 3 2" xfId="49771" xr:uid="{29DD42D7-D06D-4740-9F65-4D1D7DF0485A}"/>
    <cellStyle name="Comma [0] 3 3 2 2 3 3 3" xfId="32266" xr:uid="{37822CF1-DFCA-4599-8CD5-F072764C36AC}"/>
    <cellStyle name="Comma [0] 3 3 2 2 3 4" xfId="41019" xr:uid="{86B2D953-A375-42E0-800C-6A9FCB883325}"/>
    <cellStyle name="Comma [0] 3 3 2 2 3 5" xfId="23514" xr:uid="{0910F9B4-1F5F-4CDB-AF1C-ACD0E22B8C18}"/>
    <cellStyle name="Comma [0] 3 3 2 2 4" xfId="8196" xr:uid="{00000000-0005-0000-0000-0000FA020000}"/>
    <cellStyle name="Comma [0] 3 3 2 2 4 2" xfId="16949" xr:uid="{C41AF5B4-E317-43D6-BFFB-05C7D99719E3}"/>
    <cellStyle name="Comma [0] 3 3 2 2 4 2 2" xfId="51959" xr:uid="{041BFD44-E4A5-41D9-A009-10AE45B126E4}"/>
    <cellStyle name="Comma [0] 3 3 2 2 4 2 3" xfId="34454" xr:uid="{D9DCFDB5-8DBF-4AB8-A0BF-985B91CD5396}"/>
    <cellStyle name="Comma [0] 3 3 2 2 4 3" xfId="43207" xr:uid="{2DA02E91-C62F-4279-B911-FE0D35BDCE66}"/>
    <cellStyle name="Comma [0] 3 3 2 2 4 4" xfId="25702" xr:uid="{B40653FA-EDA0-49AD-8BBC-53F90D3831DF}"/>
    <cellStyle name="Comma [0] 3 3 2 2 5" xfId="12573" xr:uid="{4991B05D-FBA5-4652-AE9E-CFDC43DE54CD}"/>
    <cellStyle name="Comma [0] 3 3 2 2 5 2" xfId="47583" xr:uid="{C55E6DBB-BCB4-4862-828E-BC2AFC90FFDC}"/>
    <cellStyle name="Comma [0] 3 3 2 2 5 3" xfId="30078" xr:uid="{D9AC61F1-BA28-4EE3-B851-DE836D06FC1D}"/>
    <cellStyle name="Comma [0] 3 3 2 2 6" xfId="38831" xr:uid="{BB635D33-AE73-4CD4-8DAE-BC3DFB52F4E3}"/>
    <cellStyle name="Comma [0] 3 3 2 2 7" xfId="21326" xr:uid="{24C1BC43-E76C-4C81-8615-65BC490473A2}"/>
    <cellStyle name="Comma [0] 3 3 2 3" xfId="4364" xr:uid="{00000000-0005-0000-0000-0000FB020000}"/>
    <cellStyle name="Comma [0] 3 3 2 3 2" xfId="6553" xr:uid="{00000000-0005-0000-0000-0000FC020000}"/>
    <cellStyle name="Comma [0] 3 3 2 3 2 2" xfId="10930" xr:uid="{00000000-0005-0000-0000-0000FD020000}"/>
    <cellStyle name="Comma [0] 3 3 2 3 2 2 2" xfId="19683" xr:uid="{0B626A42-41B4-4775-9076-9545B77F4229}"/>
    <cellStyle name="Comma [0] 3 3 2 3 2 2 2 2" xfId="54693" xr:uid="{8888C522-DCAC-4373-91A3-97678B3F1E25}"/>
    <cellStyle name="Comma [0] 3 3 2 3 2 2 2 3" xfId="37188" xr:uid="{A5EFAEF6-B8C3-472E-BEA6-32B3931375A7}"/>
    <cellStyle name="Comma [0] 3 3 2 3 2 2 3" xfId="45941" xr:uid="{D33CD59C-7EF6-45E7-83A9-9CE9DC97C946}"/>
    <cellStyle name="Comma [0] 3 3 2 3 2 2 4" xfId="28436" xr:uid="{585951E3-5B70-49C8-AFA5-3F4D85CBBAC3}"/>
    <cellStyle name="Comma [0] 3 3 2 3 2 3" xfId="15307" xr:uid="{D4A9304A-1F06-4CF4-9FEF-DE9BFD6879BA}"/>
    <cellStyle name="Comma [0] 3 3 2 3 2 3 2" xfId="50317" xr:uid="{9580AD07-714E-4BC8-AD48-FCCEC24FAA4C}"/>
    <cellStyle name="Comma [0] 3 3 2 3 2 3 3" xfId="32812" xr:uid="{62116946-0929-4275-93D8-E70AF58C87DE}"/>
    <cellStyle name="Comma [0] 3 3 2 3 2 4" xfId="41565" xr:uid="{F401D958-D905-4113-ACFF-FB70A6241DC1}"/>
    <cellStyle name="Comma [0] 3 3 2 3 2 5" xfId="24060" xr:uid="{0DCD7EC9-737D-4548-A291-C8EF9CCCC4AE}"/>
    <cellStyle name="Comma [0] 3 3 2 3 3" xfId="8742" xr:uid="{00000000-0005-0000-0000-0000FE020000}"/>
    <cellStyle name="Comma [0] 3 3 2 3 3 2" xfId="17495" xr:uid="{A033E4A8-4B06-45CA-B896-7539F59968B1}"/>
    <cellStyle name="Comma [0] 3 3 2 3 3 2 2" xfId="52505" xr:uid="{A27CDC69-B963-4503-B459-1FB1AB26D9F3}"/>
    <cellStyle name="Comma [0] 3 3 2 3 3 2 3" xfId="35000" xr:uid="{B16884FB-6AB5-4110-A72C-8CD7D18AB4A1}"/>
    <cellStyle name="Comma [0] 3 3 2 3 3 3" xfId="43753" xr:uid="{4C1EC8AB-21E4-4F9E-B994-082E9B6671B5}"/>
    <cellStyle name="Comma [0] 3 3 2 3 3 4" xfId="26248" xr:uid="{3D0FADA5-3A79-4C61-82E5-661A871C1BF2}"/>
    <cellStyle name="Comma [0] 3 3 2 3 4" xfId="13119" xr:uid="{358D5262-6390-4044-B9DE-5C3956A0EEF9}"/>
    <cellStyle name="Comma [0] 3 3 2 3 4 2" xfId="48129" xr:uid="{3D35A7E3-12F3-4EEF-96E0-0B696BB2AC4E}"/>
    <cellStyle name="Comma [0] 3 3 2 3 4 3" xfId="30624" xr:uid="{B4A32B79-E066-4C1F-BA54-5113E62B1C77}"/>
    <cellStyle name="Comma [0] 3 3 2 3 5" xfId="39377" xr:uid="{D38B661C-266C-4B8A-A29E-744A1C330572}"/>
    <cellStyle name="Comma [0] 3 3 2 3 6" xfId="21872" xr:uid="{DA350880-D576-4C50-840F-F029DFA90778}"/>
    <cellStyle name="Comma [0] 3 3 2 4" xfId="5459" xr:uid="{00000000-0005-0000-0000-0000FF020000}"/>
    <cellStyle name="Comma [0] 3 3 2 4 2" xfId="9836" xr:uid="{00000000-0005-0000-0000-000000030000}"/>
    <cellStyle name="Comma [0] 3 3 2 4 2 2" xfId="18589" xr:uid="{1FC23481-3C6E-4A87-BD24-CC2EEDF8856D}"/>
    <cellStyle name="Comma [0] 3 3 2 4 2 2 2" xfId="53599" xr:uid="{B3A4F1EA-7B50-4E4D-9E8C-8064463B8976}"/>
    <cellStyle name="Comma [0] 3 3 2 4 2 2 3" xfId="36094" xr:uid="{352DE866-6F8C-4D76-BE63-71DFDD9E4827}"/>
    <cellStyle name="Comma [0] 3 3 2 4 2 3" xfId="44847" xr:uid="{21D45603-B11D-47F0-9D58-0F743B68FD1A}"/>
    <cellStyle name="Comma [0] 3 3 2 4 2 4" xfId="27342" xr:uid="{AB0FF362-2605-473F-B6B8-DE02983FC718}"/>
    <cellStyle name="Comma [0] 3 3 2 4 3" xfId="14213" xr:uid="{F1669A51-4038-493B-90B9-8437EFA3BEC8}"/>
    <cellStyle name="Comma [0] 3 3 2 4 3 2" xfId="49223" xr:uid="{B7EB0D7F-F47C-4520-83C8-1C69A04EE2D3}"/>
    <cellStyle name="Comma [0] 3 3 2 4 3 3" xfId="31718" xr:uid="{ABDFEF6E-C652-4C2F-8445-F1D6EB5A2E20}"/>
    <cellStyle name="Comma [0] 3 3 2 4 4" xfId="40471" xr:uid="{6CF44B26-2E34-4A60-A211-7C56F5BEF0A1}"/>
    <cellStyle name="Comma [0] 3 3 2 4 5" xfId="22966" xr:uid="{7C5DA2DC-AA6E-4328-945D-B2763A5EE6BE}"/>
    <cellStyle name="Comma [0] 3 3 2 5" xfId="7648" xr:uid="{00000000-0005-0000-0000-000001030000}"/>
    <cellStyle name="Comma [0] 3 3 2 5 2" xfId="16401" xr:uid="{79569399-749C-4B2F-BBE9-BF6D45AECB64}"/>
    <cellStyle name="Comma [0] 3 3 2 5 2 2" xfId="51411" xr:uid="{68FEC437-170B-4E95-9B44-FF7734578FB3}"/>
    <cellStyle name="Comma [0] 3 3 2 5 2 3" xfId="33906" xr:uid="{87F02CDD-09DF-4D74-A4EB-38EEEA98CFC9}"/>
    <cellStyle name="Comma [0] 3 3 2 5 3" xfId="42659" xr:uid="{16823E81-3997-4B3D-AEAA-E525FDC41C1D}"/>
    <cellStyle name="Comma [0] 3 3 2 5 4" xfId="25154" xr:uid="{44B50DC6-41E1-4165-8F42-D502C6D49071}"/>
    <cellStyle name="Comma [0] 3 3 2 6" xfId="12025" xr:uid="{BC912DA2-0820-4390-B45F-186FF6EC813A}"/>
    <cellStyle name="Comma [0] 3 3 2 6 2" xfId="47035" xr:uid="{27F97743-C546-49E4-A972-F9579DAA7D91}"/>
    <cellStyle name="Comma [0] 3 3 2 6 3" xfId="29530" xr:uid="{1DAB7039-BE6F-4493-97AF-EE728D9730F8}"/>
    <cellStyle name="Comma [0] 3 3 2 7" xfId="38283" xr:uid="{A4F83273-36F4-49D6-B1CC-CCF592CA1608}"/>
    <cellStyle name="Comma [0] 3 3 2 8" xfId="20778" xr:uid="{DA628E8C-A42F-467D-A7D1-21FDD5F72A36}"/>
    <cellStyle name="Comma [0] 3 3 3" xfId="3542" xr:uid="{00000000-0005-0000-0000-000002030000}"/>
    <cellStyle name="Comma [0] 3 3 3 2" xfId="4638" xr:uid="{00000000-0005-0000-0000-000003030000}"/>
    <cellStyle name="Comma [0] 3 3 3 2 2" xfId="6827" xr:uid="{00000000-0005-0000-0000-000004030000}"/>
    <cellStyle name="Comma [0] 3 3 3 2 2 2" xfId="11204" xr:uid="{00000000-0005-0000-0000-000005030000}"/>
    <cellStyle name="Comma [0] 3 3 3 2 2 2 2" xfId="19957" xr:uid="{464D6CD6-AF11-48F2-B468-9E8D888E0A14}"/>
    <cellStyle name="Comma [0] 3 3 3 2 2 2 2 2" xfId="54967" xr:uid="{A91A5E6D-45D0-4448-97DE-11C28CE64A65}"/>
    <cellStyle name="Comma [0] 3 3 3 2 2 2 2 3" xfId="37462" xr:uid="{60B2CFB3-46AE-45EC-8969-F972A43CA2FA}"/>
    <cellStyle name="Comma [0] 3 3 3 2 2 2 3" xfId="46215" xr:uid="{20799876-F968-4399-B6DE-076F2F7255F4}"/>
    <cellStyle name="Comma [0] 3 3 3 2 2 2 4" xfId="28710" xr:uid="{DD48604D-479D-436B-9B90-B61DAC59212E}"/>
    <cellStyle name="Comma [0] 3 3 3 2 2 3" xfId="15581" xr:uid="{F4C9DBCF-A8B2-4E68-A636-0C6DE0A5B6A8}"/>
    <cellStyle name="Comma [0] 3 3 3 2 2 3 2" xfId="50591" xr:uid="{5FF9E495-0226-422C-825C-1906EA28A9D5}"/>
    <cellStyle name="Comma [0] 3 3 3 2 2 3 3" xfId="33086" xr:uid="{20CCECF5-2662-4147-9928-C86B03ECA880}"/>
    <cellStyle name="Comma [0] 3 3 3 2 2 4" xfId="41839" xr:uid="{D2EAB30A-CB1F-4C13-A573-387F9B4BBA87}"/>
    <cellStyle name="Comma [0] 3 3 3 2 2 5" xfId="24334" xr:uid="{89737AB2-88D9-4303-A9BB-718090CDBF3A}"/>
    <cellStyle name="Comma [0] 3 3 3 2 3" xfId="9016" xr:uid="{00000000-0005-0000-0000-000006030000}"/>
    <cellStyle name="Comma [0] 3 3 3 2 3 2" xfId="17769" xr:uid="{6288ABDD-5DE9-4CD5-879C-A989A1A81225}"/>
    <cellStyle name="Comma [0] 3 3 3 2 3 2 2" xfId="52779" xr:uid="{5BD15D05-0862-46EA-A581-89FA37E146CD}"/>
    <cellStyle name="Comma [0] 3 3 3 2 3 2 3" xfId="35274" xr:uid="{92B75169-5D4E-474A-B54C-36EE4100CE01}"/>
    <cellStyle name="Comma [0] 3 3 3 2 3 3" xfId="44027" xr:uid="{81C393B7-5E33-4F36-80F3-7B9C0756A0FD}"/>
    <cellStyle name="Comma [0] 3 3 3 2 3 4" xfId="26522" xr:uid="{5B501C93-27AD-4D92-9328-8BE5BC3A981F}"/>
    <cellStyle name="Comma [0] 3 3 3 2 4" xfId="13393" xr:uid="{D1968645-47B3-4AAE-9020-07DF63D1C867}"/>
    <cellStyle name="Comma [0] 3 3 3 2 4 2" xfId="48403" xr:uid="{3953A509-B581-4DEE-971F-BEDBA8240F43}"/>
    <cellStyle name="Comma [0] 3 3 3 2 4 3" xfId="30898" xr:uid="{BF05EDE9-7310-46FD-A1B8-289F3E5BAD08}"/>
    <cellStyle name="Comma [0] 3 3 3 2 5" xfId="39651" xr:uid="{EE22B244-46F1-4A58-BD9E-7186EECDEB2F}"/>
    <cellStyle name="Comma [0] 3 3 3 2 6" xfId="22146" xr:uid="{E951FCC7-C202-462C-ADB2-A88C681CD455}"/>
    <cellStyle name="Comma [0] 3 3 3 3" xfId="5733" xr:uid="{00000000-0005-0000-0000-000007030000}"/>
    <cellStyle name="Comma [0] 3 3 3 3 2" xfId="10110" xr:uid="{00000000-0005-0000-0000-000008030000}"/>
    <cellStyle name="Comma [0] 3 3 3 3 2 2" xfId="18863" xr:uid="{B7CDEC60-1251-4187-ADDB-DFEBE469BA64}"/>
    <cellStyle name="Comma [0] 3 3 3 3 2 2 2" xfId="53873" xr:uid="{3B917A51-710E-45AB-A1E0-91242FD9CDB5}"/>
    <cellStyle name="Comma [0] 3 3 3 3 2 2 3" xfId="36368" xr:uid="{A899620C-A983-4C44-8B88-2AF5C89838E3}"/>
    <cellStyle name="Comma [0] 3 3 3 3 2 3" xfId="45121" xr:uid="{3075CDF1-960B-412C-BA84-B8B3A654632E}"/>
    <cellStyle name="Comma [0] 3 3 3 3 2 4" xfId="27616" xr:uid="{473485D0-75D8-4931-AB2B-CC850DC10F3F}"/>
    <cellStyle name="Comma [0] 3 3 3 3 3" xfId="14487" xr:uid="{B593B122-A9CE-4966-A1C6-D6E983596DC0}"/>
    <cellStyle name="Comma [0] 3 3 3 3 3 2" xfId="49497" xr:uid="{6B0011CB-3607-43FC-80D4-C2271F831018}"/>
    <cellStyle name="Comma [0] 3 3 3 3 3 3" xfId="31992" xr:uid="{1C84BB21-0872-4C98-BAEC-57FE8260DD70}"/>
    <cellStyle name="Comma [0] 3 3 3 3 4" xfId="40745" xr:uid="{81C0FCC1-3670-40ED-AD4B-9BD25D72CD60}"/>
    <cellStyle name="Comma [0] 3 3 3 3 5" xfId="23240" xr:uid="{6A89AD20-665C-4FBB-95FB-E685ABB12FA0}"/>
    <cellStyle name="Comma [0] 3 3 3 4" xfId="7922" xr:uid="{00000000-0005-0000-0000-000009030000}"/>
    <cellStyle name="Comma [0] 3 3 3 4 2" xfId="16675" xr:uid="{CE86C91B-8CE0-40CF-B02A-5840F4325418}"/>
    <cellStyle name="Comma [0] 3 3 3 4 2 2" xfId="51685" xr:uid="{E8547F18-C7B4-43A2-B7AC-34AA9E4AA8E2}"/>
    <cellStyle name="Comma [0] 3 3 3 4 2 3" xfId="34180" xr:uid="{A15BFF7B-64FC-4B8D-B7A8-4FB7A1F5C667}"/>
    <cellStyle name="Comma [0] 3 3 3 4 3" xfId="42933" xr:uid="{668607D6-6B9E-45D1-A804-EA9B1EC7E997}"/>
    <cellStyle name="Comma [0] 3 3 3 4 4" xfId="25428" xr:uid="{674BBAEB-4DAA-48B2-9D44-FD51929A1038}"/>
    <cellStyle name="Comma [0] 3 3 3 5" xfId="12299" xr:uid="{FA3B04A2-7B08-4718-B2F6-0269C19B7C89}"/>
    <cellStyle name="Comma [0] 3 3 3 5 2" xfId="47309" xr:uid="{F336EC91-C8F6-495D-A378-3290F33B34D9}"/>
    <cellStyle name="Comma [0] 3 3 3 5 3" xfId="29804" xr:uid="{A532214F-B9B8-4305-BCB7-A614C811A2BA}"/>
    <cellStyle name="Comma [0] 3 3 3 6" xfId="38557" xr:uid="{E74725CF-D79A-4E2B-8799-2F46715B6C03}"/>
    <cellStyle name="Comma [0] 3 3 3 7" xfId="21052" xr:uid="{15B50A33-AE67-4840-AC2B-ABE9C5394CE3}"/>
    <cellStyle name="Comma [0] 3 3 4" xfId="4090" xr:uid="{00000000-0005-0000-0000-00000A030000}"/>
    <cellStyle name="Comma [0] 3 3 4 2" xfId="6279" xr:uid="{00000000-0005-0000-0000-00000B030000}"/>
    <cellStyle name="Comma [0] 3 3 4 2 2" xfId="10656" xr:uid="{00000000-0005-0000-0000-00000C030000}"/>
    <cellStyle name="Comma [0] 3 3 4 2 2 2" xfId="19409" xr:uid="{81965C95-CE60-4C66-870C-65BDC206FA44}"/>
    <cellStyle name="Comma [0] 3 3 4 2 2 2 2" xfId="54419" xr:uid="{735A88D8-2A29-4D70-8D32-DAAB1DB12A09}"/>
    <cellStyle name="Comma [0] 3 3 4 2 2 2 3" xfId="36914" xr:uid="{4E2363AC-9287-4AC0-ADC4-D35462048009}"/>
    <cellStyle name="Comma [0] 3 3 4 2 2 3" xfId="45667" xr:uid="{BA4C3832-3A69-47D2-8BFD-0A30AFE273A8}"/>
    <cellStyle name="Comma [0] 3 3 4 2 2 4" xfId="28162" xr:uid="{DAC5A845-9940-478D-BDB2-C1C63DADC0F6}"/>
    <cellStyle name="Comma [0] 3 3 4 2 3" xfId="15033" xr:uid="{26942F8E-9F93-4F32-84F8-979031FEBA40}"/>
    <cellStyle name="Comma [0] 3 3 4 2 3 2" xfId="50043" xr:uid="{E475D0AB-5A9F-487A-8D4F-20504D5001D8}"/>
    <cellStyle name="Comma [0] 3 3 4 2 3 3" xfId="32538" xr:uid="{F03960FF-BE8E-4F0E-B849-FDD0BC1EA083}"/>
    <cellStyle name="Comma [0] 3 3 4 2 4" xfId="41291" xr:uid="{D43D98AB-3601-490D-8350-63D20EB9B200}"/>
    <cellStyle name="Comma [0] 3 3 4 2 5" xfId="23786" xr:uid="{BD690609-5CEE-49B8-B332-8943BDBF4CD9}"/>
    <cellStyle name="Comma [0] 3 3 4 3" xfId="8468" xr:uid="{00000000-0005-0000-0000-00000D030000}"/>
    <cellStyle name="Comma [0] 3 3 4 3 2" xfId="17221" xr:uid="{90E8A236-6B16-4233-B090-C63CC069F36C}"/>
    <cellStyle name="Comma [0] 3 3 4 3 2 2" xfId="52231" xr:uid="{C66FCDDD-B3E2-4315-B4E7-ED3C10892220}"/>
    <cellStyle name="Comma [0] 3 3 4 3 2 3" xfId="34726" xr:uid="{0A82BE2E-1ACB-4EF5-BC60-9623DC83C385}"/>
    <cellStyle name="Comma [0] 3 3 4 3 3" xfId="43479" xr:uid="{564A881A-690B-46C8-9811-0781CBA5BEAC}"/>
    <cellStyle name="Comma [0] 3 3 4 3 4" xfId="25974" xr:uid="{8A50EE6F-B704-4DBC-A216-AF02986CAA88}"/>
    <cellStyle name="Comma [0] 3 3 4 4" xfId="12845" xr:uid="{0C5A6A2F-B620-4704-BBE9-1A87596C4E2A}"/>
    <cellStyle name="Comma [0] 3 3 4 4 2" xfId="47855" xr:uid="{958B0388-25A7-40A4-A912-D88584A960A9}"/>
    <cellStyle name="Comma [0] 3 3 4 4 3" xfId="30350" xr:uid="{5F705128-3D6D-45CA-A3D8-52243EC4F7D3}"/>
    <cellStyle name="Comma [0] 3 3 4 5" xfId="39103" xr:uid="{0577521B-38F7-4C29-A77E-97B348914AE0}"/>
    <cellStyle name="Comma [0] 3 3 4 6" xfId="21598" xr:uid="{923327B7-627B-46B8-BFC4-D916688000DE}"/>
    <cellStyle name="Comma [0] 3 3 5" xfId="5185" xr:uid="{00000000-0005-0000-0000-00000E030000}"/>
    <cellStyle name="Comma [0] 3 3 5 2" xfId="9562" xr:uid="{00000000-0005-0000-0000-00000F030000}"/>
    <cellStyle name="Comma [0] 3 3 5 2 2" xfId="18315" xr:uid="{71D73868-6A97-421E-9999-829314ACCBB7}"/>
    <cellStyle name="Comma [0] 3 3 5 2 2 2" xfId="53325" xr:uid="{386FAE3F-9A74-483D-B0BD-E4AC6EA3B9E1}"/>
    <cellStyle name="Comma [0] 3 3 5 2 2 3" xfId="35820" xr:uid="{8B652827-BAE2-4A94-81A0-E22BEF1910AC}"/>
    <cellStyle name="Comma [0] 3 3 5 2 3" xfId="44573" xr:uid="{52D64FC8-4119-44A3-9BD2-833FD6D49D3D}"/>
    <cellStyle name="Comma [0] 3 3 5 2 4" xfId="27068" xr:uid="{0E12353A-EB80-4371-B426-6E64C04AA45B}"/>
    <cellStyle name="Comma [0] 3 3 5 3" xfId="13939" xr:uid="{8EED2FBF-0F0B-4E67-A6C1-BA0024280489}"/>
    <cellStyle name="Comma [0] 3 3 5 3 2" xfId="48949" xr:uid="{CBC6FEAB-A411-4F86-A649-85933E2C852E}"/>
    <cellStyle name="Comma [0] 3 3 5 3 3" xfId="31444" xr:uid="{5E1CF5DB-9D6F-4C95-AD54-28AF69436D4E}"/>
    <cellStyle name="Comma [0] 3 3 5 4" xfId="40197" xr:uid="{6C89560B-245B-4680-87AF-4C7C210D1069}"/>
    <cellStyle name="Comma [0] 3 3 5 5" xfId="22692" xr:uid="{81C30CBC-CDCF-4673-81BD-AD3934B4D1F8}"/>
    <cellStyle name="Comma [0] 3 3 6" xfId="7374" xr:uid="{00000000-0005-0000-0000-000010030000}"/>
    <cellStyle name="Comma [0] 3 3 6 2" xfId="16127" xr:uid="{2F246E19-AD6D-4183-9002-6A61D354C48F}"/>
    <cellStyle name="Comma [0] 3 3 6 2 2" xfId="51137" xr:uid="{105EB301-5BB7-4D49-8678-4A28CBEF95CB}"/>
    <cellStyle name="Comma [0] 3 3 6 2 3" xfId="33632" xr:uid="{7E59780C-35DC-4485-A559-06D6987653D2}"/>
    <cellStyle name="Comma [0] 3 3 6 3" xfId="42385" xr:uid="{F6780A64-081B-4E0E-BBA0-F0EB2D8946E5}"/>
    <cellStyle name="Comma [0] 3 3 6 4" xfId="24880" xr:uid="{D7316F38-C2EF-4A08-94EC-713530230314}"/>
    <cellStyle name="Comma [0] 3 3 7" xfId="11751" xr:uid="{31EB0082-F7AD-408D-B902-BD5AE8F092A9}"/>
    <cellStyle name="Comma [0] 3 3 7 2" xfId="46761" xr:uid="{6BDF462C-590C-4EC9-9F0C-0A04F247EF1D}"/>
    <cellStyle name="Comma [0] 3 3 7 3" xfId="29256" xr:uid="{7BA31D4C-3ADB-4FA6-927F-1141A1536187}"/>
    <cellStyle name="Comma [0] 3 3 8" xfId="38009" xr:uid="{D7558A6C-ECB4-4255-9780-875DE0595E96}"/>
    <cellStyle name="Comma [0] 3 3 9" xfId="20504" xr:uid="{4091AF40-9A55-4B68-8671-C30B55028610}"/>
    <cellStyle name="Comma [0] 3 4" xfId="2874" xr:uid="{00000000-0005-0000-0000-000011030000}"/>
    <cellStyle name="Comma [0] 3 4 2" xfId="3153" xr:uid="{00000000-0005-0000-0000-000012030000}"/>
    <cellStyle name="Comma [0] 3 4 2 2" xfId="3706" xr:uid="{00000000-0005-0000-0000-000013030000}"/>
    <cellStyle name="Comma [0] 3 4 2 2 2" xfId="4802" xr:uid="{00000000-0005-0000-0000-000014030000}"/>
    <cellStyle name="Comma [0] 3 4 2 2 2 2" xfId="6991" xr:uid="{00000000-0005-0000-0000-000015030000}"/>
    <cellStyle name="Comma [0] 3 4 2 2 2 2 2" xfId="11368" xr:uid="{00000000-0005-0000-0000-000016030000}"/>
    <cellStyle name="Comma [0] 3 4 2 2 2 2 2 2" xfId="20121" xr:uid="{D825CF31-E8B6-4C9E-AEF1-7679728B19F4}"/>
    <cellStyle name="Comma [0] 3 4 2 2 2 2 2 2 2" xfId="55131" xr:uid="{00CB4737-7E41-4BA9-9206-4127600CE675}"/>
    <cellStyle name="Comma [0] 3 4 2 2 2 2 2 2 3" xfId="37626" xr:uid="{5FEA5879-7FE9-42E1-A6D0-9C35E8B77535}"/>
    <cellStyle name="Comma [0] 3 4 2 2 2 2 2 3" xfId="46379" xr:uid="{EC7DB6C6-60A8-4DD5-8C61-02967076965A}"/>
    <cellStyle name="Comma [0] 3 4 2 2 2 2 2 4" xfId="28874" xr:uid="{0E4BDADB-77F0-43E8-A8E8-4CF7A65EA14D}"/>
    <cellStyle name="Comma [0] 3 4 2 2 2 2 3" xfId="15745" xr:uid="{FE90756A-C0C3-49EA-BB4B-04C5334537AE}"/>
    <cellStyle name="Comma [0] 3 4 2 2 2 2 3 2" xfId="50755" xr:uid="{DA932264-B604-44FA-965A-301267813980}"/>
    <cellStyle name="Comma [0] 3 4 2 2 2 2 3 3" xfId="33250" xr:uid="{AAF9450A-1FD7-4D6C-A75D-AA91A49F55BC}"/>
    <cellStyle name="Comma [0] 3 4 2 2 2 2 4" xfId="42003" xr:uid="{CA3CCF2A-4B29-4CF9-9266-D8421F00FAD2}"/>
    <cellStyle name="Comma [0] 3 4 2 2 2 2 5" xfId="24498" xr:uid="{5B62B830-B5A3-4FAC-B7EC-EFEB8CC03B09}"/>
    <cellStyle name="Comma [0] 3 4 2 2 2 3" xfId="9180" xr:uid="{00000000-0005-0000-0000-000017030000}"/>
    <cellStyle name="Comma [0] 3 4 2 2 2 3 2" xfId="17933" xr:uid="{C2984A02-9C84-4004-B979-CD0E6BC41E4B}"/>
    <cellStyle name="Comma [0] 3 4 2 2 2 3 2 2" xfId="52943" xr:uid="{346AF0E4-92A6-4480-9B14-B8DC29009F11}"/>
    <cellStyle name="Comma [0] 3 4 2 2 2 3 2 3" xfId="35438" xr:uid="{D2563A20-3070-48AD-9A1C-6FCB729DEA6D}"/>
    <cellStyle name="Comma [0] 3 4 2 2 2 3 3" xfId="44191" xr:uid="{458DE0B1-29B0-4A31-8481-C048667BEBCE}"/>
    <cellStyle name="Comma [0] 3 4 2 2 2 3 4" xfId="26686" xr:uid="{0C60726F-8383-49BA-A2F2-2B8F87E321B4}"/>
    <cellStyle name="Comma [0] 3 4 2 2 2 4" xfId="13557" xr:uid="{057DF41C-6DEF-4CCE-BB9C-EC3D1F124FBC}"/>
    <cellStyle name="Comma [0] 3 4 2 2 2 4 2" xfId="48567" xr:uid="{AB975DFB-A4D7-4158-8E3B-96DE1241CF38}"/>
    <cellStyle name="Comma [0] 3 4 2 2 2 4 3" xfId="31062" xr:uid="{D5859CC5-7CA3-4F89-AE9D-595816F55A26}"/>
    <cellStyle name="Comma [0] 3 4 2 2 2 5" xfId="39815" xr:uid="{406BC777-BA05-479A-A236-9DE99DD159E6}"/>
    <cellStyle name="Comma [0] 3 4 2 2 2 6" xfId="22310" xr:uid="{327DF09E-FE90-416E-B16A-5F7FDE5CE584}"/>
    <cellStyle name="Comma [0] 3 4 2 2 3" xfId="5897" xr:uid="{00000000-0005-0000-0000-000018030000}"/>
    <cellStyle name="Comma [0] 3 4 2 2 3 2" xfId="10274" xr:uid="{00000000-0005-0000-0000-000019030000}"/>
    <cellStyle name="Comma [0] 3 4 2 2 3 2 2" xfId="19027" xr:uid="{DDD7E8BA-9C0D-4B6F-8CDB-21FCAB014BD3}"/>
    <cellStyle name="Comma [0] 3 4 2 2 3 2 2 2" xfId="54037" xr:uid="{2AD22904-DB82-4605-A76B-9D770A51E632}"/>
    <cellStyle name="Comma [0] 3 4 2 2 3 2 2 3" xfId="36532" xr:uid="{0FFB97F2-08C7-4C5A-8F29-6508CE1F4ADC}"/>
    <cellStyle name="Comma [0] 3 4 2 2 3 2 3" xfId="45285" xr:uid="{E9CE5DA9-1027-41F5-BD81-3211374C14CD}"/>
    <cellStyle name="Comma [0] 3 4 2 2 3 2 4" xfId="27780" xr:uid="{42C92E6A-B2E6-4EBC-80AE-353400519F31}"/>
    <cellStyle name="Comma [0] 3 4 2 2 3 3" xfId="14651" xr:uid="{44CB666A-D2DA-4A24-BBEF-3C3E42288AF1}"/>
    <cellStyle name="Comma [0] 3 4 2 2 3 3 2" xfId="49661" xr:uid="{35D12767-14B7-4637-B7B7-C88FBE51C065}"/>
    <cellStyle name="Comma [0] 3 4 2 2 3 3 3" xfId="32156" xr:uid="{E4BA3CB2-9E7C-42A7-9B7E-A2734C7518EB}"/>
    <cellStyle name="Comma [0] 3 4 2 2 3 4" xfId="40909" xr:uid="{2355EF79-5A31-463E-878D-BB59C0ADD23A}"/>
    <cellStyle name="Comma [0] 3 4 2 2 3 5" xfId="23404" xr:uid="{E2A7FA69-3F68-4FF3-9D2A-C0C96EB9FC5B}"/>
    <cellStyle name="Comma [0] 3 4 2 2 4" xfId="8086" xr:uid="{00000000-0005-0000-0000-00001A030000}"/>
    <cellStyle name="Comma [0] 3 4 2 2 4 2" xfId="16839" xr:uid="{C2F00E1B-1DEF-43BB-B7DB-BF2FBDDE6408}"/>
    <cellStyle name="Comma [0] 3 4 2 2 4 2 2" xfId="51849" xr:uid="{FEDDC91A-2C14-41F8-9803-724907E55DF6}"/>
    <cellStyle name="Comma [0] 3 4 2 2 4 2 3" xfId="34344" xr:uid="{5011292F-530B-4CFB-AAE8-6BF016DC8580}"/>
    <cellStyle name="Comma [0] 3 4 2 2 4 3" xfId="43097" xr:uid="{D3B88682-CF99-4C73-AAE5-212204F214F9}"/>
    <cellStyle name="Comma [0] 3 4 2 2 4 4" xfId="25592" xr:uid="{41B35E0D-5CA8-43B5-B8B4-3F1BEEE11B7E}"/>
    <cellStyle name="Comma [0] 3 4 2 2 5" xfId="12463" xr:uid="{060A9E92-4299-43AC-A619-970352DABF16}"/>
    <cellStyle name="Comma [0] 3 4 2 2 5 2" xfId="47473" xr:uid="{EE3788F8-0665-4470-B8B2-A43284547875}"/>
    <cellStyle name="Comma [0] 3 4 2 2 5 3" xfId="29968" xr:uid="{DF382648-3439-4365-9FD0-15C863DBE5FD}"/>
    <cellStyle name="Comma [0] 3 4 2 2 6" xfId="38721" xr:uid="{2A406D5E-62D1-448C-844D-A86B1F6BC0B7}"/>
    <cellStyle name="Comma [0] 3 4 2 2 7" xfId="21216" xr:uid="{26B19EC2-FF83-4CFE-9BCD-6DF9F534278A}"/>
    <cellStyle name="Comma [0] 3 4 2 3" xfId="4254" xr:uid="{00000000-0005-0000-0000-00001B030000}"/>
    <cellStyle name="Comma [0] 3 4 2 3 2" xfId="6443" xr:uid="{00000000-0005-0000-0000-00001C030000}"/>
    <cellStyle name="Comma [0] 3 4 2 3 2 2" xfId="10820" xr:uid="{00000000-0005-0000-0000-00001D030000}"/>
    <cellStyle name="Comma [0] 3 4 2 3 2 2 2" xfId="19573" xr:uid="{6F6B8059-7A3A-49C5-AEB5-5661A358E948}"/>
    <cellStyle name="Comma [0] 3 4 2 3 2 2 2 2" xfId="54583" xr:uid="{7B405D0F-7EB0-46DB-9F54-66FF8A4AF510}"/>
    <cellStyle name="Comma [0] 3 4 2 3 2 2 2 3" xfId="37078" xr:uid="{4B083955-5EA7-4508-8672-1E1DE8CFB8CA}"/>
    <cellStyle name="Comma [0] 3 4 2 3 2 2 3" xfId="45831" xr:uid="{9EB0F82A-F4BF-40EA-B460-34B3C99EA20C}"/>
    <cellStyle name="Comma [0] 3 4 2 3 2 2 4" xfId="28326" xr:uid="{850EFF1C-04A8-4459-98C0-4103BF50DA50}"/>
    <cellStyle name="Comma [0] 3 4 2 3 2 3" xfId="15197" xr:uid="{E9F778DA-F146-42DC-B3EE-12129ADAD013}"/>
    <cellStyle name="Comma [0] 3 4 2 3 2 3 2" xfId="50207" xr:uid="{C8D27E1B-2CB6-45AF-B73B-D27481C6AE1E}"/>
    <cellStyle name="Comma [0] 3 4 2 3 2 3 3" xfId="32702" xr:uid="{B5B53C72-E712-472D-B9D5-29615122DB3A}"/>
    <cellStyle name="Comma [0] 3 4 2 3 2 4" xfId="41455" xr:uid="{ADEB1308-D4B4-48CC-8429-B02969C82B3A}"/>
    <cellStyle name="Comma [0] 3 4 2 3 2 5" xfId="23950" xr:uid="{60BCB3D9-FB99-4D7B-9A54-389588C8E79D}"/>
    <cellStyle name="Comma [0] 3 4 2 3 3" xfId="8632" xr:uid="{00000000-0005-0000-0000-00001E030000}"/>
    <cellStyle name="Comma [0] 3 4 2 3 3 2" xfId="17385" xr:uid="{9E8983D1-8575-410A-9ED8-FB1142F8BE35}"/>
    <cellStyle name="Comma [0] 3 4 2 3 3 2 2" xfId="52395" xr:uid="{A479BFAE-7503-4FB2-9855-09C9C9793CCF}"/>
    <cellStyle name="Comma [0] 3 4 2 3 3 2 3" xfId="34890" xr:uid="{C9ABAD51-26B6-459F-BB06-C49149CF6972}"/>
    <cellStyle name="Comma [0] 3 4 2 3 3 3" xfId="43643" xr:uid="{2B295BD5-938E-4A5C-8177-754FCD5F661A}"/>
    <cellStyle name="Comma [0] 3 4 2 3 3 4" xfId="26138" xr:uid="{BDFB6718-B6CA-41A3-B46E-A2B5998B7301}"/>
    <cellStyle name="Comma [0] 3 4 2 3 4" xfId="13009" xr:uid="{BBB5297B-BF99-4352-998A-0FD3748D106F}"/>
    <cellStyle name="Comma [0] 3 4 2 3 4 2" xfId="48019" xr:uid="{D6FFD1F2-DDF5-4DB0-A32B-601BD03080AE}"/>
    <cellStyle name="Comma [0] 3 4 2 3 4 3" xfId="30514" xr:uid="{2660BEB1-907A-42E8-997F-0B21A52AC71C}"/>
    <cellStyle name="Comma [0] 3 4 2 3 5" xfId="39267" xr:uid="{13DDB1E6-DABB-4CB0-972B-E61E5E6E1001}"/>
    <cellStyle name="Comma [0] 3 4 2 3 6" xfId="21762" xr:uid="{CFD282B6-52B7-4FBB-B491-EA148F947323}"/>
    <cellStyle name="Comma [0] 3 4 2 4" xfId="5349" xr:uid="{00000000-0005-0000-0000-00001F030000}"/>
    <cellStyle name="Comma [0] 3 4 2 4 2" xfId="9726" xr:uid="{00000000-0005-0000-0000-000020030000}"/>
    <cellStyle name="Comma [0] 3 4 2 4 2 2" xfId="18479" xr:uid="{4D2595A1-8232-4C95-9B3B-989F0BDEDF10}"/>
    <cellStyle name="Comma [0] 3 4 2 4 2 2 2" xfId="53489" xr:uid="{5F3E4C94-6D49-45AE-8275-404928B27B2A}"/>
    <cellStyle name="Comma [0] 3 4 2 4 2 2 3" xfId="35984" xr:uid="{A4A1595B-8E90-4AF5-BC4E-2066E9AD6589}"/>
    <cellStyle name="Comma [0] 3 4 2 4 2 3" xfId="44737" xr:uid="{9BCAC9EB-4176-4D4A-A520-537E3CA3007E}"/>
    <cellStyle name="Comma [0] 3 4 2 4 2 4" xfId="27232" xr:uid="{AA3C1D02-9B7A-448C-8768-AD375526B7C1}"/>
    <cellStyle name="Comma [0] 3 4 2 4 3" xfId="14103" xr:uid="{08EFA78C-51C3-4EB8-848F-5540DD37E0F0}"/>
    <cellStyle name="Comma [0] 3 4 2 4 3 2" xfId="49113" xr:uid="{A1AE44A4-9B76-4DD7-8A3A-0E6B49D2800A}"/>
    <cellStyle name="Comma [0] 3 4 2 4 3 3" xfId="31608" xr:uid="{1DD04DCC-7082-40FD-BA2C-9473AFFA5B34}"/>
    <cellStyle name="Comma [0] 3 4 2 4 4" xfId="40361" xr:uid="{5CE0B75A-EB05-47B0-AC7D-3C703188C9E7}"/>
    <cellStyle name="Comma [0] 3 4 2 4 5" xfId="22856" xr:uid="{1395516A-5C7B-4AB1-B8AC-C09AB688D832}"/>
    <cellStyle name="Comma [0] 3 4 2 5" xfId="7538" xr:uid="{00000000-0005-0000-0000-000021030000}"/>
    <cellStyle name="Comma [0] 3 4 2 5 2" xfId="16291" xr:uid="{DE9E2432-BC9E-4BD7-BBD4-65CCE68D48FB}"/>
    <cellStyle name="Comma [0] 3 4 2 5 2 2" xfId="51301" xr:uid="{F0D71DBF-841F-4088-A176-F4462A692489}"/>
    <cellStyle name="Comma [0] 3 4 2 5 2 3" xfId="33796" xr:uid="{FD2993DA-65FA-4C65-908D-A5949CB276C4}"/>
    <cellStyle name="Comma [0] 3 4 2 5 3" xfId="42549" xr:uid="{5BCF3B9D-F736-4439-A256-60F5C8369E70}"/>
    <cellStyle name="Comma [0] 3 4 2 5 4" xfId="25044" xr:uid="{C3947FF3-E7D8-4B9F-A6B2-75E59117322D}"/>
    <cellStyle name="Comma [0] 3 4 2 6" xfId="11915" xr:uid="{09667EB3-7883-47AD-B11B-9B1C94818B5B}"/>
    <cellStyle name="Comma [0] 3 4 2 6 2" xfId="46925" xr:uid="{26061453-1B0B-4BF7-99B0-997A23893050}"/>
    <cellStyle name="Comma [0] 3 4 2 6 3" xfId="29420" xr:uid="{6514C93E-853A-45FC-9773-E4D84F7BBA1A}"/>
    <cellStyle name="Comma [0] 3 4 2 7" xfId="38173" xr:uid="{6292EA20-C4CC-457F-A74F-A4B25EE73D39}"/>
    <cellStyle name="Comma [0] 3 4 2 8" xfId="20668" xr:uid="{C73F1695-AC84-41F1-B479-FF1B9D358B0C}"/>
    <cellStyle name="Comma [0] 3 4 3" xfId="3432" xr:uid="{00000000-0005-0000-0000-000022030000}"/>
    <cellStyle name="Comma [0] 3 4 3 2" xfId="4528" xr:uid="{00000000-0005-0000-0000-000023030000}"/>
    <cellStyle name="Comma [0] 3 4 3 2 2" xfId="6717" xr:uid="{00000000-0005-0000-0000-000024030000}"/>
    <cellStyle name="Comma [0] 3 4 3 2 2 2" xfId="11094" xr:uid="{00000000-0005-0000-0000-000025030000}"/>
    <cellStyle name="Comma [0] 3 4 3 2 2 2 2" xfId="19847" xr:uid="{B3A22920-BC91-4D6D-ADC9-D0489353B848}"/>
    <cellStyle name="Comma [0] 3 4 3 2 2 2 2 2" xfId="54857" xr:uid="{E9490184-4249-4E6D-8B01-7161FC9F28E9}"/>
    <cellStyle name="Comma [0] 3 4 3 2 2 2 2 3" xfId="37352" xr:uid="{FD6C6FA8-D389-4BD9-8E39-617D163F12B7}"/>
    <cellStyle name="Comma [0] 3 4 3 2 2 2 3" xfId="46105" xr:uid="{E5F0A0CC-3A29-458C-83D5-59D19B8D2B78}"/>
    <cellStyle name="Comma [0] 3 4 3 2 2 2 4" xfId="28600" xr:uid="{66464519-FD0E-44A5-8B4A-9EC4257A58F2}"/>
    <cellStyle name="Comma [0] 3 4 3 2 2 3" xfId="15471" xr:uid="{2F1C5453-2358-4B40-9098-7ACF3AED630F}"/>
    <cellStyle name="Comma [0] 3 4 3 2 2 3 2" xfId="50481" xr:uid="{B857152C-F2CD-4DCB-9BDD-4E1C67816B56}"/>
    <cellStyle name="Comma [0] 3 4 3 2 2 3 3" xfId="32976" xr:uid="{2671B8C3-E2CD-4F2C-A517-C0BEB0FAFEDE}"/>
    <cellStyle name="Comma [0] 3 4 3 2 2 4" xfId="41729" xr:uid="{77374A85-8136-43E2-B22D-46E08175B728}"/>
    <cellStyle name="Comma [0] 3 4 3 2 2 5" xfId="24224" xr:uid="{6F89D606-A068-42A1-9BAD-A463F11EDF17}"/>
    <cellStyle name="Comma [0] 3 4 3 2 3" xfId="8906" xr:uid="{00000000-0005-0000-0000-000026030000}"/>
    <cellStyle name="Comma [0] 3 4 3 2 3 2" xfId="17659" xr:uid="{18E4BC60-ED05-4693-B039-8173C31711CF}"/>
    <cellStyle name="Comma [0] 3 4 3 2 3 2 2" xfId="52669" xr:uid="{125EF039-602C-42F4-8044-F83800006134}"/>
    <cellStyle name="Comma [0] 3 4 3 2 3 2 3" xfId="35164" xr:uid="{DEB2A139-3B3C-43B9-B401-30D893ACD10B}"/>
    <cellStyle name="Comma [0] 3 4 3 2 3 3" xfId="43917" xr:uid="{8E7003CE-45C3-4D8C-B954-784CC3BFD289}"/>
    <cellStyle name="Comma [0] 3 4 3 2 3 4" xfId="26412" xr:uid="{6FA9D4E1-0EDA-4133-85CF-FF0A53F8487D}"/>
    <cellStyle name="Comma [0] 3 4 3 2 4" xfId="13283" xr:uid="{8D2A2573-63FE-4182-8A30-D28FDEAD0224}"/>
    <cellStyle name="Comma [0] 3 4 3 2 4 2" xfId="48293" xr:uid="{93CC4A7D-76DF-4710-8E1A-33A74BB25D3E}"/>
    <cellStyle name="Comma [0] 3 4 3 2 4 3" xfId="30788" xr:uid="{0EB07109-07D6-44FD-A65B-9DC3907F74A4}"/>
    <cellStyle name="Comma [0] 3 4 3 2 5" xfId="39541" xr:uid="{225C8EA8-F8BC-41BB-82AB-19B74E39D7F2}"/>
    <cellStyle name="Comma [0] 3 4 3 2 6" xfId="22036" xr:uid="{5B492CC3-B9E9-4B29-BD02-734F51F6F093}"/>
    <cellStyle name="Comma [0] 3 4 3 3" xfId="5623" xr:uid="{00000000-0005-0000-0000-000027030000}"/>
    <cellStyle name="Comma [0] 3 4 3 3 2" xfId="10000" xr:uid="{00000000-0005-0000-0000-000028030000}"/>
    <cellStyle name="Comma [0] 3 4 3 3 2 2" xfId="18753" xr:uid="{F5221784-FEB2-43A4-9E8C-CA6178F1631A}"/>
    <cellStyle name="Comma [0] 3 4 3 3 2 2 2" xfId="53763" xr:uid="{2252E5AD-1270-4E61-A43D-0A20BDD2E244}"/>
    <cellStyle name="Comma [0] 3 4 3 3 2 2 3" xfId="36258" xr:uid="{00F3E172-D480-4732-B8D9-C662BEC44E6E}"/>
    <cellStyle name="Comma [0] 3 4 3 3 2 3" xfId="45011" xr:uid="{8EEFD674-1FA2-47EE-BDE6-FE925618E7EF}"/>
    <cellStyle name="Comma [0] 3 4 3 3 2 4" xfId="27506" xr:uid="{6DF82168-0885-426E-8069-E8805969460D}"/>
    <cellStyle name="Comma [0] 3 4 3 3 3" xfId="14377" xr:uid="{6A032BB4-F1C2-4C9C-A6C6-DC3D5DD4FC9D}"/>
    <cellStyle name="Comma [0] 3 4 3 3 3 2" xfId="49387" xr:uid="{55F10896-AB95-4BEE-A45C-72E06DA1574D}"/>
    <cellStyle name="Comma [0] 3 4 3 3 3 3" xfId="31882" xr:uid="{776C5D94-CA54-4B6A-B1BF-44F8293562EF}"/>
    <cellStyle name="Comma [0] 3 4 3 3 4" xfId="40635" xr:uid="{B24234A0-F78E-4281-9F7B-0EF53A5533CF}"/>
    <cellStyle name="Comma [0] 3 4 3 3 5" xfId="23130" xr:uid="{17034468-0145-4EA9-99A4-1B63D9205FEE}"/>
    <cellStyle name="Comma [0] 3 4 3 4" xfId="7812" xr:uid="{00000000-0005-0000-0000-000029030000}"/>
    <cellStyle name="Comma [0] 3 4 3 4 2" xfId="16565" xr:uid="{0A4BC2E8-44CF-4A96-8D1F-B3D94DDAB9F6}"/>
    <cellStyle name="Comma [0] 3 4 3 4 2 2" xfId="51575" xr:uid="{FAFF222F-E441-409F-AB7B-0C134DBA805D}"/>
    <cellStyle name="Comma [0] 3 4 3 4 2 3" xfId="34070" xr:uid="{4C1D1BBD-6195-4642-B617-ACE00D7FFADA}"/>
    <cellStyle name="Comma [0] 3 4 3 4 3" xfId="42823" xr:uid="{56F9F744-670F-43C0-974A-0EEBDAA5D9CF}"/>
    <cellStyle name="Comma [0] 3 4 3 4 4" xfId="25318" xr:uid="{A5394A48-AA4B-4E33-B7A0-B528B7969F8D}"/>
    <cellStyle name="Comma [0] 3 4 3 5" xfId="12189" xr:uid="{AA90845A-1613-474B-A93E-D6BB2F27C490}"/>
    <cellStyle name="Comma [0] 3 4 3 5 2" xfId="47199" xr:uid="{42DFEDD2-6DAD-4305-931C-DB045394EE6B}"/>
    <cellStyle name="Comma [0] 3 4 3 5 3" xfId="29694" xr:uid="{ABBD2E29-901C-49A9-B3B6-7874B67201DC}"/>
    <cellStyle name="Comma [0] 3 4 3 6" xfId="38447" xr:uid="{37D2EECE-045A-4B50-963E-150E7EFDF209}"/>
    <cellStyle name="Comma [0] 3 4 3 7" xfId="20942" xr:uid="{7755286F-CD19-470C-AA17-04A75A6B7D2A}"/>
    <cellStyle name="Comma [0] 3 4 4" xfId="3980" xr:uid="{00000000-0005-0000-0000-00002A030000}"/>
    <cellStyle name="Comma [0] 3 4 4 2" xfId="6169" xr:uid="{00000000-0005-0000-0000-00002B030000}"/>
    <cellStyle name="Comma [0] 3 4 4 2 2" xfId="10546" xr:uid="{00000000-0005-0000-0000-00002C030000}"/>
    <cellStyle name="Comma [0] 3 4 4 2 2 2" xfId="19299" xr:uid="{313CE97D-864F-4061-9098-7D29571D4541}"/>
    <cellStyle name="Comma [0] 3 4 4 2 2 2 2" xfId="54309" xr:uid="{289A972C-653E-4538-988F-BDAB9051DF14}"/>
    <cellStyle name="Comma [0] 3 4 4 2 2 2 3" xfId="36804" xr:uid="{EE161412-E9DE-4B62-8D91-A4152F441CC9}"/>
    <cellStyle name="Comma [0] 3 4 4 2 2 3" xfId="45557" xr:uid="{64D73D95-10AF-4B79-9A66-2A316EED794E}"/>
    <cellStyle name="Comma [0] 3 4 4 2 2 4" xfId="28052" xr:uid="{31CEBC35-B1AA-4028-9082-D7FB95C4A632}"/>
    <cellStyle name="Comma [0] 3 4 4 2 3" xfId="14923" xr:uid="{F5A06AE5-0A6C-4ADF-9235-83CD785B56DA}"/>
    <cellStyle name="Comma [0] 3 4 4 2 3 2" xfId="49933" xr:uid="{DB1531C6-BBD7-4513-A054-BC664F124606}"/>
    <cellStyle name="Comma [0] 3 4 4 2 3 3" xfId="32428" xr:uid="{75494846-D3B6-4087-9CE4-4840ABFBC259}"/>
    <cellStyle name="Comma [0] 3 4 4 2 4" xfId="41181" xr:uid="{DA946FC4-81E8-4E46-A43D-2E204A536D8E}"/>
    <cellStyle name="Comma [0] 3 4 4 2 5" xfId="23676" xr:uid="{6D538F1F-7197-4435-9434-DBB8C0084B2F}"/>
    <cellStyle name="Comma [0] 3 4 4 3" xfId="8358" xr:uid="{00000000-0005-0000-0000-00002D030000}"/>
    <cellStyle name="Comma [0] 3 4 4 3 2" xfId="17111" xr:uid="{C7FBBBD0-B2B6-4831-850F-0B8030E227CC}"/>
    <cellStyle name="Comma [0] 3 4 4 3 2 2" xfId="52121" xr:uid="{8EFBE857-2FAE-4EF4-B80B-8368BF12A248}"/>
    <cellStyle name="Comma [0] 3 4 4 3 2 3" xfId="34616" xr:uid="{71A728A0-2E30-450C-AA30-3E02ABD814EC}"/>
    <cellStyle name="Comma [0] 3 4 4 3 3" xfId="43369" xr:uid="{48325757-96F4-4E24-A623-8BF983C423FC}"/>
    <cellStyle name="Comma [0] 3 4 4 3 4" xfId="25864" xr:uid="{F4211D4D-526E-4E37-BEC3-76190A00BB00}"/>
    <cellStyle name="Comma [0] 3 4 4 4" xfId="12735" xr:uid="{5E0559CF-FF7B-47D6-86CC-0A4B5D68008C}"/>
    <cellStyle name="Comma [0] 3 4 4 4 2" xfId="47745" xr:uid="{A8A4A690-0362-41CB-BD03-786F1DFCCF0E}"/>
    <cellStyle name="Comma [0] 3 4 4 4 3" xfId="30240" xr:uid="{F72D1F29-2BF0-4842-82E8-2A5C01F38620}"/>
    <cellStyle name="Comma [0] 3 4 4 5" xfId="38993" xr:uid="{6B1519B7-37A4-4947-AD65-BF9736A1C3A2}"/>
    <cellStyle name="Comma [0] 3 4 4 6" xfId="21488" xr:uid="{C2F6D918-E457-4367-AA63-5F620EB1B096}"/>
    <cellStyle name="Comma [0] 3 4 5" xfId="5075" xr:uid="{00000000-0005-0000-0000-00002E030000}"/>
    <cellStyle name="Comma [0] 3 4 5 2" xfId="9452" xr:uid="{00000000-0005-0000-0000-00002F030000}"/>
    <cellStyle name="Comma [0] 3 4 5 2 2" xfId="18205" xr:uid="{761F7DE7-D323-4093-9FFC-83420ADBEA92}"/>
    <cellStyle name="Comma [0] 3 4 5 2 2 2" xfId="53215" xr:uid="{2B377C15-487A-4473-9636-0BB395DBBCF9}"/>
    <cellStyle name="Comma [0] 3 4 5 2 2 3" xfId="35710" xr:uid="{E7B4796D-D991-4BF1-8AF7-A241062A0A2A}"/>
    <cellStyle name="Comma [0] 3 4 5 2 3" xfId="44463" xr:uid="{6D32B209-C614-4E62-A505-24AA48422D4F}"/>
    <cellStyle name="Comma [0] 3 4 5 2 4" xfId="26958" xr:uid="{2FC55B0F-3160-47B6-A0D7-398FED0EFF46}"/>
    <cellStyle name="Comma [0] 3 4 5 3" xfId="13829" xr:uid="{2F956EB8-F1C1-467B-BDB6-54F5CAF637D3}"/>
    <cellStyle name="Comma [0] 3 4 5 3 2" xfId="48839" xr:uid="{A00B966E-8977-4AB9-948D-E83A03634C77}"/>
    <cellStyle name="Comma [0] 3 4 5 3 3" xfId="31334" xr:uid="{559914F2-8585-4351-80FF-FEBCA32B4CDD}"/>
    <cellStyle name="Comma [0] 3 4 5 4" xfId="40087" xr:uid="{F29FF649-03A5-433E-9237-1295952E071B}"/>
    <cellStyle name="Comma [0] 3 4 5 5" xfId="22582" xr:uid="{CF38F45C-36AC-41C4-B125-795D55203461}"/>
    <cellStyle name="Comma [0] 3 4 6" xfId="7264" xr:uid="{00000000-0005-0000-0000-000030030000}"/>
    <cellStyle name="Comma [0] 3 4 6 2" xfId="16017" xr:uid="{AE06F118-56F6-40F6-ACBD-BFF26DD8889D}"/>
    <cellStyle name="Comma [0] 3 4 6 2 2" xfId="51027" xr:uid="{F975C6E7-F484-434B-8CA7-4847D967F604}"/>
    <cellStyle name="Comma [0] 3 4 6 2 3" xfId="33522" xr:uid="{B70737C6-96A9-4495-9A37-35C4754C8894}"/>
    <cellStyle name="Comma [0] 3 4 6 3" xfId="42275" xr:uid="{D9385CBD-DBA6-4828-B20C-0A8BB249B62F}"/>
    <cellStyle name="Comma [0] 3 4 6 4" xfId="24770" xr:uid="{A39DE0E6-1818-4A85-9FB6-1854C29D1C82}"/>
    <cellStyle name="Comma [0] 3 4 7" xfId="11641" xr:uid="{6D58426D-EF4A-4D66-BB38-95C37360CD12}"/>
    <cellStyle name="Comma [0] 3 4 7 2" xfId="46651" xr:uid="{163E3A5A-D35D-4AAB-A6C5-F5A523F77312}"/>
    <cellStyle name="Comma [0] 3 4 7 3" xfId="29146" xr:uid="{A7C7A6FA-5D2D-4112-9A19-7BF206A0776C}"/>
    <cellStyle name="Comma [0] 3 4 8" xfId="37899" xr:uid="{65CD0CFC-03AA-4313-B6AD-24C08D270F5B}"/>
    <cellStyle name="Comma [0] 3 4 9" xfId="20394" xr:uid="{F801237F-DB95-40C0-944D-EC56DC6A0EFF}"/>
    <cellStyle name="Comma [0] 3 5" xfId="3103" xr:uid="{00000000-0005-0000-0000-000031030000}"/>
    <cellStyle name="Comma [0] 3 5 2" xfId="3657" xr:uid="{00000000-0005-0000-0000-000032030000}"/>
    <cellStyle name="Comma [0] 3 5 2 2" xfId="4753" xr:uid="{00000000-0005-0000-0000-000033030000}"/>
    <cellStyle name="Comma [0] 3 5 2 2 2" xfId="6942" xr:uid="{00000000-0005-0000-0000-000034030000}"/>
    <cellStyle name="Comma [0] 3 5 2 2 2 2" xfId="11319" xr:uid="{00000000-0005-0000-0000-000035030000}"/>
    <cellStyle name="Comma [0] 3 5 2 2 2 2 2" xfId="20072" xr:uid="{D1CD3EBC-A148-47BB-A664-6AB6AFAE0F9D}"/>
    <cellStyle name="Comma [0] 3 5 2 2 2 2 2 2" xfId="55082" xr:uid="{F2074B66-F780-4796-8163-67877818C397}"/>
    <cellStyle name="Comma [0] 3 5 2 2 2 2 2 3" xfId="37577" xr:uid="{6AAAD7E5-FC38-420B-9E22-A9010A0454FC}"/>
    <cellStyle name="Comma [0] 3 5 2 2 2 2 3" xfId="46330" xr:uid="{C95D532B-FE55-4A2A-95D9-DF1FB285DCDC}"/>
    <cellStyle name="Comma [0] 3 5 2 2 2 2 4" xfId="28825" xr:uid="{1100DA17-58BB-4FCE-B569-2F5F92A91869}"/>
    <cellStyle name="Comma [0] 3 5 2 2 2 3" xfId="15696" xr:uid="{A316D46A-268F-448B-A93B-9AD67B179159}"/>
    <cellStyle name="Comma [0] 3 5 2 2 2 3 2" xfId="50706" xr:uid="{EF7E3308-3001-4420-A6DD-1734E1930BCF}"/>
    <cellStyle name="Comma [0] 3 5 2 2 2 3 3" xfId="33201" xr:uid="{20AB9DF2-5507-42FB-ABC6-9530E96A8F4F}"/>
    <cellStyle name="Comma [0] 3 5 2 2 2 4" xfId="41954" xr:uid="{BDA5E387-0EC0-4639-8751-EF65C4E91417}"/>
    <cellStyle name="Comma [0] 3 5 2 2 2 5" xfId="24449" xr:uid="{C286AFD7-2D97-4E86-AD8C-6F61D2C2B761}"/>
    <cellStyle name="Comma [0] 3 5 2 2 3" xfId="9131" xr:uid="{00000000-0005-0000-0000-000036030000}"/>
    <cellStyle name="Comma [0] 3 5 2 2 3 2" xfId="17884" xr:uid="{1F3DC2AA-A458-4114-9F04-9AD5EC27A127}"/>
    <cellStyle name="Comma [0] 3 5 2 2 3 2 2" xfId="52894" xr:uid="{604D36E5-AC21-47BD-8F2D-E5A729DB1706}"/>
    <cellStyle name="Comma [0] 3 5 2 2 3 2 3" xfId="35389" xr:uid="{69BC02F0-99A6-4495-9094-3097B9F0C34E}"/>
    <cellStyle name="Comma [0] 3 5 2 2 3 3" xfId="44142" xr:uid="{C6068A32-BD92-498D-8D96-2A08F48116FB}"/>
    <cellStyle name="Comma [0] 3 5 2 2 3 4" xfId="26637" xr:uid="{54AD8B84-DA40-4E0F-90EF-DEB4984A9375}"/>
    <cellStyle name="Comma [0] 3 5 2 2 4" xfId="13508" xr:uid="{0C101D48-E3F6-4D2C-B994-2FA30A771560}"/>
    <cellStyle name="Comma [0] 3 5 2 2 4 2" xfId="48518" xr:uid="{CE615A59-C7A1-4003-A4AC-099C78DD5B4B}"/>
    <cellStyle name="Comma [0] 3 5 2 2 4 3" xfId="31013" xr:uid="{4208C4EB-0EB6-426E-A236-AD70BEEEFAB5}"/>
    <cellStyle name="Comma [0] 3 5 2 2 5" xfId="39766" xr:uid="{3FFCB30D-F55C-441C-8469-776FEAD04B18}"/>
    <cellStyle name="Comma [0] 3 5 2 2 6" xfId="22261" xr:uid="{7F6143BF-85DF-49D5-A816-38B5EC1DCE67}"/>
    <cellStyle name="Comma [0] 3 5 2 3" xfId="5848" xr:uid="{00000000-0005-0000-0000-000037030000}"/>
    <cellStyle name="Comma [0] 3 5 2 3 2" xfId="10225" xr:uid="{00000000-0005-0000-0000-000038030000}"/>
    <cellStyle name="Comma [0] 3 5 2 3 2 2" xfId="18978" xr:uid="{16034E0B-293C-414C-97BE-A2FF92B9F814}"/>
    <cellStyle name="Comma [0] 3 5 2 3 2 2 2" xfId="53988" xr:uid="{B2815660-021A-469D-95C8-A336E4D9C9DE}"/>
    <cellStyle name="Comma [0] 3 5 2 3 2 2 3" xfId="36483" xr:uid="{E80FD522-1C9E-4B8F-9A55-89523D14C9C9}"/>
    <cellStyle name="Comma [0] 3 5 2 3 2 3" xfId="45236" xr:uid="{712474D6-FD3D-4788-8BBC-8948155BECE2}"/>
    <cellStyle name="Comma [0] 3 5 2 3 2 4" xfId="27731" xr:uid="{E59C524A-4F8D-401E-AE7A-C94BBF5F752A}"/>
    <cellStyle name="Comma [0] 3 5 2 3 3" xfId="14602" xr:uid="{0AE22D85-5C2C-4517-940E-64C98D58AD3D}"/>
    <cellStyle name="Comma [0] 3 5 2 3 3 2" xfId="49612" xr:uid="{8D65A18B-E8DA-4B6A-818A-24C38609784B}"/>
    <cellStyle name="Comma [0] 3 5 2 3 3 3" xfId="32107" xr:uid="{17E7332C-17E0-4D5D-BB39-22AE8F6CB4DA}"/>
    <cellStyle name="Comma [0] 3 5 2 3 4" xfId="40860" xr:uid="{DD88DD8F-6B9C-41BA-AE93-05DF975B20CB}"/>
    <cellStyle name="Comma [0] 3 5 2 3 5" xfId="23355" xr:uid="{E8569E88-7085-476C-8F09-96D213BF3264}"/>
    <cellStyle name="Comma [0] 3 5 2 4" xfId="8037" xr:uid="{00000000-0005-0000-0000-000039030000}"/>
    <cellStyle name="Comma [0] 3 5 2 4 2" xfId="16790" xr:uid="{5768AA8E-C237-41B2-BB00-3120954A5B50}"/>
    <cellStyle name="Comma [0] 3 5 2 4 2 2" xfId="51800" xr:uid="{FA59DE30-3E08-4AE0-ADB3-4C0E8194CDB5}"/>
    <cellStyle name="Comma [0] 3 5 2 4 2 3" xfId="34295" xr:uid="{C6404B29-9333-4E72-B02A-425F39777F18}"/>
    <cellStyle name="Comma [0] 3 5 2 4 3" xfId="43048" xr:uid="{F15D5DCE-F062-4BCD-90C4-6B7D6D8BAFD4}"/>
    <cellStyle name="Comma [0] 3 5 2 4 4" xfId="25543" xr:uid="{83C59FCE-12BF-46C7-B8FE-6BB11D883ED0}"/>
    <cellStyle name="Comma [0] 3 5 2 5" xfId="12414" xr:uid="{EE3B03AA-1358-44F2-B4DA-7C7D157640BC}"/>
    <cellStyle name="Comma [0] 3 5 2 5 2" xfId="47424" xr:uid="{1A9AC5FE-7E24-433C-9694-831266C84EFB}"/>
    <cellStyle name="Comma [0] 3 5 2 5 3" xfId="29919" xr:uid="{03D6613F-DE8A-4C21-B5A1-6A7E1A16A3FD}"/>
    <cellStyle name="Comma [0] 3 5 2 6" xfId="38672" xr:uid="{52818BE5-7E01-4715-858F-21FFC1AFA6D5}"/>
    <cellStyle name="Comma [0] 3 5 2 7" xfId="21167" xr:uid="{611F0E87-B09B-43CC-AFFC-69037D785CE7}"/>
    <cellStyle name="Comma [0] 3 5 3" xfId="4205" xr:uid="{00000000-0005-0000-0000-00003A030000}"/>
    <cellStyle name="Comma [0] 3 5 3 2" xfId="6394" xr:uid="{00000000-0005-0000-0000-00003B030000}"/>
    <cellStyle name="Comma [0] 3 5 3 2 2" xfId="10771" xr:uid="{00000000-0005-0000-0000-00003C030000}"/>
    <cellStyle name="Comma [0] 3 5 3 2 2 2" xfId="19524" xr:uid="{97C6BA9E-4178-44EF-80F8-1D0480BF9D0C}"/>
    <cellStyle name="Comma [0] 3 5 3 2 2 2 2" xfId="54534" xr:uid="{E2E466B6-2403-474E-B601-92EFF3D1022F}"/>
    <cellStyle name="Comma [0] 3 5 3 2 2 2 3" xfId="37029" xr:uid="{26B9DE16-C095-47B9-B767-A0A65C48AFAE}"/>
    <cellStyle name="Comma [0] 3 5 3 2 2 3" xfId="45782" xr:uid="{C9EF099E-812C-4199-8D4D-B057948D2913}"/>
    <cellStyle name="Comma [0] 3 5 3 2 2 4" xfId="28277" xr:uid="{E1D3EE38-965B-472A-93D8-E9754DC23889}"/>
    <cellStyle name="Comma [0] 3 5 3 2 3" xfId="15148" xr:uid="{4CBB8070-5AF8-46EF-9AF2-32BE86CD86A1}"/>
    <cellStyle name="Comma [0] 3 5 3 2 3 2" xfId="50158" xr:uid="{5BB3237A-697C-49E7-B946-0CCDEB1C3919}"/>
    <cellStyle name="Comma [0] 3 5 3 2 3 3" xfId="32653" xr:uid="{798B1229-E33A-43EA-85C1-7FBDC785F913}"/>
    <cellStyle name="Comma [0] 3 5 3 2 4" xfId="41406" xr:uid="{F1FBC2FD-9DE5-41EC-A822-19A2757E7FD7}"/>
    <cellStyle name="Comma [0] 3 5 3 2 5" xfId="23901" xr:uid="{86C6B34A-20CB-4A56-9788-B3A3BFC241BD}"/>
    <cellStyle name="Comma [0] 3 5 3 3" xfId="8583" xr:uid="{00000000-0005-0000-0000-00003D030000}"/>
    <cellStyle name="Comma [0] 3 5 3 3 2" xfId="17336" xr:uid="{9BA97D45-5926-4C40-A686-282227DAAFD0}"/>
    <cellStyle name="Comma [0] 3 5 3 3 2 2" xfId="52346" xr:uid="{679C5FC2-366A-4A22-8ECF-C1C420AEAB36}"/>
    <cellStyle name="Comma [0] 3 5 3 3 2 3" xfId="34841" xr:uid="{437F712B-865A-4A81-91ED-6528AD9D1879}"/>
    <cellStyle name="Comma [0] 3 5 3 3 3" xfId="43594" xr:uid="{23248058-4D87-4B3A-AC88-A99C25B61C6F}"/>
    <cellStyle name="Comma [0] 3 5 3 3 4" xfId="26089" xr:uid="{9A8F64ED-FE65-4092-B431-54F816A3F07B}"/>
    <cellStyle name="Comma [0] 3 5 3 4" xfId="12960" xr:uid="{4F82CD98-6BE8-4A61-B8D9-700EB7007977}"/>
    <cellStyle name="Comma [0] 3 5 3 4 2" xfId="47970" xr:uid="{9554B021-5D45-4418-AF78-F03E4F7F05D7}"/>
    <cellStyle name="Comma [0] 3 5 3 4 3" xfId="30465" xr:uid="{F0F61C32-BB12-466F-BF26-4AD8C5C3CC93}"/>
    <cellStyle name="Comma [0] 3 5 3 5" xfId="39218" xr:uid="{F8435E70-63AA-4DCF-88C4-54AAFA875B3C}"/>
    <cellStyle name="Comma [0] 3 5 3 6" xfId="21713" xr:uid="{79557B1C-0997-439F-A883-2E76478955B7}"/>
    <cellStyle name="Comma [0] 3 5 4" xfId="5300" xr:uid="{00000000-0005-0000-0000-00003E030000}"/>
    <cellStyle name="Comma [0] 3 5 4 2" xfId="9677" xr:uid="{00000000-0005-0000-0000-00003F030000}"/>
    <cellStyle name="Comma [0] 3 5 4 2 2" xfId="18430" xr:uid="{125DA15F-DC40-442D-8ABC-B0C042E4F838}"/>
    <cellStyle name="Comma [0] 3 5 4 2 2 2" xfId="53440" xr:uid="{A32CDB5B-A042-4E96-946D-9421661DDBA8}"/>
    <cellStyle name="Comma [0] 3 5 4 2 2 3" xfId="35935" xr:uid="{83F05972-CB71-4714-8BA3-59971E6EB2BD}"/>
    <cellStyle name="Comma [0] 3 5 4 2 3" xfId="44688" xr:uid="{1F87EA92-E0BB-420F-AC97-AD5457BF4F74}"/>
    <cellStyle name="Comma [0] 3 5 4 2 4" xfId="27183" xr:uid="{478FAB13-A076-41A1-8E61-F6D2A176E1ED}"/>
    <cellStyle name="Comma [0] 3 5 4 3" xfId="14054" xr:uid="{CE6F88BF-EEE6-425A-BAF1-F4C07A976C17}"/>
    <cellStyle name="Comma [0] 3 5 4 3 2" xfId="49064" xr:uid="{39F35133-EDF3-4232-BA63-D49CEED0C5D2}"/>
    <cellStyle name="Comma [0] 3 5 4 3 3" xfId="31559" xr:uid="{43938A48-954A-43B4-8957-0DFEAB08BD1A}"/>
    <cellStyle name="Comma [0] 3 5 4 4" xfId="40312" xr:uid="{1E7CE3C1-77F9-443D-BC55-C0FCED487D27}"/>
    <cellStyle name="Comma [0] 3 5 4 5" xfId="22807" xr:uid="{68331418-0FE8-4B26-A391-7FE02E428705}"/>
    <cellStyle name="Comma [0] 3 5 5" xfId="7489" xr:uid="{00000000-0005-0000-0000-000040030000}"/>
    <cellStyle name="Comma [0] 3 5 5 2" xfId="16242" xr:uid="{53E8B629-DEF2-4486-AEE9-94963CC8EA9A}"/>
    <cellStyle name="Comma [0] 3 5 5 2 2" xfId="51252" xr:uid="{FD601CE4-9075-4E9D-847B-CC6BBDC97C8F}"/>
    <cellStyle name="Comma [0] 3 5 5 2 3" xfId="33747" xr:uid="{0DAD84C0-71F2-4C43-B396-2F666AC48A20}"/>
    <cellStyle name="Comma [0] 3 5 5 3" xfId="42500" xr:uid="{048C4624-22BC-404D-8622-A3CFB7119DF7}"/>
    <cellStyle name="Comma [0] 3 5 5 4" xfId="24995" xr:uid="{9C502404-6F60-451D-92DC-74F9F419926A}"/>
    <cellStyle name="Comma [0] 3 5 6" xfId="11866" xr:uid="{FB759465-D88D-42C5-A609-A3DB044DD9E6}"/>
    <cellStyle name="Comma [0] 3 5 6 2" xfId="46876" xr:uid="{7F4789FA-185D-48AA-9D3E-B9FF9F0B599B}"/>
    <cellStyle name="Comma [0] 3 5 6 3" xfId="29371" xr:uid="{2E858AC1-DE32-4CD2-B95B-CC8653BC6558}"/>
    <cellStyle name="Comma [0] 3 5 7" xfId="38124" xr:uid="{0BAB6825-65FF-4838-8038-B6AE8AA6E2CA}"/>
    <cellStyle name="Comma [0] 3 5 8" xfId="20619" xr:uid="{84B34B7B-DD1F-4294-B7C3-86818A1660ED}"/>
    <cellStyle name="Comma [0] 3 6" xfId="3382" xr:uid="{00000000-0005-0000-0000-000041030000}"/>
    <cellStyle name="Comma [0] 3 6 2" xfId="4479" xr:uid="{00000000-0005-0000-0000-000042030000}"/>
    <cellStyle name="Comma [0] 3 6 2 2" xfId="6668" xr:uid="{00000000-0005-0000-0000-000043030000}"/>
    <cellStyle name="Comma [0] 3 6 2 2 2" xfId="11045" xr:uid="{00000000-0005-0000-0000-000044030000}"/>
    <cellStyle name="Comma [0] 3 6 2 2 2 2" xfId="19798" xr:uid="{D725AD88-955A-4B09-9EB6-70CFCD8ADABE}"/>
    <cellStyle name="Comma [0] 3 6 2 2 2 2 2" xfId="54808" xr:uid="{182F7EBF-8E1F-48FC-91EE-8CA7B0B48A41}"/>
    <cellStyle name="Comma [0] 3 6 2 2 2 2 3" xfId="37303" xr:uid="{4AE54159-A327-4005-ABC5-A814CD399D37}"/>
    <cellStyle name="Comma [0] 3 6 2 2 2 3" xfId="46056" xr:uid="{C70B305A-FD8F-4B6C-90CE-3CCF36DB283B}"/>
    <cellStyle name="Comma [0] 3 6 2 2 2 4" xfId="28551" xr:uid="{CBA9DC52-7D7D-44A6-AD49-595BD388A905}"/>
    <cellStyle name="Comma [0] 3 6 2 2 3" xfId="15422" xr:uid="{C9476B6E-D727-42D6-9C10-1443851474C9}"/>
    <cellStyle name="Comma [0] 3 6 2 2 3 2" xfId="50432" xr:uid="{7703EABC-4FBD-46B1-8DCF-EB09B3661713}"/>
    <cellStyle name="Comma [0] 3 6 2 2 3 3" xfId="32927" xr:uid="{B7E85B1B-AA84-4F3C-8B65-9C613D563BF1}"/>
    <cellStyle name="Comma [0] 3 6 2 2 4" xfId="41680" xr:uid="{F15BCDE4-8D46-4D98-9FFA-C06EB7AFB7AD}"/>
    <cellStyle name="Comma [0] 3 6 2 2 5" xfId="24175" xr:uid="{BCC9F278-A9DD-46C5-B98C-57EFB7695CD3}"/>
    <cellStyle name="Comma [0] 3 6 2 3" xfId="8857" xr:uid="{00000000-0005-0000-0000-000045030000}"/>
    <cellStyle name="Comma [0] 3 6 2 3 2" xfId="17610" xr:uid="{76023A72-7581-4D80-AAD4-32F1EF044ED2}"/>
    <cellStyle name="Comma [0] 3 6 2 3 2 2" xfId="52620" xr:uid="{DC75A7A0-BA3B-4DB9-A3EF-F37512E3C12A}"/>
    <cellStyle name="Comma [0] 3 6 2 3 2 3" xfId="35115" xr:uid="{E4DEE54C-B754-40B4-8FCB-22F4991A5A0C}"/>
    <cellStyle name="Comma [0] 3 6 2 3 3" xfId="43868" xr:uid="{1212A217-157C-44C1-8867-8D69729420DA}"/>
    <cellStyle name="Comma [0] 3 6 2 3 4" xfId="26363" xr:uid="{DCD2DCA0-235C-4662-B23D-1A21E5DA610C}"/>
    <cellStyle name="Comma [0] 3 6 2 4" xfId="13234" xr:uid="{150D009A-FB0F-4655-9A8A-6D20AA070B0C}"/>
    <cellStyle name="Comma [0] 3 6 2 4 2" xfId="48244" xr:uid="{89108322-7F75-4310-9218-D66EA39BA49D}"/>
    <cellStyle name="Comma [0] 3 6 2 4 3" xfId="30739" xr:uid="{D55F7514-E62C-4D3D-9ABE-40436EB0B8F8}"/>
    <cellStyle name="Comma [0] 3 6 2 5" xfId="39492" xr:uid="{F9499CDC-DD0B-480F-BCA9-C1C6E5AE4066}"/>
    <cellStyle name="Comma [0] 3 6 2 6" xfId="21987" xr:uid="{BA53B1E9-660D-4B42-A257-F674F74F0AE3}"/>
    <cellStyle name="Comma [0] 3 6 3" xfId="5574" xr:uid="{00000000-0005-0000-0000-000046030000}"/>
    <cellStyle name="Comma [0] 3 6 3 2" xfId="9951" xr:uid="{00000000-0005-0000-0000-000047030000}"/>
    <cellStyle name="Comma [0] 3 6 3 2 2" xfId="18704" xr:uid="{BF5A80E9-130E-4343-AC16-2F27C67C3404}"/>
    <cellStyle name="Comma [0] 3 6 3 2 2 2" xfId="53714" xr:uid="{86A5180B-E17A-4D9B-9DC8-2F7430D250A4}"/>
    <cellStyle name="Comma [0] 3 6 3 2 2 3" xfId="36209" xr:uid="{B8B0C3C0-EFA9-422B-9711-C8DEC89A5D8A}"/>
    <cellStyle name="Comma [0] 3 6 3 2 3" xfId="44962" xr:uid="{CD1FF0DF-2A9A-4F5A-8466-9203EB49B149}"/>
    <cellStyle name="Comma [0] 3 6 3 2 4" xfId="27457" xr:uid="{48383EC2-1E45-4BC4-A959-EA1C73142ACC}"/>
    <cellStyle name="Comma [0] 3 6 3 3" xfId="14328" xr:uid="{43FD5A44-06C6-4575-8628-B2AF76D8657E}"/>
    <cellStyle name="Comma [0] 3 6 3 3 2" xfId="49338" xr:uid="{124FD1E0-A95F-4F95-9A23-008614AEF166}"/>
    <cellStyle name="Comma [0] 3 6 3 3 3" xfId="31833" xr:uid="{3BBA829B-8629-4194-B763-C06637F990B8}"/>
    <cellStyle name="Comma [0] 3 6 3 4" xfId="40586" xr:uid="{78159CAA-3541-44A7-A0CD-6E2185D4D121}"/>
    <cellStyle name="Comma [0] 3 6 3 5" xfId="23081" xr:uid="{ACA78CAE-4969-4D09-9EB5-9E5411A5C406}"/>
    <cellStyle name="Comma [0] 3 6 4" xfId="7763" xr:uid="{00000000-0005-0000-0000-000048030000}"/>
    <cellStyle name="Comma [0] 3 6 4 2" xfId="16516" xr:uid="{D7A16216-70BC-484A-B041-D7752A773CAA}"/>
    <cellStyle name="Comma [0] 3 6 4 2 2" xfId="51526" xr:uid="{04AD7687-75B5-4575-A909-0BFE829D2DF0}"/>
    <cellStyle name="Comma [0] 3 6 4 2 3" xfId="34021" xr:uid="{69357FA7-6A49-48CA-B8EC-C45FBD795660}"/>
    <cellStyle name="Comma [0] 3 6 4 3" xfId="42774" xr:uid="{0C806E33-D6CF-434F-BD35-11844F523ED0}"/>
    <cellStyle name="Comma [0] 3 6 4 4" xfId="25269" xr:uid="{F5EF05DA-A9F1-4E30-A0DE-97F96E309C58}"/>
    <cellStyle name="Comma [0] 3 6 5" xfId="12140" xr:uid="{CBC6BA6A-0A11-4D69-B4D5-D56D59FED6C7}"/>
    <cellStyle name="Comma [0] 3 6 5 2" xfId="47150" xr:uid="{D681FFED-DE75-4C2D-86BC-A50B4F34CE80}"/>
    <cellStyle name="Comma [0] 3 6 5 3" xfId="29645" xr:uid="{644B6CBF-699F-40BE-99E2-EDE8C4B03B69}"/>
    <cellStyle name="Comma [0] 3 6 6" xfId="38398" xr:uid="{9DCF430F-0361-44DE-8106-581BC0EE0EC2}"/>
    <cellStyle name="Comma [0] 3 6 7" xfId="20893" xr:uid="{E993206A-F3FE-417F-B7E5-58FA993C6C13}"/>
    <cellStyle name="Comma [0] 3 7" xfId="3932" xr:uid="{00000000-0005-0000-0000-000049030000}"/>
    <cellStyle name="Comma [0] 3 7 2" xfId="6121" xr:uid="{00000000-0005-0000-0000-00004A030000}"/>
    <cellStyle name="Comma [0] 3 7 2 2" xfId="10498" xr:uid="{00000000-0005-0000-0000-00004B030000}"/>
    <cellStyle name="Comma [0] 3 7 2 2 2" xfId="19251" xr:uid="{3C280C30-D11E-49D3-A555-BEE901AAD62C}"/>
    <cellStyle name="Comma [0] 3 7 2 2 2 2" xfId="54261" xr:uid="{1889AC40-CA8E-4C0E-9D5B-384AE24930E5}"/>
    <cellStyle name="Comma [0] 3 7 2 2 2 3" xfId="36756" xr:uid="{E89E69BE-85D9-4A2D-8158-F66271678D06}"/>
    <cellStyle name="Comma [0] 3 7 2 2 3" xfId="45509" xr:uid="{D162DC51-9DE3-4324-9144-E6257878DA7A}"/>
    <cellStyle name="Comma [0] 3 7 2 2 4" xfId="28004" xr:uid="{77E21C24-2A1E-4047-83FD-C7989155275B}"/>
    <cellStyle name="Comma [0] 3 7 2 3" xfId="14875" xr:uid="{5DE92DD4-AA7C-4D30-B6C2-B63F3B65A94F}"/>
    <cellStyle name="Comma [0] 3 7 2 3 2" xfId="49885" xr:uid="{D3C282EA-409B-4C6B-AF76-98ECF883BDD5}"/>
    <cellStyle name="Comma [0] 3 7 2 3 3" xfId="32380" xr:uid="{E3CCF8BB-3128-48EB-8680-896598F4A07A}"/>
    <cellStyle name="Comma [0] 3 7 2 4" xfId="41133" xr:uid="{AE833D14-8F15-44EA-8727-4D86ED546239}"/>
    <cellStyle name="Comma [0] 3 7 2 5" xfId="23628" xr:uid="{C4D7002C-BD08-4CAB-B3AA-0CA5127D9199}"/>
    <cellStyle name="Comma [0] 3 7 3" xfId="8310" xr:uid="{00000000-0005-0000-0000-00004C030000}"/>
    <cellStyle name="Comma [0] 3 7 3 2" xfId="17063" xr:uid="{775CCC85-C207-49F1-B453-3DD924EAF36B}"/>
    <cellStyle name="Comma [0] 3 7 3 2 2" xfId="52073" xr:uid="{DA538C6C-E8AC-4CA7-AD8E-C39B445B698D}"/>
    <cellStyle name="Comma [0] 3 7 3 2 3" xfId="34568" xr:uid="{308FBE76-F010-42E9-941D-CE46AA06F748}"/>
    <cellStyle name="Comma [0] 3 7 3 3" xfId="43321" xr:uid="{10ED3F01-A662-473C-80F6-320D0518D01E}"/>
    <cellStyle name="Comma [0] 3 7 3 4" xfId="25816" xr:uid="{DDFA3F58-E0E8-4DB2-AFED-087CED75A327}"/>
    <cellStyle name="Comma [0] 3 7 4" xfId="12687" xr:uid="{C8713BF4-E15E-4D57-95F3-B7EC3F65D1B2}"/>
    <cellStyle name="Comma [0] 3 7 4 2" xfId="47697" xr:uid="{F44025F5-2F6C-48CE-B093-369893339870}"/>
    <cellStyle name="Comma [0] 3 7 4 3" xfId="30192" xr:uid="{7728879B-3AEA-49A8-8E04-30F533C7440A}"/>
    <cellStyle name="Comma [0] 3 7 5" xfId="38945" xr:uid="{EA0A5B8C-E260-44E6-93AB-F69396DDBAEA}"/>
    <cellStyle name="Comma [0] 3 7 6" xfId="21440" xr:uid="{B536125B-847D-4B9A-B595-205A1564019F}"/>
    <cellStyle name="Comma [0] 3 8" xfId="5027" xr:uid="{00000000-0005-0000-0000-00004D030000}"/>
    <cellStyle name="Comma [0] 3 8 2" xfId="9404" xr:uid="{00000000-0005-0000-0000-00004E030000}"/>
    <cellStyle name="Comma [0] 3 8 2 2" xfId="18157" xr:uid="{61897B4D-1738-416B-A9BA-CD7620CFDCB4}"/>
    <cellStyle name="Comma [0] 3 8 2 2 2" xfId="53167" xr:uid="{B3A5D041-94E7-46E3-8E02-CC85A579B1B7}"/>
    <cellStyle name="Comma [0] 3 8 2 2 3" xfId="35662" xr:uid="{6BA3BCD6-93E6-46A3-A792-6ED99832BF99}"/>
    <cellStyle name="Comma [0] 3 8 2 3" xfId="44415" xr:uid="{FFF123D1-70D1-48C9-AAB3-FAB949239244}"/>
    <cellStyle name="Comma [0] 3 8 2 4" xfId="26910" xr:uid="{D399A1B2-409D-4172-8741-9F13073C991A}"/>
    <cellStyle name="Comma [0] 3 8 3" xfId="13781" xr:uid="{6318D0DB-25E1-474B-B1F4-118F3B892E1B}"/>
    <cellStyle name="Comma [0] 3 8 3 2" xfId="48791" xr:uid="{8892FA5E-E2AD-40DF-B06C-56A46CEAB8BB}"/>
    <cellStyle name="Comma [0] 3 8 3 3" xfId="31286" xr:uid="{1E1457A6-6648-413E-A30B-1647F0AE00C7}"/>
    <cellStyle name="Comma [0] 3 8 4" xfId="40039" xr:uid="{2AF90BC6-4A4B-486A-B147-5B5086AD86A5}"/>
    <cellStyle name="Comma [0] 3 8 5" xfId="22534" xr:uid="{E7D87FC7-869C-46DD-972C-951D65C72F34}"/>
    <cellStyle name="Comma [0] 3 9" xfId="7216" xr:uid="{00000000-0005-0000-0000-00004F030000}"/>
    <cellStyle name="Comma [0] 3 9 2" xfId="15969" xr:uid="{3D252FCB-E0A9-4AA1-8AB4-1172B8EBF981}"/>
    <cellStyle name="Comma [0] 3 9 2 2" xfId="50979" xr:uid="{0C0E4C81-240B-4360-9034-8BFD84926CFA}"/>
    <cellStyle name="Comma [0] 3 9 2 3" xfId="33474" xr:uid="{C2B91D53-C273-444F-AA33-FB189036B9D9}"/>
    <cellStyle name="Comma [0] 3 9 3" xfId="42227" xr:uid="{33EFE93E-88BF-4E0A-957E-099867A0EE70}"/>
    <cellStyle name="Comma [0] 3 9 4" xfId="24722" xr:uid="{90BC7ABD-5C59-464A-961E-69F0629A0E19}"/>
    <cellStyle name="Comma [0] 4" xfId="2923" xr:uid="{00000000-0005-0000-0000-000050030000}"/>
    <cellStyle name="Comma [0] 4 10" xfId="20440" xr:uid="{3AB4CA4C-60C2-4A0A-ACA9-8CAE4BD02DB9}"/>
    <cellStyle name="Comma [0] 4 2" xfId="3035" xr:uid="{00000000-0005-0000-0000-000051030000}"/>
    <cellStyle name="Comma [0] 4 2 2" xfId="3311" xr:uid="{00000000-0005-0000-0000-000052030000}"/>
    <cellStyle name="Comma [0] 4 2 2 2" xfId="3864" xr:uid="{00000000-0005-0000-0000-000053030000}"/>
    <cellStyle name="Comma [0] 4 2 2 2 2" xfId="4960" xr:uid="{00000000-0005-0000-0000-000054030000}"/>
    <cellStyle name="Comma [0] 4 2 2 2 2 2" xfId="7149" xr:uid="{00000000-0005-0000-0000-000055030000}"/>
    <cellStyle name="Comma [0] 4 2 2 2 2 2 2" xfId="11526" xr:uid="{00000000-0005-0000-0000-000056030000}"/>
    <cellStyle name="Comma [0] 4 2 2 2 2 2 2 2" xfId="20279" xr:uid="{C4B9184B-81B8-4F6A-899D-9F9D12E92D8A}"/>
    <cellStyle name="Comma [0] 4 2 2 2 2 2 2 2 2" xfId="55289" xr:uid="{132DEBDF-5DC4-422E-8743-E80A3239BB28}"/>
    <cellStyle name="Comma [0] 4 2 2 2 2 2 2 2 3" xfId="37784" xr:uid="{4F703821-00CE-45D9-A03F-5AC228AAD5DD}"/>
    <cellStyle name="Comma [0] 4 2 2 2 2 2 2 3" xfId="46537" xr:uid="{8BC2269B-5FE3-470E-B9B5-F36FD8C691FD}"/>
    <cellStyle name="Comma [0] 4 2 2 2 2 2 2 4" xfId="29032" xr:uid="{0EA270D0-447F-4DC1-82BC-632A69EC6E46}"/>
    <cellStyle name="Comma [0] 4 2 2 2 2 2 3" xfId="15903" xr:uid="{7B20D143-C9DC-4E32-87FF-4E0091269A62}"/>
    <cellStyle name="Comma [0] 4 2 2 2 2 2 3 2" xfId="50913" xr:uid="{40EFF60A-9DA0-4FF2-A6F5-009049A69AFC}"/>
    <cellStyle name="Comma [0] 4 2 2 2 2 2 3 3" xfId="33408" xr:uid="{A018E411-A90B-42D2-98B5-E9EE7DADF7C9}"/>
    <cellStyle name="Comma [0] 4 2 2 2 2 2 4" xfId="42161" xr:uid="{2005F014-FDB2-40CE-86ED-6551984298B6}"/>
    <cellStyle name="Comma [0] 4 2 2 2 2 2 5" xfId="24656" xr:uid="{D3ED61BD-ADE6-440E-9EDC-8A121CB84C17}"/>
    <cellStyle name="Comma [0] 4 2 2 2 2 3" xfId="9338" xr:uid="{00000000-0005-0000-0000-000057030000}"/>
    <cellStyle name="Comma [0] 4 2 2 2 2 3 2" xfId="18091" xr:uid="{FA49E349-3972-4764-9376-F8A590D06904}"/>
    <cellStyle name="Comma [0] 4 2 2 2 2 3 2 2" xfId="53101" xr:uid="{7609EE52-243D-4EE1-B68B-7E76FB0A3561}"/>
    <cellStyle name="Comma [0] 4 2 2 2 2 3 2 3" xfId="35596" xr:uid="{F512A6CB-1D74-470C-971D-95DDB006311A}"/>
    <cellStyle name="Comma [0] 4 2 2 2 2 3 3" xfId="44349" xr:uid="{D952C3E9-8028-4702-B390-9CB76AFC187B}"/>
    <cellStyle name="Comma [0] 4 2 2 2 2 3 4" xfId="26844" xr:uid="{7D5DD057-BA22-49A8-9476-CCA4F923CEFF}"/>
    <cellStyle name="Comma [0] 4 2 2 2 2 4" xfId="13715" xr:uid="{7A773CC6-AAE9-4879-A37F-59791BE053C1}"/>
    <cellStyle name="Comma [0] 4 2 2 2 2 4 2" xfId="48725" xr:uid="{133E5BC1-72F8-4AAC-A60E-12CB0E0793E6}"/>
    <cellStyle name="Comma [0] 4 2 2 2 2 4 3" xfId="31220" xr:uid="{02C06CE3-BB0A-49D9-BB8E-D115766201DF}"/>
    <cellStyle name="Comma [0] 4 2 2 2 2 5" xfId="39973" xr:uid="{D66728E7-69A6-4F01-BD54-1604F48B5CEB}"/>
    <cellStyle name="Comma [0] 4 2 2 2 2 6" xfId="22468" xr:uid="{DB24964C-D09D-4B27-97A0-F9B993BD7CE6}"/>
    <cellStyle name="Comma [0] 4 2 2 2 3" xfId="6055" xr:uid="{00000000-0005-0000-0000-000058030000}"/>
    <cellStyle name="Comma [0] 4 2 2 2 3 2" xfId="10432" xr:uid="{00000000-0005-0000-0000-000059030000}"/>
    <cellStyle name="Comma [0] 4 2 2 2 3 2 2" xfId="19185" xr:uid="{76A04A04-2BDC-44D1-8E0D-0A19C14F2E6A}"/>
    <cellStyle name="Comma [0] 4 2 2 2 3 2 2 2" xfId="54195" xr:uid="{9C948786-BC9B-47E6-BFD0-5F6437E49836}"/>
    <cellStyle name="Comma [0] 4 2 2 2 3 2 2 3" xfId="36690" xr:uid="{0EC31613-780B-4C26-B4DA-C90DB04403B4}"/>
    <cellStyle name="Comma [0] 4 2 2 2 3 2 3" xfId="45443" xr:uid="{F4F4AC86-6987-4C72-A288-7588FD68F3AA}"/>
    <cellStyle name="Comma [0] 4 2 2 2 3 2 4" xfId="27938" xr:uid="{6003E016-629B-47AF-A8E1-A4D6DF463478}"/>
    <cellStyle name="Comma [0] 4 2 2 2 3 3" xfId="14809" xr:uid="{9AC48069-F66E-426A-B10A-DD8406152274}"/>
    <cellStyle name="Comma [0] 4 2 2 2 3 3 2" xfId="49819" xr:uid="{A386D6FD-18D5-4AAE-8854-95F9629E52DC}"/>
    <cellStyle name="Comma [0] 4 2 2 2 3 3 3" xfId="32314" xr:uid="{E16FEC99-EB82-43BD-88C1-7363EC019665}"/>
    <cellStyle name="Comma [0] 4 2 2 2 3 4" xfId="41067" xr:uid="{868E0D6A-9794-4958-8650-C4D478E11409}"/>
    <cellStyle name="Comma [0] 4 2 2 2 3 5" xfId="23562" xr:uid="{3C534BCE-3E60-465C-8760-BCA2DDD91B70}"/>
    <cellStyle name="Comma [0] 4 2 2 2 4" xfId="8244" xr:uid="{00000000-0005-0000-0000-00005A030000}"/>
    <cellStyle name="Comma [0] 4 2 2 2 4 2" xfId="16997" xr:uid="{3A18F224-D22D-4954-B319-2297057AC073}"/>
    <cellStyle name="Comma [0] 4 2 2 2 4 2 2" xfId="52007" xr:uid="{8617B6C5-2230-475B-8CB6-A6F72C4E77A9}"/>
    <cellStyle name="Comma [0] 4 2 2 2 4 2 3" xfId="34502" xr:uid="{1B609563-0C35-4C2D-9324-8A4B52C2A669}"/>
    <cellStyle name="Comma [0] 4 2 2 2 4 3" xfId="43255" xr:uid="{A5326B8E-E676-44EC-B1F7-F5B332EECBEB}"/>
    <cellStyle name="Comma [0] 4 2 2 2 4 4" xfId="25750" xr:uid="{18EDD958-264E-429E-9DBB-864D1B62F339}"/>
    <cellStyle name="Comma [0] 4 2 2 2 5" xfId="12621" xr:uid="{B0DA5EF7-D809-4FE4-81FA-8CD6A14FC49B}"/>
    <cellStyle name="Comma [0] 4 2 2 2 5 2" xfId="47631" xr:uid="{0711CE55-DCDD-4685-8F99-09975559F8D4}"/>
    <cellStyle name="Comma [0] 4 2 2 2 5 3" xfId="30126" xr:uid="{2C3D0CCF-23A9-4903-A541-D763C360461A}"/>
    <cellStyle name="Comma [0] 4 2 2 2 6" xfId="38879" xr:uid="{33ABD2A5-163D-4AB8-B42D-6F2AC04C44E7}"/>
    <cellStyle name="Comma [0] 4 2 2 2 7" xfId="21374" xr:uid="{BF1FD774-BABC-46EC-8A7D-CC4ED7C16295}"/>
    <cellStyle name="Comma [0] 4 2 2 3" xfId="4412" xr:uid="{00000000-0005-0000-0000-00005B030000}"/>
    <cellStyle name="Comma [0] 4 2 2 3 2" xfId="6601" xr:uid="{00000000-0005-0000-0000-00005C030000}"/>
    <cellStyle name="Comma [0] 4 2 2 3 2 2" xfId="10978" xr:uid="{00000000-0005-0000-0000-00005D030000}"/>
    <cellStyle name="Comma [0] 4 2 2 3 2 2 2" xfId="19731" xr:uid="{F6CEF676-4BE7-41FA-8DDE-53B47E72CE85}"/>
    <cellStyle name="Comma [0] 4 2 2 3 2 2 2 2" xfId="54741" xr:uid="{0C5F0B2A-C9A0-4766-ACB6-85E8CD916D71}"/>
    <cellStyle name="Comma [0] 4 2 2 3 2 2 2 3" xfId="37236" xr:uid="{F0763CEA-0AF8-49A2-8854-9957BA224EBA}"/>
    <cellStyle name="Comma [0] 4 2 2 3 2 2 3" xfId="45989" xr:uid="{354A41CA-6001-4C72-A03A-AB92775B0654}"/>
    <cellStyle name="Comma [0] 4 2 2 3 2 2 4" xfId="28484" xr:uid="{AD21D7BB-28E7-40B9-B1DC-F99CDD96FF9F}"/>
    <cellStyle name="Comma [0] 4 2 2 3 2 3" xfId="15355" xr:uid="{98EE38E9-BA32-49FC-8A34-538C5ED47FE3}"/>
    <cellStyle name="Comma [0] 4 2 2 3 2 3 2" xfId="50365" xr:uid="{28DAB6FD-21C8-4A84-B4D5-7AB476F56740}"/>
    <cellStyle name="Comma [0] 4 2 2 3 2 3 3" xfId="32860" xr:uid="{055F0CD3-75A1-4514-B6D0-F07EF006DA7E}"/>
    <cellStyle name="Comma [0] 4 2 2 3 2 4" xfId="41613" xr:uid="{CD1C5872-B0D7-4120-85CA-E8642C15BDE6}"/>
    <cellStyle name="Comma [0] 4 2 2 3 2 5" xfId="24108" xr:uid="{962B6DA5-7D83-4728-8062-56E2CE6F424E}"/>
    <cellStyle name="Comma [0] 4 2 2 3 3" xfId="8790" xr:uid="{00000000-0005-0000-0000-00005E030000}"/>
    <cellStyle name="Comma [0] 4 2 2 3 3 2" xfId="17543" xr:uid="{6EC8FF15-2B82-4AB9-B2EA-EAD72D1702A8}"/>
    <cellStyle name="Comma [0] 4 2 2 3 3 2 2" xfId="52553" xr:uid="{057BCAA5-B693-4410-8B53-1A5397279010}"/>
    <cellStyle name="Comma [0] 4 2 2 3 3 2 3" xfId="35048" xr:uid="{70C51DE1-BCEF-4E61-AC9E-5CD8D1BF7AC2}"/>
    <cellStyle name="Comma [0] 4 2 2 3 3 3" xfId="43801" xr:uid="{B4D49BA8-B0AE-47BA-AE5F-EBEF5A3F0A42}"/>
    <cellStyle name="Comma [0] 4 2 2 3 3 4" xfId="26296" xr:uid="{C2486FD2-A03C-445C-AE44-6FF472DCABD1}"/>
    <cellStyle name="Comma [0] 4 2 2 3 4" xfId="13167" xr:uid="{13CBC2FF-F1C5-414F-ACE6-45D1D05B9920}"/>
    <cellStyle name="Comma [0] 4 2 2 3 4 2" xfId="48177" xr:uid="{B08C0295-3824-47AF-90E6-44155EAC1AF4}"/>
    <cellStyle name="Comma [0] 4 2 2 3 4 3" xfId="30672" xr:uid="{C6342144-2BC2-49D1-988F-786884378AE5}"/>
    <cellStyle name="Comma [0] 4 2 2 3 5" xfId="39425" xr:uid="{AAC256EE-00C8-432F-8DC0-5D26352FA349}"/>
    <cellStyle name="Comma [0] 4 2 2 3 6" xfId="21920" xr:uid="{9746DB47-0374-4D86-BE52-5F565029B1D7}"/>
    <cellStyle name="Comma [0] 4 2 2 4" xfId="5507" xr:uid="{00000000-0005-0000-0000-00005F030000}"/>
    <cellStyle name="Comma [0] 4 2 2 4 2" xfId="9884" xr:uid="{00000000-0005-0000-0000-000060030000}"/>
    <cellStyle name="Comma [0] 4 2 2 4 2 2" xfId="18637" xr:uid="{E0D57D46-5EBB-46CC-A819-2E2727C55C49}"/>
    <cellStyle name="Comma [0] 4 2 2 4 2 2 2" xfId="53647" xr:uid="{4BF36F58-6F43-4241-A50F-D1F2AFA4D205}"/>
    <cellStyle name="Comma [0] 4 2 2 4 2 2 3" xfId="36142" xr:uid="{B0D8F883-A125-4FFB-B159-DB942EC81113}"/>
    <cellStyle name="Comma [0] 4 2 2 4 2 3" xfId="44895" xr:uid="{D3B4EC4D-BD2E-419F-8F4B-1BDE273956B1}"/>
    <cellStyle name="Comma [0] 4 2 2 4 2 4" xfId="27390" xr:uid="{AC8C3882-BCA1-426B-9591-E7F920E1BFB2}"/>
    <cellStyle name="Comma [0] 4 2 2 4 3" xfId="14261" xr:uid="{30F20ABC-53D5-4629-908F-7B7909727068}"/>
    <cellStyle name="Comma [0] 4 2 2 4 3 2" xfId="49271" xr:uid="{5890414B-1F59-44B8-A782-978D0ECDC626}"/>
    <cellStyle name="Comma [0] 4 2 2 4 3 3" xfId="31766" xr:uid="{70087837-B079-4377-989C-376648BD30EF}"/>
    <cellStyle name="Comma [0] 4 2 2 4 4" xfId="40519" xr:uid="{2B5C1497-D68D-4B33-AC47-F23C2DBFDACE}"/>
    <cellStyle name="Comma [0] 4 2 2 4 5" xfId="23014" xr:uid="{821FADF6-34C0-46B3-92C4-33C203FC1A71}"/>
    <cellStyle name="Comma [0] 4 2 2 5" xfId="7696" xr:uid="{00000000-0005-0000-0000-000061030000}"/>
    <cellStyle name="Comma [0] 4 2 2 5 2" xfId="16449" xr:uid="{925DAE7A-11A7-44F9-AC6E-2EF8B802F9BB}"/>
    <cellStyle name="Comma [0] 4 2 2 5 2 2" xfId="51459" xr:uid="{F922F82F-D6D4-43B8-BA6E-251C9896C83C}"/>
    <cellStyle name="Comma [0] 4 2 2 5 2 3" xfId="33954" xr:uid="{8D91A088-0892-46D2-9D61-050B6B65F5C2}"/>
    <cellStyle name="Comma [0] 4 2 2 5 3" xfId="42707" xr:uid="{12CAE966-CBC0-409A-B581-BF81F8F2ABFA}"/>
    <cellStyle name="Comma [0] 4 2 2 5 4" xfId="25202" xr:uid="{A4974F48-5293-4B76-BB9A-1F671DB9D7EE}"/>
    <cellStyle name="Comma [0] 4 2 2 6" xfId="12073" xr:uid="{F3DEFBD8-63BF-46FD-BA6C-CC68C5C30E08}"/>
    <cellStyle name="Comma [0] 4 2 2 6 2" xfId="47083" xr:uid="{EB816CC5-646B-41E1-AF07-02283580BF92}"/>
    <cellStyle name="Comma [0] 4 2 2 6 3" xfId="29578" xr:uid="{32FFFD02-9A36-4DAB-B646-BD8E055F55D2}"/>
    <cellStyle name="Comma [0] 4 2 2 7" xfId="38331" xr:uid="{22EFE856-C9C3-4A78-8038-7FDC29AA6CB6}"/>
    <cellStyle name="Comma [0] 4 2 2 8" xfId="20826" xr:uid="{D3B63E01-AA90-4F6E-A1FF-38A59111949E}"/>
    <cellStyle name="Comma [0] 4 2 3" xfId="3590" xr:uid="{00000000-0005-0000-0000-000062030000}"/>
    <cellStyle name="Comma [0] 4 2 3 2" xfId="4686" xr:uid="{00000000-0005-0000-0000-000063030000}"/>
    <cellStyle name="Comma [0] 4 2 3 2 2" xfId="6875" xr:uid="{00000000-0005-0000-0000-000064030000}"/>
    <cellStyle name="Comma [0] 4 2 3 2 2 2" xfId="11252" xr:uid="{00000000-0005-0000-0000-000065030000}"/>
    <cellStyle name="Comma [0] 4 2 3 2 2 2 2" xfId="20005" xr:uid="{EE062B5C-C4C0-49FB-8D61-CEC23C3AACC4}"/>
    <cellStyle name="Comma [0] 4 2 3 2 2 2 2 2" xfId="55015" xr:uid="{9DE9BD7F-5466-4193-B18D-FFD12D11B808}"/>
    <cellStyle name="Comma [0] 4 2 3 2 2 2 2 3" xfId="37510" xr:uid="{C1038E21-FB41-4D94-8ACA-3F51A36F0919}"/>
    <cellStyle name="Comma [0] 4 2 3 2 2 2 3" xfId="46263" xr:uid="{AB961717-275F-4F72-8443-6C47347A1B03}"/>
    <cellStyle name="Comma [0] 4 2 3 2 2 2 4" xfId="28758" xr:uid="{B4A72674-868E-45A6-9231-292B3DA83DDE}"/>
    <cellStyle name="Comma [0] 4 2 3 2 2 3" xfId="15629" xr:uid="{EE69308A-08A7-42CC-A44D-47CB98530C60}"/>
    <cellStyle name="Comma [0] 4 2 3 2 2 3 2" xfId="50639" xr:uid="{517C5598-0CAD-44F5-AFAE-B8995280173A}"/>
    <cellStyle name="Comma [0] 4 2 3 2 2 3 3" xfId="33134" xr:uid="{62D28766-6F67-4F95-B328-45F7027FD339}"/>
    <cellStyle name="Comma [0] 4 2 3 2 2 4" xfId="41887" xr:uid="{74D352B8-FAF8-45E5-9532-2DAC934315FF}"/>
    <cellStyle name="Comma [0] 4 2 3 2 2 5" xfId="24382" xr:uid="{F6F463D6-A54C-47BC-9371-51B1C7953525}"/>
    <cellStyle name="Comma [0] 4 2 3 2 3" xfId="9064" xr:uid="{00000000-0005-0000-0000-000066030000}"/>
    <cellStyle name="Comma [0] 4 2 3 2 3 2" xfId="17817" xr:uid="{1D872C1E-23CF-42C9-A222-39587A1684F5}"/>
    <cellStyle name="Comma [0] 4 2 3 2 3 2 2" xfId="52827" xr:uid="{2A36CC7E-0E67-4169-9DCA-5D69B37974CF}"/>
    <cellStyle name="Comma [0] 4 2 3 2 3 2 3" xfId="35322" xr:uid="{BC2EBFD4-CB5B-4534-8D91-BA0687345BAD}"/>
    <cellStyle name="Comma [0] 4 2 3 2 3 3" xfId="44075" xr:uid="{0149ADF5-229C-4F54-9171-F02F40E681D2}"/>
    <cellStyle name="Comma [0] 4 2 3 2 3 4" xfId="26570" xr:uid="{3D4BFA1F-8C6C-415E-B8FD-957E6ECD76AC}"/>
    <cellStyle name="Comma [0] 4 2 3 2 4" xfId="13441" xr:uid="{72671613-5842-4B72-937C-1BE0ECBF0005}"/>
    <cellStyle name="Comma [0] 4 2 3 2 4 2" xfId="48451" xr:uid="{FBD972AF-D052-4EF9-BC40-C1448E04B0CB}"/>
    <cellStyle name="Comma [0] 4 2 3 2 4 3" xfId="30946" xr:uid="{FC56B26F-C5B5-4DF7-B964-352C8116B4DC}"/>
    <cellStyle name="Comma [0] 4 2 3 2 5" xfId="39699" xr:uid="{47693597-D841-4798-A547-CC2E6A1A9736}"/>
    <cellStyle name="Comma [0] 4 2 3 2 6" xfId="22194" xr:uid="{C3024703-2626-4989-B62B-CB5864E59999}"/>
    <cellStyle name="Comma [0] 4 2 3 3" xfId="5781" xr:uid="{00000000-0005-0000-0000-000067030000}"/>
    <cellStyle name="Comma [0] 4 2 3 3 2" xfId="10158" xr:uid="{00000000-0005-0000-0000-000068030000}"/>
    <cellStyle name="Comma [0] 4 2 3 3 2 2" xfId="18911" xr:uid="{7429E06C-19FF-4249-BA10-901EAF3CCAC5}"/>
    <cellStyle name="Comma [0] 4 2 3 3 2 2 2" xfId="53921" xr:uid="{BFC046B4-F1E8-489D-AEB2-3EA2698B209C}"/>
    <cellStyle name="Comma [0] 4 2 3 3 2 2 3" xfId="36416" xr:uid="{1B6FBEE7-CF07-498B-B335-C4EF256F8E0E}"/>
    <cellStyle name="Comma [0] 4 2 3 3 2 3" xfId="45169" xr:uid="{55746EB7-C488-433B-A914-47923A20919F}"/>
    <cellStyle name="Comma [0] 4 2 3 3 2 4" xfId="27664" xr:uid="{43293D7F-8A2D-4AA9-8AA3-5EF54231507F}"/>
    <cellStyle name="Comma [0] 4 2 3 3 3" xfId="14535" xr:uid="{54F7F733-7219-4621-B6FB-8DC206E051CE}"/>
    <cellStyle name="Comma [0] 4 2 3 3 3 2" xfId="49545" xr:uid="{B733049F-A989-458B-BF24-0344C883F016}"/>
    <cellStyle name="Comma [0] 4 2 3 3 3 3" xfId="32040" xr:uid="{E6813E07-15AB-4B9B-934F-F549B9F2EAA3}"/>
    <cellStyle name="Comma [0] 4 2 3 3 4" xfId="40793" xr:uid="{BD1EAD75-BBF8-4AD9-9807-136D91BFE276}"/>
    <cellStyle name="Comma [0] 4 2 3 3 5" xfId="23288" xr:uid="{6E323842-3688-4B0B-9AD9-3BA0B132892D}"/>
    <cellStyle name="Comma [0] 4 2 3 4" xfId="7970" xr:uid="{00000000-0005-0000-0000-000069030000}"/>
    <cellStyle name="Comma [0] 4 2 3 4 2" xfId="16723" xr:uid="{9DE8A4B8-17A3-455E-9875-7F7A7666796A}"/>
    <cellStyle name="Comma [0] 4 2 3 4 2 2" xfId="51733" xr:uid="{151E3C76-9475-4A7E-BF64-9453DDCD3B76}"/>
    <cellStyle name="Comma [0] 4 2 3 4 2 3" xfId="34228" xr:uid="{8BA646EA-74E3-4441-AF5A-CC8E12EF823D}"/>
    <cellStyle name="Comma [0] 4 2 3 4 3" xfId="42981" xr:uid="{1C868093-8950-466C-A5F4-9A1EA9A72DDC}"/>
    <cellStyle name="Comma [0] 4 2 3 4 4" xfId="25476" xr:uid="{54272624-C7F9-4B07-97AA-67166A813701}"/>
    <cellStyle name="Comma [0] 4 2 3 5" xfId="12347" xr:uid="{2B32D9D5-06E4-438A-887F-2BB7E1952013}"/>
    <cellStyle name="Comma [0] 4 2 3 5 2" xfId="47357" xr:uid="{789165B5-44A5-41E9-8A6A-A80F23EDD94E}"/>
    <cellStyle name="Comma [0] 4 2 3 5 3" xfId="29852" xr:uid="{CBA1858B-2C69-42F7-9451-C46BA7D2717B}"/>
    <cellStyle name="Comma [0] 4 2 3 6" xfId="38605" xr:uid="{2BABCFF8-4EE8-4E7D-B7EC-9D5C573C559E}"/>
    <cellStyle name="Comma [0] 4 2 3 7" xfId="21100" xr:uid="{AD1AEF59-D85A-4AC5-B544-8A5B07508D26}"/>
    <cellStyle name="Comma [0] 4 2 4" xfId="4138" xr:uid="{00000000-0005-0000-0000-00006A030000}"/>
    <cellStyle name="Comma [0] 4 2 4 2" xfId="6327" xr:uid="{00000000-0005-0000-0000-00006B030000}"/>
    <cellStyle name="Comma [0] 4 2 4 2 2" xfId="10704" xr:uid="{00000000-0005-0000-0000-00006C030000}"/>
    <cellStyle name="Comma [0] 4 2 4 2 2 2" xfId="19457" xr:uid="{704593B1-50E5-4553-A97D-8AD6D855C817}"/>
    <cellStyle name="Comma [0] 4 2 4 2 2 2 2" xfId="54467" xr:uid="{03656F0D-4BEE-49F6-8242-1CD9B34BA71D}"/>
    <cellStyle name="Comma [0] 4 2 4 2 2 2 3" xfId="36962" xr:uid="{25BD42DE-5F7E-42CD-A4B4-1326E1962FFB}"/>
    <cellStyle name="Comma [0] 4 2 4 2 2 3" xfId="45715" xr:uid="{C21347AF-27C5-4D41-9FCD-B00625CC23B4}"/>
    <cellStyle name="Comma [0] 4 2 4 2 2 4" xfId="28210" xr:uid="{775FDE94-2B3B-41F9-B6C8-714453820CA2}"/>
    <cellStyle name="Comma [0] 4 2 4 2 3" xfId="15081" xr:uid="{211FF38A-6F21-4900-8F04-4CFA7F10A650}"/>
    <cellStyle name="Comma [0] 4 2 4 2 3 2" xfId="50091" xr:uid="{D0A11CA2-4C95-4CB4-8965-891A8A116BD2}"/>
    <cellStyle name="Comma [0] 4 2 4 2 3 3" xfId="32586" xr:uid="{AF47BA91-24EE-43F0-9DFA-2850ACC97133}"/>
    <cellStyle name="Comma [0] 4 2 4 2 4" xfId="41339" xr:uid="{9E1DB200-8179-440B-98B5-1389BFD1F3D8}"/>
    <cellStyle name="Comma [0] 4 2 4 2 5" xfId="23834" xr:uid="{D58B150D-6623-4923-8077-F189739049F8}"/>
    <cellStyle name="Comma [0] 4 2 4 3" xfId="8516" xr:uid="{00000000-0005-0000-0000-00006D030000}"/>
    <cellStyle name="Comma [0] 4 2 4 3 2" xfId="17269" xr:uid="{88A2F1D3-6692-4069-AB30-66E0D7CFAA65}"/>
    <cellStyle name="Comma [0] 4 2 4 3 2 2" xfId="52279" xr:uid="{116473B9-8287-40F4-856F-D282F4B4E832}"/>
    <cellStyle name="Comma [0] 4 2 4 3 2 3" xfId="34774" xr:uid="{08B6C42B-0676-49DB-803F-080C34F47383}"/>
    <cellStyle name="Comma [0] 4 2 4 3 3" xfId="43527" xr:uid="{ABD4288F-08C2-4F75-A674-5FBA8FA47C51}"/>
    <cellStyle name="Comma [0] 4 2 4 3 4" xfId="26022" xr:uid="{E84EE61B-F91E-4F1A-AE1E-A746112B51D8}"/>
    <cellStyle name="Comma [0] 4 2 4 4" xfId="12893" xr:uid="{A670F976-4730-4AE0-9171-F2F412A62D77}"/>
    <cellStyle name="Comma [0] 4 2 4 4 2" xfId="47903" xr:uid="{9CBBFAF7-C1E0-47D2-8F0C-AFB81F4DED00}"/>
    <cellStyle name="Comma [0] 4 2 4 4 3" xfId="30398" xr:uid="{D75013EA-8239-4002-9D63-E85DB4E9B613}"/>
    <cellStyle name="Comma [0] 4 2 4 5" xfId="39151" xr:uid="{B5658653-63C7-4757-9749-6789212FAC4E}"/>
    <cellStyle name="Comma [0] 4 2 4 6" xfId="21646" xr:uid="{4C2A5D83-79E0-4607-8EC8-F842A4224C6A}"/>
    <cellStyle name="Comma [0] 4 2 5" xfId="5233" xr:uid="{00000000-0005-0000-0000-00006E030000}"/>
    <cellStyle name="Comma [0] 4 2 5 2" xfId="9610" xr:uid="{00000000-0005-0000-0000-00006F030000}"/>
    <cellStyle name="Comma [0] 4 2 5 2 2" xfId="18363" xr:uid="{105ED108-4ACF-4B14-8BCD-064E1717EB86}"/>
    <cellStyle name="Comma [0] 4 2 5 2 2 2" xfId="53373" xr:uid="{F4B21B18-02F1-4B1E-9D2C-CC0DBD56AB6E}"/>
    <cellStyle name="Comma [0] 4 2 5 2 2 3" xfId="35868" xr:uid="{B835BC52-8858-4733-91D5-163C7494EA3A}"/>
    <cellStyle name="Comma [0] 4 2 5 2 3" xfId="44621" xr:uid="{0CD900C7-41D8-4277-BD36-F05AA8949A90}"/>
    <cellStyle name="Comma [0] 4 2 5 2 4" xfId="27116" xr:uid="{F689B968-09F5-4194-89E6-E8EDFAF648D2}"/>
    <cellStyle name="Comma [0] 4 2 5 3" xfId="13987" xr:uid="{6F273F49-E337-4028-8923-8313D3792424}"/>
    <cellStyle name="Comma [0] 4 2 5 3 2" xfId="48997" xr:uid="{ED5E422C-DEA5-47C2-AE72-FCC1B2E14C53}"/>
    <cellStyle name="Comma [0] 4 2 5 3 3" xfId="31492" xr:uid="{5A098302-8FF2-48B3-9D95-0F7E1CCB8BC4}"/>
    <cellStyle name="Comma [0] 4 2 5 4" xfId="40245" xr:uid="{B1F8EAF3-DBA8-4A4E-9595-6D6FB681322C}"/>
    <cellStyle name="Comma [0] 4 2 5 5" xfId="22740" xr:uid="{A4384007-DA93-4861-B764-D7A2C2E90CF9}"/>
    <cellStyle name="Comma [0] 4 2 6" xfId="7422" xr:uid="{00000000-0005-0000-0000-000070030000}"/>
    <cellStyle name="Comma [0] 4 2 6 2" xfId="16175" xr:uid="{475694C3-B2DD-4C84-BED5-4623B5ABD072}"/>
    <cellStyle name="Comma [0] 4 2 6 2 2" xfId="51185" xr:uid="{B74CF768-8F00-4555-9586-F9DB09D1AAB3}"/>
    <cellStyle name="Comma [0] 4 2 6 2 3" xfId="33680" xr:uid="{93CFC9FD-A555-40EE-BE82-6FA8B57582F3}"/>
    <cellStyle name="Comma [0] 4 2 6 3" xfId="42433" xr:uid="{05F57256-6AB3-4F8D-86F9-2D2E3AC09B17}"/>
    <cellStyle name="Comma [0] 4 2 6 4" xfId="24928" xr:uid="{1E5207D4-AD94-446B-BB61-519ECD9B649F}"/>
    <cellStyle name="Comma [0] 4 2 7" xfId="11799" xr:uid="{ABFD6DCB-BCA1-4F12-A744-EEF8341DD391}"/>
    <cellStyle name="Comma [0] 4 2 7 2" xfId="46809" xr:uid="{2EC0B9A1-1411-4CB4-B57F-1C086EB7E1C5}"/>
    <cellStyle name="Comma [0] 4 2 7 3" xfId="29304" xr:uid="{583D325F-7B8C-4282-A43B-FDDDDF0471DD}"/>
    <cellStyle name="Comma [0] 4 2 8" xfId="38057" xr:uid="{70C990E3-CD73-44FD-AFBD-C39E7448A6AF}"/>
    <cellStyle name="Comma [0] 4 2 9" xfId="20552" xr:uid="{70733DFB-BB11-425F-929A-648473F4BA51}"/>
    <cellStyle name="Comma [0] 4 3" xfId="3199" xr:uid="{00000000-0005-0000-0000-000071030000}"/>
    <cellStyle name="Comma [0] 4 3 2" xfId="3752" xr:uid="{00000000-0005-0000-0000-000072030000}"/>
    <cellStyle name="Comma [0] 4 3 2 2" xfId="4848" xr:uid="{00000000-0005-0000-0000-000073030000}"/>
    <cellStyle name="Comma [0] 4 3 2 2 2" xfId="7037" xr:uid="{00000000-0005-0000-0000-000074030000}"/>
    <cellStyle name="Comma [0] 4 3 2 2 2 2" xfId="11414" xr:uid="{00000000-0005-0000-0000-000075030000}"/>
    <cellStyle name="Comma [0] 4 3 2 2 2 2 2" xfId="20167" xr:uid="{1CB8CA66-830D-49D5-BD42-D165A2D3A0FE}"/>
    <cellStyle name="Comma [0] 4 3 2 2 2 2 2 2" xfId="55177" xr:uid="{88F734D1-4623-471B-80F4-B6D371D6CDC2}"/>
    <cellStyle name="Comma [0] 4 3 2 2 2 2 2 3" xfId="37672" xr:uid="{F2EEDE7A-CFAF-4C4E-9B80-B6FB3BF38535}"/>
    <cellStyle name="Comma [0] 4 3 2 2 2 2 3" xfId="46425" xr:uid="{4BF6E4BA-B55C-430B-8BEA-A8CB80FFD402}"/>
    <cellStyle name="Comma [0] 4 3 2 2 2 2 4" xfId="28920" xr:uid="{0E6B99C5-41E1-484D-98F6-0D6F5F405899}"/>
    <cellStyle name="Comma [0] 4 3 2 2 2 3" xfId="15791" xr:uid="{66150484-3FC7-4E80-89AC-E5E7136D823D}"/>
    <cellStyle name="Comma [0] 4 3 2 2 2 3 2" xfId="50801" xr:uid="{CE939634-C55F-4AD1-AE57-A4799BBB0FFF}"/>
    <cellStyle name="Comma [0] 4 3 2 2 2 3 3" xfId="33296" xr:uid="{0B837B73-7912-480E-976E-0F46642191A4}"/>
    <cellStyle name="Comma [0] 4 3 2 2 2 4" xfId="42049" xr:uid="{40B62E23-DC3B-4678-BAF3-1A47F66D9F79}"/>
    <cellStyle name="Comma [0] 4 3 2 2 2 5" xfId="24544" xr:uid="{59A728A0-BD6C-4A2C-9BC3-3500081C309A}"/>
    <cellStyle name="Comma [0] 4 3 2 2 3" xfId="9226" xr:uid="{00000000-0005-0000-0000-000076030000}"/>
    <cellStyle name="Comma [0] 4 3 2 2 3 2" xfId="17979" xr:uid="{7DF5707E-F3F4-41B4-A61D-DC78F06A8638}"/>
    <cellStyle name="Comma [0] 4 3 2 2 3 2 2" xfId="52989" xr:uid="{7E97335E-DB4E-418A-97A0-2EC7E6D5A077}"/>
    <cellStyle name="Comma [0] 4 3 2 2 3 2 3" xfId="35484" xr:uid="{922C9CAB-CE73-4735-B548-0334CB595EDC}"/>
    <cellStyle name="Comma [0] 4 3 2 2 3 3" xfId="44237" xr:uid="{BB482800-989A-46A9-8DCE-056CD3D4C4BC}"/>
    <cellStyle name="Comma [0] 4 3 2 2 3 4" xfId="26732" xr:uid="{54B8374F-F980-4D44-926B-5465A44AB886}"/>
    <cellStyle name="Comma [0] 4 3 2 2 4" xfId="13603" xr:uid="{7EFDEDA2-8D72-4C21-B184-D96F1623EE3C}"/>
    <cellStyle name="Comma [0] 4 3 2 2 4 2" xfId="48613" xr:uid="{F954AB53-F433-4F8E-A00B-CF70A1F5742B}"/>
    <cellStyle name="Comma [0] 4 3 2 2 4 3" xfId="31108" xr:uid="{E8052569-2DC4-4E59-B29B-89B65D20B59C}"/>
    <cellStyle name="Comma [0] 4 3 2 2 5" xfId="39861" xr:uid="{DBB917D0-112B-4BE5-8654-72C2B1C87760}"/>
    <cellStyle name="Comma [0] 4 3 2 2 6" xfId="22356" xr:uid="{F66866C4-1F81-4583-8845-535D392BF1A1}"/>
    <cellStyle name="Comma [0] 4 3 2 3" xfId="5943" xr:uid="{00000000-0005-0000-0000-000077030000}"/>
    <cellStyle name="Comma [0] 4 3 2 3 2" xfId="10320" xr:uid="{00000000-0005-0000-0000-000078030000}"/>
    <cellStyle name="Comma [0] 4 3 2 3 2 2" xfId="19073" xr:uid="{2C1DFD45-FA92-4C29-B8F6-3D52A27DD78C}"/>
    <cellStyle name="Comma [0] 4 3 2 3 2 2 2" xfId="54083" xr:uid="{7C4B684D-AF45-48C1-828A-29C5FAA75040}"/>
    <cellStyle name="Comma [0] 4 3 2 3 2 2 3" xfId="36578" xr:uid="{E662751E-A58A-4D3E-8E2A-1777357B292F}"/>
    <cellStyle name="Comma [0] 4 3 2 3 2 3" xfId="45331" xr:uid="{0AAA634F-E3E2-458B-8A58-CEA07669B9A5}"/>
    <cellStyle name="Comma [0] 4 3 2 3 2 4" xfId="27826" xr:uid="{E64A129D-67C7-46BE-8EFE-FE741703D557}"/>
    <cellStyle name="Comma [0] 4 3 2 3 3" xfId="14697" xr:uid="{531BF359-AE7D-4F25-A346-D094DE42B2A6}"/>
    <cellStyle name="Comma [0] 4 3 2 3 3 2" xfId="49707" xr:uid="{658FD8F1-D185-44F5-B1FA-B052EAA9D408}"/>
    <cellStyle name="Comma [0] 4 3 2 3 3 3" xfId="32202" xr:uid="{32932332-15DB-4FC8-A14C-B0A903B2B491}"/>
    <cellStyle name="Comma [0] 4 3 2 3 4" xfId="40955" xr:uid="{B654842E-97F0-47F4-87FC-BD495ED0166B}"/>
    <cellStyle name="Comma [0] 4 3 2 3 5" xfId="23450" xr:uid="{E201F738-6B38-4647-B021-CF66EB26E27B}"/>
    <cellStyle name="Comma [0] 4 3 2 4" xfId="8132" xr:uid="{00000000-0005-0000-0000-000079030000}"/>
    <cellStyle name="Comma [0] 4 3 2 4 2" xfId="16885" xr:uid="{0D24416C-CC22-49C3-AEB3-3723117E5254}"/>
    <cellStyle name="Comma [0] 4 3 2 4 2 2" xfId="51895" xr:uid="{AB40DA0A-B67A-4681-84ED-734EDE08D10C}"/>
    <cellStyle name="Comma [0] 4 3 2 4 2 3" xfId="34390" xr:uid="{76D9DCD0-3D3A-4123-932E-55D90F9CDE1D}"/>
    <cellStyle name="Comma [0] 4 3 2 4 3" xfId="43143" xr:uid="{5E07EBD6-543D-4DBC-948C-BE52398BF5BF}"/>
    <cellStyle name="Comma [0] 4 3 2 4 4" xfId="25638" xr:uid="{3459CFB9-3013-48CA-AC8B-A25C6AFC40A7}"/>
    <cellStyle name="Comma [0] 4 3 2 5" xfId="12509" xr:uid="{BCD5FD17-B3FA-4717-AC6C-E894796F3340}"/>
    <cellStyle name="Comma [0] 4 3 2 5 2" xfId="47519" xr:uid="{417AF607-930A-4510-AF6B-12E3E4A7DC6C}"/>
    <cellStyle name="Comma [0] 4 3 2 5 3" xfId="30014" xr:uid="{D5A08755-25F2-4545-99E5-D4E866CC7A5E}"/>
    <cellStyle name="Comma [0] 4 3 2 6" xfId="38767" xr:uid="{3E18FEE7-5AC4-48E3-BC2D-278B8080354A}"/>
    <cellStyle name="Comma [0] 4 3 2 7" xfId="21262" xr:uid="{2CC38DCA-804F-489D-BBDD-CBD1CC76FA6D}"/>
    <cellStyle name="Comma [0] 4 3 3" xfId="4300" xr:uid="{00000000-0005-0000-0000-00007A030000}"/>
    <cellStyle name="Comma [0] 4 3 3 2" xfId="6489" xr:uid="{00000000-0005-0000-0000-00007B030000}"/>
    <cellStyle name="Comma [0] 4 3 3 2 2" xfId="10866" xr:uid="{00000000-0005-0000-0000-00007C030000}"/>
    <cellStyle name="Comma [0] 4 3 3 2 2 2" xfId="19619" xr:uid="{52DFA718-AFC6-48DC-80A5-41644B59BA24}"/>
    <cellStyle name="Comma [0] 4 3 3 2 2 2 2" xfId="54629" xr:uid="{9876034B-4466-45B8-B2B7-0AAE20E2348C}"/>
    <cellStyle name="Comma [0] 4 3 3 2 2 2 3" xfId="37124" xr:uid="{CA458FF9-9144-4370-B6D4-FEB9A29822AB}"/>
    <cellStyle name="Comma [0] 4 3 3 2 2 3" xfId="45877" xr:uid="{87818803-3601-4790-B540-9C2A54567D82}"/>
    <cellStyle name="Comma [0] 4 3 3 2 2 4" xfId="28372" xr:uid="{7719EF83-798D-4BD3-ABEA-B033DAE9108A}"/>
    <cellStyle name="Comma [0] 4 3 3 2 3" xfId="15243" xr:uid="{9228BAC7-5999-4201-A5EC-D4A6388342E3}"/>
    <cellStyle name="Comma [0] 4 3 3 2 3 2" xfId="50253" xr:uid="{A20C8106-CF16-4D56-8000-C9079899481A}"/>
    <cellStyle name="Comma [0] 4 3 3 2 3 3" xfId="32748" xr:uid="{F36B8CEE-D940-4768-9515-30686B5A5836}"/>
    <cellStyle name="Comma [0] 4 3 3 2 4" xfId="41501" xr:uid="{0E41C4AE-E373-4637-8E75-B1D0CF39D8FC}"/>
    <cellStyle name="Comma [0] 4 3 3 2 5" xfId="23996" xr:uid="{2D676FC4-B857-45AA-93C6-1D5ABB910A83}"/>
    <cellStyle name="Comma [0] 4 3 3 3" xfId="8678" xr:uid="{00000000-0005-0000-0000-00007D030000}"/>
    <cellStyle name="Comma [0] 4 3 3 3 2" xfId="17431" xr:uid="{B5AC8700-1C38-4532-92FF-D2FEEC97D03C}"/>
    <cellStyle name="Comma [0] 4 3 3 3 2 2" xfId="52441" xr:uid="{84C287BE-8592-40C6-A35E-55F167E7C5EC}"/>
    <cellStyle name="Comma [0] 4 3 3 3 2 3" xfId="34936" xr:uid="{CAAE2F95-3BF4-42B0-AE92-0C8A7186E85E}"/>
    <cellStyle name="Comma [0] 4 3 3 3 3" xfId="43689" xr:uid="{1B8E015E-18D5-4E82-BC5E-2BD4A07DB646}"/>
    <cellStyle name="Comma [0] 4 3 3 3 4" xfId="26184" xr:uid="{E475454B-0D30-498F-BDA0-6D881EA285B2}"/>
    <cellStyle name="Comma [0] 4 3 3 4" xfId="13055" xr:uid="{39113554-2C44-48C7-840C-BBD1FE420010}"/>
    <cellStyle name="Comma [0] 4 3 3 4 2" xfId="48065" xr:uid="{7F65B079-8CCA-4791-8B1D-114D703C42F0}"/>
    <cellStyle name="Comma [0] 4 3 3 4 3" xfId="30560" xr:uid="{6703D4A7-6CC7-494D-99C6-6A5D3866794D}"/>
    <cellStyle name="Comma [0] 4 3 3 5" xfId="39313" xr:uid="{5A067E75-FF9E-42B1-A561-EA12BA0FF659}"/>
    <cellStyle name="Comma [0] 4 3 3 6" xfId="21808" xr:uid="{AE725CDB-B54E-41AE-9348-5BB97EAD326F}"/>
    <cellStyle name="Comma [0] 4 3 4" xfId="5395" xr:uid="{00000000-0005-0000-0000-00007E030000}"/>
    <cellStyle name="Comma [0] 4 3 4 2" xfId="9772" xr:uid="{00000000-0005-0000-0000-00007F030000}"/>
    <cellStyle name="Comma [0] 4 3 4 2 2" xfId="18525" xr:uid="{4FBD4F4C-0609-4C97-96CB-1B726A09F173}"/>
    <cellStyle name="Comma [0] 4 3 4 2 2 2" xfId="53535" xr:uid="{2F7A133B-DDD6-4A0D-B37E-930C19BDD200}"/>
    <cellStyle name="Comma [0] 4 3 4 2 2 3" xfId="36030" xr:uid="{00057B71-4DE7-402D-8F63-FD828AD66051}"/>
    <cellStyle name="Comma [0] 4 3 4 2 3" xfId="44783" xr:uid="{7D26BD5B-4086-47F5-8E65-B1AF14ED9463}"/>
    <cellStyle name="Comma [0] 4 3 4 2 4" xfId="27278" xr:uid="{DD0199C6-7524-432B-8429-02E42ACD40D7}"/>
    <cellStyle name="Comma [0] 4 3 4 3" xfId="14149" xr:uid="{2C305AA9-5D34-4867-8FE4-17FA04449EB2}"/>
    <cellStyle name="Comma [0] 4 3 4 3 2" xfId="49159" xr:uid="{C8F4C431-36DA-4B04-802D-85B3E446A3D9}"/>
    <cellStyle name="Comma [0] 4 3 4 3 3" xfId="31654" xr:uid="{F17827F8-BC3E-480D-99C8-9B2B1E07852E}"/>
    <cellStyle name="Comma [0] 4 3 4 4" xfId="40407" xr:uid="{49A7F69D-6548-4A05-B484-79C0C538C180}"/>
    <cellStyle name="Comma [0] 4 3 4 5" xfId="22902" xr:uid="{B7C1FF95-DF1F-40F6-AC2E-075F96F4236C}"/>
    <cellStyle name="Comma [0] 4 3 5" xfId="7584" xr:uid="{00000000-0005-0000-0000-000080030000}"/>
    <cellStyle name="Comma [0] 4 3 5 2" xfId="16337" xr:uid="{76C4C83F-DC62-4705-B2AF-4BBF6CF0AEAB}"/>
    <cellStyle name="Comma [0] 4 3 5 2 2" xfId="51347" xr:uid="{7703BD77-2194-43E6-BDB8-85A228E1E17E}"/>
    <cellStyle name="Comma [0] 4 3 5 2 3" xfId="33842" xr:uid="{04335CC6-AFFD-4BB5-AA7E-9CFB6EBF3AB6}"/>
    <cellStyle name="Comma [0] 4 3 5 3" xfId="42595" xr:uid="{F915636E-658B-4FB9-8E95-6DFDB24C088C}"/>
    <cellStyle name="Comma [0] 4 3 5 4" xfId="25090" xr:uid="{E5EA1E24-077A-4427-9EDF-02F4768260C4}"/>
    <cellStyle name="Comma [0] 4 3 6" xfId="11961" xr:uid="{72AC4688-8E2B-4DF6-B8A5-A1C4BEA6A8CB}"/>
    <cellStyle name="Comma [0] 4 3 6 2" xfId="46971" xr:uid="{41A9129D-088F-4538-8C5B-B55A0A49AFCD}"/>
    <cellStyle name="Comma [0] 4 3 6 3" xfId="29466" xr:uid="{E67B17F2-91C8-4450-87E7-D0D7C39756F3}"/>
    <cellStyle name="Comma [0] 4 3 7" xfId="38219" xr:uid="{E7580AB8-755A-409C-9AD2-FFFFE1FB80F9}"/>
    <cellStyle name="Comma [0] 4 3 8" xfId="20714" xr:uid="{A898DAB5-C5E3-45CE-8317-F1AF05802441}"/>
    <cellStyle name="Comma [0] 4 4" xfId="3478" xr:uid="{00000000-0005-0000-0000-000081030000}"/>
    <cellStyle name="Comma [0] 4 4 2" xfId="4574" xr:uid="{00000000-0005-0000-0000-000082030000}"/>
    <cellStyle name="Comma [0] 4 4 2 2" xfId="6763" xr:uid="{00000000-0005-0000-0000-000083030000}"/>
    <cellStyle name="Comma [0] 4 4 2 2 2" xfId="11140" xr:uid="{00000000-0005-0000-0000-000084030000}"/>
    <cellStyle name="Comma [0] 4 4 2 2 2 2" xfId="19893" xr:uid="{4903C32E-8092-4F96-B1AB-8EFDBE6E659C}"/>
    <cellStyle name="Comma [0] 4 4 2 2 2 2 2" xfId="54903" xr:uid="{6B6688EC-01E4-4F1E-ACCE-6568C7C92FC7}"/>
    <cellStyle name="Comma [0] 4 4 2 2 2 2 3" xfId="37398" xr:uid="{5F48B88A-8F73-43E3-A4F0-7ADA17ED4AAC}"/>
    <cellStyle name="Comma [0] 4 4 2 2 2 3" xfId="46151" xr:uid="{032A8E8E-164A-4B9C-912A-17CFC964DAAB}"/>
    <cellStyle name="Comma [0] 4 4 2 2 2 4" xfId="28646" xr:uid="{9F8B5F9F-CE26-460D-9826-B38D552D527E}"/>
    <cellStyle name="Comma [0] 4 4 2 2 3" xfId="15517" xr:uid="{016838A3-6090-408C-B730-2E77EE30452D}"/>
    <cellStyle name="Comma [0] 4 4 2 2 3 2" xfId="50527" xr:uid="{A2AB1D08-F82A-4CD5-B5C8-2A93B8D0DA46}"/>
    <cellStyle name="Comma [0] 4 4 2 2 3 3" xfId="33022" xr:uid="{71F6D114-085F-47C2-A296-B21466F61F2D}"/>
    <cellStyle name="Comma [0] 4 4 2 2 4" xfId="41775" xr:uid="{8BC5E0B5-7D6E-4C52-B310-C861216137B1}"/>
    <cellStyle name="Comma [0] 4 4 2 2 5" xfId="24270" xr:uid="{96D7EFA0-D1E7-44C7-BB8A-3BDB7604B1EC}"/>
    <cellStyle name="Comma [0] 4 4 2 3" xfId="8952" xr:uid="{00000000-0005-0000-0000-000085030000}"/>
    <cellStyle name="Comma [0] 4 4 2 3 2" xfId="17705" xr:uid="{C6997F88-2A7E-413B-B597-F0053504D81B}"/>
    <cellStyle name="Comma [0] 4 4 2 3 2 2" xfId="52715" xr:uid="{DAC2EC8C-4813-4C08-AA6E-D15BCDFA156F}"/>
    <cellStyle name="Comma [0] 4 4 2 3 2 3" xfId="35210" xr:uid="{1801C66D-7CB6-436C-A1AE-008864A21659}"/>
    <cellStyle name="Comma [0] 4 4 2 3 3" xfId="43963" xr:uid="{841E0179-7A00-4F5E-A866-0F5E9A186430}"/>
    <cellStyle name="Comma [0] 4 4 2 3 4" xfId="26458" xr:uid="{64D8FEF4-D0F2-4EF8-8C0F-C96B8D98ED8D}"/>
    <cellStyle name="Comma [0] 4 4 2 4" xfId="13329" xr:uid="{EA41F8CE-BC1F-4DBB-885B-F2A979E76767}"/>
    <cellStyle name="Comma [0] 4 4 2 4 2" xfId="48339" xr:uid="{E0DA4BF3-E8AD-4BB4-B4F3-992E45943004}"/>
    <cellStyle name="Comma [0] 4 4 2 4 3" xfId="30834" xr:uid="{507DA4B7-8F6C-464A-BE7C-2A334471C953}"/>
    <cellStyle name="Comma [0] 4 4 2 5" xfId="39587" xr:uid="{D6D354E7-A1E0-4D23-9654-AF5F24ED6614}"/>
    <cellStyle name="Comma [0] 4 4 2 6" xfId="22082" xr:uid="{21C4D887-E619-4BF2-B1CF-D65A29378914}"/>
    <cellStyle name="Comma [0] 4 4 3" xfId="5669" xr:uid="{00000000-0005-0000-0000-000086030000}"/>
    <cellStyle name="Comma [0] 4 4 3 2" xfId="10046" xr:uid="{00000000-0005-0000-0000-000087030000}"/>
    <cellStyle name="Comma [0] 4 4 3 2 2" xfId="18799" xr:uid="{9CA808D7-9405-4992-806F-CAC17B7726DB}"/>
    <cellStyle name="Comma [0] 4 4 3 2 2 2" xfId="53809" xr:uid="{9C0B28C3-AD22-428B-A4D4-45B216A19D03}"/>
    <cellStyle name="Comma [0] 4 4 3 2 2 3" xfId="36304" xr:uid="{F739C42A-90B3-4685-A8D2-C5AE14035728}"/>
    <cellStyle name="Comma [0] 4 4 3 2 3" xfId="45057" xr:uid="{3FB663C2-A5D0-48E8-968A-776283B9AE3B}"/>
    <cellStyle name="Comma [0] 4 4 3 2 4" xfId="27552" xr:uid="{5D962226-4774-490B-BB32-1C685939C110}"/>
    <cellStyle name="Comma [0] 4 4 3 3" xfId="14423" xr:uid="{1E277F43-1DB9-4164-BB93-7E92B1850AA0}"/>
    <cellStyle name="Comma [0] 4 4 3 3 2" xfId="49433" xr:uid="{67B4AB63-1FE8-4CB4-B81B-76AF4DA5C2E8}"/>
    <cellStyle name="Comma [0] 4 4 3 3 3" xfId="31928" xr:uid="{01B865B2-646B-44B1-88E5-E657FE07CB1D}"/>
    <cellStyle name="Comma [0] 4 4 3 4" xfId="40681" xr:uid="{D5BF4449-0894-47BB-B1FD-E8FFC4200E02}"/>
    <cellStyle name="Comma [0] 4 4 3 5" xfId="23176" xr:uid="{B84DB5A9-0876-4864-A4EF-72BD3B80987E}"/>
    <cellStyle name="Comma [0] 4 4 4" xfId="7858" xr:uid="{00000000-0005-0000-0000-000088030000}"/>
    <cellStyle name="Comma [0] 4 4 4 2" xfId="16611" xr:uid="{6B3C1643-E2B7-400B-9357-A2DC7E2D83B9}"/>
    <cellStyle name="Comma [0] 4 4 4 2 2" xfId="51621" xr:uid="{0B4B89DE-E680-4BE4-ABDF-C04247CF1B38}"/>
    <cellStyle name="Comma [0] 4 4 4 2 3" xfId="34116" xr:uid="{D093E294-9DD0-4EDD-A8DD-A2325088BC86}"/>
    <cellStyle name="Comma [0] 4 4 4 3" xfId="42869" xr:uid="{A1364AC1-10C5-4D9E-A990-27A42322CF55}"/>
    <cellStyle name="Comma [0] 4 4 4 4" xfId="25364" xr:uid="{25F7CF25-54DC-4CDF-AEBE-05558197A605}"/>
    <cellStyle name="Comma [0] 4 4 5" xfId="12235" xr:uid="{5E17B605-484F-4B38-8F3D-F525013C8C5D}"/>
    <cellStyle name="Comma [0] 4 4 5 2" xfId="47245" xr:uid="{41BEB3B9-DCD3-4D61-BAB5-F04F9DF5DABB}"/>
    <cellStyle name="Comma [0] 4 4 5 3" xfId="29740" xr:uid="{E4D024EB-3CE8-498C-A00B-C57AA7D0D061}"/>
    <cellStyle name="Comma [0] 4 4 6" xfId="38493" xr:uid="{CB4E4A46-49EB-4FBE-A25E-E1FF17B14FE1}"/>
    <cellStyle name="Comma [0] 4 4 7" xfId="20988" xr:uid="{58EBC6A9-4207-471E-9A1D-237303B8F97C}"/>
    <cellStyle name="Comma [0] 4 5" xfId="4026" xr:uid="{00000000-0005-0000-0000-000089030000}"/>
    <cellStyle name="Comma [0] 4 5 2" xfId="6215" xr:uid="{00000000-0005-0000-0000-00008A030000}"/>
    <cellStyle name="Comma [0] 4 5 2 2" xfId="10592" xr:uid="{00000000-0005-0000-0000-00008B030000}"/>
    <cellStyle name="Comma [0] 4 5 2 2 2" xfId="19345" xr:uid="{03995B70-9F69-4605-8E3D-39D0B9ACE362}"/>
    <cellStyle name="Comma [0] 4 5 2 2 2 2" xfId="54355" xr:uid="{447B98F9-78CB-4C8D-AC34-EF2A99CCBFCA}"/>
    <cellStyle name="Comma [0] 4 5 2 2 2 3" xfId="36850" xr:uid="{F494F11D-5638-425E-A4E6-E1351D6D364B}"/>
    <cellStyle name="Comma [0] 4 5 2 2 3" xfId="45603" xr:uid="{9A13EBB3-EBEB-4320-BF15-A011261FE737}"/>
    <cellStyle name="Comma [0] 4 5 2 2 4" xfId="28098" xr:uid="{498B804C-D208-4BD7-A960-6B3A7A03BBD2}"/>
    <cellStyle name="Comma [0] 4 5 2 3" xfId="14969" xr:uid="{E0614B0E-8185-4EB8-B946-AA29CAA7E2AA}"/>
    <cellStyle name="Comma [0] 4 5 2 3 2" xfId="49979" xr:uid="{51874190-A76B-4D1E-9980-04386C0B6773}"/>
    <cellStyle name="Comma [0] 4 5 2 3 3" xfId="32474" xr:uid="{F93E1ADF-5D7F-460E-BB71-C76ECB4144DB}"/>
    <cellStyle name="Comma [0] 4 5 2 4" xfId="41227" xr:uid="{A2275EE2-1CEE-4B8C-8F0F-29A78F5DEEF4}"/>
    <cellStyle name="Comma [0] 4 5 2 5" xfId="23722" xr:uid="{6E513CC3-F8A1-49FE-A198-11858EC56B2B}"/>
    <cellStyle name="Comma [0] 4 5 3" xfId="8404" xr:uid="{00000000-0005-0000-0000-00008C030000}"/>
    <cellStyle name="Comma [0] 4 5 3 2" xfId="17157" xr:uid="{C03012FE-07E7-4EAB-A35E-C059502166E3}"/>
    <cellStyle name="Comma [0] 4 5 3 2 2" xfId="52167" xr:uid="{6501A2AE-4066-417C-997E-F62776DEBCBB}"/>
    <cellStyle name="Comma [0] 4 5 3 2 3" xfId="34662" xr:uid="{F10DF921-0103-4431-B7B8-A72298413E54}"/>
    <cellStyle name="Comma [0] 4 5 3 3" xfId="43415" xr:uid="{8751911C-1E6A-4EC5-8F79-86EA5EB4ECB2}"/>
    <cellStyle name="Comma [0] 4 5 3 4" xfId="25910" xr:uid="{1BD29001-4641-42E2-B55A-03E8FAB82A6B}"/>
    <cellStyle name="Comma [0] 4 5 4" xfId="12781" xr:uid="{EC01AEA2-B791-4C68-BBC3-424A50B63C5C}"/>
    <cellStyle name="Comma [0] 4 5 4 2" xfId="47791" xr:uid="{640517A5-A0A1-4732-A379-F0DB56EBB541}"/>
    <cellStyle name="Comma [0] 4 5 4 3" xfId="30286" xr:uid="{AD0B0F28-DFDF-4B01-8BD8-001E0EDE8F3C}"/>
    <cellStyle name="Comma [0] 4 5 5" xfId="39039" xr:uid="{2B1A94E8-9653-4C6B-B5A3-FD27AD0AC7AE}"/>
    <cellStyle name="Comma [0] 4 5 6" xfId="21534" xr:uid="{0E5BBE23-9A53-456E-8263-D636E6BA59AE}"/>
    <cellStyle name="Comma [0] 4 6" xfId="5121" xr:uid="{00000000-0005-0000-0000-00008D030000}"/>
    <cellStyle name="Comma [0] 4 6 2" xfId="9498" xr:uid="{00000000-0005-0000-0000-00008E030000}"/>
    <cellStyle name="Comma [0] 4 6 2 2" xfId="18251" xr:uid="{D97735DA-C8BA-4895-88E6-5B37CFA62E4F}"/>
    <cellStyle name="Comma [0] 4 6 2 2 2" xfId="53261" xr:uid="{4B2FDBB6-C6F9-4B9B-911D-E480F02829DF}"/>
    <cellStyle name="Comma [0] 4 6 2 2 3" xfId="35756" xr:uid="{44D663DB-71E4-4969-B980-C4C954AF524A}"/>
    <cellStyle name="Comma [0] 4 6 2 3" xfId="44509" xr:uid="{A494E8B6-208B-479D-9821-0663DE9EC413}"/>
    <cellStyle name="Comma [0] 4 6 2 4" xfId="27004" xr:uid="{5CF8623C-65AC-4DF8-A726-DEB64426D3EF}"/>
    <cellStyle name="Comma [0] 4 6 3" xfId="13875" xr:uid="{9651956C-E7C1-421B-9BBB-9A7BADA79C68}"/>
    <cellStyle name="Comma [0] 4 6 3 2" xfId="48885" xr:uid="{10531300-0691-4646-8A50-34329B17A3DB}"/>
    <cellStyle name="Comma [0] 4 6 3 3" xfId="31380" xr:uid="{75328F94-805D-444C-BC57-BDF0E1C308E5}"/>
    <cellStyle name="Comma [0] 4 6 4" xfId="40133" xr:uid="{8FA86709-9FB9-48E0-A6DD-FE2276FD8FFA}"/>
    <cellStyle name="Comma [0] 4 6 5" xfId="22628" xr:uid="{4680EA8C-E0A9-4625-808A-3CEDFC0818E1}"/>
    <cellStyle name="Comma [0] 4 7" xfId="7310" xr:uid="{00000000-0005-0000-0000-00008F030000}"/>
    <cellStyle name="Comma [0] 4 7 2" xfId="16063" xr:uid="{51AB587B-2D92-4BE8-AA5A-D1E21119A944}"/>
    <cellStyle name="Comma [0] 4 7 2 2" xfId="51073" xr:uid="{A32B89B2-F89A-4AF2-99EE-3132C3A8825A}"/>
    <cellStyle name="Comma [0] 4 7 2 3" xfId="33568" xr:uid="{D7348B4E-FC26-4612-B74F-B47D964E0897}"/>
    <cellStyle name="Comma [0] 4 7 3" xfId="42321" xr:uid="{48224E51-618F-426C-BDC2-2F6C0DE8D46F}"/>
    <cellStyle name="Comma [0] 4 7 4" xfId="24816" xr:uid="{1C883C52-13BE-40AB-965E-1139D767EF81}"/>
    <cellStyle name="Comma [0] 4 8" xfId="11687" xr:uid="{BFE9B9C9-3581-4380-B484-1FCC31C8257C}"/>
    <cellStyle name="Comma [0] 4 8 2" xfId="46697" xr:uid="{2791A1BA-99CA-46CC-B9D0-567E063A7735}"/>
    <cellStyle name="Comma [0] 4 8 3" xfId="29192" xr:uid="{47098380-4105-4149-8BFC-34F96CC8CC53}"/>
    <cellStyle name="Comma [0] 4 9" xfId="37945" xr:uid="{67AC48D0-2D2B-46BA-B230-AF7A8942D14D}"/>
    <cellStyle name="Comma [0] 5" xfId="2982" xr:uid="{00000000-0005-0000-0000-000090030000}"/>
    <cellStyle name="Comma [0] 5 2" xfId="3258" xr:uid="{00000000-0005-0000-0000-000091030000}"/>
    <cellStyle name="Comma [0] 5 2 2" xfId="3811" xr:uid="{00000000-0005-0000-0000-000092030000}"/>
    <cellStyle name="Comma [0] 5 2 2 2" xfId="4907" xr:uid="{00000000-0005-0000-0000-000093030000}"/>
    <cellStyle name="Comma [0] 5 2 2 2 2" xfId="7096" xr:uid="{00000000-0005-0000-0000-000094030000}"/>
    <cellStyle name="Comma [0] 5 2 2 2 2 2" xfId="11473" xr:uid="{00000000-0005-0000-0000-000095030000}"/>
    <cellStyle name="Comma [0] 5 2 2 2 2 2 2" xfId="20226" xr:uid="{D28626E5-8E79-4D3D-BC42-9C283F019335}"/>
    <cellStyle name="Comma [0] 5 2 2 2 2 2 2 2" xfId="55236" xr:uid="{6A1052DE-F5E7-445A-AC6A-FAF598824983}"/>
    <cellStyle name="Comma [0] 5 2 2 2 2 2 2 3" xfId="37731" xr:uid="{642B68B0-6757-458C-8FE0-B86656E902C7}"/>
    <cellStyle name="Comma [0] 5 2 2 2 2 2 3" xfId="46484" xr:uid="{FE72582E-53B3-4C3E-BA69-23CEBEB25B5E}"/>
    <cellStyle name="Comma [0] 5 2 2 2 2 2 4" xfId="28979" xr:uid="{6AF6C72A-83AB-4A47-9904-339114956F54}"/>
    <cellStyle name="Comma [0] 5 2 2 2 2 3" xfId="15850" xr:uid="{DB6CA311-2164-446B-BD9D-6441F36F245D}"/>
    <cellStyle name="Comma [0] 5 2 2 2 2 3 2" xfId="50860" xr:uid="{AE756D6C-BC9B-4104-93F7-F9E119C5B7BF}"/>
    <cellStyle name="Comma [0] 5 2 2 2 2 3 3" xfId="33355" xr:uid="{D83F6A5D-D3F8-4FB8-BC1C-77CCDD02038D}"/>
    <cellStyle name="Comma [0] 5 2 2 2 2 4" xfId="42108" xr:uid="{8F343634-275A-4F21-8528-34DF1C322F96}"/>
    <cellStyle name="Comma [0] 5 2 2 2 2 5" xfId="24603" xr:uid="{9F567644-0A72-4D9B-9536-85CA4F059FE3}"/>
    <cellStyle name="Comma [0] 5 2 2 2 3" xfId="9285" xr:uid="{00000000-0005-0000-0000-000096030000}"/>
    <cellStyle name="Comma [0] 5 2 2 2 3 2" xfId="18038" xr:uid="{DAAB4A42-A325-4F86-8349-0CD85176B6F7}"/>
    <cellStyle name="Comma [0] 5 2 2 2 3 2 2" xfId="53048" xr:uid="{14928C51-ADB1-4A70-AADD-2E003B8743FE}"/>
    <cellStyle name="Comma [0] 5 2 2 2 3 2 3" xfId="35543" xr:uid="{0A514555-4D9E-470A-91A8-1FEBF452BD3C}"/>
    <cellStyle name="Comma [0] 5 2 2 2 3 3" xfId="44296" xr:uid="{F4AFA65D-6C05-43FE-8B88-2F7BD33F28AC}"/>
    <cellStyle name="Comma [0] 5 2 2 2 3 4" xfId="26791" xr:uid="{721434CE-43A3-409F-B2B5-4883BE941B53}"/>
    <cellStyle name="Comma [0] 5 2 2 2 4" xfId="13662" xr:uid="{736F3388-602D-4265-8DD9-9C4DFDCF9FA8}"/>
    <cellStyle name="Comma [0] 5 2 2 2 4 2" xfId="48672" xr:uid="{DAC9355E-98BA-4223-A5CC-F51371446465}"/>
    <cellStyle name="Comma [0] 5 2 2 2 4 3" xfId="31167" xr:uid="{C20EC9EA-8912-4CA8-BEAD-37217B76B801}"/>
    <cellStyle name="Comma [0] 5 2 2 2 5" xfId="39920" xr:uid="{3E8CDA1D-858E-4DF7-B16D-23AB7DE223B5}"/>
    <cellStyle name="Comma [0] 5 2 2 2 6" xfId="22415" xr:uid="{C93A404A-AFC3-4292-B4A2-5253E0962C8F}"/>
    <cellStyle name="Comma [0] 5 2 2 3" xfId="6002" xr:uid="{00000000-0005-0000-0000-000097030000}"/>
    <cellStyle name="Comma [0] 5 2 2 3 2" xfId="10379" xr:uid="{00000000-0005-0000-0000-000098030000}"/>
    <cellStyle name="Comma [0] 5 2 2 3 2 2" xfId="19132" xr:uid="{5F7EA37C-7BE5-4B08-BC46-A31C7835A37F}"/>
    <cellStyle name="Comma [0] 5 2 2 3 2 2 2" xfId="54142" xr:uid="{12C58092-200A-4F29-BE13-211837CAD236}"/>
    <cellStyle name="Comma [0] 5 2 2 3 2 2 3" xfId="36637" xr:uid="{A23B4F8A-CEAE-4042-B5B0-63FE34D9775B}"/>
    <cellStyle name="Comma [0] 5 2 2 3 2 3" xfId="45390" xr:uid="{5232C9D0-34DA-4EDF-BBC3-E0C751855E3B}"/>
    <cellStyle name="Comma [0] 5 2 2 3 2 4" xfId="27885" xr:uid="{4B7C1BDF-0E6D-4905-BD70-20F341172C3F}"/>
    <cellStyle name="Comma [0] 5 2 2 3 3" xfId="14756" xr:uid="{89762486-9E4D-4A04-9BFC-8A96EF4DFCD6}"/>
    <cellStyle name="Comma [0] 5 2 2 3 3 2" xfId="49766" xr:uid="{A82A4A98-38B6-4109-A40B-7AB0193A291C}"/>
    <cellStyle name="Comma [0] 5 2 2 3 3 3" xfId="32261" xr:uid="{7E75DB3D-EFF4-49B2-A462-EA4F9FF5A432}"/>
    <cellStyle name="Comma [0] 5 2 2 3 4" xfId="41014" xr:uid="{283FEFDC-A22D-48FC-88FA-8833A6D35E5C}"/>
    <cellStyle name="Comma [0] 5 2 2 3 5" xfId="23509" xr:uid="{7B7D5D6C-EFF5-43CC-A879-34D658E61CCB}"/>
    <cellStyle name="Comma [0] 5 2 2 4" xfId="8191" xr:uid="{00000000-0005-0000-0000-000099030000}"/>
    <cellStyle name="Comma [0] 5 2 2 4 2" xfId="16944" xr:uid="{DBC27439-637C-455F-AD5B-7B116ECD9BF5}"/>
    <cellStyle name="Comma [0] 5 2 2 4 2 2" xfId="51954" xr:uid="{8EEFA316-4B7E-44A3-9414-7525F9EBA3C5}"/>
    <cellStyle name="Comma [0] 5 2 2 4 2 3" xfId="34449" xr:uid="{48A87500-4456-4BC1-A087-099C52DE4F4F}"/>
    <cellStyle name="Comma [0] 5 2 2 4 3" xfId="43202" xr:uid="{05581C18-A62C-49EB-95F0-E5FDF56C31F5}"/>
    <cellStyle name="Comma [0] 5 2 2 4 4" xfId="25697" xr:uid="{1015C22F-B2CF-4D5D-B7D5-F45AB8EC3C05}"/>
    <cellStyle name="Comma [0] 5 2 2 5" xfId="12568" xr:uid="{FE7DF27A-9689-46EF-AA6C-3D6ACE4CF80E}"/>
    <cellStyle name="Comma [0] 5 2 2 5 2" xfId="47578" xr:uid="{C2D42230-3D91-446E-B0B7-6FFEC7A432F0}"/>
    <cellStyle name="Comma [0] 5 2 2 5 3" xfId="30073" xr:uid="{ED1F4C5C-9996-483B-9A36-9EA9478534A5}"/>
    <cellStyle name="Comma [0] 5 2 2 6" xfId="38826" xr:uid="{C953E7EB-2D9B-487A-83F6-40F549458ADF}"/>
    <cellStyle name="Comma [0] 5 2 2 7" xfId="21321" xr:uid="{EF002131-2E63-4F97-BED6-C5455AF7A269}"/>
    <cellStyle name="Comma [0] 5 2 3" xfId="4359" xr:uid="{00000000-0005-0000-0000-00009A030000}"/>
    <cellStyle name="Comma [0] 5 2 3 2" xfId="6548" xr:uid="{00000000-0005-0000-0000-00009B030000}"/>
    <cellStyle name="Comma [0] 5 2 3 2 2" xfId="10925" xr:uid="{00000000-0005-0000-0000-00009C030000}"/>
    <cellStyle name="Comma [0] 5 2 3 2 2 2" xfId="19678" xr:uid="{A779930E-E8AF-45E4-96B3-73F159F78370}"/>
    <cellStyle name="Comma [0] 5 2 3 2 2 2 2" xfId="54688" xr:uid="{F5133B64-4BDA-4886-BE9D-27B2E897AB92}"/>
    <cellStyle name="Comma [0] 5 2 3 2 2 2 3" xfId="37183" xr:uid="{2F0FB011-0D01-4521-850F-E794E3F2158B}"/>
    <cellStyle name="Comma [0] 5 2 3 2 2 3" xfId="45936" xr:uid="{12891A99-89C1-4E87-B321-C2E334C10EA4}"/>
    <cellStyle name="Comma [0] 5 2 3 2 2 4" xfId="28431" xr:uid="{E45A033D-B396-4907-A2AE-F7028135AD5F}"/>
    <cellStyle name="Comma [0] 5 2 3 2 3" xfId="15302" xr:uid="{060637F1-FA2E-4753-B793-35BD0BFE9937}"/>
    <cellStyle name="Comma [0] 5 2 3 2 3 2" xfId="50312" xr:uid="{B8E9ABA7-D3FD-4D36-AB7F-DDFE3469AC84}"/>
    <cellStyle name="Comma [0] 5 2 3 2 3 3" xfId="32807" xr:uid="{388D34CE-D674-40EC-A9D1-44C5DF19D9AC}"/>
    <cellStyle name="Comma [0] 5 2 3 2 4" xfId="41560" xr:uid="{E40AED65-3DBF-4A65-A28E-0BB01F5392A2}"/>
    <cellStyle name="Comma [0] 5 2 3 2 5" xfId="24055" xr:uid="{F72414DF-401F-4873-BF10-1681E02779C5}"/>
    <cellStyle name="Comma [0] 5 2 3 3" xfId="8737" xr:uid="{00000000-0005-0000-0000-00009D030000}"/>
    <cellStyle name="Comma [0] 5 2 3 3 2" xfId="17490" xr:uid="{2A6AC713-28FC-466E-A4BB-24453D1752DE}"/>
    <cellStyle name="Comma [0] 5 2 3 3 2 2" xfId="52500" xr:uid="{E360DDBC-3418-40BD-B74C-24AFA41FE621}"/>
    <cellStyle name="Comma [0] 5 2 3 3 2 3" xfId="34995" xr:uid="{D4AF6CCD-4F76-4E53-9F18-C4461677F770}"/>
    <cellStyle name="Comma [0] 5 2 3 3 3" xfId="43748" xr:uid="{668FFE55-7FCA-41DE-9F2A-5ACDE40294CC}"/>
    <cellStyle name="Comma [0] 5 2 3 3 4" xfId="26243" xr:uid="{BBB3E876-D346-4BBE-B62F-ED151E6ECC47}"/>
    <cellStyle name="Comma [0] 5 2 3 4" xfId="13114" xr:uid="{DFA463BD-B6E8-42AF-A7F1-FB16CEC8509D}"/>
    <cellStyle name="Comma [0] 5 2 3 4 2" xfId="48124" xr:uid="{46C67724-778C-41D8-A99E-313123F6DE3C}"/>
    <cellStyle name="Comma [0] 5 2 3 4 3" xfId="30619" xr:uid="{01060731-7FE9-4F57-A2B2-C3383F7D69F0}"/>
    <cellStyle name="Comma [0] 5 2 3 5" xfId="39372" xr:uid="{2BBD6265-0D99-44DC-AD4D-422BAE773028}"/>
    <cellStyle name="Comma [0] 5 2 3 6" xfId="21867" xr:uid="{6D492B05-2BBF-4A57-BB4A-B1DFEDEB46BE}"/>
    <cellStyle name="Comma [0] 5 2 4" xfId="5454" xr:uid="{00000000-0005-0000-0000-00009E030000}"/>
    <cellStyle name="Comma [0] 5 2 4 2" xfId="9831" xr:uid="{00000000-0005-0000-0000-00009F030000}"/>
    <cellStyle name="Comma [0] 5 2 4 2 2" xfId="18584" xr:uid="{D463E5DE-5FF9-4644-8104-DC3897D60EF1}"/>
    <cellStyle name="Comma [0] 5 2 4 2 2 2" xfId="53594" xr:uid="{2C1F9E15-0D90-4FD3-8EF8-773632E33C5A}"/>
    <cellStyle name="Comma [0] 5 2 4 2 2 3" xfId="36089" xr:uid="{C6CF5CD6-05FC-426A-8FD8-BBB9E47CA323}"/>
    <cellStyle name="Comma [0] 5 2 4 2 3" xfId="44842" xr:uid="{29E918CC-345F-43E5-8143-FF3464198186}"/>
    <cellStyle name="Comma [0] 5 2 4 2 4" xfId="27337" xr:uid="{04439A0A-0C62-4BB5-9FD2-8DE12EC22895}"/>
    <cellStyle name="Comma [0] 5 2 4 3" xfId="14208" xr:uid="{B47A4C2D-EF15-40C3-8E57-C549B2E43A8C}"/>
    <cellStyle name="Comma [0] 5 2 4 3 2" xfId="49218" xr:uid="{1FB1BEC2-3A47-4615-BC27-A2453E961E1B}"/>
    <cellStyle name="Comma [0] 5 2 4 3 3" xfId="31713" xr:uid="{224EDB03-E358-48AF-9447-251ECD55621B}"/>
    <cellStyle name="Comma [0] 5 2 4 4" xfId="40466" xr:uid="{FCBE0A42-118E-4858-BF1A-2F8360EDADB5}"/>
    <cellStyle name="Comma [0] 5 2 4 5" xfId="22961" xr:uid="{AF882558-B0AA-4507-A584-1D877B2525B5}"/>
    <cellStyle name="Comma [0] 5 2 5" xfId="7643" xr:uid="{00000000-0005-0000-0000-0000A0030000}"/>
    <cellStyle name="Comma [0] 5 2 5 2" xfId="16396" xr:uid="{A9EDEF7A-C7D0-4B60-942B-ED6CFB53D842}"/>
    <cellStyle name="Comma [0] 5 2 5 2 2" xfId="51406" xr:uid="{9BFA4DDE-1989-4B2D-958F-1F5254C72307}"/>
    <cellStyle name="Comma [0] 5 2 5 2 3" xfId="33901" xr:uid="{1C28F347-E180-47B3-9A56-15416C526509}"/>
    <cellStyle name="Comma [0] 5 2 5 3" xfId="42654" xr:uid="{7FD6C2EA-7F43-48A7-9141-B1A3FCC46E5F}"/>
    <cellStyle name="Comma [0] 5 2 5 4" xfId="25149" xr:uid="{1267A536-0772-403C-90ED-8429B74641A5}"/>
    <cellStyle name="Comma [0] 5 2 6" xfId="12020" xr:uid="{82EC279A-EAB6-4C07-8E02-CBD4D7F0219F}"/>
    <cellStyle name="Comma [0] 5 2 6 2" xfId="47030" xr:uid="{C1B0789E-CFA2-450D-8F00-8077CBFC5881}"/>
    <cellStyle name="Comma [0] 5 2 6 3" xfId="29525" xr:uid="{64E123D1-6B9F-41A3-9FFD-84AA9C768EFE}"/>
    <cellStyle name="Comma [0] 5 2 7" xfId="38278" xr:uid="{FF06A353-F035-4A8D-A6CB-F0A6C6CACFC5}"/>
    <cellStyle name="Comma [0] 5 2 8" xfId="20773" xr:uid="{9D798080-8449-4178-B096-F07AEB567AD4}"/>
    <cellStyle name="Comma [0] 5 3" xfId="3537" xr:uid="{00000000-0005-0000-0000-0000A1030000}"/>
    <cellStyle name="Comma [0] 5 3 2" xfId="4633" xr:uid="{00000000-0005-0000-0000-0000A2030000}"/>
    <cellStyle name="Comma [0] 5 3 2 2" xfId="6822" xr:uid="{00000000-0005-0000-0000-0000A3030000}"/>
    <cellStyle name="Comma [0] 5 3 2 2 2" xfId="11199" xr:uid="{00000000-0005-0000-0000-0000A4030000}"/>
    <cellStyle name="Comma [0] 5 3 2 2 2 2" xfId="19952" xr:uid="{2B26A551-3F8D-470A-A12A-90946F09E14D}"/>
    <cellStyle name="Comma [0] 5 3 2 2 2 2 2" xfId="54962" xr:uid="{01FDD231-C18F-4CFB-B10E-D4BBEE958A65}"/>
    <cellStyle name="Comma [0] 5 3 2 2 2 2 3" xfId="37457" xr:uid="{E1671984-746D-41BC-83D0-8B0469A7A5CC}"/>
    <cellStyle name="Comma [0] 5 3 2 2 2 3" xfId="46210" xr:uid="{BA8C2353-4854-494B-B809-744F0DC01A63}"/>
    <cellStyle name="Comma [0] 5 3 2 2 2 4" xfId="28705" xr:uid="{58DA183D-7A59-4E39-93B6-920E88E721B9}"/>
    <cellStyle name="Comma [0] 5 3 2 2 3" xfId="15576" xr:uid="{30875771-A7DC-412F-9CCE-F6D6F0545A06}"/>
    <cellStyle name="Comma [0] 5 3 2 2 3 2" xfId="50586" xr:uid="{2E7E9EA6-8960-403F-891F-229654FD06D4}"/>
    <cellStyle name="Comma [0] 5 3 2 2 3 3" xfId="33081" xr:uid="{8D8F1AA1-984D-4FA1-A113-26DA4ED2134F}"/>
    <cellStyle name="Comma [0] 5 3 2 2 4" xfId="41834" xr:uid="{BA5B473F-74EB-4EB1-80EA-D9115165ECF7}"/>
    <cellStyle name="Comma [0] 5 3 2 2 5" xfId="24329" xr:uid="{EB1C555A-231F-4F49-8FE0-DC87F0040B4B}"/>
    <cellStyle name="Comma [0] 5 3 2 3" xfId="9011" xr:uid="{00000000-0005-0000-0000-0000A5030000}"/>
    <cellStyle name="Comma [0] 5 3 2 3 2" xfId="17764" xr:uid="{927A8244-839D-4809-89C4-DB3B55F08B9C}"/>
    <cellStyle name="Comma [0] 5 3 2 3 2 2" xfId="52774" xr:uid="{C5B7B4C7-1799-4D2E-9541-871847BFF561}"/>
    <cellStyle name="Comma [0] 5 3 2 3 2 3" xfId="35269" xr:uid="{A770BA9F-E3B0-447C-8201-D36856199085}"/>
    <cellStyle name="Comma [0] 5 3 2 3 3" xfId="44022" xr:uid="{F04D2F4D-F055-4C85-AA0B-ECABBB3E15A9}"/>
    <cellStyle name="Comma [0] 5 3 2 3 4" xfId="26517" xr:uid="{81CE1DC9-5783-4FB8-BDFD-488222A33AC7}"/>
    <cellStyle name="Comma [0] 5 3 2 4" xfId="13388" xr:uid="{31C44EB0-CEB9-476A-8C2D-0CFB928BDCCC}"/>
    <cellStyle name="Comma [0] 5 3 2 4 2" xfId="48398" xr:uid="{34210680-95B7-447C-BDC2-D452170C8C83}"/>
    <cellStyle name="Comma [0] 5 3 2 4 3" xfId="30893" xr:uid="{DFB49314-2517-44F4-951C-26B1E69EFF0C}"/>
    <cellStyle name="Comma [0] 5 3 2 5" xfId="39646" xr:uid="{8CC0DFCB-C0A8-4A7C-8199-AFD7590B436B}"/>
    <cellStyle name="Comma [0] 5 3 2 6" xfId="22141" xr:uid="{F3562F29-40D1-42D0-8364-5477DCFF07AE}"/>
    <cellStyle name="Comma [0] 5 3 3" xfId="5728" xr:uid="{00000000-0005-0000-0000-0000A6030000}"/>
    <cellStyle name="Comma [0] 5 3 3 2" xfId="10105" xr:uid="{00000000-0005-0000-0000-0000A7030000}"/>
    <cellStyle name="Comma [0] 5 3 3 2 2" xfId="18858" xr:uid="{4A57329A-9911-4FF3-861F-3F17AF831B15}"/>
    <cellStyle name="Comma [0] 5 3 3 2 2 2" xfId="53868" xr:uid="{180E6C7C-88AA-429E-87A4-EEC6F5FC36EB}"/>
    <cellStyle name="Comma [0] 5 3 3 2 2 3" xfId="36363" xr:uid="{AE4954CF-E0DE-4D71-92FD-03A072FDFCE7}"/>
    <cellStyle name="Comma [0] 5 3 3 2 3" xfId="45116" xr:uid="{6B0364E4-49E6-46AE-B4DC-C1CAE8B487B5}"/>
    <cellStyle name="Comma [0] 5 3 3 2 4" xfId="27611" xr:uid="{40688FE0-EE13-4D6F-9A70-D4F019CE81DA}"/>
    <cellStyle name="Comma [0] 5 3 3 3" xfId="14482" xr:uid="{298F908B-5AC1-4EC7-BD62-B9C1BB5A6CAF}"/>
    <cellStyle name="Comma [0] 5 3 3 3 2" xfId="49492" xr:uid="{4E5CBB9A-840D-436A-87EE-E4DAD9C110DD}"/>
    <cellStyle name="Comma [0] 5 3 3 3 3" xfId="31987" xr:uid="{E489FB33-A079-4A6C-B85B-665CF53E2BCC}"/>
    <cellStyle name="Comma [0] 5 3 3 4" xfId="40740" xr:uid="{0597DA65-32B9-4D0A-A224-4A969D9BC9B6}"/>
    <cellStyle name="Comma [0] 5 3 3 5" xfId="23235" xr:uid="{0C2C5011-AA5B-412C-B57E-9322C0955C10}"/>
    <cellStyle name="Comma [0] 5 3 4" xfId="7917" xr:uid="{00000000-0005-0000-0000-0000A8030000}"/>
    <cellStyle name="Comma [0] 5 3 4 2" xfId="16670" xr:uid="{8550D551-1EB8-440F-AED6-43FE232BAFBE}"/>
    <cellStyle name="Comma [0] 5 3 4 2 2" xfId="51680" xr:uid="{AFB98AAA-5A86-44DE-9B2C-38536B4D358E}"/>
    <cellStyle name="Comma [0] 5 3 4 2 3" xfId="34175" xr:uid="{9C10320C-5D1B-4B79-A19F-B1FD1704947A}"/>
    <cellStyle name="Comma [0] 5 3 4 3" xfId="42928" xr:uid="{10F16968-D325-40F1-AF4F-BE9617EF3AC7}"/>
    <cellStyle name="Comma [0] 5 3 4 4" xfId="25423" xr:uid="{04BD9089-F161-4D64-A293-5FE8FC56B59C}"/>
    <cellStyle name="Comma [0] 5 3 5" xfId="12294" xr:uid="{710CFB68-968F-481F-9576-06FDC0F8A934}"/>
    <cellStyle name="Comma [0] 5 3 5 2" xfId="47304" xr:uid="{D9B9E6DF-1BB2-491C-99BF-470FD511848A}"/>
    <cellStyle name="Comma [0] 5 3 5 3" xfId="29799" xr:uid="{19FBC456-F54E-4701-9615-0EBBCF6245F2}"/>
    <cellStyle name="Comma [0] 5 3 6" xfId="38552" xr:uid="{908C3FDF-4433-45C0-A00D-DEB5C945DEBF}"/>
    <cellStyle name="Comma [0] 5 3 7" xfId="21047" xr:uid="{17306843-6446-4391-AD9C-CE3FE3384A95}"/>
    <cellStyle name="Comma [0] 5 4" xfId="4085" xr:uid="{00000000-0005-0000-0000-0000A9030000}"/>
    <cellStyle name="Comma [0] 5 4 2" xfId="6274" xr:uid="{00000000-0005-0000-0000-0000AA030000}"/>
    <cellStyle name="Comma [0] 5 4 2 2" xfId="10651" xr:uid="{00000000-0005-0000-0000-0000AB030000}"/>
    <cellStyle name="Comma [0] 5 4 2 2 2" xfId="19404" xr:uid="{3AAE61EF-D113-4F5E-B827-EC63C6D663DB}"/>
    <cellStyle name="Comma [0] 5 4 2 2 2 2" xfId="54414" xr:uid="{95BB7962-8A69-4CF3-BFAE-A846029D2991}"/>
    <cellStyle name="Comma [0] 5 4 2 2 2 3" xfId="36909" xr:uid="{9F36B4D4-EE9B-43D2-B515-156D789638CF}"/>
    <cellStyle name="Comma [0] 5 4 2 2 3" xfId="45662" xr:uid="{5A412B4D-633F-4DCD-ABB2-6E850486E076}"/>
    <cellStyle name="Comma [0] 5 4 2 2 4" xfId="28157" xr:uid="{EC311777-468F-404B-8BED-93D4500DBF86}"/>
    <cellStyle name="Comma [0] 5 4 2 3" xfId="15028" xr:uid="{5E9AFA1B-A28A-453C-AF6C-1856CB89ACC3}"/>
    <cellStyle name="Comma [0] 5 4 2 3 2" xfId="50038" xr:uid="{22BE550F-2C83-498F-B0E0-E1308BDF4537}"/>
    <cellStyle name="Comma [0] 5 4 2 3 3" xfId="32533" xr:uid="{88890049-D93C-4E2E-97CE-FF4865D480DA}"/>
    <cellStyle name="Comma [0] 5 4 2 4" xfId="41286" xr:uid="{D5B243E6-BD56-4422-97E0-662A5938BA12}"/>
    <cellStyle name="Comma [0] 5 4 2 5" xfId="23781" xr:uid="{F88BF47D-D968-4B8E-9B76-CEAA6AF8E3A2}"/>
    <cellStyle name="Comma [0] 5 4 3" xfId="8463" xr:uid="{00000000-0005-0000-0000-0000AC030000}"/>
    <cellStyle name="Comma [0] 5 4 3 2" xfId="17216" xr:uid="{03AD202E-2AD4-4167-AC9A-F38807AF76CE}"/>
    <cellStyle name="Comma [0] 5 4 3 2 2" xfId="52226" xr:uid="{2F00FEA0-3C1A-4740-BA8A-077657811C22}"/>
    <cellStyle name="Comma [0] 5 4 3 2 3" xfId="34721" xr:uid="{4C2DA16A-6E6E-4313-9A24-50A563A8F7CC}"/>
    <cellStyle name="Comma [0] 5 4 3 3" xfId="43474" xr:uid="{83816949-D8D5-4E62-BDAD-9B10C04EDE74}"/>
    <cellStyle name="Comma [0] 5 4 3 4" xfId="25969" xr:uid="{A7EAC390-2875-4105-8D8C-01A3F226C94B}"/>
    <cellStyle name="Comma [0] 5 4 4" xfId="12840" xr:uid="{3F41D48D-DBB8-4445-AEFA-243914CFA57E}"/>
    <cellStyle name="Comma [0] 5 4 4 2" xfId="47850" xr:uid="{75DF686A-B9CF-47E6-AE4C-B73EF27D078F}"/>
    <cellStyle name="Comma [0] 5 4 4 3" xfId="30345" xr:uid="{32C09109-C822-45C8-A92B-EB37206A2E2B}"/>
    <cellStyle name="Comma [0] 5 4 5" xfId="39098" xr:uid="{189FBA06-A513-4215-BA3C-EED637FA6970}"/>
    <cellStyle name="Comma [0] 5 4 6" xfId="21593" xr:uid="{F7298A27-13B8-436D-8F0D-22D53C4D67BB}"/>
    <cellStyle name="Comma [0] 5 5" xfId="5180" xr:uid="{00000000-0005-0000-0000-0000AD030000}"/>
    <cellStyle name="Comma [0] 5 5 2" xfId="9557" xr:uid="{00000000-0005-0000-0000-0000AE030000}"/>
    <cellStyle name="Comma [0] 5 5 2 2" xfId="18310" xr:uid="{4F3C1023-BAFC-40F8-B314-F8A7BDD409A4}"/>
    <cellStyle name="Comma [0] 5 5 2 2 2" xfId="53320" xr:uid="{03002653-BAF4-4C31-AEE1-7444F9C864C5}"/>
    <cellStyle name="Comma [0] 5 5 2 2 3" xfId="35815" xr:uid="{DC438255-8732-4A18-BBEA-38C0113580F5}"/>
    <cellStyle name="Comma [0] 5 5 2 3" xfId="44568" xr:uid="{75BC641E-0306-479B-B30E-5F07C352D912}"/>
    <cellStyle name="Comma [0] 5 5 2 4" xfId="27063" xr:uid="{C80EC19A-37FB-4C8C-88D8-40754E5BC2E7}"/>
    <cellStyle name="Comma [0] 5 5 3" xfId="13934" xr:uid="{AB2B2BAC-F546-4C03-B077-26CC16783B8A}"/>
    <cellStyle name="Comma [0] 5 5 3 2" xfId="48944" xr:uid="{8BCD4062-A7D9-49EF-88AA-98005A1859E1}"/>
    <cellStyle name="Comma [0] 5 5 3 3" xfId="31439" xr:uid="{EA3E1509-A930-4F9A-85A3-4FD647F84DAA}"/>
    <cellStyle name="Comma [0] 5 5 4" xfId="40192" xr:uid="{068C35A9-5CB8-4255-B5A4-4AE692180413}"/>
    <cellStyle name="Comma [0] 5 5 5" xfId="22687" xr:uid="{908A2A16-7247-4C70-B4CA-43BFE6F1D41B}"/>
    <cellStyle name="Comma [0] 5 6" xfId="7369" xr:uid="{00000000-0005-0000-0000-0000AF030000}"/>
    <cellStyle name="Comma [0] 5 6 2" xfId="16122" xr:uid="{C6AEB019-9F2B-4ECA-AAEE-743CF7EFB783}"/>
    <cellStyle name="Comma [0] 5 6 2 2" xfId="51132" xr:uid="{38272DC3-7AF8-41F2-A350-84D6D4C7514C}"/>
    <cellStyle name="Comma [0] 5 6 2 3" xfId="33627" xr:uid="{AF52349F-1A9B-4AD3-BDC1-34099D5316B7}"/>
    <cellStyle name="Comma [0] 5 6 3" xfId="42380" xr:uid="{DF0225AD-60FF-4EC7-9167-B8615C767A04}"/>
    <cellStyle name="Comma [0] 5 6 4" xfId="24875" xr:uid="{23395447-BD68-4892-9E8B-CB7307A5292C}"/>
    <cellStyle name="Comma [0] 5 7" xfId="11746" xr:uid="{2706B43E-6D2C-4062-B76D-1A836A210D35}"/>
    <cellStyle name="Comma [0] 5 7 2" xfId="46756" xr:uid="{B2480A56-6EEC-4679-968A-7BED47581E10}"/>
    <cellStyle name="Comma [0] 5 7 3" xfId="29251" xr:uid="{07BE3FED-EBFB-45A5-A7F8-2308A7AB2301}"/>
    <cellStyle name="Comma [0] 5 8" xfId="38004" xr:uid="{C4C8B90D-F272-4132-823F-A28041D42758}"/>
    <cellStyle name="Comma [0] 5 9" xfId="20499" xr:uid="{F6A3E1E1-A469-473E-87C6-FB185142E7D9}"/>
    <cellStyle name="Comma [0] 6" xfId="2869" xr:uid="{00000000-0005-0000-0000-0000B0030000}"/>
    <cellStyle name="Comma [0] 6 2" xfId="3148" xr:uid="{00000000-0005-0000-0000-0000B1030000}"/>
    <cellStyle name="Comma [0] 6 2 2" xfId="3701" xr:uid="{00000000-0005-0000-0000-0000B2030000}"/>
    <cellStyle name="Comma [0] 6 2 2 2" xfId="4797" xr:uid="{00000000-0005-0000-0000-0000B3030000}"/>
    <cellStyle name="Comma [0] 6 2 2 2 2" xfId="6986" xr:uid="{00000000-0005-0000-0000-0000B4030000}"/>
    <cellStyle name="Comma [0] 6 2 2 2 2 2" xfId="11363" xr:uid="{00000000-0005-0000-0000-0000B5030000}"/>
    <cellStyle name="Comma [0] 6 2 2 2 2 2 2" xfId="20116" xr:uid="{41AA2CBB-203F-47A3-90D6-BE0CFB7C448C}"/>
    <cellStyle name="Comma [0] 6 2 2 2 2 2 2 2" xfId="55126" xr:uid="{275EC977-69C2-438D-A9E6-4698D41C7D0E}"/>
    <cellStyle name="Comma [0] 6 2 2 2 2 2 2 3" xfId="37621" xr:uid="{6E33AB90-2FF1-46D7-9ED8-1A62BE198D18}"/>
    <cellStyle name="Comma [0] 6 2 2 2 2 2 3" xfId="46374" xr:uid="{B75BDEA8-0ECC-42FD-B087-F03291ACEDA4}"/>
    <cellStyle name="Comma [0] 6 2 2 2 2 2 4" xfId="28869" xr:uid="{2BB9E60D-7E31-4EDC-AE22-149215D08F7B}"/>
    <cellStyle name="Comma [0] 6 2 2 2 2 3" xfId="15740" xr:uid="{03D26162-9840-4859-BF05-8CE0EFAB3181}"/>
    <cellStyle name="Comma [0] 6 2 2 2 2 3 2" xfId="50750" xr:uid="{FF2949F6-1CCE-4BE7-AAC3-965729ACB5EC}"/>
    <cellStyle name="Comma [0] 6 2 2 2 2 3 3" xfId="33245" xr:uid="{2CB957CE-5900-4357-BE4F-ABA10826EBE0}"/>
    <cellStyle name="Comma [0] 6 2 2 2 2 4" xfId="41998" xr:uid="{DB89F53C-4511-4596-9927-F77EC2F72146}"/>
    <cellStyle name="Comma [0] 6 2 2 2 2 5" xfId="24493" xr:uid="{49446030-BB1F-4359-A9DE-2A5B1DA03896}"/>
    <cellStyle name="Comma [0] 6 2 2 2 3" xfId="9175" xr:uid="{00000000-0005-0000-0000-0000B6030000}"/>
    <cellStyle name="Comma [0] 6 2 2 2 3 2" xfId="17928" xr:uid="{A07ECE69-03C5-4818-A0AF-7C3BA37DD3D8}"/>
    <cellStyle name="Comma [0] 6 2 2 2 3 2 2" xfId="52938" xr:uid="{5B4C656C-F208-488D-A625-528F32C5F6F4}"/>
    <cellStyle name="Comma [0] 6 2 2 2 3 2 3" xfId="35433" xr:uid="{75D01685-E38F-42BE-B4B4-2AE2F2EB2A70}"/>
    <cellStyle name="Comma [0] 6 2 2 2 3 3" xfId="44186" xr:uid="{9EE0605B-ECBC-45D2-A6C4-791B16E0DC33}"/>
    <cellStyle name="Comma [0] 6 2 2 2 3 4" xfId="26681" xr:uid="{D75D554B-C024-4ADE-B5FA-DF406F9432BA}"/>
    <cellStyle name="Comma [0] 6 2 2 2 4" xfId="13552" xr:uid="{8E0218A8-8A7D-4BEA-A8B4-280F4BEA47D6}"/>
    <cellStyle name="Comma [0] 6 2 2 2 4 2" xfId="48562" xr:uid="{E61FA85F-5FF7-448B-8799-69E3341B7C1A}"/>
    <cellStyle name="Comma [0] 6 2 2 2 4 3" xfId="31057" xr:uid="{C50959EB-264C-4219-AD8F-C82CD862BABF}"/>
    <cellStyle name="Comma [0] 6 2 2 2 5" xfId="39810" xr:uid="{9E7EB1FB-C500-49EB-9D6A-23CD8711E701}"/>
    <cellStyle name="Comma [0] 6 2 2 2 6" xfId="22305" xr:uid="{B482EF35-02A6-4C7F-8F93-7AF383F9FD87}"/>
    <cellStyle name="Comma [0] 6 2 2 3" xfId="5892" xr:uid="{00000000-0005-0000-0000-0000B7030000}"/>
    <cellStyle name="Comma [0] 6 2 2 3 2" xfId="10269" xr:uid="{00000000-0005-0000-0000-0000B8030000}"/>
    <cellStyle name="Comma [0] 6 2 2 3 2 2" xfId="19022" xr:uid="{4892B9AD-8B2F-4CE9-91F2-D4A59905ACB8}"/>
    <cellStyle name="Comma [0] 6 2 2 3 2 2 2" xfId="54032" xr:uid="{DCDCD283-390D-4BAE-987A-FFA184F00B46}"/>
    <cellStyle name="Comma [0] 6 2 2 3 2 2 3" xfId="36527" xr:uid="{0E2935A7-62EB-492F-BDDA-513760CB2A37}"/>
    <cellStyle name="Comma [0] 6 2 2 3 2 3" xfId="45280" xr:uid="{7BABD3C5-C4CA-4292-BB5C-C5A979767E24}"/>
    <cellStyle name="Comma [0] 6 2 2 3 2 4" xfId="27775" xr:uid="{9A9DC94E-0992-4DC6-897D-7C451A15B957}"/>
    <cellStyle name="Comma [0] 6 2 2 3 3" xfId="14646" xr:uid="{E4DEBEA7-EDB9-415A-9543-B9692C008533}"/>
    <cellStyle name="Comma [0] 6 2 2 3 3 2" xfId="49656" xr:uid="{8C652BA5-53FE-44E8-8D7E-D0BE2EFF372E}"/>
    <cellStyle name="Comma [0] 6 2 2 3 3 3" xfId="32151" xr:uid="{921C98E6-C49D-4756-AF98-8B7349D4E443}"/>
    <cellStyle name="Comma [0] 6 2 2 3 4" xfId="40904" xr:uid="{C3D69AE2-509C-4475-8159-ADBFCDB96749}"/>
    <cellStyle name="Comma [0] 6 2 2 3 5" xfId="23399" xr:uid="{4F7780BD-D862-45E0-983D-2D32D06B46BA}"/>
    <cellStyle name="Comma [0] 6 2 2 4" xfId="8081" xr:uid="{00000000-0005-0000-0000-0000B9030000}"/>
    <cellStyle name="Comma [0] 6 2 2 4 2" xfId="16834" xr:uid="{6742181C-5493-49D6-8D73-866C5EB9F5F4}"/>
    <cellStyle name="Comma [0] 6 2 2 4 2 2" xfId="51844" xr:uid="{84089F97-231C-4E27-BEE4-37B11C240B8E}"/>
    <cellStyle name="Comma [0] 6 2 2 4 2 3" xfId="34339" xr:uid="{1E515D61-9547-49B7-BC24-42D7F04237E9}"/>
    <cellStyle name="Comma [0] 6 2 2 4 3" xfId="43092" xr:uid="{699A7F39-345D-48CC-A92E-58529A652243}"/>
    <cellStyle name="Comma [0] 6 2 2 4 4" xfId="25587" xr:uid="{0E0109AA-0276-4446-AB0C-EE971856C7DF}"/>
    <cellStyle name="Comma [0] 6 2 2 5" xfId="12458" xr:uid="{79088C48-340B-4976-89CF-196D17080324}"/>
    <cellStyle name="Comma [0] 6 2 2 5 2" xfId="47468" xr:uid="{DADBB1B1-E951-41BF-8370-2F9B6CE0A494}"/>
    <cellStyle name="Comma [0] 6 2 2 5 3" xfId="29963" xr:uid="{2C6AF770-05E1-4A02-B31D-B5DB6411FA35}"/>
    <cellStyle name="Comma [0] 6 2 2 6" xfId="38716" xr:uid="{537EF053-D54D-4520-AA9E-BD0E76F4D14A}"/>
    <cellStyle name="Comma [0] 6 2 2 7" xfId="21211" xr:uid="{760CF5AF-8E75-4BA0-A69F-233E42FCCEFC}"/>
    <cellStyle name="Comma [0] 6 2 3" xfId="4249" xr:uid="{00000000-0005-0000-0000-0000BA030000}"/>
    <cellStyle name="Comma [0] 6 2 3 2" xfId="6438" xr:uid="{00000000-0005-0000-0000-0000BB030000}"/>
    <cellStyle name="Comma [0] 6 2 3 2 2" xfId="10815" xr:uid="{00000000-0005-0000-0000-0000BC030000}"/>
    <cellStyle name="Comma [0] 6 2 3 2 2 2" xfId="19568" xr:uid="{C2691D72-AAEC-4F60-B6F3-17D68C05567F}"/>
    <cellStyle name="Comma [0] 6 2 3 2 2 2 2" xfId="54578" xr:uid="{8A899289-6B5E-4448-B033-382729199B80}"/>
    <cellStyle name="Comma [0] 6 2 3 2 2 2 3" xfId="37073" xr:uid="{46AC4FAD-7B79-47D8-B9AF-E227D1251F37}"/>
    <cellStyle name="Comma [0] 6 2 3 2 2 3" xfId="45826" xr:uid="{7D582851-7D54-479E-B805-AAE87328D47C}"/>
    <cellStyle name="Comma [0] 6 2 3 2 2 4" xfId="28321" xr:uid="{A580BD4E-798B-45B1-8239-715344C84442}"/>
    <cellStyle name="Comma [0] 6 2 3 2 3" xfId="15192" xr:uid="{6F3B75B0-8F03-46DD-BD7D-2AE2A365A57B}"/>
    <cellStyle name="Comma [0] 6 2 3 2 3 2" xfId="50202" xr:uid="{1E8D84CA-7607-4DD8-A30A-9188DD63332C}"/>
    <cellStyle name="Comma [0] 6 2 3 2 3 3" xfId="32697" xr:uid="{545FE04E-6C9F-4ABE-9C38-B0AC25410CB8}"/>
    <cellStyle name="Comma [0] 6 2 3 2 4" xfId="41450" xr:uid="{2C9ABB4D-6F8A-4B92-868F-DF414C4143FF}"/>
    <cellStyle name="Comma [0] 6 2 3 2 5" xfId="23945" xr:uid="{D010FD86-F046-4A05-839F-650C1E0F502D}"/>
    <cellStyle name="Comma [0] 6 2 3 3" xfId="8627" xr:uid="{00000000-0005-0000-0000-0000BD030000}"/>
    <cellStyle name="Comma [0] 6 2 3 3 2" xfId="17380" xr:uid="{E06D14D0-17B7-498A-9798-370D40421EA5}"/>
    <cellStyle name="Comma [0] 6 2 3 3 2 2" xfId="52390" xr:uid="{837D1198-4354-48D9-8432-2B63DBD72937}"/>
    <cellStyle name="Comma [0] 6 2 3 3 2 3" xfId="34885" xr:uid="{FF38D677-5314-43D2-82A3-1C69A9B9B4B6}"/>
    <cellStyle name="Comma [0] 6 2 3 3 3" xfId="43638" xr:uid="{56593F0F-34EA-4860-9B71-A6B9F64DC9E5}"/>
    <cellStyle name="Comma [0] 6 2 3 3 4" xfId="26133" xr:uid="{656342EA-73E3-4ABB-8B80-7D58735EF604}"/>
    <cellStyle name="Comma [0] 6 2 3 4" xfId="13004" xr:uid="{82A50021-AE0F-4EC9-B547-974747F109DB}"/>
    <cellStyle name="Comma [0] 6 2 3 4 2" xfId="48014" xr:uid="{F67BF090-35E6-4E7B-9B6B-5BC097FAB173}"/>
    <cellStyle name="Comma [0] 6 2 3 4 3" xfId="30509" xr:uid="{84A546D8-60B5-47FF-9E3A-24DF37E8EF2E}"/>
    <cellStyle name="Comma [0] 6 2 3 5" xfId="39262" xr:uid="{123FDF48-0CB6-4B5E-A68F-71ED3C7BD1D3}"/>
    <cellStyle name="Comma [0] 6 2 3 6" xfId="21757" xr:uid="{3B96D90A-B5FA-438E-87F3-B9D3EA13BC7F}"/>
    <cellStyle name="Comma [0] 6 2 4" xfId="5344" xr:uid="{00000000-0005-0000-0000-0000BE030000}"/>
    <cellStyle name="Comma [0] 6 2 4 2" xfId="9721" xr:uid="{00000000-0005-0000-0000-0000BF030000}"/>
    <cellStyle name="Comma [0] 6 2 4 2 2" xfId="18474" xr:uid="{17ABEB7F-FD1B-40D5-B8EA-2A90506FB9B6}"/>
    <cellStyle name="Comma [0] 6 2 4 2 2 2" xfId="53484" xr:uid="{788C98A9-D7DF-4CA7-9999-F87872D79725}"/>
    <cellStyle name="Comma [0] 6 2 4 2 2 3" xfId="35979" xr:uid="{6E624E7D-57C6-462B-9A19-71D1E2F2E4C2}"/>
    <cellStyle name="Comma [0] 6 2 4 2 3" xfId="44732" xr:uid="{21AF7681-13CE-4C5A-ACA1-EB47B8AA4D88}"/>
    <cellStyle name="Comma [0] 6 2 4 2 4" xfId="27227" xr:uid="{CF5817D8-F1FA-455A-9E15-3AA3FB46DEB2}"/>
    <cellStyle name="Comma [0] 6 2 4 3" xfId="14098" xr:uid="{C45C7785-B08A-40C6-9FE9-8E83161FA24A}"/>
    <cellStyle name="Comma [0] 6 2 4 3 2" xfId="49108" xr:uid="{7F4D6323-58A4-419D-93EB-8E584374BE72}"/>
    <cellStyle name="Comma [0] 6 2 4 3 3" xfId="31603" xr:uid="{2303000E-BF03-45A7-BB1E-769034418DBD}"/>
    <cellStyle name="Comma [0] 6 2 4 4" xfId="40356" xr:uid="{F707D6E4-3F7E-4C05-A468-3832B47FA24C}"/>
    <cellStyle name="Comma [0] 6 2 4 5" xfId="22851" xr:uid="{BA4459D0-9D3F-41C1-A982-958FB9049EA0}"/>
    <cellStyle name="Comma [0] 6 2 5" xfId="7533" xr:uid="{00000000-0005-0000-0000-0000C0030000}"/>
    <cellStyle name="Comma [0] 6 2 5 2" xfId="16286" xr:uid="{A06A0AAB-D9C1-4F69-BFC0-F64787239575}"/>
    <cellStyle name="Comma [0] 6 2 5 2 2" xfId="51296" xr:uid="{1D9AD697-AC10-47FE-AA95-D88BB6BA18C3}"/>
    <cellStyle name="Comma [0] 6 2 5 2 3" xfId="33791" xr:uid="{18D48285-13EC-4EFF-8040-F56AF70B5615}"/>
    <cellStyle name="Comma [0] 6 2 5 3" xfId="42544" xr:uid="{3E78B999-2C90-4D2A-9FCB-86052B43D58C}"/>
    <cellStyle name="Comma [0] 6 2 5 4" xfId="25039" xr:uid="{822CBBD9-AAD1-4EA7-883C-3E2A4F967BCA}"/>
    <cellStyle name="Comma [0] 6 2 6" xfId="11910" xr:uid="{9C8BB877-8EE0-4AC2-B69B-C528655922D6}"/>
    <cellStyle name="Comma [0] 6 2 6 2" xfId="46920" xr:uid="{F89051CF-4AD8-4E60-BC49-5DBE76D47DDA}"/>
    <cellStyle name="Comma [0] 6 2 6 3" xfId="29415" xr:uid="{1F8F0460-3692-4751-971D-FF4B42562904}"/>
    <cellStyle name="Comma [0] 6 2 7" xfId="38168" xr:uid="{1BEBAC60-9A6B-489B-AFFE-EEA69789E2EF}"/>
    <cellStyle name="Comma [0] 6 2 8" xfId="20663" xr:uid="{6E87503E-3D0E-463E-A7F3-FF766D800D8D}"/>
    <cellStyle name="Comma [0] 6 3" xfId="3427" xr:uid="{00000000-0005-0000-0000-0000C1030000}"/>
    <cellStyle name="Comma [0] 6 3 2" xfId="4523" xr:uid="{00000000-0005-0000-0000-0000C2030000}"/>
    <cellStyle name="Comma [0] 6 3 2 2" xfId="6712" xr:uid="{00000000-0005-0000-0000-0000C3030000}"/>
    <cellStyle name="Comma [0] 6 3 2 2 2" xfId="11089" xr:uid="{00000000-0005-0000-0000-0000C4030000}"/>
    <cellStyle name="Comma [0] 6 3 2 2 2 2" xfId="19842" xr:uid="{B2030B0E-BAD6-4C96-B291-0C8BDEBE7656}"/>
    <cellStyle name="Comma [0] 6 3 2 2 2 2 2" xfId="54852" xr:uid="{F2C4E4ED-09A6-4E53-B250-1D85B8075916}"/>
    <cellStyle name="Comma [0] 6 3 2 2 2 2 3" xfId="37347" xr:uid="{EFA820B4-565A-46E0-ABE3-2A8036A5B530}"/>
    <cellStyle name="Comma [0] 6 3 2 2 2 3" xfId="46100" xr:uid="{99FF9CF0-D5B6-4A9A-B133-DE2A68E254AA}"/>
    <cellStyle name="Comma [0] 6 3 2 2 2 4" xfId="28595" xr:uid="{CCC48827-74A8-49D7-A369-75EF435857C8}"/>
    <cellStyle name="Comma [0] 6 3 2 2 3" xfId="15466" xr:uid="{3E8BACA3-AA71-4326-B27D-9AFE506C83B8}"/>
    <cellStyle name="Comma [0] 6 3 2 2 3 2" xfId="50476" xr:uid="{AF7F8466-C78F-4E09-859B-88A18FDBE72D}"/>
    <cellStyle name="Comma [0] 6 3 2 2 3 3" xfId="32971" xr:uid="{E9366267-E3D7-4AD6-AD30-653A364FF43B}"/>
    <cellStyle name="Comma [0] 6 3 2 2 4" xfId="41724" xr:uid="{1596C6E9-F448-4FBE-971B-AA0D922E7AFD}"/>
    <cellStyle name="Comma [0] 6 3 2 2 5" xfId="24219" xr:uid="{5DCE61C5-42DC-4349-A394-37E60A091195}"/>
    <cellStyle name="Comma [0] 6 3 2 3" xfId="8901" xr:uid="{00000000-0005-0000-0000-0000C5030000}"/>
    <cellStyle name="Comma [0] 6 3 2 3 2" xfId="17654" xr:uid="{19839FA7-96B5-402C-8A15-DEF8CE9CF3E4}"/>
    <cellStyle name="Comma [0] 6 3 2 3 2 2" xfId="52664" xr:uid="{21232191-D9D4-46D2-A26B-5CAE63AFC3A3}"/>
    <cellStyle name="Comma [0] 6 3 2 3 2 3" xfId="35159" xr:uid="{9230A07F-D212-4024-BF44-9805F7266B7A}"/>
    <cellStyle name="Comma [0] 6 3 2 3 3" xfId="43912" xr:uid="{E5BF933B-DF90-4959-B22B-D273EC365271}"/>
    <cellStyle name="Comma [0] 6 3 2 3 4" xfId="26407" xr:uid="{AA9714CB-6163-4BE0-AD55-91F7E19176AC}"/>
    <cellStyle name="Comma [0] 6 3 2 4" xfId="13278" xr:uid="{294D2676-A137-46EA-8133-AF6EAE625DD4}"/>
    <cellStyle name="Comma [0] 6 3 2 4 2" xfId="48288" xr:uid="{48A68675-C2DB-4A17-A432-207340B9B5C9}"/>
    <cellStyle name="Comma [0] 6 3 2 4 3" xfId="30783" xr:uid="{5558141D-5957-45DB-9CEE-9B1A98046EBD}"/>
    <cellStyle name="Comma [0] 6 3 2 5" xfId="39536" xr:uid="{60127399-FE95-4A9F-8256-D9A157714B64}"/>
    <cellStyle name="Comma [0] 6 3 2 6" xfId="22031" xr:uid="{60DD71B4-0D49-4291-BE75-75A39D610000}"/>
    <cellStyle name="Comma [0] 6 3 3" xfId="5618" xr:uid="{00000000-0005-0000-0000-0000C6030000}"/>
    <cellStyle name="Comma [0] 6 3 3 2" xfId="9995" xr:uid="{00000000-0005-0000-0000-0000C7030000}"/>
    <cellStyle name="Comma [0] 6 3 3 2 2" xfId="18748" xr:uid="{301672B8-EC6E-423D-B102-DF4260990D26}"/>
    <cellStyle name="Comma [0] 6 3 3 2 2 2" xfId="53758" xr:uid="{96359E31-5A65-4B71-8EED-21EC52C8CA9C}"/>
    <cellStyle name="Comma [0] 6 3 3 2 2 3" xfId="36253" xr:uid="{97473C05-9B52-4A6F-AE54-E82D59911DB1}"/>
    <cellStyle name="Comma [0] 6 3 3 2 3" xfId="45006" xr:uid="{EE07E38F-4ED0-4C27-8858-3097A6605D41}"/>
    <cellStyle name="Comma [0] 6 3 3 2 4" xfId="27501" xr:uid="{163C1F15-0E9C-4BAA-9B8A-4AD45E802BE7}"/>
    <cellStyle name="Comma [0] 6 3 3 3" xfId="14372" xr:uid="{D36ADC12-2280-4023-BA5E-BA59CCBD47FF}"/>
    <cellStyle name="Comma [0] 6 3 3 3 2" xfId="49382" xr:uid="{F21DD625-FF51-410A-9C10-F449716A0832}"/>
    <cellStyle name="Comma [0] 6 3 3 3 3" xfId="31877" xr:uid="{E88881C9-2262-41DF-A9AC-B39897FA97A5}"/>
    <cellStyle name="Comma [0] 6 3 3 4" xfId="40630" xr:uid="{E3265C3A-79DF-4DBC-AA41-3C53DC5A5D28}"/>
    <cellStyle name="Comma [0] 6 3 3 5" xfId="23125" xr:uid="{3FAFB386-C2A8-425D-A0B0-02473A24D0F9}"/>
    <cellStyle name="Comma [0] 6 3 4" xfId="7807" xr:uid="{00000000-0005-0000-0000-0000C8030000}"/>
    <cellStyle name="Comma [0] 6 3 4 2" xfId="16560" xr:uid="{89CD7D6A-5036-43F9-AEBE-9284E45127F2}"/>
    <cellStyle name="Comma [0] 6 3 4 2 2" xfId="51570" xr:uid="{3C5A55B4-E50E-4D24-9D1B-C612548598B9}"/>
    <cellStyle name="Comma [0] 6 3 4 2 3" xfId="34065" xr:uid="{6DE1944D-4E08-4723-B278-7C425961B2CF}"/>
    <cellStyle name="Comma [0] 6 3 4 3" xfId="42818" xr:uid="{7354E572-537B-440D-A14E-AE7B9A5D8EAC}"/>
    <cellStyle name="Comma [0] 6 3 4 4" xfId="25313" xr:uid="{FE6EB8BB-CE35-4E59-B485-F5C383328000}"/>
    <cellStyle name="Comma [0] 6 3 5" xfId="12184" xr:uid="{F7BB58A7-FA0A-436F-AA09-2EE24E26024B}"/>
    <cellStyle name="Comma [0] 6 3 5 2" xfId="47194" xr:uid="{C6ABC4D9-453E-4244-ADE2-090CE182F90B}"/>
    <cellStyle name="Comma [0] 6 3 5 3" xfId="29689" xr:uid="{B8172BC2-DD01-4D61-8464-E4180BB9BAB5}"/>
    <cellStyle name="Comma [0] 6 3 6" xfId="38442" xr:uid="{6129EDFA-FAD0-4AE3-94AC-C34FEE779767}"/>
    <cellStyle name="Comma [0] 6 3 7" xfId="20937" xr:uid="{BF75BFAE-9A0B-423E-8AFB-115D06F63C18}"/>
    <cellStyle name="Comma [0] 6 4" xfId="3975" xr:uid="{00000000-0005-0000-0000-0000C9030000}"/>
    <cellStyle name="Comma [0] 6 4 2" xfId="6164" xr:uid="{00000000-0005-0000-0000-0000CA030000}"/>
    <cellStyle name="Comma [0] 6 4 2 2" xfId="10541" xr:uid="{00000000-0005-0000-0000-0000CB030000}"/>
    <cellStyle name="Comma [0] 6 4 2 2 2" xfId="19294" xr:uid="{90B58878-B89D-4C7E-B5BA-238904ED9818}"/>
    <cellStyle name="Comma [0] 6 4 2 2 2 2" xfId="54304" xr:uid="{660FB49A-912E-45D9-9220-FB5E572192FB}"/>
    <cellStyle name="Comma [0] 6 4 2 2 2 3" xfId="36799" xr:uid="{CE41721E-E100-4CA4-B1B1-8515B4A07AAD}"/>
    <cellStyle name="Comma [0] 6 4 2 2 3" xfId="45552" xr:uid="{E2DC76DE-3712-4848-989B-ACB5AF8A2A25}"/>
    <cellStyle name="Comma [0] 6 4 2 2 4" xfId="28047" xr:uid="{AF508328-2899-487E-8798-FAD7AABEFEA7}"/>
    <cellStyle name="Comma [0] 6 4 2 3" xfId="14918" xr:uid="{C2115AAE-3259-45D6-8932-BDDE8AFD9259}"/>
    <cellStyle name="Comma [0] 6 4 2 3 2" xfId="49928" xr:uid="{F440C844-870E-4E89-8F7E-CDA76CB73DF6}"/>
    <cellStyle name="Comma [0] 6 4 2 3 3" xfId="32423" xr:uid="{89D11E86-5A1F-416D-B54A-FD127A0FC5F8}"/>
    <cellStyle name="Comma [0] 6 4 2 4" xfId="41176" xr:uid="{6F4F7671-BBB0-4EEC-ABD8-A76C2CDD01B9}"/>
    <cellStyle name="Comma [0] 6 4 2 5" xfId="23671" xr:uid="{F6176CCC-9FC5-43AC-AB9B-C9867216CF09}"/>
    <cellStyle name="Comma [0] 6 4 3" xfId="8353" xr:uid="{00000000-0005-0000-0000-0000CC030000}"/>
    <cellStyle name="Comma [0] 6 4 3 2" xfId="17106" xr:uid="{035DFD71-4644-456B-A51F-CF85497E75C6}"/>
    <cellStyle name="Comma [0] 6 4 3 2 2" xfId="52116" xr:uid="{3524E7BF-1DA0-4E53-B369-729419D5CF89}"/>
    <cellStyle name="Comma [0] 6 4 3 2 3" xfId="34611" xr:uid="{A62C414C-6452-4FE3-BB51-5BAFBB85FCD5}"/>
    <cellStyle name="Comma [0] 6 4 3 3" xfId="43364" xr:uid="{2829252C-AA04-4386-9C38-51344146CABA}"/>
    <cellStyle name="Comma [0] 6 4 3 4" xfId="25859" xr:uid="{04EA76C5-4AC5-482E-ADFB-C29FFF26CC69}"/>
    <cellStyle name="Comma [0] 6 4 4" xfId="12730" xr:uid="{0F8BC5DF-3BBE-431F-897F-EF6437373E08}"/>
    <cellStyle name="Comma [0] 6 4 4 2" xfId="47740" xr:uid="{91CC0631-096C-468C-B17B-8E63779E780E}"/>
    <cellStyle name="Comma [0] 6 4 4 3" xfId="30235" xr:uid="{75A15770-DD1A-41A1-BA2B-F2AB6A531AAE}"/>
    <cellStyle name="Comma [0] 6 4 5" xfId="38988" xr:uid="{82A6BA43-C56C-4FE6-8A74-4E4D9B770E80}"/>
    <cellStyle name="Comma [0] 6 4 6" xfId="21483" xr:uid="{38579F63-9A4E-4505-8E73-84E257D201F7}"/>
    <cellStyle name="Comma [0] 6 5" xfId="5070" xr:uid="{00000000-0005-0000-0000-0000CD030000}"/>
    <cellStyle name="Comma [0] 6 5 2" xfId="9447" xr:uid="{00000000-0005-0000-0000-0000CE030000}"/>
    <cellStyle name="Comma [0] 6 5 2 2" xfId="18200" xr:uid="{CFE33BFA-BBEE-4460-A434-97B38EAA07DA}"/>
    <cellStyle name="Comma [0] 6 5 2 2 2" xfId="53210" xr:uid="{568C69E6-AAEC-45FD-8B03-15E38376ADD1}"/>
    <cellStyle name="Comma [0] 6 5 2 2 3" xfId="35705" xr:uid="{52DB4D9B-27AB-4B94-BEC1-DF586D6ECA68}"/>
    <cellStyle name="Comma [0] 6 5 2 3" xfId="44458" xr:uid="{D44C9BCF-617D-4FE0-AB93-E19FAE8CE117}"/>
    <cellStyle name="Comma [0] 6 5 2 4" xfId="26953" xr:uid="{4073FD2E-015E-49B9-B7B8-E3F557A2DFE0}"/>
    <cellStyle name="Comma [0] 6 5 3" xfId="13824" xr:uid="{F18B7D7F-6617-48C2-B153-AF49021D8387}"/>
    <cellStyle name="Comma [0] 6 5 3 2" xfId="48834" xr:uid="{13E33827-32CC-47E5-87C8-BC105DD633F4}"/>
    <cellStyle name="Comma [0] 6 5 3 3" xfId="31329" xr:uid="{419569B3-44D7-42E4-BBDD-72440C9E43ED}"/>
    <cellStyle name="Comma [0] 6 5 4" xfId="40082" xr:uid="{5BDB4FAB-233C-4315-B720-74889A5D8371}"/>
    <cellStyle name="Comma [0] 6 5 5" xfId="22577" xr:uid="{CF902C54-2ADF-4E2A-AC77-585613FF457F}"/>
    <cellStyle name="Comma [0] 6 6" xfId="7259" xr:uid="{00000000-0005-0000-0000-0000CF030000}"/>
    <cellStyle name="Comma [0] 6 6 2" xfId="16012" xr:uid="{E6FFA365-7F49-40AE-A2DB-2990207CEF5F}"/>
    <cellStyle name="Comma [0] 6 6 2 2" xfId="51022" xr:uid="{03419D88-84F8-4C45-B393-E8B66A7ADFF4}"/>
    <cellStyle name="Comma [0] 6 6 2 3" xfId="33517" xr:uid="{BA0B7D1C-68BC-40C0-98B3-987679ECF420}"/>
    <cellStyle name="Comma [0] 6 6 3" xfId="42270" xr:uid="{BFF8A859-7C64-444B-B5FA-57338B08D327}"/>
    <cellStyle name="Comma [0] 6 6 4" xfId="24765" xr:uid="{10B2A4BF-6A40-4F66-A4C4-449A084FBE03}"/>
    <cellStyle name="Comma [0] 6 7" xfId="11636" xr:uid="{994FE528-F3E9-47E4-AE99-113E896920E9}"/>
    <cellStyle name="Comma [0] 6 7 2" xfId="46646" xr:uid="{C1B78BAD-9156-4AD9-8E37-BF5766DDAFA9}"/>
    <cellStyle name="Comma [0] 6 7 3" xfId="29141" xr:uid="{5D3C6731-3575-46AE-B207-17568758FC69}"/>
    <cellStyle name="Comma [0] 6 8" xfId="37894" xr:uid="{46CBA090-3677-4752-B9EF-A30AA2B4F7AB}"/>
    <cellStyle name="Comma [0] 6 9" xfId="20389" xr:uid="{8A00D31F-B62C-403B-91D6-8885ACF91C44}"/>
    <cellStyle name="Comma [0] 7" xfId="3098" xr:uid="{00000000-0005-0000-0000-0000D0030000}"/>
    <cellStyle name="Comma [0] 7 2" xfId="3652" xr:uid="{00000000-0005-0000-0000-0000D1030000}"/>
    <cellStyle name="Comma [0] 7 2 2" xfId="4748" xr:uid="{00000000-0005-0000-0000-0000D2030000}"/>
    <cellStyle name="Comma [0] 7 2 2 2" xfId="6937" xr:uid="{00000000-0005-0000-0000-0000D3030000}"/>
    <cellStyle name="Comma [0] 7 2 2 2 2" xfId="11314" xr:uid="{00000000-0005-0000-0000-0000D4030000}"/>
    <cellStyle name="Comma [0] 7 2 2 2 2 2" xfId="20067" xr:uid="{A01D0348-764A-4DFD-A8DF-BA0FCF58DCAD}"/>
    <cellStyle name="Comma [0] 7 2 2 2 2 2 2" xfId="55077" xr:uid="{A64971B7-6D41-4A4A-97B0-E6BD58E4B390}"/>
    <cellStyle name="Comma [0] 7 2 2 2 2 2 3" xfId="37572" xr:uid="{516276AB-A3BE-411A-BD23-BC170DA61EC0}"/>
    <cellStyle name="Comma [0] 7 2 2 2 2 3" xfId="46325" xr:uid="{06EFD92A-795F-4DF1-A1E9-E09CBE9004B6}"/>
    <cellStyle name="Comma [0] 7 2 2 2 2 4" xfId="28820" xr:uid="{120C8625-05E9-4B5A-A9BA-426CDF09D682}"/>
    <cellStyle name="Comma [0] 7 2 2 2 3" xfId="15691" xr:uid="{7132CBDD-BDAC-42EF-9B4E-279F70B5092F}"/>
    <cellStyle name="Comma [0] 7 2 2 2 3 2" xfId="50701" xr:uid="{72AE0D70-D41C-4945-ADA6-7D112B958ADB}"/>
    <cellStyle name="Comma [0] 7 2 2 2 3 3" xfId="33196" xr:uid="{273C0D34-71D3-4D63-A1BF-1BA11E901577}"/>
    <cellStyle name="Comma [0] 7 2 2 2 4" xfId="41949" xr:uid="{D8BA3175-1C32-4D3D-AA85-CF766473EC1E}"/>
    <cellStyle name="Comma [0] 7 2 2 2 5" xfId="24444" xr:uid="{022FB196-0BE5-4EAD-81C6-538F67A559ED}"/>
    <cellStyle name="Comma [0] 7 2 2 3" xfId="9126" xr:uid="{00000000-0005-0000-0000-0000D5030000}"/>
    <cellStyle name="Comma [0] 7 2 2 3 2" xfId="17879" xr:uid="{09BCDD8A-50F1-4F1A-A33F-068CE8C5136C}"/>
    <cellStyle name="Comma [0] 7 2 2 3 2 2" xfId="52889" xr:uid="{2DF79AD3-DBE6-4386-882E-2E2F1ADF1C6D}"/>
    <cellStyle name="Comma [0] 7 2 2 3 2 3" xfId="35384" xr:uid="{A7093509-C35F-4892-B1EE-13F7786934CD}"/>
    <cellStyle name="Comma [0] 7 2 2 3 3" xfId="44137" xr:uid="{CEF7DA17-A65B-4E09-BD27-004FA7F25329}"/>
    <cellStyle name="Comma [0] 7 2 2 3 4" xfId="26632" xr:uid="{B033C8DF-4AC5-47C0-B17A-8318B331A1D2}"/>
    <cellStyle name="Comma [0] 7 2 2 4" xfId="13503" xr:uid="{C2553DBF-FD15-45DB-914C-DCA914D6A8E1}"/>
    <cellStyle name="Comma [0] 7 2 2 4 2" xfId="48513" xr:uid="{F4385F76-695E-48EA-9A7E-01544872B419}"/>
    <cellStyle name="Comma [0] 7 2 2 4 3" xfId="31008" xr:uid="{0BA6F431-66D2-4093-9ABF-B52A821D0FB6}"/>
    <cellStyle name="Comma [0] 7 2 2 5" xfId="39761" xr:uid="{38DBABBA-9D7B-411C-9F43-C40450FA64C5}"/>
    <cellStyle name="Comma [0] 7 2 2 6" xfId="22256" xr:uid="{E480C793-6AC0-45DE-A6D8-8BA0DB537385}"/>
    <cellStyle name="Comma [0] 7 2 3" xfId="5843" xr:uid="{00000000-0005-0000-0000-0000D6030000}"/>
    <cellStyle name="Comma [0] 7 2 3 2" xfId="10220" xr:uid="{00000000-0005-0000-0000-0000D7030000}"/>
    <cellStyle name="Comma [0] 7 2 3 2 2" xfId="18973" xr:uid="{6DB5C297-449B-4BC9-AED8-4A79FC293FF5}"/>
    <cellStyle name="Comma [0] 7 2 3 2 2 2" xfId="53983" xr:uid="{EDC9FC98-0BDF-4FFF-A35E-EE42205698A4}"/>
    <cellStyle name="Comma [0] 7 2 3 2 2 3" xfId="36478" xr:uid="{D85FAAEC-458A-432F-A8DF-410E205141EB}"/>
    <cellStyle name="Comma [0] 7 2 3 2 3" xfId="45231" xr:uid="{FD60BB01-5E00-4DF2-A55B-F5BBE9BAA942}"/>
    <cellStyle name="Comma [0] 7 2 3 2 4" xfId="27726" xr:uid="{408E237B-1D64-4943-8113-7834ADE9636E}"/>
    <cellStyle name="Comma [0] 7 2 3 3" xfId="14597" xr:uid="{B5CCF369-F4B7-4D81-A892-87C87939B714}"/>
    <cellStyle name="Comma [0] 7 2 3 3 2" xfId="49607" xr:uid="{FA2F0E0F-AE1A-46BC-A0F8-FF47F686083E}"/>
    <cellStyle name="Comma [0] 7 2 3 3 3" xfId="32102" xr:uid="{11DC5D43-3188-43B7-861D-40D46CC7D277}"/>
    <cellStyle name="Comma [0] 7 2 3 4" xfId="40855" xr:uid="{BBF70CA4-8595-488A-8903-133291B36233}"/>
    <cellStyle name="Comma [0] 7 2 3 5" xfId="23350" xr:uid="{068F2E41-6A59-4498-9F8B-593BD7E7B77D}"/>
    <cellStyle name="Comma [0] 7 2 4" xfId="8032" xr:uid="{00000000-0005-0000-0000-0000D8030000}"/>
    <cellStyle name="Comma [0] 7 2 4 2" xfId="16785" xr:uid="{CAA26A5D-9851-4ECE-BB8C-543206494F63}"/>
    <cellStyle name="Comma [0] 7 2 4 2 2" xfId="51795" xr:uid="{EB74B21A-52FE-4E76-B8B2-B52B307763B5}"/>
    <cellStyle name="Comma [0] 7 2 4 2 3" xfId="34290" xr:uid="{BD5CB6F5-0C52-4725-AD4A-88CF34FA5280}"/>
    <cellStyle name="Comma [0] 7 2 4 3" xfId="43043" xr:uid="{B8D1FE57-C9B8-4677-A1CB-BDCE575245D1}"/>
    <cellStyle name="Comma [0] 7 2 4 4" xfId="25538" xr:uid="{7772D8D1-1BC5-4C96-9754-26F84BABF509}"/>
    <cellStyle name="Comma [0] 7 2 5" xfId="12409" xr:uid="{F31538D9-56F6-45FD-A1CA-4E7F7AD3B67A}"/>
    <cellStyle name="Comma [0] 7 2 5 2" xfId="47419" xr:uid="{DFF194F5-075E-44F3-AB58-97534E0993C3}"/>
    <cellStyle name="Comma [0] 7 2 5 3" xfId="29914" xr:uid="{5E9EA41C-42F9-40D0-9EC4-706DD97DBBD5}"/>
    <cellStyle name="Comma [0] 7 2 6" xfId="38667" xr:uid="{A347B4CA-5A1F-4B54-A505-E9F4B96CBC1B}"/>
    <cellStyle name="Comma [0] 7 2 7" xfId="21162" xr:uid="{4600A1A4-047A-4DA5-B984-B42098F72BC0}"/>
    <cellStyle name="Comma [0] 7 3" xfId="4200" xr:uid="{00000000-0005-0000-0000-0000D9030000}"/>
    <cellStyle name="Comma [0] 7 3 2" xfId="6389" xr:uid="{00000000-0005-0000-0000-0000DA030000}"/>
    <cellStyle name="Comma [0] 7 3 2 2" xfId="10766" xr:uid="{00000000-0005-0000-0000-0000DB030000}"/>
    <cellStyle name="Comma [0] 7 3 2 2 2" xfId="19519" xr:uid="{3B3A145D-EF57-4F0D-B35A-AA45964BBAB4}"/>
    <cellStyle name="Comma [0] 7 3 2 2 2 2" xfId="54529" xr:uid="{DD90BA03-8357-4DCE-BA81-897FE9C25685}"/>
    <cellStyle name="Comma [0] 7 3 2 2 2 3" xfId="37024" xr:uid="{14284150-4751-4892-8F2D-F8999694A454}"/>
    <cellStyle name="Comma [0] 7 3 2 2 3" xfId="45777" xr:uid="{D85F8E24-32A4-444F-9DF8-0556C9323161}"/>
    <cellStyle name="Comma [0] 7 3 2 2 4" xfId="28272" xr:uid="{EE2A9AAC-4C82-45AA-8FAE-30AE2CE8F3DD}"/>
    <cellStyle name="Comma [0] 7 3 2 3" xfId="15143" xr:uid="{35C40027-AEDE-46BA-8E7F-3B583EE48B14}"/>
    <cellStyle name="Comma [0] 7 3 2 3 2" xfId="50153" xr:uid="{E0A5C64A-B29D-47AE-9370-E18ED9528DA4}"/>
    <cellStyle name="Comma [0] 7 3 2 3 3" xfId="32648" xr:uid="{A523E3F4-ABDF-4449-AF59-832111E9602E}"/>
    <cellStyle name="Comma [0] 7 3 2 4" xfId="41401" xr:uid="{AF0B9C85-DE11-40D5-BBDE-0CE0A515AC96}"/>
    <cellStyle name="Comma [0] 7 3 2 5" xfId="23896" xr:uid="{709F2E15-7568-4692-A79A-50AA746EF63D}"/>
    <cellStyle name="Comma [0] 7 3 3" xfId="8578" xr:uid="{00000000-0005-0000-0000-0000DC030000}"/>
    <cellStyle name="Comma [0] 7 3 3 2" xfId="17331" xr:uid="{58A0C5A2-BB84-434F-873A-E6089C7CE160}"/>
    <cellStyle name="Comma [0] 7 3 3 2 2" xfId="52341" xr:uid="{D78577B9-7CAC-4DAE-987D-45DCEAB4C39B}"/>
    <cellStyle name="Comma [0] 7 3 3 2 3" xfId="34836" xr:uid="{5C4471B7-3E7F-4BF7-903D-DA6F8473BB59}"/>
    <cellStyle name="Comma [0] 7 3 3 3" xfId="43589" xr:uid="{956AB4DE-22DE-4885-B2FB-57CF4973D7CA}"/>
    <cellStyle name="Comma [0] 7 3 3 4" xfId="26084" xr:uid="{EE214019-5E67-422C-9A4B-44E5454F8090}"/>
    <cellStyle name="Comma [0] 7 3 4" xfId="12955" xr:uid="{939A6A49-A9AF-4156-A980-CB90C894B157}"/>
    <cellStyle name="Comma [0] 7 3 4 2" xfId="47965" xr:uid="{96E1206F-F523-40C1-A4C7-39922F7EE7A2}"/>
    <cellStyle name="Comma [0] 7 3 4 3" xfId="30460" xr:uid="{6907AC0B-B92E-453B-B5A5-D83434C7E0BB}"/>
    <cellStyle name="Comma [0] 7 3 5" xfId="39213" xr:uid="{7241B016-9FB1-4E34-B8F4-CA3844588119}"/>
    <cellStyle name="Comma [0] 7 3 6" xfId="21708" xr:uid="{B8BB592E-7A9A-46DB-922A-AE7E8249E60F}"/>
    <cellStyle name="Comma [0] 7 4" xfId="5295" xr:uid="{00000000-0005-0000-0000-0000DD030000}"/>
    <cellStyle name="Comma [0] 7 4 2" xfId="9672" xr:uid="{00000000-0005-0000-0000-0000DE030000}"/>
    <cellStyle name="Comma [0] 7 4 2 2" xfId="18425" xr:uid="{FE3AAE49-A70C-44FE-AF64-C7EDD0746F2B}"/>
    <cellStyle name="Comma [0] 7 4 2 2 2" xfId="53435" xr:uid="{A36AE0D3-FF80-4F32-8DAE-93FC4E4AA6AA}"/>
    <cellStyle name="Comma [0] 7 4 2 2 3" xfId="35930" xr:uid="{AF3F70A8-53A4-43CB-A2DD-D9A50B3CE8F5}"/>
    <cellStyle name="Comma [0] 7 4 2 3" xfId="44683" xr:uid="{EF436E01-E66D-4A25-8966-475704656897}"/>
    <cellStyle name="Comma [0] 7 4 2 4" xfId="27178" xr:uid="{C52A93A9-2972-4387-B411-8C033E1A2B5E}"/>
    <cellStyle name="Comma [0] 7 4 3" xfId="14049" xr:uid="{85E51CEB-8D22-4042-9EA9-F7343C96402F}"/>
    <cellStyle name="Comma [0] 7 4 3 2" xfId="49059" xr:uid="{1D4FAEB0-755D-4720-9E6B-60C3314C4B36}"/>
    <cellStyle name="Comma [0] 7 4 3 3" xfId="31554" xr:uid="{F7F09385-0924-47E7-89A7-C2CF034539A3}"/>
    <cellStyle name="Comma [0] 7 4 4" xfId="40307" xr:uid="{75917971-4F9F-4E7A-8060-36DC0BCF3575}"/>
    <cellStyle name="Comma [0] 7 4 5" xfId="22802" xr:uid="{A4E9E902-D84B-471A-B2C9-6EA53BFD8E7E}"/>
    <cellStyle name="Comma [0] 7 5" xfId="7484" xr:uid="{00000000-0005-0000-0000-0000DF030000}"/>
    <cellStyle name="Comma [0] 7 5 2" xfId="16237" xr:uid="{D1B1F483-2C6F-46F3-B642-2CF409829942}"/>
    <cellStyle name="Comma [0] 7 5 2 2" xfId="51247" xr:uid="{2906583D-8061-4CA2-A4C1-E1C35E05BBAB}"/>
    <cellStyle name="Comma [0] 7 5 2 3" xfId="33742" xr:uid="{F35354F4-23FB-4E66-980E-DA272869F52A}"/>
    <cellStyle name="Comma [0] 7 5 3" xfId="42495" xr:uid="{2A1AEAC7-E744-4515-B592-52D8B8A34F59}"/>
    <cellStyle name="Comma [0] 7 5 4" xfId="24990" xr:uid="{E53254FD-E23B-4BC2-833C-7197C28654BC}"/>
    <cellStyle name="Comma [0] 7 6" xfId="11861" xr:uid="{82FA3716-AAD2-4C78-B74C-4D9887D2B154}"/>
    <cellStyle name="Comma [0] 7 6 2" xfId="46871" xr:uid="{28FC5D03-0D8C-455D-987D-1CACE88E6AC6}"/>
    <cellStyle name="Comma [0] 7 6 3" xfId="29366" xr:uid="{C89DF674-D708-4852-A4EA-0977B77D2FE5}"/>
    <cellStyle name="Comma [0] 7 7" xfId="38119" xr:uid="{5AB1DC0B-DB6A-4E33-92EF-0861677D7C8B}"/>
    <cellStyle name="Comma [0] 7 8" xfId="20614" xr:uid="{2910B526-4E43-4F9B-8883-81981FECA0FC}"/>
    <cellStyle name="Comma [0] 8" xfId="3377" xr:uid="{00000000-0005-0000-0000-0000E0030000}"/>
    <cellStyle name="Comma [0] 8 2" xfId="4474" xr:uid="{00000000-0005-0000-0000-0000E1030000}"/>
    <cellStyle name="Comma [0] 8 2 2" xfId="6663" xr:uid="{00000000-0005-0000-0000-0000E2030000}"/>
    <cellStyle name="Comma [0] 8 2 2 2" xfId="11040" xr:uid="{00000000-0005-0000-0000-0000E3030000}"/>
    <cellStyle name="Comma [0] 8 2 2 2 2" xfId="19793" xr:uid="{553960FC-19ED-46FC-A387-30637C60E178}"/>
    <cellStyle name="Comma [0] 8 2 2 2 2 2" xfId="54803" xr:uid="{A105BF36-BD34-4AE0-AE7A-E9BC6828F7AB}"/>
    <cellStyle name="Comma [0] 8 2 2 2 2 3" xfId="37298" xr:uid="{6DAAED89-2DE5-4738-A930-6326DFF45E84}"/>
    <cellStyle name="Comma [0] 8 2 2 2 3" xfId="46051" xr:uid="{BC3F34A9-DB54-4694-AEE6-AC8FF4D94F1D}"/>
    <cellStyle name="Comma [0] 8 2 2 2 4" xfId="28546" xr:uid="{7C0A80DD-1167-446A-977C-E78100A0590D}"/>
    <cellStyle name="Comma [0] 8 2 2 3" xfId="15417" xr:uid="{F9BFEF67-5315-4070-A902-76F012F52A25}"/>
    <cellStyle name="Comma [0] 8 2 2 3 2" xfId="50427" xr:uid="{F64573B2-DA1E-4FD8-8063-26299600D399}"/>
    <cellStyle name="Comma [0] 8 2 2 3 3" xfId="32922" xr:uid="{3DF133DD-9551-48AA-8658-3196FD854158}"/>
    <cellStyle name="Comma [0] 8 2 2 4" xfId="41675" xr:uid="{1E9B3DFE-DEC1-48D9-94D0-C0868F040952}"/>
    <cellStyle name="Comma [0] 8 2 2 5" xfId="24170" xr:uid="{ACA245FD-1D3F-40D9-9877-06AD907A844B}"/>
    <cellStyle name="Comma [0] 8 2 3" xfId="8852" xr:uid="{00000000-0005-0000-0000-0000E4030000}"/>
    <cellStyle name="Comma [0] 8 2 3 2" xfId="17605" xr:uid="{BAB99AD0-230C-443E-8FCC-1B3FAE7C329A}"/>
    <cellStyle name="Comma [0] 8 2 3 2 2" xfId="52615" xr:uid="{15BE4082-7979-4BDB-844E-3A1B6DD462F3}"/>
    <cellStyle name="Comma [0] 8 2 3 2 3" xfId="35110" xr:uid="{05AC0818-8EA9-4FD2-8180-7E90641741AB}"/>
    <cellStyle name="Comma [0] 8 2 3 3" xfId="43863" xr:uid="{B909A527-9826-422E-8893-48EFFE4F992A}"/>
    <cellStyle name="Comma [0] 8 2 3 4" xfId="26358" xr:uid="{2CDCD032-0C0D-4B4C-852E-241A9DF8FA0F}"/>
    <cellStyle name="Comma [0] 8 2 4" xfId="13229" xr:uid="{46C7CD9A-24E9-47AE-BEF3-175EB9C754F5}"/>
    <cellStyle name="Comma [0] 8 2 4 2" xfId="48239" xr:uid="{20CDE0E9-046E-4020-92A2-A55C0300BD33}"/>
    <cellStyle name="Comma [0] 8 2 4 3" xfId="30734" xr:uid="{308A8D6F-F71F-4DD9-B49B-8DC38C059812}"/>
    <cellStyle name="Comma [0] 8 2 5" xfId="39487" xr:uid="{489EBE05-5F85-49C7-87CE-B00EE9F6E089}"/>
    <cellStyle name="Comma [0] 8 2 6" xfId="21982" xr:uid="{DFDE7507-F955-477F-A9F3-02BA06E2297D}"/>
    <cellStyle name="Comma [0] 8 3" xfId="5569" xr:uid="{00000000-0005-0000-0000-0000E5030000}"/>
    <cellStyle name="Comma [0] 8 3 2" xfId="9946" xr:uid="{00000000-0005-0000-0000-0000E6030000}"/>
    <cellStyle name="Comma [0] 8 3 2 2" xfId="18699" xr:uid="{E1FE26E9-DE1A-43B2-BD1A-A62E29FEC4C8}"/>
    <cellStyle name="Comma [0] 8 3 2 2 2" xfId="53709" xr:uid="{E0A4B727-045D-4822-B42B-C8384D2EAFC1}"/>
    <cellStyle name="Comma [0] 8 3 2 2 3" xfId="36204" xr:uid="{26983D74-D15E-4395-9E6C-E6D6B311A5CC}"/>
    <cellStyle name="Comma [0] 8 3 2 3" xfId="44957" xr:uid="{DFA7BCBB-0641-44AE-87B0-94FE051997D2}"/>
    <cellStyle name="Comma [0] 8 3 2 4" xfId="27452" xr:uid="{6B778065-4D19-4274-99C8-13B034104933}"/>
    <cellStyle name="Comma [0] 8 3 3" xfId="14323" xr:uid="{45E232B3-7B0D-477C-8028-9D9FF2869ECE}"/>
    <cellStyle name="Comma [0] 8 3 3 2" xfId="49333" xr:uid="{AA310BCE-9DFA-48C9-B275-0BA499CF225F}"/>
    <cellStyle name="Comma [0] 8 3 3 3" xfId="31828" xr:uid="{C57AF9A5-7932-4FB9-9B1A-48F0DF623C9E}"/>
    <cellStyle name="Comma [0] 8 3 4" xfId="40581" xr:uid="{41EA687C-3F77-41BF-BFD9-CF23A261BE81}"/>
    <cellStyle name="Comma [0] 8 3 5" xfId="23076" xr:uid="{C1E6AFFF-DDCA-4CDA-AF75-BC8474807825}"/>
    <cellStyle name="Comma [0] 8 4" xfId="7758" xr:uid="{00000000-0005-0000-0000-0000E7030000}"/>
    <cellStyle name="Comma [0] 8 4 2" xfId="16511" xr:uid="{A7BBA844-2B11-47E9-8032-6EE3B53D7748}"/>
    <cellStyle name="Comma [0] 8 4 2 2" xfId="51521" xr:uid="{E96614E1-EDD6-44C4-909B-C43BCE635C75}"/>
    <cellStyle name="Comma [0] 8 4 2 3" xfId="34016" xr:uid="{E6922F60-B22A-4A8A-8AF1-AEABDCBAC997}"/>
    <cellStyle name="Comma [0] 8 4 3" xfId="42769" xr:uid="{3AE30699-085D-41C3-AF1F-C03DF59A1366}"/>
    <cellStyle name="Comma [0] 8 4 4" xfId="25264" xr:uid="{A2F0D26F-9C3F-4633-BA8B-6784C4CDF8FB}"/>
    <cellStyle name="Comma [0] 8 5" xfId="12135" xr:uid="{77B687C8-85AE-43F6-B387-3DC93CE0ACAF}"/>
    <cellStyle name="Comma [0] 8 5 2" xfId="47145" xr:uid="{364BE7D7-0DEC-4ECE-9A72-05A53AB0079A}"/>
    <cellStyle name="Comma [0] 8 5 3" xfId="29640" xr:uid="{5D4B5808-3DE9-47FE-8CB5-E19FA9883C4A}"/>
    <cellStyle name="Comma [0] 8 6" xfId="38393" xr:uid="{70269D13-BE8A-482B-9B9E-6F9D7150829A}"/>
    <cellStyle name="Comma [0] 8 7" xfId="20888" xr:uid="{C8452B55-0B3A-4D67-9CB4-00E1C881EF10}"/>
    <cellStyle name="Comma [0] 9" xfId="3927" xr:uid="{00000000-0005-0000-0000-0000E8030000}"/>
    <cellStyle name="Comma [0] 9 2" xfId="6116" xr:uid="{00000000-0005-0000-0000-0000E9030000}"/>
    <cellStyle name="Comma [0] 9 2 2" xfId="10493" xr:uid="{00000000-0005-0000-0000-0000EA030000}"/>
    <cellStyle name="Comma [0] 9 2 2 2" xfId="19246" xr:uid="{F4D646D1-2329-435F-9024-B0DE6B43248A}"/>
    <cellStyle name="Comma [0] 9 2 2 2 2" xfId="54256" xr:uid="{88B968A6-C8C1-4161-BCE5-87BCB3B6EF9F}"/>
    <cellStyle name="Comma [0] 9 2 2 2 3" xfId="36751" xr:uid="{26769474-E2E1-42A0-B6FE-AF69DF751A80}"/>
    <cellStyle name="Comma [0] 9 2 2 3" xfId="45504" xr:uid="{A9D9F34A-7624-4AF8-A17D-FA650E373754}"/>
    <cellStyle name="Comma [0] 9 2 2 4" xfId="27999" xr:uid="{2A972E15-E24F-4E8A-82A6-27790413DFFC}"/>
    <cellStyle name="Comma [0] 9 2 3" xfId="14870" xr:uid="{13A6A7DC-A5D0-4F86-9CCB-95812DF5D29B}"/>
    <cellStyle name="Comma [0] 9 2 3 2" xfId="49880" xr:uid="{2CFF8A38-9FE6-492F-A14B-137F1E052CD8}"/>
    <cellStyle name="Comma [0] 9 2 3 3" xfId="32375" xr:uid="{57A29C9D-CE50-406C-BE4F-F104B4BB74A5}"/>
    <cellStyle name="Comma [0] 9 2 4" xfId="41128" xr:uid="{E6D85133-80A2-46F7-B875-D22DB9A76695}"/>
    <cellStyle name="Comma [0] 9 2 5" xfId="23623" xr:uid="{3E3AA372-AB4F-44D5-8058-220B1490078B}"/>
    <cellStyle name="Comma [0] 9 3" xfId="8305" xr:uid="{00000000-0005-0000-0000-0000EB030000}"/>
    <cellStyle name="Comma [0] 9 3 2" xfId="17058" xr:uid="{1C2E134F-A9B3-4059-9C4B-7975D063A3C1}"/>
    <cellStyle name="Comma [0] 9 3 2 2" xfId="52068" xr:uid="{22EF687E-6B80-4FAF-8C5B-ABA5D53DD48E}"/>
    <cellStyle name="Comma [0] 9 3 2 3" xfId="34563" xr:uid="{1176AA11-FB43-4D8F-9894-39D337B2B8F6}"/>
    <cellStyle name="Comma [0] 9 3 3" xfId="43316" xr:uid="{68BAB487-0BFB-4544-B750-B08554C49ADB}"/>
    <cellStyle name="Comma [0] 9 3 4" xfId="25811" xr:uid="{6CFD4CD5-0FAD-455F-9FD8-3B8FF8E894F8}"/>
    <cellStyle name="Comma [0] 9 4" xfId="12682" xr:uid="{9B4636C4-ED89-4E82-9A31-D3429106636B}"/>
    <cellStyle name="Comma [0] 9 4 2" xfId="47692" xr:uid="{BB404831-6344-4E4A-B8A0-73265232A23D}"/>
    <cellStyle name="Comma [0] 9 4 3" xfId="30187" xr:uid="{8BA3FBB3-2005-4272-AD05-D66A2B1A1A62}"/>
    <cellStyle name="Comma [0] 9 5" xfId="38940" xr:uid="{24F017E0-E519-44D6-AD03-057053152A8E}"/>
    <cellStyle name="Comma [0] 9 6" xfId="21435" xr:uid="{D15DC4E1-2B68-44A9-BB9C-2BDF3BA9C9DC}"/>
    <cellStyle name="Comma 10" xfId="2939" xr:uid="{00000000-0005-0000-0000-0000EC030000}"/>
    <cellStyle name="Comma 10 10" xfId="20456" xr:uid="{924DDDB0-E829-42D6-93FE-747C7C8456D6}"/>
    <cellStyle name="Comma 10 2" xfId="3051" xr:uid="{00000000-0005-0000-0000-0000ED030000}"/>
    <cellStyle name="Comma 10 2 2" xfId="3327" xr:uid="{00000000-0005-0000-0000-0000EE030000}"/>
    <cellStyle name="Comma 10 2 2 2" xfId="3880" xr:uid="{00000000-0005-0000-0000-0000EF030000}"/>
    <cellStyle name="Comma 10 2 2 2 2" xfId="4976" xr:uid="{00000000-0005-0000-0000-0000F0030000}"/>
    <cellStyle name="Comma 10 2 2 2 2 2" xfId="7165" xr:uid="{00000000-0005-0000-0000-0000F1030000}"/>
    <cellStyle name="Comma 10 2 2 2 2 2 2" xfId="11542" xr:uid="{00000000-0005-0000-0000-0000F2030000}"/>
    <cellStyle name="Comma 10 2 2 2 2 2 2 2" xfId="20295" xr:uid="{5361C669-40E9-4B9A-856D-DBED0EA83D78}"/>
    <cellStyle name="Comma 10 2 2 2 2 2 2 2 2" xfId="55305" xr:uid="{D662169B-2061-4F79-943F-35032CA489B1}"/>
    <cellStyle name="Comma 10 2 2 2 2 2 2 2 3" xfId="37800" xr:uid="{4161B631-3FA0-4B5F-8CC5-2386EDEE0DEB}"/>
    <cellStyle name="Comma 10 2 2 2 2 2 2 3" xfId="46553" xr:uid="{49723A52-58D8-4F8F-9CD1-0961EC7E5732}"/>
    <cellStyle name="Comma 10 2 2 2 2 2 2 4" xfId="29048" xr:uid="{642104E9-9E36-46E1-B403-D0A1BECB995C}"/>
    <cellStyle name="Comma 10 2 2 2 2 2 3" xfId="15919" xr:uid="{A4D48E7C-18D7-424E-A037-48FD6774CE51}"/>
    <cellStyle name="Comma 10 2 2 2 2 2 3 2" xfId="50929" xr:uid="{98896CC3-8B48-4F2F-9492-2B49D271ED5A}"/>
    <cellStyle name="Comma 10 2 2 2 2 2 3 3" xfId="33424" xr:uid="{4D9DF3ED-734D-496B-B2F5-751FC05ED8B8}"/>
    <cellStyle name="Comma 10 2 2 2 2 2 4" xfId="42177" xr:uid="{434DBD82-3AF8-42E4-81A3-4D14045E59B8}"/>
    <cellStyle name="Comma 10 2 2 2 2 2 5" xfId="24672" xr:uid="{391FB2BB-8116-4762-A7C7-2BFDA8E295A9}"/>
    <cellStyle name="Comma 10 2 2 2 2 3" xfId="9354" xr:uid="{00000000-0005-0000-0000-0000F3030000}"/>
    <cellStyle name="Comma 10 2 2 2 2 3 2" xfId="18107" xr:uid="{1D3E8DAA-FEBE-484D-8B00-EA7962238C39}"/>
    <cellStyle name="Comma 10 2 2 2 2 3 2 2" xfId="53117" xr:uid="{FC079B0D-2307-4BB6-A18B-498D25CE2EE8}"/>
    <cellStyle name="Comma 10 2 2 2 2 3 2 3" xfId="35612" xr:uid="{86E5B1D7-9D02-4CE4-A74A-6558D7D564D1}"/>
    <cellStyle name="Comma 10 2 2 2 2 3 3" xfId="44365" xr:uid="{776F2C30-7647-438F-B165-28D38D48C14B}"/>
    <cellStyle name="Comma 10 2 2 2 2 3 4" xfId="26860" xr:uid="{44389B4D-FC5A-4124-A39C-83F3FFBD2FA2}"/>
    <cellStyle name="Comma 10 2 2 2 2 4" xfId="13731" xr:uid="{6C10E918-8D76-400C-842A-5A039733D892}"/>
    <cellStyle name="Comma 10 2 2 2 2 4 2" xfId="48741" xr:uid="{B83FDD60-3848-46AD-A4EA-291FD411AFCB}"/>
    <cellStyle name="Comma 10 2 2 2 2 4 3" xfId="31236" xr:uid="{F01BF9B1-DA75-45DD-A4A4-8CFAC343B912}"/>
    <cellStyle name="Comma 10 2 2 2 2 5" xfId="39989" xr:uid="{1DA153E4-11DB-4A11-B3DA-CED929D0749F}"/>
    <cellStyle name="Comma 10 2 2 2 2 6" xfId="22484" xr:uid="{F1B44A98-1F97-4B7F-9D14-07FEF415CD80}"/>
    <cellStyle name="Comma 10 2 2 2 3" xfId="6071" xr:uid="{00000000-0005-0000-0000-0000F4030000}"/>
    <cellStyle name="Comma 10 2 2 2 3 2" xfId="10448" xr:uid="{00000000-0005-0000-0000-0000F5030000}"/>
    <cellStyle name="Comma 10 2 2 2 3 2 2" xfId="19201" xr:uid="{B65756ED-4F93-430D-8803-634480746CC1}"/>
    <cellStyle name="Comma 10 2 2 2 3 2 2 2" xfId="54211" xr:uid="{2E0CABE4-19D3-4F69-9273-DF5BC2AEB755}"/>
    <cellStyle name="Comma 10 2 2 2 3 2 2 3" xfId="36706" xr:uid="{A6237D40-24FE-48A6-B055-D41F229E772D}"/>
    <cellStyle name="Comma 10 2 2 2 3 2 3" xfId="45459" xr:uid="{B0BF85A7-04C9-494A-85CA-F399027EF9C3}"/>
    <cellStyle name="Comma 10 2 2 2 3 2 4" xfId="27954" xr:uid="{EA7F4BC7-B4D3-447C-9871-851173C1F9C6}"/>
    <cellStyle name="Comma 10 2 2 2 3 3" xfId="14825" xr:uid="{66688EA7-50D1-47E8-A702-D09629D17B46}"/>
    <cellStyle name="Comma 10 2 2 2 3 3 2" xfId="49835" xr:uid="{040B3D59-502A-4BEF-8903-9C2344CE0167}"/>
    <cellStyle name="Comma 10 2 2 2 3 3 3" xfId="32330" xr:uid="{E5F76D16-235F-4BCA-BA3E-8CD709558B60}"/>
    <cellStyle name="Comma 10 2 2 2 3 4" xfId="41083" xr:uid="{15CD5813-D539-4EFF-8E15-29173581CAE3}"/>
    <cellStyle name="Comma 10 2 2 2 3 5" xfId="23578" xr:uid="{61F73522-D77A-49B9-A5F4-12CC368CFF20}"/>
    <cellStyle name="Comma 10 2 2 2 4" xfId="8260" xr:uid="{00000000-0005-0000-0000-0000F6030000}"/>
    <cellStyle name="Comma 10 2 2 2 4 2" xfId="17013" xr:uid="{560C4AA5-05C7-4924-9B5E-0B958E9944DB}"/>
    <cellStyle name="Comma 10 2 2 2 4 2 2" xfId="52023" xr:uid="{C3FB2C8D-8C65-4D2F-9E15-8C4E920832DD}"/>
    <cellStyle name="Comma 10 2 2 2 4 2 3" xfId="34518" xr:uid="{A8CFCBD6-0092-4DEE-BB76-398B72F1D7D1}"/>
    <cellStyle name="Comma 10 2 2 2 4 3" xfId="43271" xr:uid="{20D19C80-AC0D-471A-B585-247A24063FD6}"/>
    <cellStyle name="Comma 10 2 2 2 4 4" xfId="25766" xr:uid="{989E138B-B094-4537-A80C-173A52B58D3A}"/>
    <cellStyle name="Comma 10 2 2 2 5" xfId="12637" xr:uid="{DA2ADE8B-FB7F-464C-B01A-5D54325CCCB3}"/>
    <cellStyle name="Comma 10 2 2 2 5 2" xfId="47647" xr:uid="{2B77AB00-AD9C-412A-A899-AB042F5D574E}"/>
    <cellStyle name="Comma 10 2 2 2 5 3" xfId="30142" xr:uid="{987626FA-93B6-4C4F-83F2-1D7A91472861}"/>
    <cellStyle name="Comma 10 2 2 2 6" xfId="38895" xr:uid="{FA1CBB74-3AE1-4E74-B5CC-C89EC81E0464}"/>
    <cellStyle name="Comma 10 2 2 2 7" xfId="21390" xr:uid="{4B53B9AF-C322-4AF0-BF61-2FD21F2A2A4A}"/>
    <cellStyle name="Comma 10 2 2 3" xfId="4428" xr:uid="{00000000-0005-0000-0000-0000F7030000}"/>
    <cellStyle name="Comma 10 2 2 3 2" xfId="6617" xr:uid="{00000000-0005-0000-0000-0000F8030000}"/>
    <cellStyle name="Comma 10 2 2 3 2 2" xfId="10994" xr:uid="{00000000-0005-0000-0000-0000F9030000}"/>
    <cellStyle name="Comma 10 2 2 3 2 2 2" xfId="19747" xr:uid="{D88387C3-7764-4CA6-8BC0-0105FB8EEA08}"/>
    <cellStyle name="Comma 10 2 2 3 2 2 2 2" xfId="54757" xr:uid="{4B73ED4A-612F-4880-94B1-0D8FFA120F28}"/>
    <cellStyle name="Comma 10 2 2 3 2 2 2 3" xfId="37252" xr:uid="{F35CD3CE-06BC-4157-85DC-36580F7AAF60}"/>
    <cellStyle name="Comma 10 2 2 3 2 2 3" xfId="46005" xr:uid="{6A501E65-4BF8-433A-95CE-FFA8ACA46A89}"/>
    <cellStyle name="Comma 10 2 2 3 2 2 4" xfId="28500" xr:uid="{C639DD1A-E1BD-40C9-8EDC-605653C9C08F}"/>
    <cellStyle name="Comma 10 2 2 3 2 3" xfId="15371" xr:uid="{ED93FDCF-EDAD-467B-899E-438B4672EAF9}"/>
    <cellStyle name="Comma 10 2 2 3 2 3 2" xfId="50381" xr:uid="{92FECA88-86F4-435E-A63F-2FB706327746}"/>
    <cellStyle name="Comma 10 2 2 3 2 3 3" xfId="32876" xr:uid="{F9ECAF57-3B29-4D1B-A730-974000E16B24}"/>
    <cellStyle name="Comma 10 2 2 3 2 4" xfId="41629" xr:uid="{1AD76883-4BB3-4067-8D90-2F85408A25A2}"/>
    <cellStyle name="Comma 10 2 2 3 2 5" xfId="24124" xr:uid="{D20A7DC8-9378-4B55-8077-AD9F081E42D7}"/>
    <cellStyle name="Comma 10 2 2 3 3" xfId="8806" xr:uid="{00000000-0005-0000-0000-0000FA030000}"/>
    <cellStyle name="Comma 10 2 2 3 3 2" xfId="17559" xr:uid="{232E067B-373F-4245-91C7-73425E03C003}"/>
    <cellStyle name="Comma 10 2 2 3 3 2 2" xfId="52569" xr:uid="{83BF681D-7DF3-4AF6-A263-4E97E790A8E2}"/>
    <cellStyle name="Comma 10 2 2 3 3 2 3" xfId="35064" xr:uid="{D76EAD2F-3272-403C-ABE5-FC92FF571CF5}"/>
    <cellStyle name="Comma 10 2 2 3 3 3" xfId="43817" xr:uid="{446DAB72-8408-4A0A-8875-7CB6579F7AF1}"/>
    <cellStyle name="Comma 10 2 2 3 3 4" xfId="26312" xr:uid="{847CD657-7C91-4751-A598-0D6030AD904B}"/>
    <cellStyle name="Comma 10 2 2 3 4" xfId="13183" xr:uid="{B4EA27C6-3460-48A6-93DF-00D576C9E13D}"/>
    <cellStyle name="Comma 10 2 2 3 4 2" xfId="48193" xr:uid="{50B329B1-C5E3-4938-8547-3BD2ACA5D52C}"/>
    <cellStyle name="Comma 10 2 2 3 4 3" xfId="30688" xr:uid="{27667140-6CCF-4B63-B42B-EF292FC8EDF2}"/>
    <cellStyle name="Comma 10 2 2 3 5" xfId="39441" xr:uid="{2D78B863-B7DC-487F-B5FF-A7305EC9F911}"/>
    <cellStyle name="Comma 10 2 2 3 6" xfId="21936" xr:uid="{60F56D04-EE04-4A2F-BB9E-3B6F2793762B}"/>
    <cellStyle name="Comma 10 2 2 4" xfId="5523" xr:uid="{00000000-0005-0000-0000-0000FB030000}"/>
    <cellStyle name="Comma 10 2 2 4 2" xfId="9900" xr:uid="{00000000-0005-0000-0000-0000FC030000}"/>
    <cellStyle name="Comma 10 2 2 4 2 2" xfId="18653" xr:uid="{88C7DABC-197A-4B98-B61B-16882BE1B855}"/>
    <cellStyle name="Comma 10 2 2 4 2 2 2" xfId="53663" xr:uid="{AC28461B-C564-4BD7-A9EA-35960B627BA4}"/>
    <cellStyle name="Comma 10 2 2 4 2 2 3" xfId="36158" xr:uid="{4A674048-A724-4E02-B2D1-7B6630E3D48E}"/>
    <cellStyle name="Comma 10 2 2 4 2 3" xfId="44911" xr:uid="{89DDEB66-3FF2-49AE-AD1A-31C8F4765EFF}"/>
    <cellStyle name="Comma 10 2 2 4 2 4" xfId="27406" xr:uid="{6620D400-F9A5-4F79-B616-8C1BC6A61131}"/>
    <cellStyle name="Comma 10 2 2 4 3" xfId="14277" xr:uid="{AA1A1376-ADCD-4D15-8428-8B0614E6B20D}"/>
    <cellStyle name="Comma 10 2 2 4 3 2" xfId="49287" xr:uid="{57204710-23B1-4842-A5BA-95FC83D1BC32}"/>
    <cellStyle name="Comma 10 2 2 4 3 3" xfId="31782" xr:uid="{E66CB19B-633D-44B0-AB2A-B378F35D7149}"/>
    <cellStyle name="Comma 10 2 2 4 4" xfId="40535" xr:uid="{0D935EE0-B98C-4DEF-9CB5-9A66B951608C}"/>
    <cellStyle name="Comma 10 2 2 4 5" xfId="23030" xr:uid="{4AD87B86-28A5-482C-8521-33F42E4FE786}"/>
    <cellStyle name="Comma 10 2 2 5" xfId="7712" xr:uid="{00000000-0005-0000-0000-0000FD030000}"/>
    <cellStyle name="Comma 10 2 2 5 2" xfId="16465" xr:uid="{81C8F06E-2258-4694-927B-5275E8A263B8}"/>
    <cellStyle name="Comma 10 2 2 5 2 2" xfId="51475" xr:uid="{BE795390-2324-4D4A-87BF-17E02D406C6C}"/>
    <cellStyle name="Comma 10 2 2 5 2 3" xfId="33970" xr:uid="{48D17BF8-45F6-41B5-96E6-267A1C64117D}"/>
    <cellStyle name="Comma 10 2 2 5 3" xfId="42723" xr:uid="{48BEC777-6313-4DDD-B49D-87CB4259A3EA}"/>
    <cellStyle name="Comma 10 2 2 5 4" xfId="25218" xr:uid="{1542FFC4-E43C-49AE-9D7E-7E6EC5504501}"/>
    <cellStyle name="Comma 10 2 2 6" xfId="12089" xr:uid="{D375BA6B-C328-4FA6-9010-C090F61569B2}"/>
    <cellStyle name="Comma 10 2 2 6 2" xfId="47099" xr:uid="{06B2AF4B-7BF6-4EFF-A8D9-0C5C7A3D0044}"/>
    <cellStyle name="Comma 10 2 2 6 3" xfId="29594" xr:uid="{E051B007-061F-4FCD-B71E-3EBB2D79EF96}"/>
    <cellStyle name="Comma 10 2 2 7" xfId="38347" xr:uid="{ADFF24A1-9EAB-46D6-B9D5-240C78F88618}"/>
    <cellStyle name="Comma 10 2 2 8" xfId="20842" xr:uid="{E9B33B88-9844-4B42-A8AD-2768E44B6BA8}"/>
    <cellStyle name="Comma 10 2 3" xfId="3606" xr:uid="{00000000-0005-0000-0000-0000FE030000}"/>
    <cellStyle name="Comma 10 2 3 2" xfId="4702" xr:uid="{00000000-0005-0000-0000-0000FF030000}"/>
    <cellStyle name="Comma 10 2 3 2 2" xfId="6891" xr:uid="{00000000-0005-0000-0000-000000040000}"/>
    <cellStyle name="Comma 10 2 3 2 2 2" xfId="11268" xr:uid="{00000000-0005-0000-0000-000001040000}"/>
    <cellStyle name="Comma 10 2 3 2 2 2 2" xfId="20021" xr:uid="{4C0645DF-34A9-433D-B76B-9B2221FD7D0A}"/>
    <cellStyle name="Comma 10 2 3 2 2 2 2 2" xfId="55031" xr:uid="{4356960B-D310-4FC6-9B40-44692ED822A3}"/>
    <cellStyle name="Comma 10 2 3 2 2 2 2 3" xfId="37526" xr:uid="{177107A9-E695-4714-9595-7BC04B696989}"/>
    <cellStyle name="Comma 10 2 3 2 2 2 3" xfId="46279" xr:uid="{DAD4C1F0-4CA8-4380-88A4-264F75CFCF19}"/>
    <cellStyle name="Comma 10 2 3 2 2 2 4" xfId="28774" xr:uid="{72621E21-F90A-4CAA-8E93-BC1E3FF8E451}"/>
    <cellStyle name="Comma 10 2 3 2 2 3" xfId="15645" xr:uid="{CFACF5CF-43AA-462B-AB8A-666F9C3C26A6}"/>
    <cellStyle name="Comma 10 2 3 2 2 3 2" xfId="50655" xr:uid="{B9BD42F2-36CB-4EAF-A2CD-F24C8D2A7A8D}"/>
    <cellStyle name="Comma 10 2 3 2 2 3 3" xfId="33150" xr:uid="{BCA50176-0465-423C-ACAF-092ADE3ED7DB}"/>
    <cellStyle name="Comma 10 2 3 2 2 4" xfId="41903" xr:uid="{77AD32AF-F0F0-4672-94B7-02E5BA02271A}"/>
    <cellStyle name="Comma 10 2 3 2 2 5" xfId="24398" xr:uid="{B5813812-1C56-474A-8626-EA58A252625A}"/>
    <cellStyle name="Comma 10 2 3 2 3" xfId="9080" xr:uid="{00000000-0005-0000-0000-000002040000}"/>
    <cellStyle name="Comma 10 2 3 2 3 2" xfId="17833" xr:uid="{8862A89D-FF57-4DBB-9692-9AC99E7F45CC}"/>
    <cellStyle name="Comma 10 2 3 2 3 2 2" xfId="52843" xr:uid="{43EB94B3-025B-44B6-ACCE-8AFE42DF09AC}"/>
    <cellStyle name="Comma 10 2 3 2 3 2 3" xfId="35338" xr:uid="{6494E3EC-13DD-4330-B866-1BC353A0C23A}"/>
    <cellStyle name="Comma 10 2 3 2 3 3" xfId="44091" xr:uid="{5BC3214D-CAF9-4921-96F1-5EAE30C4C638}"/>
    <cellStyle name="Comma 10 2 3 2 3 4" xfId="26586" xr:uid="{28225C89-646F-43DB-917E-1157CAD641C9}"/>
    <cellStyle name="Comma 10 2 3 2 4" xfId="13457" xr:uid="{F91EB77D-7110-4A96-A340-218D001F8698}"/>
    <cellStyle name="Comma 10 2 3 2 4 2" xfId="48467" xr:uid="{19199782-07A5-44DE-B0C6-638439833B36}"/>
    <cellStyle name="Comma 10 2 3 2 4 3" xfId="30962" xr:uid="{A47A5C24-B5A7-47AB-B79B-033734A180B8}"/>
    <cellStyle name="Comma 10 2 3 2 5" xfId="39715" xr:uid="{C1B4F580-3042-4F03-ACFA-6722413EDE8D}"/>
    <cellStyle name="Comma 10 2 3 2 6" xfId="22210" xr:uid="{5B3842B8-60F8-4248-BFEF-E3EF9360CBE5}"/>
    <cellStyle name="Comma 10 2 3 3" xfId="5797" xr:uid="{00000000-0005-0000-0000-000003040000}"/>
    <cellStyle name="Comma 10 2 3 3 2" xfId="10174" xr:uid="{00000000-0005-0000-0000-000004040000}"/>
    <cellStyle name="Comma 10 2 3 3 2 2" xfId="18927" xr:uid="{080DFCD2-CCFB-4E7D-B67F-9C0E81BDF227}"/>
    <cellStyle name="Comma 10 2 3 3 2 2 2" xfId="53937" xr:uid="{1EA21593-F427-4FB6-A31E-B05990543C31}"/>
    <cellStyle name="Comma 10 2 3 3 2 2 3" xfId="36432" xr:uid="{B721FE0C-E112-463C-ACF0-76A959151936}"/>
    <cellStyle name="Comma 10 2 3 3 2 3" xfId="45185" xr:uid="{FD6C0BC9-72FF-4643-A7E9-34AF2BE26B26}"/>
    <cellStyle name="Comma 10 2 3 3 2 4" xfId="27680" xr:uid="{3EF887A8-C5D7-4C47-9BB3-A81C4DD7810D}"/>
    <cellStyle name="Comma 10 2 3 3 3" xfId="14551" xr:uid="{1061A1DB-DDBC-4D7A-AB64-7053D2C9FBAE}"/>
    <cellStyle name="Comma 10 2 3 3 3 2" xfId="49561" xr:uid="{866C2599-34A9-4226-934D-17F17452FFC4}"/>
    <cellStyle name="Comma 10 2 3 3 3 3" xfId="32056" xr:uid="{D3AFCA75-F884-41D8-B980-CDFDB3FF356F}"/>
    <cellStyle name="Comma 10 2 3 3 4" xfId="40809" xr:uid="{A797D7BC-E3CF-4E80-9F41-467053A79F10}"/>
    <cellStyle name="Comma 10 2 3 3 5" xfId="23304" xr:uid="{B83DEF62-78D5-41E0-A449-9C0E74E2C6B1}"/>
    <cellStyle name="Comma 10 2 3 4" xfId="7986" xr:uid="{00000000-0005-0000-0000-000005040000}"/>
    <cellStyle name="Comma 10 2 3 4 2" xfId="16739" xr:uid="{1A054B35-8493-405C-9B97-A4E4DB4C952B}"/>
    <cellStyle name="Comma 10 2 3 4 2 2" xfId="51749" xr:uid="{8A031C58-9E02-45DB-A598-85FF2EF0FBF6}"/>
    <cellStyle name="Comma 10 2 3 4 2 3" xfId="34244" xr:uid="{E36622DB-B011-4A7D-9E34-E8E7C7AC7B7A}"/>
    <cellStyle name="Comma 10 2 3 4 3" xfId="42997" xr:uid="{7309D0A5-FCE8-4A04-B0E3-8C7068945637}"/>
    <cellStyle name="Comma 10 2 3 4 4" xfId="25492" xr:uid="{A07A141D-3577-48A5-AC9B-FD6F605A0538}"/>
    <cellStyle name="Comma 10 2 3 5" xfId="12363" xr:uid="{5B51D53C-FC09-4E4C-B1AE-28CC492EC62F}"/>
    <cellStyle name="Comma 10 2 3 5 2" xfId="47373" xr:uid="{BB108EE5-6541-4213-BFE6-78051E494FF8}"/>
    <cellStyle name="Comma 10 2 3 5 3" xfId="29868" xr:uid="{75836299-6583-4E03-8670-C5D04B3723D5}"/>
    <cellStyle name="Comma 10 2 3 6" xfId="38621" xr:uid="{88597365-89C6-42B2-A4D1-0045AAD00C31}"/>
    <cellStyle name="Comma 10 2 3 7" xfId="21116" xr:uid="{DF03EEDF-4B76-4F53-9355-BDD72548365E}"/>
    <cellStyle name="Comma 10 2 4" xfId="4154" xr:uid="{00000000-0005-0000-0000-000006040000}"/>
    <cellStyle name="Comma 10 2 4 2" xfId="6343" xr:uid="{00000000-0005-0000-0000-000007040000}"/>
    <cellStyle name="Comma 10 2 4 2 2" xfId="10720" xr:uid="{00000000-0005-0000-0000-000008040000}"/>
    <cellStyle name="Comma 10 2 4 2 2 2" xfId="19473" xr:uid="{4671231D-09D6-4B69-AFA2-B0F62B0B2B76}"/>
    <cellStyle name="Comma 10 2 4 2 2 2 2" xfId="54483" xr:uid="{4BFB03B1-D855-46C5-A184-296FA2922C5F}"/>
    <cellStyle name="Comma 10 2 4 2 2 2 3" xfId="36978" xr:uid="{4829181B-D378-4DEB-9B09-A4D933632624}"/>
    <cellStyle name="Comma 10 2 4 2 2 3" xfId="45731" xr:uid="{97FC8C3A-461C-4A7B-AF64-6755BAEF6D39}"/>
    <cellStyle name="Comma 10 2 4 2 2 4" xfId="28226" xr:uid="{62295608-1AFE-49D8-B79A-3520D925CA95}"/>
    <cellStyle name="Comma 10 2 4 2 3" xfId="15097" xr:uid="{D2E32FD3-129D-4ADA-BC41-A1602EFD3555}"/>
    <cellStyle name="Comma 10 2 4 2 3 2" xfId="50107" xr:uid="{DD82762C-4F6B-401A-96BF-20D06FE6AEFB}"/>
    <cellStyle name="Comma 10 2 4 2 3 3" xfId="32602" xr:uid="{2629F787-90C9-4E5A-8D3B-AC5B31217597}"/>
    <cellStyle name="Comma 10 2 4 2 4" xfId="41355" xr:uid="{FF4CD8ED-F95C-43E1-B012-431F9A64D600}"/>
    <cellStyle name="Comma 10 2 4 2 5" xfId="23850" xr:uid="{3AF8D1EF-76F0-4251-A862-2C4EFBC707BB}"/>
    <cellStyle name="Comma 10 2 4 3" xfId="8532" xr:uid="{00000000-0005-0000-0000-000009040000}"/>
    <cellStyle name="Comma 10 2 4 3 2" xfId="17285" xr:uid="{E3B215DB-2F0F-47E2-AE86-A71E9E1B3C44}"/>
    <cellStyle name="Comma 10 2 4 3 2 2" xfId="52295" xr:uid="{20635A11-3F35-4989-9C95-DDE68F9330F8}"/>
    <cellStyle name="Comma 10 2 4 3 2 3" xfId="34790" xr:uid="{B9A92164-0731-4E52-A76A-0EA33294CB80}"/>
    <cellStyle name="Comma 10 2 4 3 3" xfId="43543" xr:uid="{82876382-CFFA-4622-BA6C-A090E1FAB698}"/>
    <cellStyle name="Comma 10 2 4 3 4" xfId="26038" xr:uid="{2A351487-1D1E-42C8-8010-CEC93AF99D79}"/>
    <cellStyle name="Comma 10 2 4 4" xfId="12909" xr:uid="{3602AEF5-9652-4F18-9FE9-7E5FED92B130}"/>
    <cellStyle name="Comma 10 2 4 4 2" xfId="47919" xr:uid="{4178C1EE-1223-4AD4-8EDD-E21DDE804E41}"/>
    <cellStyle name="Comma 10 2 4 4 3" xfId="30414" xr:uid="{2D0DEC23-1E55-45CA-AE6C-9226CBF96E09}"/>
    <cellStyle name="Comma 10 2 4 5" xfId="39167" xr:uid="{6E82F38B-6240-440D-8C1A-B60BBA8F49B9}"/>
    <cellStyle name="Comma 10 2 4 6" xfId="21662" xr:uid="{1E7100F6-592F-4BDB-916C-4861704E08A8}"/>
    <cellStyle name="Comma 10 2 5" xfId="5249" xr:uid="{00000000-0005-0000-0000-00000A040000}"/>
    <cellStyle name="Comma 10 2 5 2" xfId="9626" xr:uid="{00000000-0005-0000-0000-00000B040000}"/>
    <cellStyle name="Comma 10 2 5 2 2" xfId="18379" xr:uid="{0CB55718-C74E-41D6-A27F-6F578A80DFD0}"/>
    <cellStyle name="Comma 10 2 5 2 2 2" xfId="53389" xr:uid="{5283B77F-4BD2-4866-A43E-52E2A4A272FA}"/>
    <cellStyle name="Comma 10 2 5 2 2 3" xfId="35884" xr:uid="{BB2200D7-F81E-4CA0-9E33-1321B02A21ED}"/>
    <cellStyle name="Comma 10 2 5 2 3" xfId="44637" xr:uid="{AE00AFA2-6954-4493-89CC-79C835DA39F5}"/>
    <cellStyle name="Comma 10 2 5 2 4" xfId="27132" xr:uid="{364D9477-9E17-497C-8F3F-DE356BDECA6D}"/>
    <cellStyle name="Comma 10 2 5 3" xfId="14003" xr:uid="{D3F8B15D-DF1B-41EC-B88C-2EAC1BD54150}"/>
    <cellStyle name="Comma 10 2 5 3 2" xfId="49013" xr:uid="{9C58754F-FA6C-4A95-8A91-FC61F05429D2}"/>
    <cellStyle name="Comma 10 2 5 3 3" xfId="31508" xr:uid="{D72CE3E0-9A35-43C2-8ABC-6D4752D57252}"/>
    <cellStyle name="Comma 10 2 5 4" xfId="40261" xr:uid="{62514646-E41A-4A29-84B2-8B64144398A1}"/>
    <cellStyle name="Comma 10 2 5 5" xfId="22756" xr:uid="{A6D5FF13-239C-47A9-8D75-2DC3C6AD43E3}"/>
    <cellStyle name="Comma 10 2 6" xfId="7438" xr:uid="{00000000-0005-0000-0000-00000C040000}"/>
    <cellStyle name="Comma 10 2 6 2" xfId="16191" xr:uid="{04056B78-FEC6-4527-9509-D35A0CB02DE9}"/>
    <cellStyle name="Comma 10 2 6 2 2" xfId="51201" xr:uid="{B473718D-891F-4966-9108-E412DD49DA64}"/>
    <cellStyle name="Comma 10 2 6 2 3" xfId="33696" xr:uid="{C68566DC-4169-4C8E-A9FB-14BC60F135BD}"/>
    <cellStyle name="Comma 10 2 6 3" xfId="42449" xr:uid="{5FC7294F-1F89-4E2C-AD7A-8BC0B528823C}"/>
    <cellStyle name="Comma 10 2 6 4" xfId="24944" xr:uid="{88182495-512F-43E9-9B29-568391D5C7C7}"/>
    <cellStyle name="Comma 10 2 7" xfId="11815" xr:uid="{78290993-5B4F-46A3-987F-AF3895F9130C}"/>
    <cellStyle name="Comma 10 2 7 2" xfId="46825" xr:uid="{34862CCC-F07D-4DB1-90DB-CC43EEED7067}"/>
    <cellStyle name="Comma 10 2 7 3" xfId="29320" xr:uid="{B5B58103-EAAA-40F1-B3FC-1A23BBD656D4}"/>
    <cellStyle name="Comma 10 2 8" xfId="38073" xr:uid="{5E62E1FD-5ACE-472E-B502-DCF96AE1210F}"/>
    <cellStyle name="Comma 10 2 9" xfId="20568" xr:uid="{6E7F34E7-5644-41C3-9188-918FFFC9AE7C}"/>
    <cellStyle name="Comma 10 3" xfId="3215" xr:uid="{00000000-0005-0000-0000-00000D040000}"/>
    <cellStyle name="Comma 10 3 2" xfId="3768" xr:uid="{00000000-0005-0000-0000-00000E040000}"/>
    <cellStyle name="Comma 10 3 2 2" xfId="4864" xr:uid="{00000000-0005-0000-0000-00000F040000}"/>
    <cellStyle name="Comma 10 3 2 2 2" xfId="7053" xr:uid="{00000000-0005-0000-0000-000010040000}"/>
    <cellStyle name="Comma 10 3 2 2 2 2" xfId="11430" xr:uid="{00000000-0005-0000-0000-000011040000}"/>
    <cellStyle name="Comma 10 3 2 2 2 2 2" xfId="20183" xr:uid="{62457B01-9BD8-4AF3-9939-94015BB530AA}"/>
    <cellStyle name="Comma 10 3 2 2 2 2 2 2" xfId="55193" xr:uid="{9B452F2A-F6CA-4DA0-8899-873B5451A83C}"/>
    <cellStyle name="Comma 10 3 2 2 2 2 2 3" xfId="37688" xr:uid="{D4A6E3D5-2E5D-4CBB-8404-55229FF0EAB4}"/>
    <cellStyle name="Comma 10 3 2 2 2 2 3" xfId="46441" xr:uid="{82CC1D1F-E4EC-4457-B215-271C7C91E483}"/>
    <cellStyle name="Comma 10 3 2 2 2 2 4" xfId="28936" xr:uid="{AC2541FF-BAD6-4B7D-872A-20F97EC2EA03}"/>
    <cellStyle name="Comma 10 3 2 2 2 3" xfId="15807" xr:uid="{BDAE34C5-5854-4A85-9714-9B6E1082C856}"/>
    <cellStyle name="Comma 10 3 2 2 2 3 2" xfId="50817" xr:uid="{50E8FB00-9AFB-475B-B3D1-9EC158C93097}"/>
    <cellStyle name="Comma 10 3 2 2 2 3 3" xfId="33312" xr:uid="{39EA6029-C674-47C8-9E7E-041EDBC67579}"/>
    <cellStyle name="Comma 10 3 2 2 2 4" xfId="42065" xr:uid="{F2786BFC-7070-4C3D-B332-343CABA9B261}"/>
    <cellStyle name="Comma 10 3 2 2 2 5" xfId="24560" xr:uid="{7921CC78-1DAE-4FB0-ACC7-9E241175BA27}"/>
    <cellStyle name="Comma 10 3 2 2 3" xfId="9242" xr:uid="{00000000-0005-0000-0000-000012040000}"/>
    <cellStyle name="Comma 10 3 2 2 3 2" xfId="17995" xr:uid="{E55E7293-28A6-42A0-B71C-3148D0E2BCE0}"/>
    <cellStyle name="Comma 10 3 2 2 3 2 2" xfId="53005" xr:uid="{BF281BD7-8466-4863-920B-E127E6C854A6}"/>
    <cellStyle name="Comma 10 3 2 2 3 2 3" xfId="35500" xr:uid="{89221586-4182-4FA2-B0B7-08A542993724}"/>
    <cellStyle name="Comma 10 3 2 2 3 3" xfId="44253" xr:uid="{8B2D4E1A-79D6-49E4-AFEC-271F3F1E0DB0}"/>
    <cellStyle name="Comma 10 3 2 2 3 4" xfId="26748" xr:uid="{3B7C8CF2-139C-4971-AF2B-314E20E4D90A}"/>
    <cellStyle name="Comma 10 3 2 2 4" xfId="13619" xr:uid="{B4831B82-CC02-4033-A477-3D9A8CED2058}"/>
    <cellStyle name="Comma 10 3 2 2 4 2" xfId="48629" xr:uid="{C27F7247-33A6-43D5-A9EB-2C2E91F6C604}"/>
    <cellStyle name="Comma 10 3 2 2 4 3" xfId="31124" xr:uid="{A4C3AC7E-8EAB-4541-B945-25AAD5434490}"/>
    <cellStyle name="Comma 10 3 2 2 5" xfId="39877" xr:uid="{E360949D-1300-4946-8415-608715980AD2}"/>
    <cellStyle name="Comma 10 3 2 2 6" xfId="22372" xr:uid="{741F8601-5720-4351-B882-83AFA2B78D4B}"/>
    <cellStyle name="Comma 10 3 2 3" xfId="5959" xr:uid="{00000000-0005-0000-0000-000013040000}"/>
    <cellStyle name="Comma 10 3 2 3 2" xfId="10336" xr:uid="{00000000-0005-0000-0000-000014040000}"/>
    <cellStyle name="Comma 10 3 2 3 2 2" xfId="19089" xr:uid="{01501BD1-A571-4B07-9548-3B9E08CC0170}"/>
    <cellStyle name="Comma 10 3 2 3 2 2 2" xfId="54099" xr:uid="{A109B3FD-BF43-4B71-B169-A4C04BE287E3}"/>
    <cellStyle name="Comma 10 3 2 3 2 2 3" xfId="36594" xr:uid="{42ABC465-B59E-4DD1-9A34-549FB06B3E3F}"/>
    <cellStyle name="Comma 10 3 2 3 2 3" xfId="45347" xr:uid="{CE3F5927-39EC-4EEE-958C-09884CB69643}"/>
    <cellStyle name="Comma 10 3 2 3 2 4" xfId="27842" xr:uid="{4DE237F5-9016-422B-8608-E410C83929A6}"/>
    <cellStyle name="Comma 10 3 2 3 3" xfId="14713" xr:uid="{0D5F76A9-5311-452C-B34F-D28E6A86227B}"/>
    <cellStyle name="Comma 10 3 2 3 3 2" xfId="49723" xr:uid="{927CFBED-716C-4282-A700-F3B2D38B6587}"/>
    <cellStyle name="Comma 10 3 2 3 3 3" xfId="32218" xr:uid="{B2B48D0F-C819-409E-95B7-BCE2FC907698}"/>
    <cellStyle name="Comma 10 3 2 3 4" xfId="40971" xr:uid="{0049FFDA-E0E1-4021-8B4E-E65F1E2F825E}"/>
    <cellStyle name="Comma 10 3 2 3 5" xfId="23466" xr:uid="{AD366C64-B93B-454F-8A8D-E85B99E365AD}"/>
    <cellStyle name="Comma 10 3 2 4" xfId="8148" xr:uid="{00000000-0005-0000-0000-000015040000}"/>
    <cellStyle name="Comma 10 3 2 4 2" xfId="16901" xr:uid="{CC604564-8CDD-4BDD-9BF2-74A6E7D2607D}"/>
    <cellStyle name="Comma 10 3 2 4 2 2" xfId="51911" xr:uid="{6118BF50-28E0-4DA4-A959-FD58E93A6981}"/>
    <cellStyle name="Comma 10 3 2 4 2 3" xfId="34406" xr:uid="{FF9CAC49-79DB-4618-8B6C-631838CF6AC6}"/>
    <cellStyle name="Comma 10 3 2 4 3" xfId="43159" xr:uid="{48476AF0-15F4-4545-A887-136C37BC6602}"/>
    <cellStyle name="Comma 10 3 2 4 4" xfId="25654" xr:uid="{BE943716-576D-491D-B868-074B8218A521}"/>
    <cellStyle name="Comma 10 3 2 5" xfId="12525" xr:uid="{E3D43416-6315-4745-AED7-2FC4353677D6}"/>
    <cellStyle name="Comma 10 3 2 5 2" xfId="47535" xr:uid="{787CCD4D-DF69-49FC-B83F-48E81191BBBD}"/>
    <cellStyle name="Comma 10 3 2 5 3" xfId="30030" xr:uid="{164B6AD9-DB5B-4A9E-8C87-695068F7189C}"/>
    <cellStyle name="Comma 10 3 2 6" xfId="38783" xr:uid="{37E54491-A202-4312-8271-FC5084C9CDF5}"/>
    <cellStyle name="Comma 10 3 2 7" xfId="21278" xr:uid="{C2902048-4270-4233-9C6F-79712A0AD5FD}"/>
    <cellStyle name="Comma 10 3 3" xfId="4316" xr:uid="{00000000-0005-0000-0000-000016040000}"/>
    <cellStyle name="Comma 10 3 3 2" xfId="6505" xr:uid="{00000000-0005-0000-0000-000017040000}"/>
    <cellStyle name="Comma 10 3 3 2 2" xfId="10882" xr:uid="{00000000-0005-0000-0000-000018040000}"/>
    <cellStyle name="Comma 10 3 3 2 2 2" xfId="19635" xr:uid="{72BDED3E-A8E5-48A0-8F5F-68087C15E630}"/>
    <cellStyle name="Comma 10 3 3 2 2 2 2" xfId="54645" xr:uid="{A654A7C4-9738-4D46-AA2E-F526BD2397D0}"/>
    <cellStyle name="Comma 10 3 3 2 2 2 3" xfId="37140" xr:uid="{14B44154-9FE4-4928-9C44-861C3338EBA9}"/>
    <cellStyle name="Comma 10 3 3 2 2 3" xfId="45893" xr:uid="{5D6A7F3C-A566-4454-8DA9-698FF646934D}"/>
    <cellStyle name="Comma 10 3 3 2 2 4" xfId="28388" xr:uid="{FA1F9DE2-064F-407A-B122-9C165CF32981}"/>
    <cellStyle name="Comma 10 3 3 2 3" xfId="15259" xr:uid="{C04FDEC0-09E4-4B01-BB0D-2ADB3E5F6CC3}"/>
    <cellStyle name="Comma 10 3 3 2 3 2" xfId="50269" xr:uid="{95CE461F-6CF6-4512-9875-7DA3FC7F0CAD}"/>
    <cellStyle name="Comma 10 3 3 2 3 3" xfId="32764" xr:uid="{C4A43CB3-E97A-4F89-9E91-A59845B3410E}"/>
    <cellStyle name="Comma 10 3 3 2 4" xfId="41517" xr:uid="{78CEC3BC-1193-4B69-BE93-047D070A2456}"/>
    <cellStyle name="Comma 10 3 3 2 5" xfId="24012" xr:uid="{02A2765D-5A9A-42D2-B83F-0579B96AC271}"/>
    <cellStyle name="Comma 10 3 3 3" xfId="8694" xr:uid="{00000000-0005-0000-0000-000019040000}"/>
    <cellStyle name="Comma 10 3 3 3 2" xfId="17447" xr:uid="{98971CB3-05BC-4FA4-9C8F-E76269883BC0}"/>
    <cellStyle name="Comma 10 3 3 3 2 2" xfId="52457" xr:uid="{5E8A9F81-2833-4084-B348-9C5DC6B6F066}"/>
    <cellStyle name="Comma 10 3 3 3 2 3" xfId="34952" xr:uid="{AEC24F96-9E9F-4426-B923-72B0948FDBA7}"/>
    <cellStyle name="Comma 10 3 3 3 3" xfId="43705" xr:uid="{EBA04964-E5C5-4216-91C7-FBC7149664D3}"/>
    <cellStyle name="Comma 10 3 3 3 4" xfId="26200" xr:uid="{85287819-8581-4594-A78A-D380FE9F9EE7}"/>
    <cellStyle name="Comma 10 3 3 4" xfId="13071" xr:uid="{9AE544CA-0BBD-46B0-852E-8406D6F3FE19}"/>
    <cellStyle name="Comma 10 3 3 4 2" xfId="48081" xr:uid="{5CB18C07-BE12-4F49-8CD3-2808B9D7D544}"/>
    <cellStyle name="Comma 10 3 3 4 3" xfId="30576" xr:uid="{E75A5FBC-E01F-4385-AA95-5E6E06FCA454}"/>
    <cellStyle name="Comma 10 3 3 5" xfId="39329" xr:uid="{A88947B1-DBB3-47E1-AF88-D73080246B3C}"/>
    <cellStyle name="Comma 10 3 3 6" xfId="21824" xr:uid="{D86B0EFF-42A0-4DD5-9A12-39B9708BDC19}"/>
    <cellStyle name="Comma 10 3 4" xfId="5411" xr:uid="{00000000-0005-0000-0000-00001A040000}"/>
    <cellStyle name="Comma 10 3 4 2" xfId="9788" xr:uid="{00000000-0005-0000-0000-00001B040000}"/>
    <cellStyle name="Comma 10 3 4 2 2" xfId="18541" xr:uid="{BD89797A-BE4D-44D4-BBA3-97085EB1CF4D}"/>
    <cellStyle name="Comma 10 3 4 2 2 2" xfId="53551" xr:uid="{DD0BC8ED-CEAB-435D-AF33-CE4835617781}"/>
    <cellStyle name="Comma 10 3 4 2 2 3" xfId="36046" xr:uid="{0B574C7D-E89D-4B4B-9CD5-DA08CB00FA8A}"/>
    <cellStyle name="Comma 10 3 4 2 3" xfId="44799" xr:uid="{43D68CB7-68F8-4E66-A81C-6F1A7D033F64}"/>
    <cellStyle name="Comma 10 3 4 2 4" xfId="27294" xr:uid="{8971DD75-56B1-4A06-8BC1-C0D6B9AF5A41}"/>
    <cellStyle name="Comma 10 3 4 3" xfId="14165" xr:uid="{87955152-3A0D-48B5-B825-7E61C171046C}"/>
    <cellStyle name="Comma 10 3 4 3 2" xfId="49175" xr:uid="{8C32A98F-0739-4F50-837D-BA39B7D04ABB}"/>
    <cellStyle name="Comma 10 3 4 3 3" xfId="31670" xr:uid="{5CBCAF0C-20ED-4325-ABFD-DCC4F54906FB}"/>
    <cellStyle name="Comma 10 3 4 4" xfId="40423" xr:uid="{ED933FBF-D152-41C7-8C19-495CB74749C8}"/>
    <cellStyle name="Comma 10 3 4 5" xfId="22918" xr:uid="{4F4E1E47-DCCD-411C-9F44-2C63F24E3F74}"/>
    <cellStyle name="Comma 10 3 5" xfId="7600" xr:uid="{00000000-0005-0000-0000-00001C040000}"/>
    <cellStyle name="Comma 10 3 5 2" xfId="16353" xr:uid="{7DAB54E2-C800-44DE-9B49-EE6FE09A76A0}"/>
    <cellStyle name="Comma 10 3 5 2 2" xfId="51363" xr:uid="{A805A49E-D2BB-4D08-910D-8463F14EE7BB}"/>
    <cellStyle name="Comma 10 3 5 2 3" xfId="33858" xr:uid="{986D0EB8-C8AC-49E3-A1F5-7CA6326CC0F1}"/>
    <cellStyle name="Comma 10 3 5 3" xfId="42611" xr:uid="{C8F7D33A-B671-461A-905B-E04CEB426A15}"/>
    <cellStyle name="Comma 10 3 5 4" xfId="25106" xr:uid="{0B18E8EF-476D-42E3-AB8F-CAE029EFB26E}"/>
    <cellStyle name="Comma 10 3 6" xfId="11977" xr:uid="{A8F20D9E-FFF1-415B-87B1-5CC2156AFC28}"/>
    <cellStyle name="Comma 10 3 6 2" xfId="46987" xr:uid="{2A0258D5-E97A-4614-AD9E-A542C6828452}"/>
    <cellStyle name="Comma 10 3 6 3" xfId="29482" xr:uid="{0D540159-5ECE-48EF-B530-54FD8F6F39E1}"/>
    <cellStyle name="Comma 10 3 7" xfId="38235" xr:uid="{732C7046-D477-4F7B-9FB8-7FF369349340}"/>
    <cellStyle name="Comma 10 3 8" xfId="20730" xr:uid="{F8502966-C06B-4158-9B2A-19F40D162766}"/>
    <cellStyle name="Comma 10 4" xfId="3494" xr:uid="{00000000-0005-0000-0000-00001D040000}"/>
    <cellStyle name="Comma 10 4 2" xfId="4590" xr:uid="{00000000-0005-0000-0000-00001E040000}"/>
    <cellStyle name="Comma 10 4 2 2" xfId="6779" xr:uid="{00000000-0005-0000-0000-00001F040000}"/>
    <cellStyle name="Comma 10 4 2 2 2" xfId="11156" xr:uid="{00000000-0005-0000-0000-000020040000}"/>
    <cellStyle name="Comma 10 4 2 2 2 2" xfId="19909" xr:uid="{498B3457-E5BB-428F-9794-8F6163EB62EC}"/>
    <cellStyle name="Comma 10 4 2 2 2 2 2" xfId="54919" xr:uid="{CB45AE0C-D369-4895-93AE-AF94B1890711}"/>
    <cellStyle name="Comma 10 4 2 2 2 2 3" xfId="37414" xr:uid="{50AFFACC-566B-45E3-9566-B38BC9F29B34}"/>
    <cellStyle name="Comma 10 4 2 2 2 3" xfId="46167" xr:uid="{B2118844-BE51-4007-B3AA-0CF2BEEE175D}"/>
    <cellStyle name="Comma 10 4 2 2 2 4" xfId="28662" xr:uid="{6BF78B9E-9151-42B1-8772-DE44E2A18593}"/>
    <cellStyle name="Comma 10 4 2 2 3" xfId="15533" xr:uid="{8316C303-EC85-4B01-A281-9018357ED768}"/>
    <cellStyle name="Comma 10 4 2 2 3 2" xfId="50543" xr:uid="{60BBDE79-3095-447B-BC5D-3DABAF576165}"/>
    <cellStyle name="Comma 10 4 2 2 3 3" xfId="33038" xr:uid="{80E06F34-C03F-4FC6-AA5E-C2776FC7EDB9}"/>
    <cellStyle name="Comma 10 4 2 2 4" xfId="41791" xr:uid="{36A4E81F-C4A3-4695-B41D-F8F94564EC08}"/>
    <cellStyle name="Comma 10 4 2 2 5" xfId="24286" xr:uid="{93C80901-F179-4B60-B099-16E7E35FCF6F}"/>
    <cellStyle name="Comma 10 4 2 3" xfId="8968" xr:uid="{00000000-0005-0000-0000-000021040000}"/>
    <cellStyle name="Comma 10 4 2 3 2" xfId="17721" xr:uid="{CA641920-B117-4822-9DFF-C13394C366E5}"/>
    <cellStyle name="Comma 10 4 2 3 2 2" xfId="52731" xr:uid="{6762B0DD-9CFA-462F-8CF0-024E2F78AAA9}"/>
    <cellStyle name="Comma 10 4 2 3 2 3" xfId="35226" xr:uid="{CF883F41-7975-4BB6-8AF1-32CA99846825}"/>
    <cellStyle name="Comma 10 4 2 3 3" xfId="43979" xr:uid="{A89C6C63-5D07-4F1C-A29D-051FA1DB3613}"/>
    <cellStyle name="Comma 10 4 2 3 4" xfId="26474" xr:uid="{CFDE7380-2CA3-4C75-89DC-6AC58F072A19}"/>
    <cellStyle name="Comma 10 4 2 4" xfId="13345" xr:uid="{FEB22ED8-1183-4B7F-B93B-3C3CC88E19B7}"/>
    <cellStyle name="Comma 10 4 2 4 2" xfId="48355" xr:uid="{A70C7E44-B2B7-4E32-BB00-E0E22292E64E}"/>
    <cellStyle name="Comma 10 4 2 4 3" xfId="30850" xr:uid="{A656FBEA-6C9C-486A-B90B-4BB8873F0D45}"/>
    <cellStyle name="Comma 10 4 2 5" xfId="39603" xr:uid="{E4501AD8-972B-42A3-B0B7-C6F81B3A01BD}"/>
    <cellStyle name="Comma 10 4 2 6" xfId="22098" xr:uid="{0C02072B-9C1D-4153-9EA9-B903800872F3}"/>
    <cellStyle name="Comma 10 4 3" xfId="5685" xr:uid="{00000000-0005-0000-0000-000022040000}"/>
    <cellStyle name="Comma 10 4 3 2" xfId="10062" xr:uid="{00000000-0005-0000-0000-000023040000}"/>
    <cellStyle name="Comma 10 4 3 2 2" xfId="18815" xr:uid="{F8914B58-A28A-4025-B579-C79DC1DBBDB1}"/>
    <cellStyle name="Comma 10 4 3 2 2 2" xfId="53825" xr:uid="{17276631-5793-4C7E-A31E-7E6ADC57E5C4}"/>
    <cellStyle name="Comma 10 4 3 2 2 3" xfId="36320" xr:uid="{BEE4ECC4-032A-432D-9DF7-829590B2DDC1}"/>
    <cellStyle name="Comma 10 4 3 2 3" xfId="45073" xr:uid="{7C001AFA-71B3-4B9C-B984-4B582DFCF86C}"/>
    <cellStyle name="Comma 10 4 3 2 4" xfId="27568" xr:uid="{D4E6CB00-6EDB-4065-979F-E8D617971D2D}"/>
    <cellStyle name="Comma 10 4 3 3" xfId="14439" xr:uid="{A7ECF7F2-90EE-4995-8EA8-E0734BCBE235}"/>
    <cellStyle name="Comma 10 4 3 3 2" xfId="49449" xr:uid="{6BC99B30-8836-4268-8351-2A00B1A885B3}"/>
    <cellStyle name="Comma 10 4 3 3 3" xfId="31944" xr:uid="{CE0C8E8B-4529-4980-87C4-A5CE91B3739D}"/>
    <cellStyle name="Comma 10 4 3 4" xfId="40697" xr:uid="{F38E3AD7-2F73-4DF9-B173-4F89FC2F2A1F}"/>
    <cellStyle name="Comma 10 4 3 5" xfId="23192" xr:uid="{B02AEBA7-6C78-48B3-A2DD-DCDBA4A4C15C}"/>
    <cellStyle name="Comma 10 4 4" xfId="7874" xr:uid="{00000000-0005-0000-0000-000024040000}"/>
    <cellStyle name="Comma 10 4 4 2" xfId="16627" xr:uid="{AC109D28-7179-434A-8D99-E83AA726673A}"/>
    <cellStyle name="Comma 10 4 4 2 2" xfId="51637" xr:uid="{ACC06A1F-79AF-4678-8351-7750636C88A7}"/>
    <cellStyle name="Comma 10 4 4 2 3" xfId="34132" xr:uid="{6D904C5C-5BD5-4B56-BBDB-3EB617A8CDCA}"/>
    <cellStyle name="Comma 10 4 4 3" xfId="42885" xr:uid="{2F180F10-2C88-4D62-9ECB-0CF39B7B6DF8}"/>
    <cellStyle name="Comma 10 4 4 4" xfId="25380" xr:uid="{FA98D2D2-9A82-4710-B434-3F3579EF72C2}"/>
    <cellStyle name="Comma 10 4 5" xfId="12251" xr:uid="{6905439B-1DE8-41B0-A2D4-A8E000D672B2}"/>
    <cellStyle name="Comma 10 4 5 2" xfId="47261" xr:uid="{7EC20657-5ED9-41E3-99A5-C2CFF6882DD7}"/>
    <cellStyle name="Comma 10 4 5 3" xfId="29756" xr:uid="{DB909055-AB74-4239-AD34-455015E5566D}"/>
    <cellStyle name="Comma 10 4 6" xfId="38509" xr:uid="{9BA20891-5147-457F-B0F1-EFDB57909F0C}"/>
    <cellStyle name="Comma 10 4 7" xfId="21004" xr:uid="{7A7BA711-1800-4AED-BA91-E6CB172C0384}"/>
    <cellStyle name="Comma 10 5" xfId="4042" xr:uid="{00000000-0005-0000-0000-000025040000}"/>
    <cellStyle name="Comma 10 5 2" xfId="6231" xr:uid="{00000000-0005-0000-0000-000026040000}"/>
    <cellStyle name="Comma 10 5 2 2" xfId="10608" xr:uid="{00000000-0005-0000-0000-000027040000}"/>
    <cellStyle name="Comma 10 5 2 2 2" xfId="19361" xr:uid="{E7408703-5809-48BB-9839-FFE9C8610464}"/>
    <cellStyle name="Comma 10 5 2 2 2 2" xfId="54371" xr:uid="{4DEF775F-E16C-4B2F-A935-12557E2E5F2C}"/>
    <cellStyle name="Comma 10 5 2 2 2 3" xfId="36866" xr:uid="{39DB3DA2-F76D-4DBE-9FA0-8193B4165F06}"/>
    <cellStyle name="Comma 10 5 2 2 3" xfId="45619" xr:uid="{98F49475-B3A5-45B9-8FE9-F8A27DAB6B3C}"/>
    <cellStyle name="Comma 10 5 2 2 4" xfId="28114" xr:uid="{72A4F967-B5E4-4F98-AB16-4D71379BB3BC}"/>
    <cellStyle name="Comma 10 5 2 3" xfId="14985" xr:uid="{56D0BE1C-CB4C-4360-A782-68F5C50E5377}"/>
    <cellStyle name="Comma 10 5 2 3 2" xfId="49995" xr:uid="{760C8E60-96F4-42A8-83DB-654771C67B99}"/>
    <cellStyle name="Comma 10 5 2 3 3" xfId="32490" xr:uid="{E3BD2CD0-9840-4786-B1E9-C5D75D4AD0C4}"/>
    <cellStyle name="Comma 10 5 2 4" xfId="41243" xr:uid="{050317A6-9D95-4E9A-80D7-D348FD69B62F}"/>
    <cellStyle name="Comma 10 5 2 5" xfId="23738" xr:uid="{B545CDC0-0C00-4BC7-A074-0BEAA6EF5F0B}"/>
    <cellStyle name="Comma 10 5 3" xfId="8420" xr:uid="{00000000-0005-0000-0000-000028040000}"/>
    <cellStyle name="Comma 10 5 3 2" xfId="17173" xr:uid="{518E4BFD-89D6-4390-B474-3D296EED45E4}"/>
    <cellStyle name="Comma 10 5 3 2 2" xfId="52183" xr:uid="{A8F8E85D-5F9E-481C-A53C-F96F3D6334C2}"/>
    <cellStyle name="Comma 10 5 3 2 3" xfId="34678" xr:uid="{F628CA2D-6807-4D4A-9C28-4A78B3A5AD03}"/>
    <cellStyle name="Comma 10 5 3 3" xfId="43431" xr:uid="{9B197BE8-2BB8-4255-9F14-ED5909E02AB4}"/>
    <cellStyle name="Comma 10 5 3 4" xfId="25926" xr:uid="{686ECDCD-6234-456F-8DE3-01539C616D7E}"/>
    <cellStyle name="Comma 10 5 4" xfId="12797" xr:uid="{393000A1-C619-4F00-9FCB-4AE1837A5592}"/>
    <cellStyle name="Comma 10 5 4 2" xfId="47807" xr:uid="{FEAB24D2-2764-41CD-9DAA-C2813365ACEB}"/>
    <cellStyle name="Comma 10 5 4 3" xfId="30302" xr:uid="{372E7F9C-C4B9-40CD-87C9-7427B59ACED5}"/>
    <cellStyle name="Comma 10 5 5" xfId="39055" xr:uid="{DE4B82B8-D1DB-4AA9-B6E8-752C07383DCC}"/>
    <cellStyle name="Comma 10 5 6" xfId="21550" xr:uid="{8D89E4B3-49F0-4A26-8DF1-8E47F2CFCD12}"/>
    <cellStyle name="Comma 10 6" xfId="5137" xr:uid="{00000000-0005-0000-0000-000029040000}"/>
    <cellStyle name="Comma 10 6 2" xfId="9514" xr:uid="{00000000-0005-0000-0000-00002A040000}"/>
    <cellStyle name="Comma 10 6 2 2" xfId="18267" xr:uid="{F5734F23-2A63-4D46-AD60-ABEC016A105F}"/>
    <cellStyle name="Comma 10 6 2 2 2" xfId="53277" xr:uid="{17D8E1F3-35BB-4F79-ADA3-D89A70DB409A}"/>
    <cellStyle name="Comma 10 6 2 2 3" xfId="35772" xr:uid="{7FEA5382-A015-4624-B5B5-4F10499CC4C9}"/>
    <cellStyle name="Comma 10 6 2 3" xfId="44525" xr:uid="{7900575B-7122-43F7-AD7D-B619B10B4B60}"/>
    <cellStyle name="Comma 10 6 2 4" xfId="27020" xr:uid="{31F5D156-29A7-457E-8FF8-06579A09FBD9}"/>
    <cellStyle name="Comma 10 6 3" xfId="13891" xr:uid="{219F558A-49B9-4F7C-B386-D6908D8C34EA}"/>
    <cellStyle name="Comma 10 6 3 2" xfId="48901" xr:uid="{A316F46D-A444-45B3-9599-DDE3DACD55AD}"/>
    <cellStyle name="Comma 10 6 3 3" xfId="31396" xr:uid="{D153C3E8-0751-4B68-88A7-ED2AA129AC55}"/>
    <cellStyle name="Comma 10 6 4" xfId="40149" xr:uid="{18117D69-D8AC-4B54-87BE-EC47C230065C}"/>
    <cellStyle name="Comma 10 6 5" xfId="22644" xr:uid="{C529B76E-C7CB-4775-AB7C-6B3920ED4482}"/>
    <cellStyle name="Comma 10 7" xfId="7326" xr:uid="{00000000-0005-0000-0000-00002B040000}"/>
    <cellStyle name="Comma 10 7 2" xfId="16079" xr:uid="{AB14527B-3FEE-497B-BEBA-91E75F0A5C20}"/>
    <cellStyle name="Comma 10 7 2 2" xfId="51089" xr:uid="{3F924004-A6AF-4A2F-A5BD-33A141BA83C2}"/>
    <cellStyle name="Comma 10 7 2 3" xfId="33584" xr:uid="{557CE54C-E8F3-4048-A20D-DEF8AFB440B5}"/>
    <cellStyle name="Comma 10 7 3" xfId="42337" xr:uid="{56CD4F70-A84D-4341-AA03-647FDAE6F513}"/>
    <cellStyle name="Comma 10 7 4" xfId="24832" xr:uid="{5BCCF4A7-9338-4152-88B8-B681C6D1DD5F}"/>
    <cellStyle name="Comma 10 8" xfId="11703" xr:uid="{23DDCB01-3B9D-4D0D-8D15-D7523F6E5983}"/>
    <cellStyle name="Comma 10 8 2" xfId="46713" xr:uid="{1CBA993D-3947-48C7-A9AD-5E2AB7AD93AA}"/>
    <cellStyle name="Comma 10 8 3" xfId="29208" xr:uid="{E118D83E-D08A-4996-99FD-0B7723347569}"/>
    <cellStyle name="Comma 10 9" xfId="37961" xr:uid="{C3D6418A-81CD-447F-A133-358B61220262}"/>
    <cellStyle name="Comma 11" xfId="2975" xr:uid="{00000000-0005-0000-0000-00002C040000}"/>
    <cellStyle name="Comma 11 10" xfId="20492" xr:uid="{BFEB5398-895C-412B-A098-8EE14416A794}"/>
    <cellStyle name="Comma 11 2" xfId="3087" xr:uid="{00000000-0005-0000-0000-00002D040000}"/>
    <cellStyle name="Comma 11 2 2" xfId="3363" xr:uid="{00000000-0005-0000-0000-00002E040000}"/>
    <cellStyle name="Comma 11 2 2 2" xfId="3916" xr:uid="{00000000-0005-0000-0000-00002F040000}"/>
    <cellStyle name="Comma 11 2 2 2 2" xfId="5012" xr:uid="{00000000-0005-0000-0000-000030040000}"/>
    <cellStyle name="Comma 11 2 2 2 2 2" xfId="7201" xr:uid="{00000000-0005-0000-0000-000031040000}"/>
    <cellStyle name="Comma 11 2 2 2 2 2 2" xfId="11578" xr:uid="{00000000-0005-0000-0000-000032040000}"/>
    <cellStyle name="Comma 11 2 2 2 2 2 2 2" xfId="20331" xr:uid="{C59A1102-AB99-46E3-93EA-2CE6F7ED6E08}"/>
    <cellStyle name="Comma 11 2 2 2 2 2 2 2 2" xfId="55341" xr:uid="{563709C4-AD17-4C20-AE38-800680A95FB9}"/>
    <cellStyle name="Comma 11 2 2 2 2 2 2 2 3" xfId="37836" xr:uid="{8C6BB94B-242B-4981-B083-555870D280FE}"/>
    <cellStyle name="Comma 11 2 2 2 2 2 2 3" xfId="46589" xr:uid="{36DCF3FE-DFB6-4C40-A5B1-09DC7A2AF212}"/>
    <cellStyle name="Comma 11 2 2 2 2 2 2 4" xfId="29084" xr:uid="{9519ED21-0D34-438B-9F68-6FCBD26ECF71}"/>
    <cellStyle name="Comma 11 2 2 2 2 2 3" xfId="15955" xr:uid="{0BC6933E-F421-4E96-8FA0-E4F28B370096}"/>
    <cellStyle name="Comma 11 2 2 2 2 2 3 2" xfId="50965" xr:uid="{FB187159-E1B3-483D-9018-5346011FB7FC}"/>
    <cellStyle name="Comma 11 2 2 2 2 2 3 3" xfId="33460" xr:uid="{C9325B1B-9363-4C0E-B461-A7F7CFDF47D6}"/>
    <cellStyle name="Comma 11 2 2 2 2 2 4" xfId="42213" xr:uid="{F8F4E344-9FD7-4753-AC13-201C0B3968FE}"/>
    <cellStyle name="Comma 11 2 2 2 2 2 5" xfId="24708" xr:uid="{224D9E11-8581-4FB3-99EB-8F872F7841A1}"/>
    <cellStyle name="Comma 11 2 2 2 2 3" xfId="9390" xr:uid="{00000000-0005-0000-0000-000033040000}"/>
    <cellStyle name="Comma 11 2 2 2 2 3 2" xfId="18143" xr:uid="{62BDE715-921E-406B-8DDE-548C1EFBABDF}"/>
    <cellStyle name="Comma 11 2 2 2 2 3 2 2" xfId="53153" xr:uid="{A4070F6D-864A-49B7-83B7-994A21B96F6B}"/>
    <cellStyle name="Comma 11 2 2 2 2 3 2 3" xfId="35648" xr:uid="{0E90311D-CE6B-47FC-9EAB-ECBAFE12F7FE}"/>
    <cellStyle name="Comma 11 2 2 2 2 3 3" xfId="44401" xr:uid="{3F48E775-F5F4-4CDB-A934-FE4B277522FB}"/>
    <cellStyle name="Comma 11 2 2 2 2 3 4" xfId="26896" xr:uid="{195FAC64-930F-4A96-B58C-512B8BF02EE8}"/>
    <cellStyle name="Comma 11 2 2 2 2 4" xfId="13767" xr:uid="{4D56C3C7-6ADB-45F4-9558-C52F0B241434}"/>
    <cellStyle name="Comma 11 2 2 2 2 4 2" xfId="48777" xr:uid="{3CE915E8-4098-4647-BB00-3EC89CD58176}"/>
    <cellStyle name="Comma 11 2 2 2 2 4 3" xfId="31272" xr:uid="{49D75891-4F70-4FB0-B1DB-C0488A4E6CE2}"/>
    <cellStyle name="Comma 11 2 2 2 2 5" xfId="40025" xr:uid="{885D90A4-329F-4DAE-8E60-5C2A53449201}"/>
    <cellStyle name="Comma 11 2 2 2 2 6" xfId="22520" xr:uid="{3DB5F67F-7F68-4590-A50E-12358CB7537A}"/>
    <cellStyle name="Comma 11 2 2 2 3" xfId="6107" xr:uid="{00000000-0005-0000-0000-000034040000}"/>
    <cellStyle name="Comma 11 2 2 2 3 2" xfId="10484" xr:uid="{00000000-0005-0000-0000-000035040000}"/>
    <cellStyle name="Comma 11 2 2 2 3 2 2" xfId="19237" xr:uid="{58B8E63D-1B57-4859-8444-0064A7B0C1E1}"/>
    <cellStyle name="Comma 11 2 2 2 3 2 2 2" xfId="54247" xr:uid="{07F70423-E2BB-4B05-864B-FF90F062B1F1}"/>
    <cellStyle name="Comma 11 2 2 2 3 2 2 3" xfId="36742" xr:uid="{9EA3B627-6AD1-462D-A455-4CF13497BE64}"/>
    <cellStyle name="Comma 11 2 2 2 3 2 3" xfId="45495" xr:uid="{6B593D7D-49A6-4618-BE0B-06641189C332}"/>
    <cellStyle name="Comma 11 2 2 2 3 2 4" xfId="27990" xr:uid="{92E98296-EB4C-41F8-AFBB-E9DAFFC9E873}"/>
    <cellStyle name="Comma 11 2 2 2 3 3" xfId="14861" xr:uid="{B65CD8D8-166C-4461-A62D-D8913F952507}"/>
    <cellStyle name="Comma 11 2 2 2 3 3 2" xfId="49871" xr:uid="{4C92C391-620F-4A1D-BDA0-E5C505A053C6}"/>
    <cellStyle name="Comma 11 2 2 2 3 3 3" xfId="32366" xr:uid="{4D6830A2-AA7F-4786-92B5-C3D831B15A23}"/>
    <cellStyle name="Comma 11 2 2 2 3 4" xfId="41119" xr:uid="{4C53B4E2-7848-4D0C-8317-4DDD4AE03462}"/>
    <cellStyle name="Comma 11 2 2 2 3 5" xfId="23614" xr:uid="{D8929170-62DF-49D0-8A4D-4558CAC0874D}"/>
    <cellStyle name="Comma 11 2 2 2 4" xfId="8296" xr:uid="{00000000-0005-0000-0000-000036040000}"/>
    <cellStyle name="Comma 11 2 2 2 4 2" xfId="17049" xr:uid="{9A6135A2-C08E-473F-9AFA-C0E22CBB965B}"/>
    <cellStyle name="Comma 11 2 2 2 4 2 2" xfId="52059" xr:uid="{EB2D5441-CAAE-470F-9024-E19E589882E0}"/>
    <cellStyle name="Comma 11 2 2 2 4 2 3" xfId="34554" xr:uid="{C89663A2-915E-46F7-8F54-1BB21EEFC04E}"/>
    <cellStyle name="Comma 11 2 2 2 4 3" xfId="43307" xr:uid="{A50DFE0F-F43D-4E4A-9203-DD9F640F1588}"/>
    <cellStyle name="Comma 11 2 2 2 4 4" xfId="25802" xr:uid="{14C5E523-0FDC-4018-9606-A5779682BEFD}"/>
    <cellStyle name="Comma 11 2 2 2 5" xfId="12673" xr:uid="{1FE80111-6EB3-4C72-9D36-FD39AC358777}"/>
    <cellStyle name="Comma 11 2 2 2 5 2" xfId="47683" xr:uid="{61780371-D9A2-47FC-B148-1177DEC3DC20}"/>
    <cellStyle name="Comma 11 2 2 2 5 3" xfId="30178" xr:uid="{95204F47-A0AF-4A37-A5A7-4DE3E420C1DA}"/>
    <cellStyle name="Comma 11 2 2 2 6" xfId="38931" xr:uid="{E332FD1D-9B37-4C41-A869-D31417FAB6EE}"/>
    <cellStyle name="Comma 11 2 2 2 7" xfId="21426" xr:uid="{F6FC4D16-33C2-4A52-B6E5-1990CD7D8087}"/>
    <cellStyle name="Comma 11 2 2 3" xfId="4464" xr:uid="{00000000-0005-0000-0000-000037040000}"/>
    <cellStyle name="Comma 11 2 2 3 2" xfId="6653" xr:uid="{00000000-0005-0000-0000-000038040000}"/>
    <cellStyle name="Comma 11 2 2 3 2 2" xfId="11030" xr:uid="{00000000-0005-0000-0000-000039040000}"/>
    <cellStyle name="Comma 11 2 2 3 2 2 2" xfId="19783" xr:uid="{265A6AEC-865C-4596-94C0-6BE045B84DE2}"/>
    <cellStyle name="Comma 11 2 2 3 2 2 2 2" xfId="54793" xr:uid="{7BFED983-473B-44D5-821F-0FC7D3583BE4}"/>
    <cellStyle name="Comma 11 2 2 3 2 2 2 3" xfId="37288" xr:uid="{74873C6B-2B5B-4140-98F4-5CF29973D0CF}"/>
    <cellStyle name="Comma 11 2 2 3 2 2 3" xfId="46041" xr:uid="{97947C52-0E75-4D35-9C8C-A4ADB2CB7186}"/>
    <cellStyle name="Comma 11 2 2 3 2 2 4" xfId="28536" xr:uid="{8B7CBECF-D9CD-4503-BA70-CFAFA0D1D342}"/>
    <cellStyle name="Comma 11 2 2 3 2 3" xfId="15407" xr:uid="{547B770A-0C48-402F-8D60-CADE7F2FCB07}"/>
    <cellStyle name="Comma 11 2 2 3 2 3 2" xfId="50417" xr:uid="{FB69EA8C-46F3-4D10-9B93-E3C48DDB0F2B}"/>
    <cellStyle name="Comma 11 2 2 3 2 3 3" xfId="32912" xr:uid="{AFF34942-91C4-4C36-96DD-7EE906C0594D}"/>
    <cellStyle name="Comma 11 2 2 3 2 4" xfId="41665" xr:uid="{7A6A0A32-F13A-4FA3-85BC-790A261ABF19}"/>
    <cellStyle name="Comma 11 2 2 3 2 5" xfId="24160" xr:uid="{6A8264B2-3183-43A0-AB2A-2F166299F69F}"/>
    <cellStyle name="Comma 11 2 2 3 3" xfId="8842" xr:uid="{00000000-0005-0000-0000-00003A040000}"/>
    <cellStyle name="Comma 11 2 2 3 3 2" xfId="17595" xr:uid="{45F1CB9B-2831-4287-90C6-A6C1CBD4751F}"/>
    <cellStyle name="Comma 11 2 2 3 3 2 2" xfId="52605" xr:uid="{61EAFFE4-5A59-4D75-82E1-FC5F42923197}"/>
    <cellStyle name="Comma 11 2 2 3 3 2 3" xfId="35100" xr:uid="{2CE560B6-70EC-4341-B612-71CA22AF590A}"/>
    <cellStyle name="Comma 11 2 2 3 3 3" xfId="43853" xr:uid="{CCE40E9F-06AD-4D45-9CF2-3DC002B805F4}"/>
    <cellStyle name="Comma 11 2 2 3 3 4" xfId="26348" xr:uid="{7B89E353-B834-4454-90C7-EEE158F65D0C}"/>
    <cellStyle name="Comma 11 2 2 3 4" xfId="13219" xr:uid="{190DA9AA-7CD4-4924-A294-92122C7E2806}"/>
    <cellStyle name="Comma 11 2 2 3 4 2" xfId="48229" xr:uid="{DC3D433E-29A2-45BF-9481-295FCA1971A0}"/>
    <cellStyle name="Comma 11 2 2 3 4 3" xfId="30724" xr:uid="{5E90A136-5F0D-42F9-B0CA-637B1454D01D}"/>
    <cellStyle name="Comma 11 2 2 3 5" xfId="39477" xr:uid="{54CEEFF0-98EF-4C87-B5C6-1E119306B017}"/>
    <cellStyle name="Comma 11 2 2 3 6" xfId="21972" xr:uid="{AB56B1AF-89C1-44E0-8013-7AB920E2F95F}"/>
    <cellStyle name="Comma 11 2 2 4" xfId="5559" xr:uid="{00000000-0005-0000-0000-00003B040000}"/>
    <cellStyle name="Comma 11 2 2 4 2" xfId="9936" xr:uid="{00000000-0005-0000-0000-00003C040000}"/>
    <cellStyle name="Comma 11 2 2 4 2 2" xfId="18689" xr:uid="{4F8167C0-C18E-4375-B5CA-82405556F6E9}"/>
    <cellStyle name="Comma 11 2 2 4 2 2 2" xfId="53699" xr:uid="{2A997D01-B262-4346-8089-B6875EA054CD}"/>
    <cellStyle name="Comma 11 2 2 4 2 2 3" xfId="36194" xr:uid="{F5D94BC4-F1C4-4503-A15F-1976A40FF0C8}"/>
    <cellStyle name="Comma 11 2 2 4 2 3" xfId="44947" xr:uid="{83B58ECC-9B4B-4006-8FA8-2C8A8CD676EE}"/>
    <cellStyle name="Comma 11 2 2 4 2 4" xfId="27442" xr:uid="{877BC38C-2303-4640-9C7B-478DFD3D9841}"/>
    <cellStyle name="Comma 11 2 2 4 3" xfId="14313" xr:uid="{6D098649-7C6D-45C3-A7BA-AC5FDAD84F26}"/>
    <cellStyle name="Comma 11 2 2 4 3 2" xfId="49323" xr:uid="{00D1AF19-38B7-408C-90DF-B71DAC035C79}"/>
    <cellStyle name="Comma 11 2 2 4 3 3" xfId="31818" xr:uid="{F0811771-5F87-4DB0-B551-A60A9347F31B}"/>
    <cellStyle name="Comma 11 2 2 4 4" xfId="40571" xr:uid="{EF3283F3-B8AB-40E3-9455-BC586302F5E9}"/>
    <cellStyle name="Comma 11 2 2 4 5" xfId="23066" xr:uid="{97480EEB-A502-408F-BE6D-B7C8D4190A20}"/>
    <cellStyle name="Comma 11 2 2 5" xfId="7748" xr:uid="{00000000-0005-0000-0000-00003D040000}"/>
    <cellStyle name="Comma 11 2 2 5 2" xfId="16501" xr:uid="{0D93A4F1-42D7-45FC-B453-20B8D2199A2C}"/>
    <cellStyle name="Comma 11 2 2 5 2 2" xfId="51511" xr:uid="{BB48A359-2C30-49AA-BBAE-8D95215B3663}"/>
    <cellStyle name="Comma 11 2 2 5 2 3" xfId="34006" xr:uid="{80A2CC9F-EA96-4BC3-91D3-726D66E32FC9}"/>
    <cellStyle name="Comma 11 2 2 5 3" xfId="42759" xr:uid="{2DC54A8F-C093-4B21-B30E-57DB3B39F5DE}"/>
    <cellStyle name="Comma 11 2 2 5 4" xfId="25254" xr:uid="{2F5E14B0-4F72-4E34-9B11-54D524058EC7}"/>
    <cellStyle name="Comma 11 2 2 6" xfId="12125" xr:uid="{23B14E6E-E36C-43A0-B227-87DDBFAC6DF3}"/>
    <cellStyle name="Comma 11 2 2 6 2" xfId="47135" xr:uid="{903F902B-7539-4DF5-B4E6-0BE1FF218F1A}"/>
    <cellStyle name="Comma 11 2 2 6 3" xfId="29630" xr:uid="{F7C2E7F8-CBED-4A67-B2C7-F7682FDE0FA7}"/>
    <cellStyle name="Comma 11 2 2 7" xfId="38383" xr:uid="{5C3A369F-5C32-45EF-8CD3-C0B1C88AF18E}"/>
    <cellStyle name="Comma 11 2 2 8" xfId="20878" xr:uid="{4D1DE44B-EFF1-4D92-A587-558306603500}"/>
    <cellStyle name="Comma 11 2 3" xfId="3642" xr:uid="{00000000-0005-0000-0000-00003E040000}"/>
    <cellStyle name="Comma 11 2 3 2" xfId="4738" xr:uid="{00000000-0005-0000-0000-00003F040000}"/>
    <cellStyle name="Comma 11 2 3 2 2" xfId="6927" xr:uid="{00000000-0005-0000-0000-000040040000}"/>
    <cellStyle name="Comma 11 2 3 2 2 2" xfId="11304" xr:uid="{00000000-0005-0000-0000-000041040000}"/>
    <cellStyle name="Comma 11 2 3 2 2 2 2" xfId="20057" xr:uid="{939790EA-2529-4CF4-B2C4-768A7C65D004}"/>
    <cellStyle name="Comma 11 2 3 2 2 2 2 2" xfId="55067" xr:uid="{65A40EF5-0769-4FA5-94A1-D0F4AAF93C7D}"/>
    <cellStyle name="Comma 11 2 3 2 2 2 2 3" xfId="37562" xr:uid="{7AB621BE-506B-4ACE-96A3-936CA9B2F224}"/>
    <cellStyle name="Comma 11 2 3 2 2 2 3" xfId="46315" xr:uid="{30613C21-5126-41DB-82D9-944642B150D3}"/>
    <cellStyle name="Comma 11 2 3 2 2 2 4" xfId="28810" xr:uid="{F840471F-4F98-4B52-B653-9ECF59319BFD}"/>
    <cellStyle name="Comma 11 2 3 2 2 3" xfId="15681" xr:uid="{DE75D500-BE9A-4D9B-AE7D-2097EFD4D96C}"/>
    <cellStyle name="Comma 11 2 3 2 2 3 2" xfId="50691" xr:uid="{B53F6BBE-E2B5-4F48-B99F-D0FD62027C03}"/>
    <cellStyle name="Comma 11 2 3 2 2 3 3" xfId="33186" xr:uid="{F21F41A4-F397-4596-B8A9-27CE33DFE392}"/>
    <cellStyle name="Comma 11 2 3 2 2 4" xfId="41939" xr:uid="{004E2613-7519-4FA5-8014-8FBF0A44D229}"/>
    <cellStyle name="Comma 11 2 3 2 2 5" xfId="24434" xr:uid="{8A61EA14-5B89-4F08-A2D2-F1378BBDA96A}"/>
    <cellStyle name="Comma 11 2 3 2 3" xfId="9116" xr:uid="{00000000-0005-0000-0000-000042040000}"/>
    <cellStyle name="Comma 11 2 3 2 3 2" xfId="17869" xr:uid="{FABFD989-3FD5-4E65-94B7-69581B3A1DB6}"/>
    <cellStyle name="Comma 11 2 3 2 3 2 2" xfId="52879" xr:uid="{ECCC9E27-4817-433E-99BB-E0D915230E7C}"/>
    <cellStyle name="Comma 11 2 3 2 3 2 3" xfId="35374" xr:uid="{331F6C84-B8D6-46B1-BF89-7699BF1CC84E}"/>
    <cellStyle name="Comma 11 2 3 2 3 3" xfId="44127" xr:uid="{8B440B9C-EA6D-4507-A21C-0D56EDCE52AD}"/>
    <cellStyle name="Comma 11 2 3 2 3 4" xfId="26622" xr:uid="{7BD86A7B-1A27-401C-B25C-818F2BCAEDB5}"/>
    <cellStyle name="Comma 11 2 3 2 4" xfId="13493" xr:uid="{35DBA632-4662-4D03-A9AA-A7D6A114463D}"/>
    <cellStyle name="Comma 11 2 3 2 4 2" xfId="48503" xr:uid="{C3B60CEC-7EFA-49A0-8233-C626FE60276C}"/>
    <cellStyle name="Comma 11 2 3 2 4 3" xfId="30998" xr:uid="{50653532-9F2F-4294-94E7-F66606DB16A9}"/>
    <cellStyle name="Comma 11 2 3 2 5" xfId="39751" xr:uid="{FF43EC6E-A0A3-45CA-B32C-00B126065364}"/>
    <cellStyle name="Comma 11 2 3 2 6" xfId="22246" xr:uid="{56DEFFAE-D77C-4044-9F02-99A36B8826E9}"/>
    <cellStyle name="Comma 11 2 3 3" xfId="5833" xr:uid="{00000000-0005-0000-0000-000043040000}"/>
    <cellStyle name="Comma 11 2 3 3 2" xfId="10210" xr:uid="{00000000-0005-0000-0000-000044040000}"/>
    <cellStyle name="Comma 11 2 3 3 2 2" xfId="18963" xr:uid="{263CD886-F2FA-43CA-B90A-2651C59A0C17}"/>
    <cellStyle name="Comma 11 2 3 3 2 2 2" xfId="53973" xr:uid="{64C47FAD-7210-4CF2-8F76-797F1FE58D82}"/>
    <cellStyle name="Comma 11 2 3 3 2 2 3" xfId="36468" xr:uid="{5C403C8B-6EF9-4A6D-A1E9-0D96FED53582}"/>
    <cellStyle name="Comma 11 2 3 3 2 3" xfId="45221" xr:uid="{B323D881-3B3E-4FA7-B3E7-770402053C80}"/>
    <cellStyle name="Comma 11 2 3 3 2 4" xfId="27716" xr:uid="{5BFB8DC4-2F1E-40F7-94FA-F5F0E9F5B1DB}"/>
    <cellStyle name="Comma 11 2 3 3 3" xfId="14587" xr:uid="{D8BC5711-3FDC-4242-843D-A97DB04DE516}"/>
    <cellStyle name="Comma 11 2 3 3 3 2" xfId="49597" xr:uid="{24BC1453-FC27-4E94-AB78-3AF77ABFADF4}"/>
    <cellStyle name="Comma 11 2 3 3 3 3" xfId="32092" xr:uid="{E2AC544B-9278-4064-9710-65013AD75C50}"/>
    <cellStyle name="Comma 11 2 3 3 4" xfId="40845" xr:uid="{6798D3FD-8D24-4C54-A029-067495B566B7}"/>
    <cellStyle name="Comma 11 2 3 3 5" xfId="23340" xr:uid="{1B2E4FFE-0F29-4056-AC87-025883FA4A83}"/>
    <cellStyle name="Comma 11 2 3 4" xfId="8022" xr:uid="{00000000-0005-0000-0000-000045040000}"/>
    <cellStyle name="Comma 11 2 3 4 2" xfId="16775" xr:uid="{AE74703C-F977-4146-A16A-9909422098B6}"/>
    <cellStyle name="Comma 11 2 3 4 2 2" xfId="51785" xr:uid="{4A93C7E0-FE1B-4D40-98A8-7EC19E32F2F6}"/>
    <cellStyle name="Comma 11 2 3 4 2 3" xfId="34280" xr:uid="{B949A3B9-0FD8-4D36-BC18-A028F945A963}"/>
    <cellStyle name="Comma 11 2 3 4 3" xfId="43033" xr:uid="{526AF4B9-47AC-4F2E-8984-82B44B351695}"/>
    <cellStyle name="Comma 11 2 3 4 4" xfId="25528" xr:uid="{68111508-1454-4410-A07D-6B44AB61C73D}"/>
    <cellStyle name="Comma 11 2 3 5" xfId="12399" xr:uid="{14C14433-82A3-4ABB-894B-D0BB02A0FBA4}"/>
    <cellStyle name="Comma 11 2 3 5 2" xfId="47409" xr:uid="{775BA358-7313-4B38-84E3-841F86D68C0C}"/>
    <cellStyle name="Comma 11 2 3 5 3" xfId="29904" xr:uid="{27854FE6-BA07-47A6-A014-433BFC2B81BF}"/>
    <cellStyle name="Comma 11 2 3 6" xfId="38657" xr:uid="{62A96BE4-8652-4993-87C4-EDAED26F6486}"/>
    <cellStyle name="Comma 11 2 3 7" xfId="21152" xr:uid="{ACEBEED7-9510-44A6-924A-C0AEBA1E67EB}"/>
    <cellStyle name="Comma 11 2 4" xfId="4190" xr:uid="{00000000-0005-0000-0000-000046040000}"/>
    <cellStyle name="Comma 11 2 4 2" xfId="6379" xr:uid="{00000000-0005-0000-0000-000047040000}"/>
    <cellStyle name="Comma 11 2 4 2 2" xfId="10756" xr:uid="{00000000-0005-0000-0000-000048040000}"/>
    <cellStyle name="Comma 11 2 4 2 2 2" xfId="19509" xr:uid="{50473614-DB88-4FB5-8717-BDF04634F301}"/>
    <cellStyle name="Comma 11 2 4 2 2 2 2" xfId="54519" xr:uid="{FDF7A8D3-11DA-4D78-A95F-3E1DB99201A5}"/>
    <cellStyle name="Comma 11 2 4 2 2 2 3" xfId="37014" xr:uid="{DF87722E-5AFC-47BC-996E-5B518CAFB1AF}"/>
    <cellStyle name="Comma 11 2 4 2 2 3" xfId="45767" xr:uid="{F2CD89EB-DB9B-4400-A100-20A026EF1F0D}"/>
    <cellStyle name="Comma 11 2 4 2 2 4" xfId="28262" xr:uid="{63E936EF-B918-4581-8585-20A2DB3871D6}"/>
    <cellStyle name="Comma 11 2 4 2 3" xfId="15133" xr:uid="{CED7980D-0228-42A4-86E9-D3C73D3B09DD}"/>
    <cellStyle name="Comma 11 2 4 2 3 2" xfId="50143" xr:uid="{718C2D4D-0D4B-4488-93D4-F1325911D769}"/>
    <cellStyle name="Comma 11 2 4 2 3 3" xfId="32638" xr:uid="{6599E199-3111-481A-9CEF-2C41DA34AD2A}"/>
    <cellStyle name="Comma 11 2 4 2 4" xfId="41391" xr:uid="{378B7509-DED8-498D-8052-4237B349E800}"/>
    <cellStyle name="Comma 11 2 4 2 5" xfId="23886" xr:uid="{3F320CFB-14E6-4FBA-829E-2D1742FD9083}"/>
    <cellStyle name="Comma 11 2 4 3" xfId="8568" xr:uid="{00000000-0005-0000-0000-000049040000}"/>
    <cellStyle name="Comma 11 2 4 3 2" xfId="17321" xr:uid="{71BBE49B-FCB2-4066-B5AC-AA865A73378A}"/>
    <cellStyle name="Comma 11 2 4 3 2 2" xfId="52331" xr:uid="{0FD0BF9B-C4E0-47F2-9F6D-3EBC350D2911}"/>
    <cellStyle name="Comma 11 2 4 3 2 3" xfId="34826" xr:uid="{C1C8BDCE-F8FE-4800-978F-2297AB7EAB68}"/>
    <cellStyle name="Comma 11 2 4 3 3" xfId="43579" xr:uid="{988D08FD-14A1-4FAD-8985-3B570BB473FE}"/>
    <cellStyle name="Comma 11 2 4 3 4" xfId="26074" xr:uid="{EE67E9F9-A1C5-43BF-A8AC-9CAD3A1495AA}"/>
    <cellStyle name="Comma 11 2 4 4" xfId="12945" xr:uid="{1EA0B601-7764-4A61-8A3E-8DEED417477F}"/>
    <cellStyle name="Comma 11 2 4 4 2" xfId="47955" xr:uid="{FCCB4F0E-0E81-463D-B9D6-89C1FD7E406D}"/>
    <cellStyle name="Comma 11 2 4 4 3" xfId="30450" xr:uid="{58BFACB9-D0EB-4010-BFED-F7ADDF2D7409}"/>
    <cellStyle name="Comma 11 2 4 5" xfId="39203" xr:uid="{8E31E582-67E8-4677-80AA-FC76FDF8B716}"/>
    <cellStyle name="Comma 11 2 4 6" xfId="21698" xr:uid="{767252AA-7EF6-4811-8D77-CDD2AB996924}"/>
    <cellStyle name="Comma 11 2 5" xfId="5285" xr:uid="{00000000-0005-0000-0000-00004A040000}"/>
    <cellStyle name="Comma 11 2 5 2" xfId="9662" xr:uid="{00000000-0005-0000-0000-00004B040000}"/>
    <cellStyle name="Comma 11 2 5 2 2" xfId="18415" xr:uid="{662697B1-5311-493B-8439-A1C78628A300}"/>
    <cellStyle name="Comma 11 2 5 2 2 2" xfId="53425" xr:uid="{D18C83DE-F67C-4A65-AA59-D2EA4955CEAF}"/>
    <cellStyle name="Comma 11 2 5 2 2 3" xfId="35920" xr:uid="{F363D17E-0323-463E-8B5F-CF17457F2A5F}"/>
    <cellStyle name="Comma 11 2 5 2 3" xfId="44673" xr:uid="{C5D94750-4563-4FF7-83FE-1D29FA251E24}"/>
    <cellStyle name="Comma 11 2 5 2 4" xfId="27168" xr:uid="{132ECF93-AC76-4F17-8F6C-4C9BAA051E72}"/>
    <cellStyle name="Comma 11 2 5 3" xfId="14039" xr:uid="{99CCCC74-0D6A-457A-8113-77FD6947D395}"/>
    <cellStyle name="Comma 11 2 5 3 2" xfId="49049" xr:uid="{799F405B-4A64-4D8B-907B-24F32BABD738}"/>
    <cellStyle name="Comma 11 2 5 3 3" xfId="31544" xr:uid="{6B15BD6C-79EC-4525-BC6B-934CDCE0A1DA}"/>
    <cellStyle name="Comma 11 2 5 4" xfId="40297" xr:uid="{20B8061A-1E6F-42A4-A576-DBC3C02CE8CF}"/>
    <cellStyle name="Comma 11 2 5 5" xfId="22792" xr:uid="{1C13F38C-2BEF-4887-BAA4-AA648C438EA9}"/>
    <cellStyle name="Comma 11 2 6" xfId="7474" xr:uid="{00000000-0005-0000-0000-00004C040000}"/>
    <cellStyle name="Comma 11 2 6 2" xfId="16227" xr:uid="{BBF475A8-CD82-4EFE-BFF8-44B014449352}"/>
    <cellStyle name="Comma 11 2 6 2 2" xfId="51237" xr:uid="{0695525A-CDF4-41BF-BCC8-7F6DEC1197C5}"/>
    <cellStyle name="Comma 11 2 6 2 3" xfId="33732" xr:uid="{F9BFF3CE-FD28-488E-A830-573E0298A4FD}"/>
    <cellStyle name="Comma 11 2 6 3" xfId="42485" xr:uid="{E8A4023E-999F-47AD-9E5F-CD83EB8FB3EF}"/>
    <cellStyle name="Comma 11 2 6 4" xfId="24980" xr:uid="{002E9786-7B9D-4075-A0D5-EF72C3EFCFFF}"/>
    <cellStyle name="Comma 11 2 7" xfId="11851" xr:uid="{78BD4AF3-25A7-450C-96D6-2CCB5FD379E3}"/>
    <cellStyle name="Comma 11 2 7 2" xfId="46861" xr:uid="{AC7C9B9C-8FF1-4F5C-BFF9-49931F64A1C0}"/>
    <cellStyle name="Comma 11 2 7 3" xfId="29356" xr:uid="{2FF4D922-2451-43BF-B2F7-FD2C8CA49A00}"/>
    <cellStyle name="Comma 11 2 8" xfId="38109" xr:uid="{ED9FD268-F4EC-4749-AEA0-9D8E39E61C9A}"/>
    <cellStyle name="Comma 11 2 9" xfId="20604" xr:uid="{844A50EA-675B-4167-95CB-1D67008F5336}"/>
    <cellStyle name="Comma 11 3" xfId="3251" xr:uid="{00000000-0005-0000-0000-00004D040000}"/>
    <cellStyle name="Comma 11 3 2" xfId="3804" xr:uid="{00000000-0005-0000-0000-00004E040000}"/>
    <cellStyle name="Comma 11 3 2 2" xfId="4900" xr:uid="{00000000-0005-0000-0000-00004F040000}"/>
    <cellStyle name="Comma 11 3 2 2 2" xfId="7089" xr:uid="{00000000-0005-0000-0000-000050040000}"/>
    <cellStyle name="Comma 11 3 2 2 2 2" xfId="11466" xr:uid="{00000000-0005-0000-0000-000051040000}"/>
    <cellStyle name="Comma 11 3 2 2 2 2 2" xfId="20219" xr:uid="{9F65AA10-30CB-432C-A7A5-BEC235E0AF7D}"/>
    <cellStyle name="Comma 11 3 2 2 2 2 2 2" xfId="55229" xr:uid="{90DFFBD5-53AD-4B73-8A5C-AFE8A791D12F}"/>
    <cellStyle name="Comma 11 3 2 2 2 2 2 3" xfId="37724" xr:uid="{95800DE2-3E7C-49E9-911E-9D72EA976172}"/>
    <cellStyle name="Comma 11 3 2 2 2 2 3" xfId="46477" xr:uid="{802E483F-529C-4F60-8127-D1217B9658A2}"/>
    <cellStyle name="Comma 11 3 2 2 2 2 4" xfId="28972" xr:uid="{7DB33063-3B35-4ED6-965C-E1E426E2292C}"/>
    <cellStyle name="Comma 11 3 2 2 2 3" xfId="15843" xr:uid="{7880C641-498F-42EA-9323-9349E35F14C6}"/>
    <cellStyle name="Comma 11 3 2 2 2 3 2" xfId="50853" xr:uid="{F0F80CA9-A3FA-4D13-B5D0-BB0DFBAF5F58}"/>
    <cellStyle name="Comma 11 3 2 2 2 3 3" xfId="33348" xr:uid="{305F13EC-F93C-4C05-A062-975C7D713067}"/>
    <cellStyle name="Comma 11 3 2 2 2 4" xfId="42101" xr:uid="{81A17951-F6BC-4808-A394-259F12D8310D}"/>
    <cellStyle name="Comma 11 3 2 2 2 5" xfId="24596" xr:uid="{7965B4CD-B776-4077-852A-5C1538C7BCFF}"/>
    <cellStyle name="Comma 11 3 2 2 3" xfId="9278" xr:uid="{00000000-0005-0000-0000-000052040000}"/>
    <cellStyle name="Comma 11 3 2 2 3 2" xfId="18031" xr:uid="{1C9DD7DB-BD41-46BC-8C99-8036F2172906}"/>
    <cellStyle name="Comma 11 3 2 2 3 2 2" xfId="53041" xr:uid="{5481163B-869C-4B6F-B5FF-E4C4453EF872}"/>
    <cellStyle name="Comma 11 3 2 2 3 2 3" xfId="35536" xr:uid="{54712A07-A4D0-4DD0-8382-F34E03B5C852}"/>
    <cellStyle name="Comma 11 3 2 2 3 3" xfId="44289" xr:uid="{C0EA7A33-47E9-4238-87BD-DC0889261452}"/>
    <cellStyle name="Comma 11 3 2 2 3 4" xfId="26784" xr:uid="{CA54EE89-61D2-4DA5-9286-93B9C228C250}"/>
    <cellStyle name="Comma 11 3 2 2 4" xfId="13655" xr:uid="{7FFBB20A-106E-4A51-BB65-75A5A366D122}"/>
    <cellStyle name="Comma 11 3 2 2 4 2" xfId="48665" xr:uid="{D97B5FD3-F35E-478B-813F-9388DB0A91BD}"/>
    <cellStyle name="Comma 11 3 2 2 4 3" xfId="31160" xr:uid="{C8612DF4-00B2-477A-B166-56CA6E37C097}"/>
    <cellStyle name="Comma 11 3 2 2 5" xfId="39913" xr:uid="{B4200F6A-A2B1-43E1-8D40-ED943FC3292D}"/>
    <cellStyle name="Comma 11 3 2 2 6" xfId="22408" xr:uid="{974D0828-1861-4786-824E-748EA35300F1}"/>
    <cellStyle name="Comma 11 3 2 3" xfId="5995" xr:uid="{00000000-0005-0000-0000-000053040000}"/>
    <cellStyle name="Comma 11 3 2 3 2" xfId="10372" xr:uid="{00000000-0005-0000-0000-000054040000}"/>
    <cellStyle name="Comma 11 3 2 3 2 2" xfId="19125" xr:uid="{679CB9FF-97CB-4C35-834F-FC56D20CD78E}"/>
    <cellStyle name="Comma 11 3 2 3 2 2 2" xfId="54135" xr:uid="{A8025E68-1BD5-4728-A2E1-663E109B299A}"/>
    <cellStyle name="Comma 11 3 2 3 2 2 3" xfId="36630" xr:uid="{BB3ABC50-EC60-4E9B-9858-E8AE093B4026}"/>
    <cellStyle name="Comma 11 3 2 3 2 3" xfId="45383" xr:uid="{B1826D9B-C3AD-4F05-8942-C6E1AB39AED9}"/>
    <cellStyle name="Comma 11 3 2 3 2 4" xfId="27878" xr:uid="{13A40FED-AA38-49EF-A76D-B705C5180FFF}"/>
    <cellStyle name="Comma 11 3 2 3 3" xfId="14749" xr:uid="{6A5483FF-97A5-4449-BF1C-DD23FEA23E3B}"/>
    <cellStyle name="Comma 11 3 2 3 3 2" xfId="49759" xr:uid="{7BD08BEF-8A3F-4201-A479-11BB20D91FB1}"/>
    <cellStyle name="Comma 11 3 2 3 3 3" xfId="32254" xr:uid="{A94F39FD-3F68-4081-97D1-C4A1AE0E54E9}"/>
    <cellStyle name="Comma 11 3 2 3 4" xfId="41007" xr:uid="{837F5BE8-6E75-4D2B-884B-0D5501FD710D}"/>
    <cellStyle name="Comma 11 3 2 3 5" xfId="23502" xr:uid="{BB845C30-8D4C-4203-93C1-F6B0F7DA518C}"/>
    <cellStyle name="Comma 11 3 2 4" xfId="8184" xr:uid="{00000000-0005-0000-0000-000055040000}"/>
    <cellStyle name="Comma 11 3 2 4 2" xfId="16937" xr:uid="{FEC8DF9A-8913-418C-8447-48F0390B0167}"/>
    <cellStyle name="Comma 11 3 2 4 2 2" xfId="51947" xr:uid="{8D2D3EF9-88A0-45DF-AD7F-F760FA86BBD1}"/>
    <cellStyle name="Comma 11 3 2 4 2 3" xfId="34442" xr:uid="{63D4E137-204C-4F9B-94A0-ACA466921A04}"/>
    <cellStyle name="Comma 11 3 2 4 3" xfId="43195" xr:uid="{1C15E20C-0096-46FC-AAA9-6D571038414E}"/>
    <cellStyle name="Comma 11 3 2 4 4" xfId="25690" xr:uid="{53AB8150-4C77-41BE-A299-5F22D0D5800D}"/>
    <cellStyle name="Comma 11 3 2 5" xfId="12561" xr:uid="{6154E0F9-B01B-4B81-9907-CFA1C7A815B4}"/>
    <cellStyle name="Comma 11 3 2 5 2" xfId="47571" xr:uid="{52DAEBA6-A486-478B-8430-63E0C8F196F7}"/>
    <cellStyle name="Comma 11 3 2 5 3" xfId="30066" xr:uid="{F9787C18-E142-4048-BD7C-86B6979AF0B0}"/>
    <cellStyle name="Comma 11 3 2 6" xfId="38819" xr:uid="{5660F886-7859-4F1A-BA15-0B75056409C8}"/>
    <cellStyle name="Comma 11 3 2 7" xfId="21314" xr:uid="{5CBB95E0-E575-4EA6-A5C1-77246501EFF0}"/>
    <cellStyle name="Comma 11 3 3" xfId="4352" xr:uid="{00000000-0005-0000-0000-000056040000}"/>
    <cellStyle name="Comma 11 3 3 2" xfId="6541" xr:uid="{00000000-0005-0000-0000-000057040000}"/>
    <cellStyle name="Comma 11 3 3 2 2" xfId="10918" xr:uid="{00000000-0005-0000-0000-000058040000}"/>
    <cellStyle name="Comma 11 3 3 2 2 2" xfId="19671" xr:uid="{1E125CD9-409F-4D7B-9936-25252B39588D}"/>
    <cellStyle name="Comma 11 3 3 2 2 2 2" xfId="54681" xr:uid="{70F6346F-6BF4-49F1-8F76-1A94CD6B47C6}"/>
    <cellStyle name="Comma 11 3 3 2 2 2 3" xfId="37176" xr:uid="{60AB8EEE-32AC-424F-A512-6604E50CA229}"/>
    <cellStyle name="Comma 11 3 3 2 2 3" xfId="45929" xr:uid="{282C0363-4FA8-4092-8D56-23A4864B8EFA}"/>
    <cellStyle name="Comma 11 3 3 2 2 4" xfId="28424" xr:uid="{12E0E4FE-B607-4B5C-A8BE-3C9C1D1223C1}"/>
    <cellStyle name="Comma 11 3 3 2 3" xfId="15295" xr:uid="{83A604F4-BA2B-446B-B120-699F4E04FE0D}"/>
    <cellStyle name="Comma 11 3 3 2 3 2" xfId="50305" xr:uid="{418E39B9-15BA-41AF-BD28-4C9B3567E0E4}"/>
    <cellStyle name="Comma 11 3 3 2 3 3" xfId="32800" xr:uid="{57426FBC-FBCB-45CB-A23D-DB3D0FC19B80}"/>
    <cellStyle name="Comma 11 3 3 2 4" xfId="41553" xr:uid="{2494443D-7CEB-4D3B-ACA3-F263225EAA22}"/>
    <cellStyle name="Comma 11 3 3 2 5" xfId="24048" xr:uid="{377471A2-7750-45A9-A270-76C6D64E9B37}"/>
    <cellStyle name="Comma 11 3 3 3" xfId="8730" xr:uid="{00000000-0005-0000-0000-000059040000}"/>
    <cellStyle name="Comma 11 3 3 3 2" xfId="17483" xr:uid="{370369F8-EC0F-4667-842C-AF0035CF62C0}"/>
    <cellStyle name="Comma 11 3 3 3 2 2" xfId="52493" xr:uid="{E1285E3B-18BA-4356-830D-4DDF134A7E2D}"/>
    <cellStyle name="Comma 11 3 3 3 2 3" xfId="34988" xr:uid="{41BAFC11-ADC5-4E3F-913A-481EF40047C2}"/>
    <cellStyle name="Comma 11 3 3 3 3" xfId="43741" xr:uid="{4EBDB71A-83F8-41FC-A7B3-E8F05EEA94F7}"/>
    <cellStyle name="Comma 11 3 3 3 4" xfId="26236" xr:uid="{5CED1059-A1A5-45C0-A438-2FF737CFF890}"/>
    <cellStyle name="Comma 11 3 3 4" xfId="13107" xr:uid="{556D8D3E-E11D-4869-8E62-C7ACD8A1D66B}"/>
    <cellStyle name="Comma 11 3 3 4 2" xfId="48117" xr:uid="{CE63C6B9-14B9-47C8-88E1-C91AE831E491}"/>
    <cellStyle name="Comma 11 3 3 4 3" xfId="30612" xr:uid="{4A7CE2B2-DC8A-4DB9-968E-9973FBA76713}"/>
    <cellStyle name="Comma 11 3 3 5" xfId="39365" xr:uid="{2D873C3F-2415-4BBF-824B-A8E15133B6E0}"/>
    <cellStyle name="Comma 11 3 3 6" xfId="21860" xr:uid="{D049FB84-8F26-4B23-877E-1E9951198CFE}"/>
    <cellStyle name="Comma 11 3 4" xfId="5447" xr:uid="{00000000-0005-0000-0000-00005A040000}"/>
    <cellStyle name="Comma 11 3 4 2" xfId="9824" xr:uid="{00000000-0005-0000-0000-00005B040000}"/>
    <cellStyle name="Comma 11 3 4 2 2" xfId="18577" xr:uid="{9F866355-646F-4260-BB0A-36FF29E51EA3}"/>
    <cellStyle name="Comma 11 3 4 2 2 2" xfId="53587" xr:uid="{7D021538-9034-4A1E-9F15-BB1E913C6D94}"/>
    <cellStyle name="Comma 11 3 4 2 2 3" xfId="36082" xr:uid="{457286D4-3ED7-4C1D-96FD-1D37C207EDF3}"/>
    <cellStyle name="Comma 11 3 4 2 3" xfId="44835" xr:uid="{72AAA450-9F5D-4E2F-A046-90B644A3901D}"/>
    <cellStyle name="Comma 11 3 4 2 4" xfId="27330" xr:uid="{5B88D025-71AF-44DD-8614-EAB44C40BAF9}"/>
    <cellStyle name="Comma 11 3 4 3" xfId="14201" xr:uid="{B7C1487C-AD29-48B5-8DB4-664CFF01BA51}"/>
    <cellStyle name="Comma 11 3 4 3 2" xfId="49211" xr:uid="{466A247E-45C5-4400-AFD0-FE6DCD24AC6A}"/>
    <cellStyle name="Comma 11 3 4 3 3" xfId="31706" xr:uid="{903F4611-F1DB-4C2D-ACBC-5564F13F7F20}"/>
    <cellStyle name="Comma 11 3 4 4" xfId="40459" xr:uid="{024E5EA0-F993-4168-8C0E-9196158C4136}"/>
    <cellStyle name="Comma 11 3 4 5" xfId="22954" xr:uid="{1ABFC06F-24B8-484B-ABC4-4F66532737B8}"/>
    <cellStyle name="Comma 11 3 5" xfId="7636" xr:uid="{00000000-0005-0000-0000-00005C040000}"/>
    <cellStyle name="Comma 11 3 5 2" xfId="16389" xr:uid="{F9C1E7E9-206B-40A6-98BB-D015F330ACE2}"/>
    <cellStyle name="Comma 11 3 5 2 2" xfId="51399" xr:uid="{FE91DAFE-7652-4AF9-BE57-22D5FDC73B5E}"/>
    <cellStyle name="Comma 11 3 5 2 3" xfId="33894" xr:uid="{6E751AD7-3BFF-4BB9-8A6A-D659039601BC}"/>
    <cellStyle name="Comma 11 3 5 3" xfId="42647" xr:uid="{777835D3-BE26-443A-8D47-FAEE636CF60A}"/>
    <cellStyle name="Comma 11 3 5 4" xfId="25142" xr:uid="{7795E4BE-B8CD-4BC7-B8B0-D7E4AB5DE55D}"/>
    <cellStyle name="Comma 11 3 6" xfId="12013" xr:uid="{D9AFAA6D-6D4A-4B95-A551-39234AC7ACD3}"/>
    <cellStyle name="Comma 11 3 6 2" xfId="47023" xr:uid="{2ACEE0CF-93C1-4017-B866-00C4A7F207B9}"/>
    <cellStyle name="Comma 11 3 6 3" xfId="29518" xr:uid="{78ACE848-27D1-4626-A9D0-8912EFA48D50}"/>
    <cellStyle name="Comma 11 3 7" xfId="38271" xr:uid="{0B1C8C68-7511-417F-893D-B64F3379C5A3}"/>
    <cellStyle name="Comma 11 3 8" xfId="20766" xr:uid="{80647B8A-8274-4F4B-AD2F-CE4F031CDE3D}"/>
    <cellStyle name="Comma 11 4" xfId="3530" xr:uid="{00000000-0005-0000-0000-00005D040000}"/>
    <cellStyle name="Comma 11 4 2" xfId="4626" xr:uid="{00000000-0005-0000-0000-00005E040000}"/>
    <cellStyle name="Comma 11 4 2 2" xfId="6815" xr:uid="{00000000-0005-0000-0000-00005F040000}"/>
    <cellStyle name="Comma 11 4 2 2 2" xfId="11192" xr:uid="{00000000-0005-0000-0000-000060040000}"/>
    <cellStyle name="Comma 11 4 2 2 2 2" xfId="19945" xr:uid="{6D6F4DE5-2FEA-40A2-AB11-462FB6178D03}"/>
    <cellStyle name="Comma 11 4 2 2 2 2 2" xfId="54955" xr:uid="{26F1328F-9E24-4C93-B7BC-BB9A07E207C4}"/>
    <cellStyle name="Comma 11 4 2 2 2 2 3" xfId="37450" xr:uid="{AF6A1ACE-BC8B-4A2C-B508-B219F51E1B99}"/>
    <cellStyle name="Comma 11 4 2 2 2 3" xfId="46203" xr:uid="{3BA98887-1831-4873-A5C9-E4F276A1E1AA}"/>
    <cellStyle name="Comma 11 4 2 2 2 4" xfId="28698" xr:uid="{14419B06-19F7-4E2A-A9B3-F6D0166F89EE}"/>
    <cellStyle name="Comma 11 4 2 2 3" xfId="15569" xr:uid="{AE70E61E-2E93-4179-BA42-350F26A367A8}"/>
    <cellStyle name="Comma 11 4 2 2 3 2" xfId="50579" xr:uid="{A5CE5BB8-3089-4750-B7E3-7A0A70A93EF5}"/>
    <cellStyle name="Comma 11 4 2 2 3 3" xfId="33074" xr:uid="{94BC5534-68FC-4F7D-857B-C9D1A425AA03}"/>
    <cellStyle name="Comma 11 4 2 2 4" xfId="41827" xr:uid="{879C7790-0132-452B-B10A-AD9D6EDEE846}"/>
    <cellStyle name="Comma 11 4 2 2 5" xfId="24322" xr:uid="{1A941A64-7648-4CC8-94C9-E08593CA7D95}"/>
    <cellStyle name="Comma 11 4 2 3" xfId="9004" xr:uid="{00000000-0005-0000-0000-000061040000}"/>
    <cellStyle name="Comma 11 4 2 3 2" xfId="17757" xr:uid="{AC065A25-75F0-490C-AC6A-D40BFD45E8A5}"/>
    <cellStyle name="Comma 11 4 2 3 2 2" xfId="52767" xr:uid="{28CE9B7C-092B-48F2-B820-5CB1118D04AB}"/>
    <cellStyle name="Comma 11 4 2 3 2 3" xfId="35262" xr:uid="{58269DDF-B2BF-4B66-880E-2DB1B7B18CAA}"/>
    <cellStyle name="Comma 11 4 2 3 3" xfId="44015" xr:uid="{6DDE4866-748A-4EE0-8B3B-0D43C272BE9D}"/>
    <cellStyle name="Comma 11 4 2 3 4" xfId="26510" xr:uid="{16FAF83C-0F21-40DF-BAEE-75BD0ECB2F57}"/>
    <cellStyle name="Comma 11 4 2 4" xfId="13381" xr:uid="{462ED909-40BA-46E2-B1F3-2A56F46F26DD}"/>
    <cellStyle name="Comma 11 4 2 4 2" xfId="48391" xr:uid="{4D3202C7-C495-4A59-87DB-C5C742DA9B24}"/>
    <cellStyle name="Comma 11 4 2 4 3" xfId="30886" xr:uid="{E7269224-48E6-4279-96E1-A450C1704A93}"/>
    <cellStyle name="Comma 11 4 2 5" xfId="39639" xr:uid="{429E0CB8-070B-448C-8688-DCF48520A8EF}"/>
    <cellStyle name="Comma 11 4 2 6" xfId="22134" xr:uid="{C764B502-BCDC-4B9F-81C1-B5F67E63644A}"/>
    <cellStyle name="Comma 11 4 3" xfId="5721" xr:uid="{00000000-0005-0000-0000-000062040000}"/>
    <cellStyle name="Comma 11 4 3 2" xfId="10098" xr:uid="{00000000-0005-0000-0000-000063040000}"/>
    <cellStyle name="Comma 11 4 3 2 2" xfId="18851" xr:uid="{A6319A08-8F3C-47B2-BC16-881060A5AB78}"/>
    <cellStyle name="Comma 11 4 3 2 2 2" xfId="53861" xr:uid="{4D9507A2-A95A-4B33-8AB6-765F79329066}"/>
    <cellStyle name="Comma 11 4 3 2 2 3" xfId="36356" xr:uid="{B141FB8B-AA99-4DEC-98BD-96FFD051AB25}"/>
    <cellStyle name="Comma 11 4 3 2 3" xfId="45109" xr:uid="{ED959642-94CC-440D-AA9D-92AA66AA9D9E}"/>
    <cellStyle name="Comma 11 4 3 2 4" xfId="27604" xr:uid="{24F8E884-01F2-4A76-B228-BB170A8E373E}"/>
    <cellStyle name="Comma 11 4 3 3" xfId="14475" xr:uid="{85EF8DD5-4F77-47BE-8BC8-741CBFDDA6CA}"/>
    <cellStyle name="Comma 11 4 3 3 2" xfId="49485" xr:uid="{4B9B6B29-8C57-43F6-8F0F-3BA7C5778B6E}"/>
    <cellStyle name="Comma 11 4 3 3 3" xfId="31980" xr:uid="{E3D05FB9-4DC5-405C-B879-AA07F5E28D77}"/>
    <cellStyle name="Comma 11 4 3 4" xfId="40733" xr:uid="{FD926345-73B6-4F7A-A091-FAAFE0EEF910}"/>
    <cellStyle name="Comma 11 4 3 5" xfId="23228" xr:uid="{F8CC731F-30BB-4304-A7E5-B6668C9CB00A}"/>
    <cellStyle name="Comma 11 4 4" xfId="7910" xr:uid="{00000000-0005-0000-0000-000064040000}"/>
    <cellStyle name="Comma 11 4 4 2" xfId="16663" xr:uid="{08074D69-A538-48BA-AC30-103982928188}"/>
    <cellStyle name="Comma 11 4 4 2 2" xfId="51673" xr:uid="{5D3C19BE-0323-47E4-B976-0BC863B4D316}"/>
    <cellStyle name="Comma 11 4 4 2 3" xfId="34168" xr:uid="{1FC1311D-B866-4E82-BE73-1782695D7ED5}"/>
    <cellStyle name="Comma 11 4 4 3" xfId="42921" xr:uid="{FEE3D1E1-8461-499B-B607-DB3B254694DF}"/>
    <cellStyle name="Comma 11 4 4 4" xfId="25416" xr:uid="{06FCE9EE-710B-457B-A594-1A2794181BE1}"/>
    <cellStyle name="Comma 11 4 5" xfId="12287" xr:uid="{2BFE89AF-AD30-44D1-B9D5-61F5D191FE67}"/>
    <cellStyle name="Comma 11 4 5 2" xfId="47297" xr:uid="{E3639237-B328-48DB-86EE-37F16E3DBB48}"/>
    <cellStyle name="Comma 11 4 5 3" xfId="29792" xr:uid="{430275EF-6F1B-440A-8EF9-FA9CE25CB594}"/>
    <cellStyle name="Comma 11 4 6" xfId="38545" xr:uid="{1FA16453-9325-4866-8E8A-289684B411D4}"/>
    <cellStyle name="Comma 11 4 7" xfId="21040" xr:uid="{2A8D1449-3E61-4769-9636-78C6697E0889}"/>
    <cellStyle name="Comma 11 5" xfId="4078" xr:uid="{00000000-0005-0000-0000-000065040000}"/>
    <cellStyle name="Comma 11 5 2" xfId="6267" xr:uid="{00000000-0005-0000-0000-000066040000}"/>
    <cellStyle name="Comma 11 5 2 2" xfId="10644" xr:uid="{00000000-0005-0000-0000-000067040000}"/>
    <cellStyle name="Comma 11 5 2 2 2" xfId="19397" xr:uid="{5FFE2836-B6A5-4CEC-9ACC-5A659FB192C4}"/>
    <cellStyle name="Comma 11 5 2 2 2 2" xfId="54407" xr:uid="{2DA2AACA-5312-4F17-A064-22AE9EC77C4B}"/>
    <cellStyle name="Comma 11 5 2 2 2 3" xfId="36902" xr:uid="{9626A3D2-517D-499A-BB01-DC66354D28BB}"/>
    <cellStyle name="Comma 11 5 2 2 3" xfId="45655" xr:uid="{8D992A04-588A-457D-B83F-23AD63B8CA34}"/>
    <cellStyle name="Comma 11 5 2 2 4" xfId="28150" xr:uid="{7FFACC99-005E-4721-9824-6FEED808386A}"/>
    <cellStyle name="Comma 11 5 2 3" xfId="15021" xr:uid="{AA22A3B9-65DF-4F6A-90D4-1045D970D0EE}"/>
    <cellStyle name="Comma 11 5 2 3 2" xfId="50031" xr:uid="{1F40F76C-8AF1-4FDA-99A1-437B932DA9E2}"/>
    <cellStyle name="Comma 11 5 2 3 3" xfId="32526" xr:uid="{F7051B88-04CE-4277-869A-05D03E5217F3}"/>
    <cellStyle name="Comma 11 5 2 4" xfId="41279" xr:uid="{E22B6F6C-5A6C-4783-93FA-DA7DE50B7EA8}"/>
    <cellStyle name="Comma 11 5 2 5" xfId="23774" xr:uid="{5B1EE3C2-555D-481D-BD0E-3C3E7DE00319}"/>
    <cellStyle name="Comma 11 5 3" xfId="8456" xr:uid="{00000000-0005-0000-0000-000068040000}"/>
    <cellStyle name="Comma 11 5 3 2" xfId="17209" xr:uid="{61FB2671-712B-450D-B5D7-29B4377E2A26}"/>
    <cellStyle name="Comma 11 5 3 2 2" xfId="52219" xr:uid="{BF8D4B1A-D3D5-43AF-AE4E-1AA2B4246E02}"/>
    <cellStyle name="Comma 11 5 3 2 3" xfId="34714" xr:uid="{D8374D85-125C-4D0F-9D39-F9BEB2974EFA}"/>
    <cellStyle name="Comma 11 5 3 3" xfId="43467" xr:uid="{6234D2E0-031B-4CE2-AD25-AA48C6D91678}"/>
    <cellStyle name="Comma 11 5 3 4" xfId="25962" xr:uid="{47CEAC86-64B1-4B00-8FB8-CA4E83998D70}"/>
    <cellStyle name="Comma 11 5 4" xfId="12833" xr:uid="{8C589FED-FD36-4083-A1B1-691C48A5BBF5}"/>
    <cellStyle name="Comma 11 5 4 2" xfId="47843" xr:uid="{C3113921-6EF0-49D8-B740-1E8E95D26451}"/>
    <cellStyle name="Comma 11 5 4 3" xfId="30338" xr:uid="{20CC91D7-9B00-4AA2-8305-F382467567CA}"/>
    <cellStyle name="Comma 11 5 5" xfId="39091" xr:uid="{57202B3D-1DBD-4328-8A8B-C1D32D285D1E}"/>
    <cellStyle name="Comma 11 5 6" xfId="21586" xr:uid="{28049749-3144-43C5-959D-F7CEE8A708A4}"/>
    <cellStyle name="Comma 11 6" xfId="5173" xr:uid="{00000000-0005-0000-0000-000069040000}"/>
    <cellStyle name="Comma 11 6 2" xfId="9550" xr:uid="{00000000-0005-0000-0000-00006A040000}"/>
    <cellStyle name="Comma 11 6 2 2" xfId="18303" xr:uid="{2A7A8A7B-21E9-465E-AB8E-AE9A0AF5A55B}"/>
    <cellStyle name="Comma 11 6 2 2 2" xfId="53313" xr:uid="{3A8A5B87-F447-47DE-8694-5ED489E295BD}"/>
    <cellStyle name="Comma 11 6 2 2 3" xfId="35808" xr:uid="{1D25352F-3278-47CB-A4CC-E4BA08E1B138}"/>
    <cellStyle name="Comma 11 6 2 3" xfId="44561" xr:uid="{BEBF423C-C0D4-4891-8C78-54DD951DD71E}"/>
    <cellStyle name="Comma 11 6 2 4" xfId="27056" xr:uid="{25643279-70FE-4A50-9A2B-0A6B7C7E49C8}"/>
    <cellStyle name="Comma 11 6 3" xfId="13927" xr:uid="{B2D115CB-8A1E-4093-9B3A-154C9B5F969E}"/>
    <cellStyle name="Comma 11 6 3 2" xfId="48937" xr:uid="{6170CD9D-03EE-4B15-8B64-845CC13F9C11}"/>
    <cellStyle name="Comma 11 6 3 3" xfId="31432" xr:uid="{FA7C577E-F0EB-4F4D-A4BE-338DFAE95F94}"/>
    <cellStyle name="Comma 11 6 4" xfId="40185" xr:uid="{183E2877-1B5E-4FCB-BCD6-44A55091B923}"/>
    <cellStyle name="Comma 11 6 5" xfId="22680" xr:uid="{F04580F7-4F81-4CA4-AD71-D2DF399414C4}"/>
    <cellStyle name="Comma 11 7" xfId="7362" xr:uid="{00000000-0005-0000-0000-00006B040000}"/>
    <cellStyle name="Comma 11 7 2" xfId="16115" xr:uid="{73C6D6DA-C5E3-4EA1-BBE1-70E1A01F1B0D}"/>
    <cellStyle name="Comma 11 7 2 2" xfId="51125" xr:uid="{F35556CD-4515-4D8D-8449-98EDA9FCA6B1}"/>
    <cellStyle name="Comma 11 7 2 3" xfId="33620" xr:uid="{C163D15D-6E40-4498-9050-926275D36F55}"/>
    <cellStyle name="Comma 11 7 3" xfId="42373" xr:uid="{BAECA50C-A8C4-4D2B-ADE7-3A9E1501D4B6}"/>
    <cellStyle name="Comma 11 7 4" xfId="24868" xr:uid="{3AFA3229-B61C-4BA9-B8CE-D9CF39577453}"/>
    <cellStyle name="Comma 11 8" xfId="11739" xr:uid="{87DFBBBC-23E1-4F4F-B07F-58E36114F76C}"/>
    <cellStyle name="Comma 11 8 2" xfId="46749" xr:uid="{FAC2BD1B-1D55-4F2F-96C1-A5B332EC73ED}"/>
    <cellStyle name="Comma 11 8 3" xfId="29244" xr:uid="{2582802A-2A9F-4139-B2EE-8ACB440AD927}"/>
    <cellStyle name="Comma 11 9" xfId="37997" xr:uid="{1322F1FB-1399-4DC7-ABDF-4BC65EF5B834}"/>
    <cellStyle name="Comma 12" xfId="2938" xr:uid="{00000000-0005-0000-0000-00006C040000}"/>
    <cellStyle name="Comma 12 10" xfId="20455" xr:uid="{807AE023-C54A-48E0-B959-CB7E95708A14}"/>
    <cellStyle name="Comma 12 2" xfId="3050" xr:uid="{00000000-0005-0000-0000-00006D040000}"/>
    <cellStyle name="Comma 12 2 2" xfId="3326" xr:uid="{00000000-0005-0000-0000-00006E040000}"/>
    <cellStyle name="Comma 12 2 2 2" xfId="3879" xr:uid="{00000000-0005-0000-0000-00006F040000}"/>
    <cellStyle name="Comma 12 2 2 2 2" xfId="4975" xr:uid="{00000000-0005-0000-0000-000070040000}"/>
    <cellStyle name="Comma 12 2 2 2 2 2" xfId="7164" xr:uid="{00000000-0005-0000-0000-000071040000}"/>
    <cellStyle name="Comma 12 2 2 2 2 2 2" xfId="11541" xr:uid="{00000000-0005-0000-0000-000072040000}"/>
    <cellStyle name="Comma 12 2 2 2 2 2 2 2" xfId="20294" xr:uid="{68C7C5D7-1C88-4199-9E93-6706F0C50B9F}"/>
    <cellStyle name="Comma 12 2 2 2 2 2 2 2 2" xfId="55304" xr:uid="{13611B1E-54F4-4A1F-8DC1-EE7FCBBB4B5F}"/>
    <cellStyle name="Comma 12 2 2 2 2 2 2 2 3" xfId="37799" xr:uid="{684330C3-1094-4595-A5B7-CFFF4A71AD6B}"/>
    <cellStyle name="Comma 12 2 2 2 2 2 2 3" xfId="46552" xr:uid="{D0D05425-02F8-4542-9D63-12A904DE0197}"/>
    <cellStyle name="Comma 12 2 2 2 2 2 2 4" xfId="29047" xr:uid="{7B13EF29-A4B6-4ED2-A165-FF2BFC30165E}"/>
    <cellStyle name="Comma 12 2 2 2 2 2 3" xfId="15918" xr:uid="{E1155E82-C020-438C-AE74-3332C134F98A}"/>
    <cellStyle name="Comma 12 2 2 2 2 2 3 2" xfId="50928" xr:uid="{9C531D2A-3ED8-46E1-936A-316F6E9C4329}"/>
    <cellStyle name="Comma 12 2 2 2 2 2 3 3" xfId="33423" xr:uid="{F76726C8-7FF4-4677-99EA-21A00B51BCB0}"/>
    <cellStyle name="Comma 12 2 2 2 2 2 4" xfId="42176" xr:uid="{83B9BF68-E3D9-4FD7-9939-5C1688491FC9}"/>
    <cellStyle name="Comma 12 2 2 2 2 2 5" xfId="24671" xr:uid="{2558DEFA-C6EA-4FEA-B576-A3B027003305}"/>
    <cellStyle name="Comma 12 2 2 2 2 3" xfId="9353" xr:uid="{00000000-0005-0000-0000-000073040000}"/>
    <cellStyle name="Comma 12 2 2 2 2 3 2" xfId="18106" xr:uid="{B0E2D4F9-BE02-4F08-87FD-F659DA2185FF}"/>
    <cellStyle name="Comma 12 2 2 2 2 3 2 2" xfId="53116" xr:uid="{CFF63DBF-88F9-4074-8BCB-24E51D66EF77}"/>
    <cellStyle name="Comma 12 2 2 2 2 3 2 3" xfId="35611" xr:uid="{86A42E88-302B-4E85-ABCF-C067E1906178}"/>
    <cellStyle name="Comma 12 2 2 2 2 3 3" xfId="44364" xr:uid="{A88E72CC-E352-4524-998B-512EB60C3B70}"/>
    <cellStyle name="Comma 12 2 2 2 2 3 4" xfId="26859" xr:uid="{598C68E7-54A9-48D0-BA37-B05EBE9EB98B}"/>
    <cellStyle name="Comma 12 2 2 2 2 4" xfId="13730" xr:uid="{929B531A-D6C2-4ED7-A6F1-74D7297C4D3F}"/>
    <cellStyle name="Comma 12 2 2 2 2 4 2" xfId="48740" xr:uid="{977794EE-5384-4044-8A5E-E8970D1602BC}"/>
    <cellStyle name="Comma 12 2 2 2 2 4 3" xfId="31235" xr:uid="{9E2DE981-2F28-419C-8339-6B7A7A751A23}"/>
    <cellStyle name="Comma 12 2 2 2 2 5" xfId="39988" xr:uid="{7D500CB9-976E-4EB2-99A4-5F7E17A7C7AC}"/>
    <cellStyle name="Comma 12 2 2 2 2 6" xfId="22483" xr:uid="{E96F7397-A866-4347-B346-C9C8036E87EF}"/>
    <cellStyle name="Comma 12 2 2 2 3" xfId="6070" xr:uid="{00000000-0005-0000-0000-000074040000}"/>
    <cellStyle name="Comma 12 2 2 2 3 2" xfId="10447" xr:uid="{00000000-0005-0000-0000-000075040000}"/>
    <cellStyle name="Comma 12 2 2 2 3 2 2" xfId="19200" xr:uid="{19C0A27C-2E4A-43D8-A6A8-438CA813557C}"/>
    <cellStyle name="Comma 12 2 2 2 3 2 2 2" xfId="54210" xr:uid="{2ECA406D-DEDF-44FF-A3BE-9DF06E964FA8}"/>
    <cellStyle name="Comma 12 2 2 2 3 2 2 3" xfId="36705" xr:uid="{C0FBF3A7-315D-4164-A411-0A3550BE58C0}"/>
    <cellStyle name="Comma 12 2 2 2 3 2 3" xfId="45458" xr:uid="{80EC7D5F-E978-4F3F-B5D6-402CDB4D5EB4}"/>
    <cellStyle name="Comma 12 2 2 2 3 2 4" xfId="27953" xr:uid="{FC1162ED-2E23-4265-984C-3AD934D89433}"/>
    <cellStyle name="Comma 12 2 2 2 3 3" xfId="14824" xr:uid="{B1DDE6C1-B87D-4C80-B200-AA7A60A38B4F}"/>
    <cellStyle name="Comma 12 2 2 2 3 3 2" xfId="49834" xr:uid="{72F4DA1B-E5FB-4B87-8287-340A120B161C}"/>
    <cellStyle name="Comma 12 2 2 2 3 3 3" xfId="32329" xr:uid="{81A5F917-076D-4A99-AC5B-B8D0E2B169CE}"/>
    <cellStyle name="Comma 12 2 2 2 3 4" xfId="41082" xr:uid="{A727FFD2-7205-4BDA-BBB5-022C5D7077E7}"/>
    <cellStyle name="Comma 12 2 2 2 3 5" xfId="23577" xr:uid="{B4D8FA3E-0826-4DAA-86D5-C034676332A0}"/>
    <cellStyle name="Comma 12 2 2 2 4" xfId="8259" xr:uid="{00000000-0005-0000-0000-000076040000}"/>
    <cellStyle name="Comma 12 2 2 2 4 2" xfId="17012" xr:uid="{D27008E7-56FC-4DF3-AC49-C79FD9F83B93}"/>
    <cellStyle name="Comma 12 2 2 2 4 2 2" xfId="52022" xr:uid="{5D381356-BAFF-43C0-8CDE-592F61B0DBC9}"/>
    <cellStyle name="Comma 12 2 2 2 4 2 3" xfId="34517" xr:uid="{7AF4DA3A-F5BC-46EB-BCE6-54D246EA9097}"/>
    <cellStyle name="Comma 12 2 2 2 4 3" xfId="43270" xr:uid="{CB518B0A-B30B-4980-99A0-894532CF93B2}"/>
    <cellStyle name="Comma 12 2 2 2 4 4" xfId="25765" xr:uid="{DC70BD83-AD83-4B04-B3EA-27C376A8B9E8}"/>
    <cellStyle name="Comma 12 2 2 2 5" xfId="12636" xr:uid="{94D979ED-FE8C-4BB3-8A25-B1BC83F9C3BB}"/>
    <cellStyle name="Comma 12 2 2 2 5 2" xfId="47646" xr:uid="{F7DE0B85-8ABA-41BF-B7E3-844CF8A586C6}"/>
    <cellStyle name="Comma 12 2 2 2 5 3" xfId="30141" xr:uid="{48B7D5C3-0519-4DF6-92A1-32FE91847E84}"/>
    <cellStyle name="Comma 12 2 2 2 6" xfId="38894" xr:uid="{E8197370-E207-4959-B089-374A984E7333}"/>
    <cellStyle name="Comma 12 2 2 2 7" xfId="21389" xr:uid="{018FDF05-A694-4BF5-9C46-84E6BBC9EDAE}"/>
    <cellStyle name="Comma 12 2 2 3" xfId="4427" xr:uid="{00000000-0005-0000-0000-000077040000}"/>
    <cellStyle name="Comma 12 2 2 3 2" xfId="6616" xr:uid="{00000000-0005-0000-0000-000078040000}"/>
    <cellStyle name="Comma 12 2 2 3 2 2" xfId="10993" xr:uid="{00000000-0005-0000-0000-000079040000}"/>
    <cellStyle name="Comma 12 2 2 3 2 2 2" xfId="19746" xr:uid="{CD187AD6-45F2-4763-A3F4-8234F310F8D7}"/>
    <cellStyle name="Comma 12 2 2 3 2 2 2 2" xfId="54756" xr:uid="{A4C22999-9A39-4CC5-B8BD-1B850723F505}"/>
    <cellStyle name="Comma 12 2 2 3 2 2 2 3" xfId="37251" xr:uid="{E214E3AE-CF98-4F5D-9A64-4BA1C84B1889}"/>
    <cellStyle name="Comma 12 2 2 3 2 2 3" xfId="46004" xr:uid="{B94ECC5E-1206-47EE-96D7-CB28693EA274}"/>
    <cellStyle name="Comma 12 2 2 3 2 2 4" xfId="28499" xr:uid="{9E4AB75C-F62D-43D9-B10A-081FF60436CD}"/>
    <cellStyle name="Comma 12 2 2 3 2 3" xfId="15370" xr:uid="{FBC8641A-EE94-4E10-AD67-64DC06CF503B}"/>
    <cellStyle name="Comma 12 2 2 3 2 3 2" xfId="50380" xr:uid="{E7163F84-7CB0-4B0F-BAAF-8905EF431E46}"/>
    <cellStyle name="Comma 12 2 2 3 2 3 3" xfId="32875" xr:uid="{4522CA39-4DC9-4000-A876-5234393A52AC}"/>
    <cellStyle name="Comma 12 2 2 3 2 4" xfId="41628" xr:uid="{AA7A9FAB-D276-4114-983A-9C444CA33C6B}"/>
    <cellStyle name="Comma 12 2 2 3 2 5" xfId="24123" xr:uid="{3A69B9D7-99B5-4E1A-AB60-A382C37FD338}"/>
    <cellStyle name="Comma 12 2 2 3 3" xfId="8805" xr:uid="{00000000-0005-0000-0000-00007A040000}"/>
    <cellStyle name="Comma 12 2 2 3 3 2" xfId="17558" xr:uid="{9A15382D-47AC-4ECA-9525-1AB5A8B5BF6C}"/>
    <cellStyle name="Comma 12 2 2 3 3 2 2" xfId="52568" xr:uid="{3DCAC702-6CC0-4610-841B-577B32D65E58}"/>
    <cellStyle name="Comma 12 2 2 3 3 2 3" xfId="35063" xr:uid="{6EA4AACE-3AE2-4038-BC3C-1C3D4F36ACF0}"/>
    <cellStyle name="Comma 12 2 2 3 3 3" xfId="43816" xr:uid="{96D23160-9A63-406C-A3F7-CF37F86FFF90}"/>
    <cellStyle name="Comma 12 2 2 3 3 4" xfId="26311" xr:uid="{41CF7B52-393E-4594-A3F7-8B2C3D699745}"/>
    <cellStyle name="Comma 12 2 2 3 4" xfId="13182" xr:uid="{48DB2122-E1A0-4EE8-9421-3B0F32394879}"/>
    <cellStyle name="Comma 12 2 2 3 4 2" xfId="48192" xr:uid="{D7E8FEEC-7DCE-46C0-AB8E-15304299A3CD}"/>
    <cellStyle name="Comma 12 2 2 3 4 3" xfId="30687" xr:uid="{EE6DEE79-B6AA-47E0-9E94-D7FF44CEF444}"/>
    <cellStyle name="Comma 12 2 2 3 5" xfId="39440" xr:uid="{28726CAC-E763-4849-9BDD-E5C6C39D5376}"/>
    <cellStyle name="Comma 12 2 2 3 6" xfId="21935" xr:uid="{7253D2D6-9A92-4B80-A533-9B7A564C439D}"/>
    <cellStyle name="Comma 12 2 2 4" xfId="5522" xr:uid="{00000000-0005-0000-0000-00007B040000}"/>
    <cellStyle name="Comma 12 2 2 4 2" xfId="9899" xr:uid="{00000000-0005-0000-0000-00007C040000}"/>
    <cellStyle name="Comma 12 2 2 4 2 2" xfId="18652" xr:uid="{CC92FD5C-D592-41C6-BF48-E7EB5E0EC098}"/>
    <cellStyle name="Comma 12 2 2 4 2 2 2" xfId="53662" xr:uid="{3F383C17-7850-44EA-99DF-B42318FABDA1}"/>
    <cellStyle name="Comma 12 2 2 4 2 2 3" xfId="36157" xr:uid="{BEC61F43-22A7-4D12-A74D-F95228876D9B}"/>
    <cellStyle name="Comma 12 2 2 4 2 3" xfId="44910" xr:uid="{2FE75F3E-87C4-4E7E-AE69-2B03042B2ECB}"/>
    <cellStyle name="Comma 12 2 2 4 2 4" xfId="27405" xr:uid="{8BFFDCC2-283B-4C83-A1D7-D4217D9EA2F1}"/>
    <cellStyle name="Comma 12 2 2 4 3" xfId="14276" xr:uid="{F3249D07-D8D8-4113-ACB3-DE87DBD128D3}"/>
    <cellStyle name="Comma 12 2 2 4 3 2" xfId="49286" xr:uid="{85D2BF24-F632-4DCA-92F9-A7DA7481CDE5}"/>
    <cellStyle name="Comma 12 2 2 4 3 3" xfId="31781" xr:uid="{A10EB159-B2CD-4AA7-8E6B-58D64439AD8C}"/>
    <cellStyle name="Comma 12 2 2 4 4" xfId="40534" xr:uid="{C0FD5F17-61C2-4D0B-BEA0-31E2887DB252}"/>
    <cellStyle name="Comma 12 2 2 4 5" xfId="23029" xr:uid="{943DDF2C-2EBD-449A-85B5-0D95916F4E76}"/>
    <cellStyle name="Comma 12 2 2 5" xfId="7711" xr:uid="{00000000-0005-0000-0000-00007D040000}"/>
    <cellStyle name="Comma 12 2 2 5 2" xfId="16464" xr:uid="{01D7E2B0-67C6-4180-8E16-EC57FD228D22}"/>
    <cellStyle name="Comma 12 2 2 5 2 2" xfId="51474" xr:uid="{D50E3D1C-A6A1-4A58-B522-803F12EAF035}"/>
    <cellStyle name="Comma 12 2 2 5 2 3" xfId="33969" xr:uid="{8ED9CBBB-1DEA-4B40-9D59-E1EDD5DA484D}"/>
    <cellStyle name="Comma 12 2 2 5 3" xfId="42722" xr:uid="{572B80C1-B956-485B-8881-0984B86B0F8F}"/>
    <cellStyle name="Comma 12 2 2 5 4" xfId="25217" xr:uid="{2B96EA81-BA7E-46DB-A4D9-0330CEE676A8}"/>
    <cellStyle name="Comma 12 2 2 6" xfId="12088" xr:uid="{91626CA2-D5DD-4944-A196-B54AAD189654}"/>
    <cellStyle name="Comma 12 2 2 6 2" xfId="47098" xr:uid="{FF3FFFBC-EF18-485E-9B5F-0820982C88E6}"/>
    <cellStyle name="Comma 12 2 2 6 3" xfId="29593" xr:uid="{6604DFE5-E5C1-429C-A5A1-E82489D6E5E9}"/>
    <cellStyle name="Comma 12 2 2 7" xfId="38346" xr:uid="{B5C03117-D3AF-4E97-9BF9-79ACD2FD0EE4}"/>
    <cellStyle name="Comma 12 2 2 8" xfId="20841" xr:uid="{CBD5B6E6-8A01-483F-BF31-9E16A6E71FFE}"/>
    <cellStyle name="Comma 12 2 3" xfId="3605" xr:uid="{00000000-0005-0000-0000-00007E040000}"/>
    <cellStyle name="Comma 12 2 3 2" xfId="4701" xr:uid="{00000000-0005-0000-0000-00007F040000}"/>
    <cellStyle name="Comma 12 2 3 2 2" xfId="6890" xr:uid="{00000000-0005-0000-0000-000080040000}"/>
    <cellStyle name="Comma 12 2 3 2 2 2" xfId="11267" xr:uid="{00000000-0005-0000-0000-000081040000}"/>
    <cellStyle name="Comma 12 2 3 2 2 2 2" xfId="20020" xr:uid="{166521CE-4943-492C-8535-EAD9A262BCB2}"/>
    <cellStyle name="Comma 12 2 3 2 2 2 2 2" xfId="55030" xr:uid="{E6B26C8C-E63E-41BB-87C1-51CB2DE82CD8}"/>
    <cellStyle name="Comma 12 2 3 2 2 2 2 3" xfId="37525" xr:uid="{1E6CD7EF-3F66-47B0-85B2-2B304EF34A2E}"/>
    <cellStyle name="Comma 12 2 3 2 2 2 3" xfId="46278" xr:uid="{37E0F70C-1A0D-4411-910D-422CEF8DE372}"/>
    <cellStyle name="Comma 12 2 3 2 2 2 4" xfId="28773" xr:uid="{A3A8E51E-3F9B-414C-8498-775930124728}"/>
    <cellStyle name="Comma 12 2 3 2 2 3" xfId="15644" xr:uid="{ABF3664F-B4F5-4454-A167-CD8A125A70FF}"/>
    <cellStyle name="Comma 12 2 3 2 2 3 2" xfId="50654" xr:uid="{1A40CD44-716D-4E2F-8B3C-9BDD091B3483}"/>
    <cellStyle name="Comma 12 2 3 2 2 3 3" xfId="33149" xr:uid="{EF1BE108-0E91-4562-96D2-B290BF4D2B01}"/>
    <cellStyle name="Comma 12 2 3 2 2 4" xfId="41902" xr:uid="{6D6DB066-BA1A-4621-83D0-0822B3D82B9F}"/>
    <cellStyle name="Comma 12 2 3 2 2 5" xfId="24397" xr:uid="{30600287-1C1B-4ED4-8A11-33AC9EBA1CF3}"/>
    <cellStyle name="Comma 12 2 3 2 3" xfId="9079" xr:uid="{00000000-0005-0000-0000-000082040000}"/>
    <cellStyle name="Comma 12 2 3 2 3 2" xfId="17832" xr:uid="{435B5396-0A8C-45BC-9FAB-F35F88A67DB1}"/>
    <cellStyle name="Comma 12 2 3 2 3 2 2" xfId="52842" xr:uid="{EB53638E-CC65-4E37-A655-39FE697D1DB4}"/>
    <cellStyle name="Comma 12 2 3 2 3 2 3" xfId="35337" xr:uid="{EDD5E1BF-D5C6-4A54-92BF-4A29F57740C0}"/>
    <cellStyle name="Comma 12 2 3 2 3 3" xfId="44090" xr:uid="{7454695B-D20F-4955-98E8-C0B3B3402C7D}"/>
    <cellStyle name="Comma 12 2 3 2 3 4" xfId="26585" xr:uid="{D4BDDE8C-9A7D-45E8-90D7-F17C2E316A9E}"/>
    <cellStyle name="Comma 12 2 3 2 4" xfId="13456" xr:uid="{616F35BE-6669-40EB-BBC0-3BE7602F54FC}"/>
    <cellStyle name="Comma 12 2 3 2 4 2" xfId="48466" xr:uid="{53B80964-83E6-4FD0-951F-6E3F116C5855}"/>
    <cellStyle name="Comma 12 2 3 2 4 3" xfId="30961" xr:uid="{2441C699-2745-49A2-B051-29367C031AEB}"/>
    <cellStyle name="Comma 12 2 3 2 5" xfId="39714" xr:uid="{50D70D5F-1597-4DEE-BB0C-BE917BDEB2F4}"/>
    <cellStyle name="Comma 12 2 3 2 6" xfId="22209" xr:uid="{567C84A1-4311-441F-8E63-132B70B30D43}"/>
    <cellStyle name="Comma 12 2 3 3" xfId="5796" xr:uid="{00000000-0005-0000-0000-000083040000}"/>
    <cellStyle name="Comma 12 2 3 3 2" xfId="10173" xr:uid="{00000000-0005-0000-0000-000084040000}"/>
    <cellStyle name="Comma 12 2 3 3 2 2" xfId="18926" xr:uid="{CC1B3464-D7FA-416E-B163-97EA888E184B}"/>
    <cellStyle name="Comma 12 2 3 3 2 2 2" xfId="53936" xr:uid="{D17D1097-428C-46BB-84EF-CDA6B054FC65}"/>
    <cellStyle name="Comma 12 2 3 3 2 2 3" xfId="36431" xr:uid="{D8221561-8C24-4504-AD71-D10BF9C4179A}"/>
    <cellStyle name="Comma 12 2 3 3 2 3" xfId="45184" xr:uid="{FD3E7B72-64FF-4724-A61F-58997BA4BAA0}"/>
    <cellStyle name="Comma 12 2 3 3 2 4" xfId="27679" xr:uid="{145EAA09-14D9-4C9B-9BA5-1CFC6E00B5C1}"/>
    <cellStyle name="Comma 12 2 3 3 3" xfId="14550" xr:uid="{C2D95321-C11D-49AF-B5DC-49C6AED0CF64}"/>
    <cellStyle name="Comma 12 2 3 3 3 2" xfId="49560" xr:uid="{237B404D-3D15-4498-A904-1A2AE5595FFC}"/>
    <cellStyle name="Comma 12 2 3 3 3 3" xfId="32055" xr:uid="{D0F14E57-0EFA-45B4-8DC9-BE92CFCF9364}"/>
    <cellStyle name="Comma 12 2 3 3 4" xfId="40808" xr:uid="{F6637DA9-0BF7-41CA-96E2-85274CFB6280}"/>
    <cellStyle name="Comma 12 2 3 3 5" xfId="23303" xr:uid="{D07B3539-3686-4ED4-900F-A969625259E7}"/>
    <cellStyle name="Comma 12 2 3 4" xfId="7985" xr:uid="{00000000-0005-0000-0000-000085040000}"/>
    <cellStyle name="Comma 12 2 3 4 2" xfId="16738" xr:uid="{4667127A-2FD9-4D29-9E99-5BC718B6CF0E}"/>
    <cellStyle name="Comma 12 2 3 4 2 2" xfId="51748" xr:uid="{7DBE4515-A591-463C-81EC-B9424BBEE78E}"/>
    <cellStyle name="Comma 12 2 3 4 2 3" xfId="34243" xr:uid="{0435FB3A-9E07-4A3E-8399-9FF309720249}"/>
    <cellStyle name="Comma 12 2 3 4 3" xfId="42996" xr:uid="{EC640546-A635-43F6-8B26-225594D3950F}"/>
    <cellStyle name="Comma 12 2 3 4 4" xfId="25491" xr:uid="{337C6FAD-214C-42D9-8043-6CD84BC04ED3}"/>
    <cellStyle name="Comma 12 2 3 5" xfId="12362" xr:uid="{20006E08-EEF4-4104-9263-5D02ED222C73}"/>
    <cellStyle name="Comma 12 2 3 5 2" xfId="47372" xr:uid="{0457C0F6-A5ED-450D-B1CA-5190E265C08C}"/>
    <cellStyle name="Comma 12 2 3 5 3" xfId="29867" xr:uid="{42042CBC-304F-45DB-95DE-15EBA053E397}"/>
    <cellStyle name="Comma 12 2 3 6" xfId="38620" xr:uid="{7DDD94C0-2552-49C6-9C2B-8DA51980B2D9}"/>
    <cellStyle name="Comma 12 2 3 7" xfId="21115" xr:uid="{963FEC0D-6ECC-4AC8-BC9F-2BA98640EF5C}"/>
    <cellStyle name="Comma 12 2 4" xfId="4153" xr:uid="{00000000-0005-0000-0000-000086040000}"/>
    <cellStyle name="Comma 12 2 4 2" xfId="6342" xr:uid="{00000000-0005-0000-0000-000087040000}"/>
    <cellStyle name="Comma 12 2 4 2 2" xfId="10719" xr:uid="{00000000-0005-0000-0000-000088040000}"/>
    <cellStyle name="Comma 12 2 4 2 2 2" xfId="19472" xr:uid="{BCEB63A2-878E-42BB-ACBC-51842625F14E}"/>
    <cellStyle name="Comma 12 2 4 2 2 2 2" xfId="54482" xr:uid="{BDF15CF8-6B90-403D-91FA-D3B03557D32D}"/>
    <cellStyle name="Comma 12 2 4 2 2 2 3" xfId="36977" xr:uid="{44EB4D41-7171-401E-AAA8-885285A45DD7}"/>
    <cellStyle name="Comma 12 2 4 2 2 3" xfId="45730" xr:uid="{1548D873-1383-4F72-9EA6-F3A6FC40EBE8}"/>
    <cellStyle name="Comma 12 2 4 2 2 4" xfId="28225" xr:uid="{F5E54182-E110-444D-8655-FA883F275206}"/>
    <cellStyle name="Comma 12 2 4 2 3" xfId="15096" xr:uid="{C8D2FDD3-0A69-4D3C-BC14-B46A7DE51760}"/>
    <cellStyle name="Comma 12 2 4 2 3 2" xfId="50106" xr:uid="{7EF32BCF-3D39-4E72-874B-5A6EF682DC63}"/>
    <cellStyle name="Comma 12 2 4 2 3 3" xfId="32601" xr:uid="{E19A1686-48B0-4FDB-B818-AF5044880941}"/>
    <cellStyle name="Comma 12 2 4 2 4" xfId="41354" xr:uid="{B2CA6982-86B3-41AE-B153-F836DFEDB6AF}"/>
    <cellStyle name="Comma 12 2 4 2 5" xfId="23849" xr:uid="{AD74EE23-16F1-4B58-B3F8-BA264EAB768D}"/>
    <cellStyle name="Comma 12 2 4 3" xfId="8531" xr:uid="{00000000-0005-0000-0000-000089040000}"/>
    <cellStyle name="Comma 12 2 4 3 2" xfId="17284" xr:uid="{B883A4BB-2598-4D12-AEDA-8A4D0568AB2F}"/>
    <cellStyle name="Comma 12 2 4 3 2 2" xfId="52294" xr:uid="{5C18416E-534D-41AD-B127-19D2AF34096A}"/>
    <cellStyle name="Comma 12 2 4 3 2 3" xfId="34789" xr:uid="{382E1F0D-ED72-4713-B4FC-DEE85F518CDA}"/>
    <cellStyle name="Comma 12 2 4 3 3" xfId="43542" xr:uid="{6510B38D-C7A7-49FE-B044-3629AAA0898C}"/>
    <cellStyle name="Comma 12 2 4 3 4" xfId="26037" xr:uid="{942F9E91-F5CA-4097-B992-70C6D66A425D}"/>
    <cellStyle name="Comma 12 2 4 4" xfId="12908" xr:uid="{39D8DFBF-435F-4259-8AA3-3AC84FE94894}"/>
    <cellStyle name="Comma 12 2 4 4 2" xfId="47918" xr:uid="{3A98CF95-2FDF-4C46-A174-D0BF7B4C10B5}"/>
    <cellStyle name="Comma 12 2 4 4 3" xfId="30413" xr:uid="{9857F083-EFB6-42F6-BD38-0FF3EC8E70BC}"/>
    <cellStyle name="Comma 12 2 4 5" xfId="39166" xr:uid="{4A9A3452-940C-40A6-91CE-13560639D1D3}"/>
    <cellStyle name="Comma 12 2 4 6" xfId="21661" xr:uid="{8B6F9BC7-DAD3-49A5-A5CA-76D77BDE2381}"/>
    <cellStyle name="Comma 12 2 5" xfId="5248" xr:uid="{00000000-0005-0000-0000-00008A040000}"/>
    <cellStyle name="Comma 12 2 5 2" xfId="9625" xr:uid="{00000000-0005-0000-0000-00008B040000}"/>
    <cellStyle name="Comma 12 2 5 2 2" xfId="18378" xr:uid="{E8008644-97DE-42D7-BB76-B56774D0B438}"/>
    <cellStyle name="Comma 12 2 5 2 2 2" xfId="53388" xr:uid="{1843814D-3864-4B94-9C78-5AFCD1150674}"/>
    <cellStyle name="Comma 12 2 5 2 2 3" xfId="35883" xr:uid="{E5513A1E-6309-49DA-B066-8FFCDF7C2B91}"/>
    <cellStyle name="Comma 12 2 5 2 3" xfId="44636" xr:uid="{C27497D5-199C-4746-8E1F-178E3C542591}"/>
    <cellStyle name="Comma 12 2 5 2 4" xfId="27131" xr:uid="{F05C21B3-9D8E-4ECF-BB3B-3DBA4289A64E}"/>
    <cellStyle name="Comma 12 2 5 3" xfId="14002" xr:uid="{EDAD07D2-09B8-473F-8573-FEC3E1EF1DA6}"/>
    <cellStyle name="Comma 12 2 5 3 2" xfId="49012" xr:uid="{096C9563-E2F8-41CD-80E0-DFDC80246395}"/>
    <cellStyle name="Comma 12 2 5 3 3" xfId="31507" xr:uid="{73A45B0C-222A-4576-80ED-EAA0152A2FE9}"/>
    <cellStyle name="Comma 12 2 5 4" xfId="40260" xr:uid="{F5D3CA2D-4B56-4143-975B-CB5748669F25}"/>
    <cellStyle name="Comma 12 2 5 5" xfId="22755" xr:uid="{9B5D545A-EB0A-486D-A9DD-5E8988C0A3F3}"/>
    <cellStyle name="Comma 12 2 6" xfId="7437" xr:uid="{00000000-0005-0000-0000-00008C040000}"/>
    <cellStyle name="Comma 12 2 6 2" xfId="16190" xr:uid="{00A734C3-8C28-49CC-BCF2-59E568BB766C}"/>
    <cellStyle name="Comma 12 2 6 2 2" xfId="51200" xr:uid="{E7DC959E-8CF1-4798-8C8B-1B27192AD778}"/>
    <cellStyle name="Comma 12 2 6 2 3" xfId="33695" xr:uid="{3BEE3BEA-B131-4147-99C2-0F247CB9A26C}"/>
    <cellStyle name="Comma 12 2 6 3" xfId="42448" xr:uid="{90D158CC-BF67-4848-B8F4-3B2FE97F3BD3}"/>
    <cellStyle name="Comma 12 2 6 4" xfId="24943" xr:uid="{1FC416C7-B563-49D5-8E5C-5FDB562F3E59}"/>
    <cellStyle name="Comma 12 2 7" xfId="11814" xr:uid="{9F122337-571E-4F19-877C-104612712024}"/>
    <cellStyle name="Comma 12 2 7 2" xfId="46824" xr:uid="{056FF8A1-1C5A-49B5-85F3-92328F9C5D6D}"/>
    <cellStyle name="Comma 12 2 7 3" xfId="29319" xr:uid="{5297C02B-0D67-422A-BEF1-887BFFECF566}"/>
    <cellStyle name="Comma 12 2 8" xfId="38072" xr:uid="{F96C832B-457B-4606-A7B6-50A9A8E3180A}"/>
    <cellStyle name="Comma 12 2 9" xfId="20567" xr:uid="{A2FCCBC8-B560-4C57-8002-BA477EFA939F}"/>
    <cellStyle name="Comma 12 3" xfId="3214" xr:uid="{00000000-0005-0000-0000-00008D040000}"/>
    <cellStyle name="Comma 12 3 2" xfId="3767" xr:uid="{00000000-0005-0000-0000-00008E040000}"/>
    <cellStyle name="Comma 12 3 2 2" xfId="4863" xr:uid="{00000000-0005-0000-0000-00008F040000}"/>
    <cellStyle name="Comma 12 3 2 2 2" xfId="7052" xr:uid="{00000000-0005-0000-0000-000090040000}"/>
    <cellStyle name="Comma 12 3 2 2 2 2" xfId="11429" xr:uid="{00000000-0005-0000-0000-000091040000}"/>
    <cellStyle name="Comma 12 3 2 2 2 2 2" xfId="20182" xr:uid="{71D6B6CE-188C-470A-9C33-E91E26B1FC4D}"/>
    <cellStyle name="Comma 12 3 2 2 2 2 2 2" xfId="55192" xr:uid="{4E60425E-7962-4E20-928C-693D81F1706E}"/>
    <cellStyle name="Comma 12 3 2 2 2 2 2 3" xfId="37687" xr:uid="{4E9A0165-3456-42A4-A08B-EE50404A134F}"/>
    <cellStyle name="Comma 12 3 2 2 2 2 3" xfId="46440" xr:uid="{139325BA-85E4-4D06-8371-20D923857AF6}"/>
    <cellStyle name="Comma 12 3 2 2 2 2 4" xfId="28935" xr:uid="{392C67A1-9798-4078-A5BC-D20356D4E631}"/>
    <cellStyle name="Comma 12 3 2 2 2 3" xfId="15806" xr:uid="{3D5CE592-2998-443D-A86F-39AA2D64203D}"/>
    <cellStyle name="Comma 12 3 2 2 2 3 2" xfId="50816" xr:uid="{2C997A35-5B7C-4DB0-982D-23ECE7322A60}"/>
    <cellStyle name="Comma 12 3 2 2 2 3 3" xfId="33311" xr:uid="{435B20E9-9794-4683-B5AE-23F3E49B6907}"/>
    <cellStyle name="Comma 12 3 2 2 2 4" xfId="42064" xr:uid="{91BAAF71-DC90-403F-BED3-ACEC31B4BE9D}"/>
    <cellStyle name="Comma 12 3 2 2 2 5" xfId="24559" xr:uid="{2A75491B-197E-45A5-9D66-865E5D20CFB6}"/>
    <cellStyle name="Comma 12 3 2 2 3" xfId="9241" xr:uid="{00000000-0005-0000-0000-000092040000}"/>
    <cellStyle name="Comma 12 3 2 2 3 2" xfId="17994" xr:uid="{0649156B-73B6-402B-8DC6-85375BBAAC5B}"/>
    <cellStyle name="Comma 12 3 2 2 3 2 2" xfId="53004" xr:uid="{409D64AC-0F83-463D-A0D3-4B8D8F353CC6}"/>
    <cellStyle name="Comma 12 3 2 2 3 2 3" xfId="35499" xr:uid="{A6A5AE4E-7F0F-4CC9-AC89-46FD60D748E3}"/>
    <cellStyle name="Comma 12 3 2 2 3 3" xfId="44252" xr:uid="{2C012D72-EECB-48A7-96FE-0460495FC3B9}"/>
    <cellStyle name="Comma 12 3 2 2 3 4" xfId="26747" xr:uid="{6640BFD6-0544-45E8-9C13-B6F2AEBFB004}"/>
    <cellStyle name="Comma 12 3 2 2 4" xfId="13618" xr:uid="{C96CF9CA-3DA1-478F-A9AB-3E44D32BC1FF}"/>
    <cellStyle name="Comma 12 3 2 2 4 2" xfId="48628" xr:uid="{8F322118-7013-445D-BE36-53BA32903683}"/>
    <cellStyle name="Comma 12 3 2 2 4 3" xfId="31123" xr:uid="{ED190906-8D80-459E-BEDD-7997AB166539}"/>
    <cellStyle name="Comma 12 3 2 2 5" xfId="39876" xr:uid="{48DBF8B0-3433-4EEE-9D24-C3ADFC0686D7}"/>
    <cellStyle name="Comma 12 3 2 2 6" xfId="22371" xr:uid="{075F14D5-C42C-4D48-AB46-C0FB2BE05FBF}"/>
    <cellStyle name="Comma 12 3 2 3" xfId="5958" xr:uid="{00000000-0005-0000-0000-000093040000}"/>
    <cellStyle name="Comma 12 3 2 3 2" xfId="10335" xr:uid="{00000000-0005-0000-0000-000094040000}"/>
    <cellStyle name="Comma 12 3 2 3 2 2" xfId="19088" xr:uid="{AE5A63CD-AA8A-45E3-8C57-9A257425423E}"/>
    <cellStyle name="Comma 12 3 2 3 2 2 2" xfId="54098" xr:uid="{840749FD-57EB-4978-9F83-273B09475D99}"/>
    <cellStyle name="Comma 12 3 2 3 2 2 3" xfId="36593" xr:uid="{992CB756-04D6-49B4-B7F6-DD28CAFDE0B9}"/>
    <cellStyle name="Comma 12 3 2 3 2 3" xfId="45346" xr:uid="{3E0727C5-CED2-46CE-A35E-8B91F0918995}"/>
    <cellStyle name="Comma 12 3 2 3 2 4" xfId="27841" xr:uid="{6262986E-B087-45E0-832A-811E767DC668}"/>
    <cellStyle name="Comma 12 3 2 3 3" xfId="14712" xr:uid="{2049847F-1396-4256-8E69-497BC8C94293}"/>
    <cellStyle name="Comma 12 3 2 3 3 2" xfId="49722" xr:uid="{4FE82909-D285-423F-B6CD-C13C41EDDABD}"/>
    <cellStyle name="Comma 12 3 2 3 3 3" xfId="32217" xr:uid="{B9B2F60F-2543-40B0-98A5-568FC50A6BA4}"/>
    <cellStyle name="Comma 12 3 2 3 4" xfId="40970" xr:uid="{8D739FB5-1B04-4B8D-AEFA-F6EDEC711F01}"/>
    <cellStyle name="Comma 12 3 2 3 5" xfId="23465" xr:uid="{DE52A9E0-8A13-4F92-AACC-A94F5F65B7CC}"/>
    <cellStyle name="Comma 12 3 2 4" xfId="8147" xr:uid="{00000000-0005-0000-0000-000095040000}"/>
    <cellStyle name="Comma 12 3 2 4 2" xfId="16900" xr:uid="{41A1168B-F3CC-4AB1-998B-29FBFD7DFABA}"/>
    <cellStyle name="Comma 12 3 2 4 2 2" xfId="51910" xr:uid="{436D2206-BBEF-4901-B921-CAD5390FC41E}"/>
    <cellStyle name="Comma 12 3 2 4 2 3" xfId="34405" xr:uid="{6A2867E0-7A79-4619-854C-664813122C42}"/>
    <cellStyle name="Comma 12 3 2 4 3" xfId="43158" xr:uid="{03BA8913-AA30-4C7F-8522-16B3899A8451}"/>
    <cellStyle name="Comma 12 3 2 4 4" xfId="25653" xr:uid="{1EC41EDC-5D05-4734-9191-B354ABF85CDB}"/>
    <cellStyle name="Comma 12 3 2 5" xfId="12524" xr:uid="{D20D0F84-095A-4984-AAA4-0C2F8942BE06}"/>
    <cellStyle name="Comma 12 3 2 5 2" xfId="47534" xr:uid="{88733AFA-EDB4-4875-8B25-13CF09FA24BC}"/>
    <cellStyle name="Comma 12 3 2 5 3" xfId="30029" xr:uid="{723E3F69-DB2C-41CE-B70A-CA3434A88322}"/>
    <cellStyle name="Comma 12 3 2 6" xfId="38782" xr:uid="{7130178F-EB67-474B-BA71-BBE944AE772A}"/>
    <cellStyle name="Comma 12 3 2 7" xfId="21277" xr:uid="{11F02C07-31BE-490F-81DE-D76132B413CC}"/>
    <cellStyle name="Comma 12 3 3" xfId="4315" xr:uid="{00000000-0005-0000-0000-000096040000}"/>
    <cellStyle name="Comma 12 3 3 2" xfId="6504" xr:uid="{00000000-0005-0000-0000-000097040000}"/>
    <cellStyle name="Comma 12 3 3 2 2" xfId="10881" xr:uid="{00000000-0005-0000-0000-000098040000}"/>
    <cellStyle name="Comma 12 3 3 2 2 2" xfId="19634" xr:uid="{D06BE51D-8304-441A-9002-B9EF8AE26544}"/>
    <cellStyle name="Comma 12 3 3 2 2 2 2" xfId="54644" xr:uid="{83181951-6B13-4DE2-AC20-C7A1F53E1B94}"/>
    <cellStyle name="Comma 12 3 3 2 2 2 3" xfId="37139" xr:uid="{2EC17518-6182-4121-A05B-071EB360129A}"/>
    <cellStyle name="Comma 12 3 3 2 2 3" xfId="45892" xr:uid="{B2EE74A4-91E1-47BF-974C-A7F083348B08}"/>
    <cellStyle name="Comma 12 3 3 2 2 4" xfId="28387" xr:uid="{972E560C-0FD1-44E8-A8FD-3F66E1558392}"/>
    <cellStyle name="Comma 12 3 3 2 3" xfId="15258" xr:uid="{B5DB07F2-4921-4A18-B3DB-B089A9F1AC25}"/>
    <cellStyle name="Comma 12 3 3 2 3 2" xfId="50268" xr:uid="{BFC10105-BB62-4FB6-8F41-8FF9E953E7C2}"/>
    <cellStyle name="Comma 12 3 3 2 3 3" xfId="32763" xr:uid="{02E06361-AC32-4AA6-AD45-2ADCBE3E572F}"/>
    <cellStyle name="Comma 12 3 3 2 4" xfId="41516" xr:uid="{29D73EF2-145D-4AB9-877A-2E93B17B0EC8}"/>
    <cellStyle name="Comma 12 3 3 2 5" xfId="24011" xr:uid="{1DDE84C2-CDC9-4696-B122-7BD5D00B7778}"/>
    <cellStyle name="Comma 12 3 3 3" xfId="8693" xr:uid="{00000000-0005-0000-0000-000099040000}"/>
    <cellStyle name="Comma 12 3 3 3 2" xfId="17446" xr:uid="{BD761398-24A4-410A-B531-4E818D25E03F}"/>
    <cellStyle name="Comma 12 3 3 3 2 2" xfId="52456" xr:uid="{64C997FE-1FE2-4AFF-9946-D8B2670C9C16}"/>
    <cellStyle name="Comma 12 3 3 3 2 3" xfId="34951" xr:uid="{9CB2EDE4-707B-43C9-A532-C73135BA97F3}"/>
    <cellStyle name="Comma 12 3 3 3 3" xfId="43704" xr:uid="{6E08EBE2-314A-4D82-AC57-3CF6334C72C0}"/>
    <cellStyle name="Comma 12 3 3 3 4" xfId="26199" xr:uid="{500044DC-060D-42D6-8CD5-557C42B1C10F}"/>
    <cellStyle name="Comma 12 3 3 4" xfId="13070" xr:uid="{203932B0-3611-404C-A785-1439965C6F55}"/>
    <cellStyle name="Comma 12 3 3 4 2" xfId="48080" xr:uid="{DAE122C9-2F5D-4942-9F41-0D56F2E66ED7}"/>
    <cellStyle name="Comma 12 3 3 4 3" xfId="30575" xr:uid="{CE6F2986-A418-4622-9E94-67B3AA3442F4}"/>
    <cellStyle name="Comma 12 3 3 5" xfId="39328" xr:uid="{A2E8AC97-C3C7-48FC-9829-1ACAEA2836C1}"/>
    <cellStyle name="Comma 12 3 3 6" xfId="21823" xr:uid="{708E2232-203F-40AE-B0C6-55F60856F036}"/>
    <cellStyle name="Comma 12 3 4" xfId="5410" xr:uid="{00000000-0005-0000-0000-00009A040000}"/>
    <cellStyle name="Comma 12 3 4 2" xfId="9787" xr:uid="{00000000-0005-0000-0000-00009B040000}"/>
    <cellStyle name="Comma 12 3 4 2 2" xfId="18540" xr:uid="{B0F061F6-1AA7-4E23-9AC0-BFAA0116C049}"/>
    <cellStyle name="Comma 12 3 4 2 2 2" xfId="53550" xr:uid="{D76506AC-B362-4108-9ADD-98336E2F070F}"/>
    <cellStyle name="Comma 12 3 4 2 2 3" xfId="36045" xr:uid="{DDCEEE4C-144F-453F-89DF-C12592C90DD2}"/>
    <cellStyle name="Comma 12 3 4 2 3" xfId="44798" xr:uid="{4B22C3F0-6BF1-4960-9C82-EF922CF3CBC3}"/>
    <cellStyle name="Comma 12 3 4 2 4" xfId="27293" xr:uid="{4492B8CD-9528-4E47-BF09-D5366883E833}"/>
    <cellStyle name="Comma 12 3 4 3" xfId="14164" xr:uid="{8210FC50-CB1B-46DE-90ED-4FBCA64A7E86}"/>
    <cellStyle name="Comma 12 3 4 3 2" xfId="49174" xr:uid="{5D707CDF-A6CF-4E8A-BC6A-98144B68DCE7}"/>
    <cellStyle name="Comma 12 3 4 3 3" xfId="31669" xr:uid="{F479E89D-D6DF-467D-9AF9-BC9A52500E4B}"/>
    <cellStyle name="Comma 12 3 4 4" xfId="40422" xr:uid="{0D42CD88-28AD-483D-B3D8-1A4D65A8077E}"/>
    <cellStyle name="Comma 12 3 4 5" xfId="22917" xr:uid="{1F5B2299-B4CE-4B46-BF1B-5F6397E06D18}"/>
    <cellStyle name="Comma 12 3 5" xfId="7599" xr:uid="{00000000-0005-0000-0000-00009C040000}"/>
    <cellStyle name="Comma 12 3 5 2" xfId="16352" xr:uid="{70E47EEA-CEE3-4CBB-8199-8E05D59FD6E3}"/>
    <cellStyle name="Comma 12 3 5 2 2" xfId="51362" xr:uid="{0C2CE796-90DF-48A1-82FB-D2D4D5FD9370}"/>
    <cellStyle name="Comma 12 3 5 2 3" xfId="33857" xr:uid="{2A69A0FD-A509-4DEB-A413-688D6D1476E2}"/>
    <cellStyle name="Comma 12 3 5 3" xfId="42610" xr:uid="{237E226C-23AC-432F-85CF-CBE7887ECAB5}"/>
    <cellStyle name="Comma 12 3 5 4" xfId="25105" xr:uid="{87275A9A-97F8-4D2E-840D-CCCC42715452}"/>
    <cellStyle name="Comma 12 3 6" xfId="11976" xr:uid="{9CFF6F5A-41AC-468F-8FB9-AE1CE8DC6122}"/>
    <cellStyle name="Comma 12 3 6 2" xfId="46986" xr:uid="{4A7DE58A-8130-476B-A605-7EDC3EAB5666}"/>
    <cellStyle name="Comma 12 3 6 3" xfId="29481" xr:uid="{F1677A66-7EDC-4230-BEFA-A8419FC3927C}"/>
    <cellStyle name="Comma 12 3 7" xfId="38234" xr:uid="{E9E0C86C-B15A-4EC0-951E-284FB8A99160}"/>
    <cellStyle name="Comma 12 3 8" xfId="20729" xr:uid="{FD3D65CA-6752-46BC-8FCB-0716256587B9}"/>
    <cellStyle name="Comma 12 4" xfId="3493" xr:uid="{00000000-0005-0000-0000-00009D040000}"/>
    <cellStyle name="Comma 12 4 2" xfId="4589" xr:uid="{00000000-0005-0000-0000-00009E040000}"/>
    <cellStyle name="Comma 12 4 2 2" xfId="6778" xr:uid="{00000000-0005-0000-0000-00009F040000}"/>
    <cellStyle name="Comma 12 4 2 2 2" xfId="11155" xr:uid="{00000000-0005-0000-0000-0000A0040000}"/>
    <cellStyle name="Comma 12 4 2 2 2 2" xfId="19908" xr:uid="{436A62C2-83B7-4507-99C8-0B76149283B6}"/>
    <cellStyle name="Comma 12 4 2 2 2 2 2" xfId="54918" xr:uid="{394A3F9B-0519-405D-874D-DC275916E30E}"/>
    <cellStyle name="Comma 12 4 2 2 2 2 3" xfId="37413" xr:uid="{258978BB-87D9-4FF8-B1C5-FF42D91C39E8}"/>
    <cellStyle name="Comma 12 4 2 2 2 3" xfId="46166" xr:uid="{1E4A6CFC-6B2B-4AA4-A8D2-D11BAF9D8866}"/>
    <cellStyle name="Comma 12 4 2 2 2 4" xfId="28661" xr:uid="{BDEF90F0-4E99-426F-8E9A-17B95808FCD5}"/>
    <cellStyle name="Comma 12 4 2 2 3" xfId="15532" xr:uid="{A300C8DA-CF25-4B70-8626-550B16320907}"/>
    <cellStyle name="Comma 12 4 2 2 3 2" xfId="50542" xr:uid="{36E9BAB4-969E-4876-B1E9-279F7E40A839}"/>
    <cellStyle name="Comma 12 4 2 2 3 3" xfId="33037" xr:uid="{D3390BB4-86C5-4557-9600-6EEF065F00AA}"/>
    <cellStyle name="Comma 12 4 2 2 4" xfId="41790" xr:uid="{BF47940A-0885-4E2A-BFF3-206FB310944C}"/>
    <cellStyle name="Comma 12 4 2 2 5" xfId="24285" xr:uid="{E1819317-5595-44DA-B769-03E8309108A2}"/>
    <cellStyle name="Comma 12 4 2 3" xfId="8967" xr:uid="{00000000-0005-0000-0000-0000A1040000}"/>
    <cellStyle name="Comma 12 4 2 3 2" xfId="17720" xr:uid="{7D663025-4B8F-4EF5-8D28-ADB986312344}"/>
    <cellStyle name="Comma 12 4 2 3 2 2" xfId="52730" xr:uid="{969475ED-A822-4C15-8940-061259946BCC}"/>
    <cellStyle name="Comma 12 4 2 3 2 3" xfId="35225" xr:uid="{64063CE0-2C45-4C44-AE0A-1A72CB73E82D}"/>
    <cellStyle name="Comma 12 4 2 3 3" xfId="43978" xr:uid="{4D6EB9ED-E99C-4E3B-BAA3-BE535F912155}"/>
    <cellStyle name="Comma 12 4 2 3 4" xfId="26473" xr:uid="{93A3DD97-43FD-4E2E-94D1-0DDC91392918}"/>
    <cellStyle name="Comma 12 4 2 4" xfId="13344" xr:uid="{EB7C11D7-83A9-4B92-A2C9-DC8F8D3FF067}"/>
    <cellStyle name="Comma 12 4 2 4 2" xfId="48354" xr:uid="{8B4ACB3C-60D3-462A-92F1-869033010730}"/>
    <cellStyle name="Comma 12 4 2 4 3" xfId="30849" xr:uid="{3466968E-DB8C-4733-8463-A3DC5017361C}"/>
    <cellStyle name="Comma 12 4 2 5" xfId="39602" xr:uid="{0118C394-6C5F-41F7-84B9-7FDBEA9B1F7B}"/>
    <cellStyle name="Comma 12 4 2 6" xfId="22097" xr:uid="{BDE6C498-6D6E-4240-8856-B1B98741D9B6}"/>
    <cellStyle name="Comma 12 4 3" xfId="5684" xr:uid="{00000000-0005-0000-0000-0000A2040000}"/>
    <cellStyle name="Comma 12 4 3 2" xfId="10061" xr:uid="{00000000-0005-0000-0000-0000A3040000}"/>
    <cellStyle name="Comma 12 4 3 2 2" xfId="18814" xr:uid="{E28D9FBC-DB82-4A2A-B732-7FFDB3532077}"/>
    <cellStyle name="Comma 12 4 3 2 2 2" xfId="53824" xr:uid="{4332CFC9-AC15-4230-9028-CBCE41CDFB75}"/>
    <cellStyle name="Comma 12 4 3 2 2 3" xfId="36319" xr:uid="{368C3A7C-0CF6-4E9D-97ED-F392DFF1E86D}"/>
    <cellStyle name="Comma 12 4 3 2 3" xfId="45072" xr:uid="{9E067A21-6BF8-4D5C-BD99-7C9C5237F2A4}"/>
    <cellStyle name="Comma 12 4 3 2 4" xfId="27567" xr:uid="{8C90406C-B2D0-4648-80E8-6CB591CC3A3D}"/>
    <cellStyle name="Comma 12 4 3 3" xfId="14438" xr:uid="{1B086060-2E83-4A27-956C-434274A1F010}"/>
    <cellStyle name="Comma 12 4 3 3 2" xfId="49448" xr:uid="{BF57E25F-C154-482F-90CE-4C5C03185DF4}"/>
    <cellStyle name="Comma 12 4 3 3 3" xfId="31943" xr:uid="{379FAC83-1975-4EC9-B8E7-79FF08802868}"/>
    <cellStyle name="Comma 12 4 3 4" xfId="40696" xr:uid="{4EF08855-8C47-4343-A84A-806F401EE70D}"/>
    <cellStyle name="Comma 12 4 3 5" xfId="23191" xr:uid="{F4915EA5-AA81-49F2-9F1F-FE1288820089}"/>
    <cellStyle name="Comma 12 4 4" xfId="7873" xr:uid="{00000000-0005-0000-0000-0000A4040000}"/>
    <cellStyle name="Comma 12 4 4 2" xfId="16626" xr:uid="{33C6D397-C52A-4A51-9AA3-2B67BBB7E2C5}"/>
    <cellStyle name="Comma 12 4 4 2 2" xfId="51636" xr:uid="{0AE58050-02EC-409A-AE7F-A4969211F9BA}"/>
    <cellStyle name="Comma 12 4 4 2 3" xfId="34131" xr:uid="{1FCCD624-8E40-416D-B96B-0C93770A6F6D}"/>
    <cellStyle name="Comma 12 4 4 3" xfId="42884" xr:uid="{793F01BE-69A8-4A16-BEDC-EFABE5816444}"/>
    <cellStyle name="Comma 12 4 4 4" xfId="25379" xr:uid="{8DF7C3A1-91DD-4799-939A-F9AE781E29DE}"/>
    <cellStyle name="Comma 12 4 5" xfId="12250" xr:uid="{8F1DCBAF-7EDB-495B-B022-6AAA4C0D4187}"/>
    <cellStyle name="Comma 12 4 5 2" xfId="47260" xr:uid="{7938CC7C-7FD8-479A-B27F-7F7F22CC0304}"/>
    <cellStyle name="Comma 12 4 5 3" xfId="29755" xr:uid="{3570BE2B-373E-452E-93FE-1D063EADB192}"/>
    <cellStyle name="Comma 12 4 6" xfId="38508" xr:uid="{C38FAACB-E4D3-4715-AC0D-E61328007A82}"/>
    <cellStyle name="Comma 12 4 7" xfId="21003" xr:uid="{79D0221F-971F-4FEF-B25F-F8ACF9BD5465}"/>
    <cellStyle name="Comma 12 5" xfId="4041" xr:uid="{00000000-0005-0000-0000-0000A5040000}"/>
    <cellStyle name="Comma 12 5 2" xfId="6230" xr:uid="{00000000-0005-0000-0000-0000A6040000}"/>
    <cellStyle name="Comma 12 5 2 2" xfId="10607" xr:uid="{00000000-0005-0000-0000-0000A7040000}"/>
    <cellStyle name="Comma 12 5 2 2 2" xfId="19360" xr:uid="{9A1EE573-301E-4C2E-B7F8-B72156B846F8}"/>
    <cellStyle name="Comma 12 5 2 2 2 2" xfId="54370" xr:uid="{BB09534F-1A26-4849-B089-6F4FABD21FD6}"/>
    <cellStyle name="Comma 12 5 2 2 2 3" xfId="36865" xr:uid="{3308397E-9E8F-42E3-A327-CE4421BDC9C5}"/>
    <cellStyle name="Comma 12 5 2 2 3" xfId="45618" xr:uid="{789D06C2-E6D5-4059-A6B7-02D1074D7CBC}"/>
    <cellStyle name="Comma 12 5 2 2 4" xfId="28113" xr:uid="{4AC0FCA0-3205-420C-BACA-E9458197C8B8}"/>
    <cellStyle name="Comma 12 5 2 3" xfId="14984" xr:uid="{A465A322-B183-4EE0-93E6-80D01AEEA059}"/>
    <cellStyle name="Comma 12 5 2 3 2" xfId="49994" xr:uid="{4D94C05A-6868-48BC-A9F8-67E46894FAC1}"/>
    <cellStyle name="Comma 12 5 2 3 3" xfId="32489" xr:uid="{03046E6F-FF23-4DC2-A660-5EB16E20F8EB}"/>
    <cellStyle name="Comma 12 5 2 4" xfId="41242" xr:uid="{5705948A-1E72-4F11-AB01-D0E7C52DA26E}"/>
    <cellStyle name="Comma 12 5 2 5" xfId="23737" xr:uid="{37A6BCFD-F3FE-4200-BD7F-6BE3B252B19E}"/>
    <cellStyle name="Comma 12 5 3" xfId="8419" xr:uid="{00000000-0005-0000-0000-0000A8040000}"/>
    <cellStyle name="Comma 12 5 3 2" xfId="17172" xr:uid="{A79797D1-BEB9-495E-8FE6-A76D272C49D7}"/>
    <cellStyle name="Comma 12 5 3 2 2" xfId="52182" xr:uid="{6A19329A-6259-4D85-BE2B-128F9F9A9FEB}"/>
    <cellStyle name="Comma 12 5 3 2 3" xfId="34677" xr:uid="{5789B32B-0539-451F-AEEF-962B28C8E2B5}"/>
    <cellStyle name="Comma 12 5 3 3" xfId="43430" xr:uid="{FE398620-084B-4D56-8206-6EAEA1290726}"/>
    <cellStyle name="Comma 12 5 3 4" xfId="25925" xr:uid="{D3EB2BE9-5EF4-4A4F-BAF5-D0F95706BFB6}"/>
    <cellStyle name="Comma 12 5 4" xfId="12796" xr:uid="{AC4FB78B-67DA-4FFD-925A-D31578651A64}"/>
    <cellStyle name="Comma 12 5 4 2" xfId="47806" xr:uid="{43FF96BF-7E63-4E18-8A27-2066842FB178}"/>
    <cellStyle name="Comma 12 5 4 3" xfId="30301" xr:uid="{B00F08E6-D825-4C0A-8700-C76027E3F0D5}"/>
    <cellStyle name="Comma 12 5 5" xfId="39054" xr:uid="{A7A138D7-089C-4B0E-AF87-376B41A40A29}"/>
    <cellStyle name="Comma 12 5 6" xfId="21549" xr:uid="{14B721A2-1A50-42A2-8AE0-55F5CBE64AE2}"/>
    <cellStyle name="Comma 12 6" xfId="5136" xr:uid="{00000000-0005-0000-0000-0000A9040000}"/>
    <cellStyle name="Comma 12 6 2" xfId="9513" xr:uid="{00000000-0005-0000-0000-0000AA040000}"/>
    <cellStyle name="Comma 12 6 2 2" xfId="18266" xr:uid="{FD93D265-0F27-4A8C-B053-527C41D7AFCD}"/>
    <cellStyle name="Comma 12 6 2 2 2" xfId="53276" xr:uid="{6C5CBC9F-F1D6-407A-A6B3-D843A520482E}"/>
    <cellStyle name="Comma 12 6 2 2 3" xfId="35771" xr:uid="{EC3CE6C8-ADFF-430C-B521-5BFC84049CAD}"/>
    <cellStyle name="Comma 12 6 2 3" xfId="44524" xr:uid="{E91B9D62-A5C9-48C8-AD4B-808CD0FF99F9}"/>
    <cellStyle name="Comma 12 6 2 4" xfId="27019" xr:uid="{C227362A-816D-4EB0-B16C-ECED4127DCDB}"/>
    <cellStyle name="Comma 12 6 3" xfId="13890" xr:uid="{385FF9A9-E86A-4341-AD4E-B162EEFBAC45}"/>
    <cellStyle name="Comma 12 6 3 2" xfId="48900" xr:uid="{84F37E9A-70AB-4A19-92DE-BE7C3C106434}"/>
    <cellStyle name="Comma 12 6 3 3" xfId="31395" xr:uid="{5E8755A7-F62D-4626-9FA7-6944ED501713}"/>
    <cellStyle name="Comma 12 6 4" xfId="40148" xr:uid="{38015DF5-192B-4CCD-AB02-CF6BE77985FD}"/>
    <cellStyle name="Comma 12 6 5" xfId="22643" xr:uid="{A5B17BD3-5E39-438B-AB3C-42BFF6F171B9}"/>
    <cellStyle name="Comma 12 7" xfId="7325" xr:uid="{00000000-0005-0000-0000-0000AB040000}"/>
    <cellStyle name="Comma 12 7 2" xfId="16078" xr:uid="{187DE0C9-1401-44D9-BA90-5572C16D8599}"/>
    <cellStyle name="Comma 12 7 2 2" xfId="51088" xr:uid="{6BC4DDF0-DA62-4B2D-89BE-2F4A2C614C57}"/>
    <cellStyle name="Comma 12 7 2 3" xfId="33583" xr:uid="{DDBD6B47-8023-46A5-841F-54A261D5E8F8}"/>
    <cellStyle name="Comma 12 7 3" xfId="42336" xr:uid="{573956F1-5532-4984-BF19-24B7211B2585}"/>
    <cellStyle name="Comma 12 7 4" xfId="24831" xr:uid="{7751A453-06D8-4FFF-9978-D1CCB9DB1152}"/>
    <cellStyle name="Comma 12 8" xfId="11702" xr:uid="{6A289F72-8D07-49FF-9301-00EE88BF46FD}"/>
    <cellStyle name="Comma 12 8 2" xfId="46712" xr:uid="{E18F2590-93F1-4302-934C-78F385513D6D}"/>
    <cellStyle name="Comma 12 8 3" xfId="29207" xr:uid="{D54CFF55-6499-422F-819D-9CB8134C4EBA}"/>
    <cellStyle name="Comma 12 9" xfId="37960" xr:uid="{498B0DD8-92D5-4154-895B-C05390C114D0}"/>
    <cellStyle name="Comma 13" xfId="2973" xr:uid="{00000000-0005-0000-0000-0000AC040000}"/>
    <cellStyle name="Comma 13 10" xfId="20490" xr:uid="{52FB3783-3433-4AAB-8EFF-73CCB5DFB507}"/>
    <cellStyle name="Comma 13 2" xfId="3085" xr:uid="{00000000-0005-0000-0000-0000AD040000}"/>
    <cellStyle name="Comma 13 2 2" xfId="3361" xr:uid="{00000000-0005-0000-0000-0000AE040000}"/>
    <cellStyle name="Comma 13 2 2 2" xfId="3914" xr:uid="{00000000-0005-0000-0000-0000AF040000}"/>
    <cellStyle name="Comma 13 2 2 2 2" xfId="5010" xr:uid="{00000000-0005-0000-0000-0000B0040000}"/>
    <cellStyle name="Comma 13 2 2 2 2 2" xfId="7199" xr:uid="{00000000-0005-0000-0000-0000B1040000}"/>
    <cellStyle name="Comma 13 2 2 2 2 2 2" xfId="11576" xr:uid="{00000000-0005-0000-0000-0000B2040000}"/>
    <cellStyle name="Comma 13 2 2 2 2 2 2 2" xfId="20329" xr:uid="{097A53C8-1BF1-4D14-AC36-FD35BFDD7BDA}"/>
    <cellStyle name="Comma 13 2 2 2 2 2 2 2 2" xfId="55339" xr:uid="{C5384839-2C8F-49B3-8AF9-B1DCDA2F327D}"/>
    <cellStyle name="Comma 13 2 2 2 2 2 2 2 3" xfId="37834" xr:uid="{7ABCCD10-51F0-4590-9669-A17097880966}"/>
    <cellStyle name="Comma 13 2 2 2 2 2 2 3" xfId="46587" xr:uid="{8698F95D-3433-4DB8-AEEF-5BA35E0F82D4}"/>
    <cellStyle name="Comma 13 2 2 2 2 2 2 4" xfId="29082" xr:uid="{E89D77FD-17E0-4BF2-961B-A38F9E457FD2}"/>
    <cellStyle name="Comma 13 2 2 2 2 2 3" xfId="15953" xr:uid="{4CE5EA16-9B34-4C10-B70E-2E11EB231AF3}"/>
    <cellStyle name="Comma 13 2 2 2 2 2 3 2" xfId="50963" xr:uid="{FB001867-84FA-4CE1-AFAF-948832FC7CA3}"/>
    <cellStyle name="Comma 13 2 2 2 2 2 3 3" xfId="33458" xr:uid="{1BAFB6FC-82A9-4686-8106-D48AF6A5FD47}"/>
    <cellStyle name="Comma 13 2 2 2 2 2 4" xfId="42211" xr:uid="{9B16A3AA-1455-42E0-B1A7-07489A8FB9E4}"/>
    <cellStyle name="Comma 13 2 2 2 2 2 5" xfId="24706" xr:uid="{B4148424-F1D9-4B8F-8169-02C7B0E516E6}"/>
    <cellStyle name="Comma 13 2 2 2 2 3" xfId="9388" xr:uid="{00000000-0005-0000-0000-0000B3040000}"/>
    <cellStyle name="Comma 13 2 2 2 2 3 2" xfId="18141" xr:uid="{BF673DF4-A830-409E-A859-3B5B3EC64171}"/>
    <cellStyle name="Comma 13 2 2 2 2 3 2 2" xfId="53151" xr:uid="{A4F35391-8514-4A39-A04C-05CD4FDB9016}"/>
    <cellStyle name="Comma 13 2 2 2 2 3 2 3" xfId="35646" xr:uid="{2C497C19-78EE-4FE5-BCE0-EF59C24D1B7A}"/>
    <cellStyle name="Comma 13 2 2 2 2 3 3" xfId="44399" xr:uid="{B1E76B6B-1CFD-4101-84D3-EAF16DAA6A69}"/>
    <cellStyle name="Comma 13 2 2 2 2 3 4" xfId="26894" xr:uid="{4664B4AF-D5A5-4982-A931-F13C78A3B317}"/>
    <cellStyle name="Comma 13 2 2 2 2 4" xfId="13765" xr:uid="{7B9B0A17-EC61-4AAB-843E-D253044FBD49}"/>
    <cellStyle name="Comma 13 2 2 2 2 4 2" xfId="48775" xr:uid="{3115E7D9-4E1D-42A7-A50C-5491B9CB1374}"/>
    <cellStyle name="Comma 13 2 2 2 2 4 3" xfId="31270" xr:uid="{3112E4E2-41A9-43A2-8E19-23572587BB93}"/>
    <cellStyle name="Comma 13 2 2 2 2 5" xfId="40023" xr:uid="{D0D63B11-3C5E-4C8B-B569-448259D0F162}"/>
    <cellStyle name="Comma 13 2 2 2 2 6" xfId="22518" xr:uid="{7DECA7A5-318E-48D5-82E9-96AE45541195}"/>
    <cellStyle name="Comma 13 2 2 2 3" xfId="6105" xr:uid="{00000000-0005-0000-0000-0000B4040000}"/>
    <cellStyle name="Comma 13 2 2 2 3 2" xfId="10482" xr:uid="{00000000-0005-0000-0000-0000B5040000}"/>
    <cellStyle name="Comma 13 2 2 2 3 2 2" xfId="19235" xr:uid="{3ED2BCB2-8CC7-49D2-AFDF-22997D3BB1F8}"/>
    <cellStyle name="Comma 13 2 2 2 3 2 2 2" xfId="54245" xr:uid="{2DBA2A5B-612E-4A4E-A541-F85FF172FEB2}"/>
    <cellStyle name="Comma 13 2 2 2 3 2 2 3" xfId="36740" xr:uid="{2740472C-3894-4485-92DE-ECE17A489BFE}"/>
    <cellStyle name="Comma 13 2 2 2 3 2 3" xfId="45493" xr:uid="{008F6C15-E90B-4841-A7AE-B7212EF78D39}"/>
    <cellStyle name="Comma 13 2 2 2 3 2 4" xfId="27988" xr:uid="{5D2FFB5E-21B8-48CE-BC4F-A094B455C601}"/>
    <cellStyle name="Comma 13 2 2 2 3 3" xfId="14859" xr:uid="{B519CE06-645E-4978-A2EB-B8ABD24F422B}"/>
    <cellStyle name="Comma 13 2 2 2 3 3 2" xfId="49869" xr:uid="{D0E90FA1-606D-46E7-8C9E-68EC22178DA9}"/>
    <cellStyle name="Comma 13 2 2 2 3 3 3" xfId="32364" xr:uid="{258FD353-629B-458D-B7C9-DE03A0A0BC5C}"/>
    <cellStyle name="Comma 13 2 2 2 3 4" xfId="41117" xr:uid="{E15ACFD6-82E4-4A2E-871B-DC269C31CB90}"/>
    <cellStyle name="Comma 13 2 2 2 3 5" xfId="23612" xr:uid="{9A076FAF-9B0E-4A64-9AA0-2247E322E80A}"/>
    <cellStyle name="Comma 13 2 2 2 4" xfId="8294" xr:uid="{00000000-0005-0000-0000-0000B6040000}"/>
    <cellStyle name="Comma 13 2 2 2 4 2" xfId="17047" xr:uid="{A85461EC-712A-44AD-8014-35D64EC4236A}"/>
    <cellStyle name="Comma 13 2 2 2 4 2 2" xfId="52057" xr:uid="{7B637E27-5C77-414A-9F1B-792E505469B2}"/>
    <cellStyle name="Comma 13 2 2 2 4 2 3" xfId="34552" xr:uid="{5AD09061-4913-4F74-AFE4-814823C0EFD2}"/>
    <cellStyle name="Comma 13 2 2 2 4 3" xfId="43305" xr:uid="{4C84F6AA-57FC-43E8-9987-FBF291D24F6D}"/>
    <cellStyle name="Comma 13 2 2 2 4 4" xfId="25800" xr:uid="{FE8C19EA-F710-4B66-87E0-30E47F4178D9}"/>
    <cellStyle name="Comma 13 2 2 2 5" xfId="12671" xr:uid="{33C94DBB-AB0B-4563-8307-C5C9E4663185}"/>
    <cellStyle name="Comma 13 2 2 2 5 2" xfId="47681" xr:uid="{CDEF5EE7-9CA3-4E65-A588-A88F95F1ADD7}"/>
    <cellStyle name="Comma 13 2 2 2 5 3" xfId="30176" xr:uid="{9971753C-6A3A-4E04-ADCF-1473E2AC2D63}"/>
    <cellStyle name="Comma 13 2 2 2 6" xfId="38929" xr:uid="{504429A0-27F5-46F9-B592-1EC5CFC32CF5}"/>
    <cellStyle name="Comma 13 2 2 2 7" xfId="21424" xr:uid="{47E3071E-F053-400C-A784-3C09A50F5F1E}"/>
    <cellStyle name="Comma 13 2 2 3" xfId="4462" xr:uid="{00000000-0005-0000-0000-0000B7040000}"/>
    <cellStyle name="Comma 13 2 2 3 2" xfId="6651" xr:uid="{00000000-0005-0000-0000-0000B8040000}"/>
    <cellStyle name="Comma 13 2 2 3 2 2" xfId="11028" xr:uid="{00000000-0005-0000-0000-0000B9040000}"/>
    <cellStyle name="Comma 13 2 2 3 2 2 2" xfId="19781" xr:uid="{5CEF1391-72AB-4AE4-BFD4-3BA42EA96AE7}"/>
    <cellStyle name="Comma 13 2 2 3 2 2 2 2" xfId="54791" xr:uid="{37D28B96-4F25-455F-8D27-7DAC654C661D}"/>
    <cellStyle name="Comma 13 2 2 3 2 2 2 3" xfId="37286" xr:uid="{E1C9DB34-2F76-49AA-84A5-C945700D3AF8}"/>
    <cellStyle name="Comma 13 2 2 3 2 2 3" xfId="46039" xr:uid="{6EEEFD51-8C9C-4AEA-9E7E-1F63651E727C}"/>
    <cellStyle name="Comma 13 2 2 3 2 2 4" xfId="28534" xr:uid="{9F9C9CC7-C4DF-443A-B4F5-1437E0736366}"/>
    <cellStyle name="Comma 13 2 2 3 2 3" xfId="15405" xr:uid="{F19B13FC-6AE2-4D52-8769-82DD67DF1FB3}"/>
    <cellStyle name="Comma 13 2 2 3 2 3 2" xfId="50415" xr:uid="{4E98460C-2BAD-4C62-BC8E-8871047AED8E}"/>
    <cellStyle name="Comma 13 2 2 3 2 3 3" xfId="32910" xr:uid="{EA8DBA08-4026-452B-86C4-A965ECC073C8}"/>
    <cellStyle name="Comma 13 2 2 3 2 4" xfId="41663" xr:uid="{D413AC99-6A7E-4001-BCFF-241FC593D490}"/>
    <cellStyle name="Comma 13 2 2 3 2 5" xfId="24158" xr:uid="{7A8A802D-7353-4C23-9DAE-D27E88BAE063}"/>
    <cellStyle name="Comma 13 2 2 3 3" xfId="8840" xr:uid="{00000000-0005-0000-0000-0000BA040000}"/>
    <cellStyle name="Comma 13 2 2 3 3 2" xfId="17593" xr:uid="{EFC3805A-39ED-4C30-809E-555A6C7E8EAB}"/>
    <cellStyle name="Comma 13 2 2 3 3 2 2" xfId="52603" xr:uid="{C0DEC2B0-C721-4B07-94CF-BF69FC4A899B}"/>
    <cellStyle name="Comma 13 2 2 3 3 2 3" xfId="35098" xr:uid="{0150B4D9-B38B-4055-9B29-F39FC26FEF58}"/>
    <cellStyle name="Comma 13 2 2 3 3 3" xfId="43851" xr:uid="{9DC7DB36-9086-49F2-AA50-E67250AC41E8}"/>
    <cellStyle name="Comma 13 2 2 3 3 4" xfId="26346" xr:uid="{32D1ED73-7BD5-4178-A845-B6D64C94BF21}"/>
    <cellStyle name="Comma 13 2 2 3 4" xfId="13217" xr:uid="{2F146DF0-0002-4678-B1CE-8507455C4319}"/>
    <cellStyle name="Comma 13 2 2 3 4 2" xfId="48227" xr:uid="{F280CE08-652E-4D04-A02B-6671B9804A17}"/>
    <cellStyle name="Comma 13 2 2 3 4 3" xfId="30722" xr:uid="{D0B61572-3989-47C8-A1D0-00CA0FA78BDB}"/>
    <cellStyle name="Comma 13 2 2 3 5" xfId="39475" xr:uid="{C2DAE296-0E00-4D6C-9534-7DCDAFF015AD}"/>
    <cellStyle name="Comma 13 2 2 3 6" xfId="21970" xr:uid="{ADC77804-F46C-4AF8-AF48-69DEB6C7F2EF}"/>
    <cellStyle name="Comma 13 2 2 4" xfId="5557" xr:uid="{00000000-0005-0000-0000-0000BB040000}"/>
    <cellStyle name="Comma 13 2 2 4 2" xfId="9934" xr:uid="{00000000-0005-0000-0000-0000BC040000}"/>
    <cellStyle name="Comma 13 2 2 4 2 2" xfId="18687" xr:uid="{73E54E4E-841A-467C-9D32-5144E7D73C0D}"/>
    <cellStyle name="Comma 13 2 2 4 2 2 2" xfId="53697" xr:uid="{47D348BB-0138-4CDE-BB33-25C0D2AC497B}"/>
    <cellStyle name="Comma 13 2 2 4 2 2 3" xfId="36192" xr:uid="{47C0F88B-236D-4114-85FD-4E51D3FED56A}"/>
    <cellStyle name="Comma 13 2 2 4 2 3" xfId="44945" xr:uid="{3DB87141-F7FC-4D3B-834B-24F47942BE38}"/>
    <cellStyle name="Comma 13 2 2 4 2 4" xfId="27440" xr:uid="{86F14C6C-FB50-4197-A8AD-4C3BCC456D40}"/>
    <cellStyle name="Comma 13 2 2 4 3" xfId="14311" xr:uid="{DB4B6498-7786-46F2-98A3-1B6DFABA765D}"/>
    <cellStyle name="Comma 13 2 2 4 3 2" xfId="49321" xr:uid="{B433A2EA-8C6C-472D-9E51-858CA884937B}"/>
    <cellStyle name="Comma 13 2 2 4 3 3" xfId="31816" xr:uid="{B53E30A2-EBF7-47D0-B76B-2BF6C90EEA12}"/>
    <cellStyle name="Comma 13 2 2 4 4" xfId="40569" xr:uid="{9CB3C41F-B407-42E4-A175-3D38DE09B6A3}"/>
    <cellStyle name="Comma 13 2 2 4 5" xfId="23064" xr:uid="{672AE5EC-9321-4116-AD82-B8A4B6553AFD}"/>
    <cellStyle name="Comma 13 2 2 5" xfId="7746" xr:uid="{00000000-0005-0000-0000-0000BD040000}"/>
    <cellStyle name="Comma 13 2 2 5 2" xfId="16499" xr:uid="{B6874BAA-15B7-4E80-9907-24AF99C4F424}"/>
    <cellStyle name="Comma 13 2 2 5 2 2" xfId="51509" xr:uid="{F9614F11-1326-4C97-83CC-ADE980B79206}"/>
    <cellStyle name="Comma 13 2 2 5 2 3" xfId="34004" xr:uid="{7E8C93C6-518B-42A4-9EEC-9A1E5AD960DF}"/>
    <cellStyle name="Comma 13 2 2 5 3" xfId="42757" xr:uid="{4D78EF6E-EE41-4709-B881-A15571D3EAC8}"/>
    <cellStyle name="Comma 13 2 2 5 4" xfId="25252" xr:uid="{143D695D-AF04-49D1-8576-9CA7A8A8CC4B}"/>
    <cellStyle name="Comma 13 2 2 6" xfId="12123" xr:uid="{8FAF5C60-0312-48FD-AF9A-BE039DE37003}"/>
    <cellStyle name="Comma 13 2 2 6 2" xfId="47133" xr:uid="{DEB309EC-D1A0-420E-A00B-ADD5DAA93F5A}"/>
    <cellStyle name="Comma 13 2 2 6 3" xfId="29628" xr:uid="{6B6032CF-9A16-46D6-A18F-7AA285B0D50D}"/>
    <cellStyle name="Comma 13 2 2 7" xfId="38381" xr:uid="{4F7EAC99-CC47-4899-BDDD-AF5C448DC58D}"/>
    <cellStyle name="Comma 13 2 2 8" xfId="20876" xr:uid="{2757BEBE-86C3-40F7-A9E7-FF2F4E98DACD}"/>
    <cellStyle name="Comma 13 2 3" xfId="3640" xr:uid="{00000000-0005-0000-0000-0000BE040000}"/>
    <cellStyle name="Comma 13 2 3 2" xfId="4736" xr:uid="{00000000-0005-0000-0000-0000BF040000}"/>
    <cellStyle name="Comma 13 2 3 2 2" xfId="6925" xr:uid="{00000000-0005-0000-0000-0000C0040000}"/>
    <cellStyle name="Comma 13 2 3 2 2 2" xfId="11302" xr:uid="{00000000-0005-0000-0000-0000C1040000}"/>
    <cellStyle name="Comma 13 2 3 2 2 2 2" xfId="20055" xr:uid="{A03B8365-A08B-4723-8C57-1C19FD817BC9}"/>
    <cellStyle name="Comma 13 2 3 2 2 2 2 2" xfId="55065" xr:uid="{134D4448-21C2-4D14-A27E-A707E1157F48}"/>
    <cellStyle name="Comma 13 2 3 2 2 2 2 3" xfId="37560" xr:uid="{EC5FC8EF-6E07-4F04-99B7-6D0EED469BF5}"/>
    <cellStyle name="Comma 13 2 3 2 2 2 3" xfId="46313" xr:uid="{428899AD-9189-4902-B521-8B14DC0434A0}"/>
    <cellStyle name="Comma 13 2 3 2 2 2 4" xfId="28808" xr:uid="{BD1E4725-7153-4127-AE1D-08566FE1E116}"/>
    <cellStyle name="Comma 13 2 3 2 2 3" xfId="15679" xr:uid="{CA4750C2-40A6-459A-926D-23647EC43F9D}"/>
    <cellStyle name="Comma 13 2 3 2 2 3 2" xfId="50689" xr:uid="{AB7789B7-0FE9-490E-A291-7770296AF096}"/>
    <cellStyle name="Comma 13 2 3 2 2 3 3" xfId="33184" xr:uid="{89362FA8-EA49-4673-854D-4BD00AC5D541}"/>
    <cellStyle name="Comma 13 2 3 2 2 4" xfId="41937" xr:uid="{2788D175-9F39-45BF-B175-3A43EF91BA10}"/>
    <cellStyle name="Comma 13 2 3 2 2 5" xfId="24432" xr:uid="{E7283CFA-5428-4CB6-80DA-57DD637BCC15}"/>
    <cellStyle name="Comma 13 2 3 2 3" xfId="9114" xr:uid="{00000000-0005-0000-0000-0000C2040000}"/>
    <cellStyle name="Comma 13 2 3 2 3 2" xfId="17867" xr:uid="{1078A8E6-4C75-4D31-B04E-852E4D36F2A4}"/>
    <cellStyle name="Comma 13 2 3 2 3 2 2" xfId="52877" xr:uid="{137BAF84-208B-4933-A614-1F2FB0D62D4F}"/>
    <cellStyle name="Comma 13 2 3 2 3 2 3" xfId="35372" xr:uid="{B4F4FD51-3554-4483-86F9-C669A76612E7}"/>
    <cellStyle name="Comma 13 2 3 2 3 3" xfId="44125" xr:uid="{3C69670F-8B91-4DAD-A30F-0F28086AE155}"/>
    <cellStyle name="Comma 13 2 3 2 3 4" xfId="26620" xr:uid="{9BE77517-CF5D-4B84-904C-59A4C3BFCC57}"/>
    <cellStyle name="Comma 13 2 3 2 4" xfId="13491" xr:uid="{8D6A953C-949D-4BF2-9DED-FC84B6E7A02B}"/>
    <cellStyle name="Comma 13 2 3 2 4 2" xfId="48501" xr:uid="{F2BEE622-CC11-4D6E-BAA7-65D556641938}"/>
    <cellStyle name="Comma 13 2 3 2 4 3" xfId="30996" xr:uid="{7C973827-676F-469F-A983-61E75DE2612D}"/>
    <cellStyle name="Comma 13 2 3 2 5" xfId="39749" xr:uid="{AD96D336-C674-47EC-B428-A70783672F25}"/>
    <cellStyle name="Comma 13 2 3 2 6" xfId="22244" xr:uid="{D86C1D99-C3FC-4E92-9CF4-75FAF4C06234}"/>
    <cellStyle name="Comma 13 2 3 3" xfId="5831" xr:uid="{00000000-0005-0000-0000-0000C3040000}"/>
    <cellStyle name="Comma 13 2 3 3 2" xfId="10208" xr:uid="{00000000-0005-0000-0000-0000C4040000}"/>
    <cellStyle name="Comma 13 2 3 3 2 2" xfId="18961" xr:uid="{449B4252-2F04-43E6-B49E-73C3EEFE2393}"/>
    <cellStyle name="Comma 13 2 3 3 2 2 2" xfId="53971" xr:uid="{4DEC8039-CED8-42DB-B0FD-9EEE2AB4B266}"/>
    <cellStyle name="Comma 13 2 3 3 2 2 3" xfId="36466" xr:uid="{713F3824-4CF8-480B-AA48-78520B5FA0E3}"/>
    <cellStyle name="Comma 13 2 3 3 2 3" xfId="45219" xr:uid="{DFC5303A-11AC-4C88-B193-DFE3F015DA92}"/>
    <cellStyle name="Comma 13 2 3 3 2 4" xfId="27714" xr:uid="{401FEC47-3036-4F8A-A9A9-0F91CDC282A3}"/>
    <cellStyle name="Comma 13 2 3 3 3" xfId="14585" xr:uid="{DC83EFE3-0843-4BB3-99A5-52972D125A78}"/>
    <cellStyle name="Comma 13 2 3 3 3 2" xfId="49595" xr:uid="{04D3D334-30C6-4EEB-A8FA-2D5FB2CB6543}"/>
    <cellStyle name="Comma 13 2 3 3 3 3" xfId="32090" xr:uid="{EBF3A5E7-4543-48ED-A7D1-4265676C515C}"/>
    <cellStyle name="Comma 13 2 3 3 4" xfId="40843" xr:uid="{CB7413A4-2968-4D72-9A4F-A7B8AED48443}"/>
    <cellStyle name="Comma 13 2 3 3 5" xfId="23338" xr:uid="{9E99E4E4-18C7-4416-B7FA-32DF66F25630}"/>
    <cellStyle name="Comma 13 2 3 4" xfId="8020" xr:uid="{00000000-0005-0000-0000-0000C5040000}"/>
    <cellStyle name="Comma 13 2 3 4 2" xfId="16773" xr:uid="{69F19719-4368-4E53-B372-584D62E20FE8}"/>
    <cellStyle name="Comma 13 2 3 4 2 2" xfId="51783" xr:uid="{540777EB-0DB6-4C33-8A52-862B22D1A5F5}"/>
    <cellStyle name="Comma 13 2 3 4 2 3" xfId="34278" xr:uid="{DE0F9871-5975-420A-9000-B2060B75236B}"/>
    <cellStyle name="Comma 13 2 3 4 3" xfId="43031" xr:uid="{8F4CF731-D146-40C6-925F-C31A1E2A080D}"/>
    <cellStyle name="Comma 13 2 3 4 4" xfId="25526" xr:uid="{3BA55C67-29FC-45E1-AA0F-00C70EC7375D}"/>
    <cellStyle name="Comma 13 2 3 5" xfId="12397" xr:uid="{F73374F7-CC20-461A-B988-A686B67D5AC9}"/>
    <cellStyle name="Comma 13 2 3 5 2" xfId="47407" xr:uid="{E7169419-B808-4B42-B2DD-34B808C8AB82}"/>
    <cellStyle name="Comma 13 2 3 5 3" xfId="29902" xr:uid="{B49E6505-526E-41E3-AA01-E8B2CB8B2986}"/>
    <cellStyle name="Comma 13 2 3 6" xfId="38655" xr:uid="{CC6C3A6F-D1CD-41AC-8502-1E62C97A5604}"/>
    <cellStyle name="Comma 13 2 3 7" xfId="21150" xr:uid="{3C4264F6-88E3-4299-BC0A-242107B48EDA}"/>
    <cellStyle name="Comma 13 2 4" xfId="4188" xr:uid="{00000000-0005-0000-0000-0000C6040000}"/>
    <cellStyle name="Comma 13 2 4 2" xfId="6377" xr:uid="{00000000-0005-0000-0000-0000C7040000}"/>
    <cellStyle name="Comma 13 2 4 2 2" xfId="10754" xr:uid="{00000000-0005-0000-0000-0000C8040000}"/>
    <cellStyle name="Comma 13 2 4 2 2 2" xfId="19507" xr:uid="{DE16D6DA-2C5D-4802-A9EB-7CE1328C4418}"/>
    <cellStyle name="Comma 13 2 4 2 2 2 2" xfId="54517" xr:uid="{1D41EDF3-2BAE-480C-A442-2F423AF3B4A3}"/>
    <cellStyle name="Comma 13 2 4 2 2 2 3" xfId="37012" xr:uid="{4DD17C68-1CF6-4CBD-BB07-F5C7D8330442}"/>
    <cellStyle name="Comma 13 2 4 2 2 3" xfId="45765" xr:uid="{265414B1-6B7F-4ECE-9807-7262BAF902E0}"/>
    <cellStyle name="Comma 13 2 4 2 2 4" xfId="28260" xr:uid="{BFDCD5F1-20D5-4079-87D6-E8CC1E0A4314}"/>
    <cellStyle name="Comma 13 2 4 2 3" xfId="15131" xr:uid="{D528B889-5163-4AF8-9A28-1B3D30A9B28D}"/>
    <cellStyle name="Comma 13 2 4 2 3 2" xfId="50141" xr:uid="{F1BEFC59-F6C0-4E3B-BF27-6D0CE423A445}"/>
    <cellStyle name="Comma 13 2 4 2 3 3" xfId="32636" xr:uid="{AD7235DD-573B-451E-B5BA-5BB6D668663C}"/>
    <cellStyle name="Comma 13 2 4 2 4" xfId="41389" xr:uid="{EA2A3C2C-AF56-4291-ACB2-2A0D9C8DB4BE}"/>
    <cellStyle name="Comma 13 2 4 2 5" xfId="23884" xr:uid="{A66A5E9E-FBFA-49C4-BF67-6A24A263D5A5}"/>
    <cellStyle name="Comma 13 2 4 3" xfId="8566" xr:uid="{00000000-0005-0000-0000-0000C9040000}"/>
    <cellStyle name="Comma 13 2 4 3 2" xfId="17319" xr:uid="{9CE84C68-4B24-48AF-9294-9D6A5606338C}"/>
    <cellStyle name="Comma 13 2 4 3 2 2" xfId="52329" xr:uid="{5534AA22-9784-4DD5-A023-0FB405F1CDCA}"/>
    <cellStyle name="Comma 13 2 4 3 2 3" xfId="34824" xr:uid="{F3178006-D5BB-4469-A885-38DD3A661AF2}"/>
    <cellStyle name="Comma 13 2 4 3 3" xfId="43577" xr:uid="{9C41A36E-6287-4EF1-A1EC-C45B536391CA}"/>
    <cellStyle name="Comma 13 2 4 3 4" xfId="26072" xr:uid="{01E852D1-6324-4458-B4E9-1D7F8FCB02A4}"/>
    <cellStyle name="Comma 13 2 4 4" xfId="12943" xr:uid="{91301C33-9C20-47CA-95AE-DB33CE272CD1}"/>
    <cellStyle name="Comma 13 2 4 4 2" xfId="47953" xr:uid="{FBD57FF5-D111-4582-8A84-B5C1A9122F43}"/>
    <cellStyle name="Comma 13 2 4 4 3" xfId="30448" xr:uid="{50FDCF2C-1402-4571-8049-A5243E7F08F3}"/>
    <cellStyle name="Comma 13 2 4 5" xfId="39201" xr:uid="{0943BCE3-C9A8-4952-BB4B-5CF7CA4CE2BA}"/>
    <cellStyle name="Comma 13 2 4 6" xfId="21696" xr:uid="{AF50C1A5-E991-4F91-B04F-B58633AF3300}"/>
    <cellStyle name="Comma 13 2 5" xfId="5283" xr:uid="{00000000-0005-0000-0000-0000CA040000}"/>
    <cellStyle name="Comma 13 2 5 2" xfId="9660" xr:uid="{00000000-0005-0000-0000-0000CB040000}"/>
    <cellStyle name="Comma 13 2 5 2 2" xfId="18413" xr:uid="{EF8C6BD2-47BE-4A4C-BBEE-EAE7942ED41E}"/>
    <cellStyle name="Comma 13 2 5 2 2 2" xfId="53423" xr:uid="{5A855F77-0BD3-420F-920B-FC6606B020BF}"/>
    <cellStyle name="Comma 13 2 5 2 2 3" xfId="35918" xr:uid="{5BCC2B10-5040-4C12-9B54-1C23F5B2B2BE}"/>
    <cellStyle name="Comma 13 2 5 2 3" xfId="44671" xr:uid="{36DB6FA4-CA40-4E11-AD99-D4687DEFC342}"/>
    <cellStyle name="Comma 13 2 5 2 4" xfId="27166" xr:uid="{4691B9B4-436B-45B3-B206-2F49A02401FF}"/>
    <cellStyle name="Comma 13 2 5 3" xfId="14037" xr:uid="{4D650F53-19A5-4471-8E2C-5AD3D7113FCE}"/>
    <cellStyle name="Comma 13 2 5 3 2" xfId="49047" xr:uid="{C0A570D2-F749-4010-89E5-DAA735009638}"/>
    <cellStyle name="Comma 13 2 5 3 3" xfId="31542" xr:uid="{4D686F42-8C86-4024-B36F-60A3AE652B70}"/>
    <cellStyle name="Comma 13 2 5 4" xfId="40295" xr:uid="{951C16C7-91CB-4895-B874-B70FE371FFE7}"/>
    <cellStyle name="Comma 13 2 5 5" xfId="22790" xr:uid="{F181BC96-5F5C-478D-B82C-0CB8090AD3CA}"/>
    <cellStyle name="Comma 13 2 6" xfId="7472" xr:uid="{00000000-0005-0000-0000-0000CC040000}"/>
    <cellStyle name="Comma 13 2 6 2" xfId="16225" xr:uid="{B2916690-1E20-4FBE-93DA-96ACCDAA0799}"/>
    <cellStyle name="Comma 13 2 6 2 2" xfId="51235" xr:uid="{BD85DFAA-016D-4CAF-8921-30AAFC36186D}"/>
    <cellStyle name="Comma 13 2 6 2 3" xfId="33730" xr:uid="{2486D7A7-7B79-488C-8892-FF74F292A810}"/>
    <cellStyle name="Comma 13 2 6 3" xfId="42483" xr:uid="{F8D72638-064A-48CC-B32A-9B2611F8B9EC}"/>
    <cellStyle name="Comma 13 2 6 4" xfId="24978" xr:uid="{A96BFCE5-E886-4273-96BA-B602DA222473}"/>
    <cellStyle name="Comma 13 2 7" xfId="11849" xr:uid="{ADCE9565-77B4-4812-8EDF-E6216A7704AB}"/>
    <cellStyle name="Comma 13 2 7 2" xfId="46859" xr:uid="{2DCBA227-CC6F-433E-A50B-8F9885239F16}"/>
    <cellStyle name="Comma 13 2 7 3" xfId="29354" xr:uid="{F915F27E-BC1B-4357-BA63-498F4E01DEBE}"/>
    <cellStyle name="Comma 13 2 8" xfId="38107" xr:uid="{EC20F408-96D0-4D76-B762-171C38CB8E70}"/>
    <cellStyle name="Comma 13 2 9" xfId="20602" xr:uid="{6F283A21-E348-4FBB-A9AB-F633639E66D6}"/>
    <cellStyle name="Comma 13 3" xfId="3249" xr:uid="{00000000-0005-0000-0000-0000CD040000}"/>
    <cellStyle name="Comma 13 3 2" xfId="3802" xr:uid="{00000000-0005-0000-0000-0000CE040000}"/>
    <cellStyle name="Comma 13 3 2 2" xfId="4898" xr:uid="{00000000-0005-0000-0000-0000CF040000}"/>
    <cellStyle name="Comma 13 3 2 2 2" xfId="7087" xr:uid="{00000000-0005-0000-0000-0000D0040000}"/>
    <cellStyle name="Comma 13 3 2 2 2 2" xfId="11464" xr:uid="{00000000-0005-0000-0000-0000D1040000}"/>
    <cellStyle name="Comma 13 3 2 2 2 2 2" xfId="20217" xr:uid="{DB4A3615-E551-44AA-9E32-AA8BF39C32B6}"/>
    <cellStyle name="Comma 13 3 2 2 2 2 2 2" xfId="55227" xr:uid="{FDEF750E-51E3-4D4B-9A35-58E8EED773FE}"/>
    <cellStyle name="Comma 13 3 2 2 2 2 2 3" xfId="37722" xr:uid="{9FDAED7F-D600-49FC-B62E-CE1B9A788461}"/>
    <cellStyle name="Comma 13 3 2 2 2 2 3" xfId="46475" xr:uid="{24EE8175-14D4-4724-ADBF-1341CFF09684}"/>
    <cellStyle name="Comma 13 3 2 2 2 2 4" xfId="28970" xr:uid="{EF66A212-A503-4648-BA7E-8915D79B215C}"/>
    <cellStyle name="Comma 13 3 2 2 2 3" xfId="15841" xr:uid="{E161A67F-B176-46B7-8F8B-62DC5CD05146}"/>
    <cellStyle name="Comma 13 3 2 2 2 3 2" xfId="50851" xr:uid="{E3B5B441-28EB-45AE-B65E-CD04C64B17BA}"/>
    <cellStyle name="Comma 13 3 2 2 2 3 3" xfId="33346" xr:uid="{AD09DF4F-0712-4084-B23F-DBF03BB51C96}"/>
    <cellStyle name="Comma 13 3 2 2 2 4" xfId="42099" xr:uid="{355E68F3-828C-41A9-80E7-A5138B204AD2}"/>
    <cellStyle name="Comma 13 3 2 2 2 5" xfId="24594" xr:uid="{C3C446D8-0467-49CD-B881-0B4F39AF1407}"/>
    <cellStyle name="Comma 13 3 2 2 3" xfId="9276" xr:uid="{00000000-0005-0000-0000-0000D2040000}"/>
    <cellStyle name="Comma 13 3 2 2 3 2" xfId="18029" xr:uid="{D0E0B651-4442-47C7-B4B6-D5ADB288C690}"/>
    <cellStyle name="Comma 13 3 2 2 3 2 2" xfId="53039" xr:uid="{05F873B3-C00A-4F85-BD7C-7BC9B4E20BC5}"/>
    <cellStyle name="Comma 13 3 2 2 3 2 3" xfId="35534" xr:uid="{9BE2AB31-18C3-4DCB-8946-7BD262351B6F}"/>
    <cellStyle name="Comma 13 3 2 2 3 3" xfId="44287" xr:uid="{F709DF5D-FCB3-4BBC-B8C0-3DEA3B2BFE1F}"/>
    <cellStyle name="Comma 13 3 2 2 3 4" xfId="26782" xr:uid="{146D14F2-6355-40E9-8A8A-D39ADCB4B4D1}"/>
    <cellStyle name="Comma 13 3 2 2 4" xfId="13653" xr:uid="{E4503142-0C0F-4D2D-9615-1A385D5A02C8}"/>
    <cellStyle name="Comma 13 3 2 2 4 2" xfId="48663" xr:uid="{82179142-BAE2-4EF6-834A-3E1274815F42}"/>
    <cellStyle name="Comma 13 3 2 2 4 3" xfId="31158" xr:uid="{CF0F9CC3-2DA4-47FC-9C79-97FB5B12FEED}"/>
    <cellStyle name="Comma 13 3 2 2 5" xfId="39911" xr:uid="{DAB404A8-5FBE-46DD-90B3-EDDA49A998E1}"/>
    <cellStyle name="Comma 13 3 2 2 6" xfId="22406" xr:uid="{F875F837-3364-4239-A068-C0B98DBB08CF}"/>
    <cellStyle name="Comma 13 3 2 3" xfId="5993" xr:uid="{00000000-0005-0000-0000-0000D3040000}"/>
    <cellStyle name="Comma 13 3 2 3 2" xfId="10370" xr:uid="{00000000-0005-0000-0000-0000D4040000}"/>
    <cellStyle name="Comma 13 3 2 3 2 2" xfId="19123" xr:uid="{5077E264-2650-4FD8-AC53-B8FA1187C95F}"/>
    <cellStyle name="Comma 13 3 2 3 2 2 2" xfId="54133" xr:uid="{91F1E623-6DC9-4D52-8CE5-E05A93885098}"/>
    <cellStyle name="Comma 13 3 2 3 2 2 3" xfId="36628" xr:uid="{D8F06BE8-48A0-45A3-B849-0CAC98765544}"/>
    <cellStyle name="Comma 13 3 2 3 2 3" xfId="45381" xr:uid="{1BC07773-5600-4878-A468-53E7C26C20BF}"/>
    <cellStyle name="Comma 13 3 2 3 2 4" xfId="27876" xr:uid="{47F8A61E-87C6-4332-BE07-44EDAAA1D92D}"/>
    <cellStyle name="Comma 13 3 2 3 3" xfId="14747" xr:uid="{EDC58313-8A75-4C8C-871A-AC19D28D15CB}"/>
    <cellStyle name="Comma 13 3 2 3 3 2" xfId="49757" xr:uid="{A2C011FE-F365-4F7B-ADD2-D876F2EEEFA2}"/>
    <cellStyle name="Comma 13 3 2 3 3 3" xfId="32252" xr:uid="{2B5663B6-1DFD-40D6-83D4-75F7566963E9}"/>
    <cellStyle name="Comma 13 3 2 3 4" xfId="41005" xr:uid="{983AA938-2A0F-4D22-8359-49F226F00E78}"/>
    <cellStyle name="Comma 13 3 2 3 5" xfId="23500" xr:uid="{7BBA9D97-E524-483E-A488-5FA152834DA1}"/>
    <cellStyle name="Comma 13 3 2 4" xfId="8182" xr:uid="{00000000-0005-0000-0000-0000D5040000}"/>
    <cellStyle name="Comma 13 3 2 4 2" xfId="16935" xr:uid="{90E97CE3-F74E-4D25-AF32-D697E1DCD4D3}"/>
    <cellStyle name="Comma 13 3 2 4 2 2" xfId="51945" xr:uid="{A4A601B0-1D57-405C-8A0A-44B123816B0F}"/>
    <cellStyle name="Comma 13 3 2 4 2 3" xfId="34440" xr:uid="{F7FB65F2-3A61-4F4A-9CF6-AE608F232E5C}"/>
    <cellStyle name="Comma 13 3 2 4 3" xfId="43193" xr:uid="{DA19D5BF-829B-42A2-B430-815B6B6F7988}"/>
    <cellStyle name="Comma 13 3 2 4 4" xfId="25688" xr:uid="{E168AE7A-DB51-4976-AB7E-969761CFE2B9}"/>
    <cellStyle name="Comma 13 3 2 5" xfId="12559" xr:uid="{9A79DA52-0906-4CF3-BB78-5A3EFF98C8E2}"/>
    <cellStyle name="Comma 13 3 2 5 2" xfId="47569" xr:uid="{D92520D2-6DE3-4A08-BA3E-4611D7D02F19}"/>
    <cellStyle name="Comma 13 3 2 5 3" xfId="30064" xr:uid="{7498C0B3-9DEB-4F05-BB2A-6B53B1A4506E}"/>
    <cellStyle name="Comma 13 3 2 6" xfId="38817" xr:uid="{487B6E79-B5A4-4491-81ED-F8B8996FE5C0}"/>
    <cellStyle name="Comma 13 3 2 7" xfId="21312" xr:uid="{C919FA08-BA1D-4E87-822C-C939348319AC}"/>
    <cellStyle name="Comma 13 3 3" xfId="4350" xr:uid="{00000000-0005-0000-0000-0000D6040000}"/>
    <cellStyle name="Comma 13 3 3 2" xfId="6539" xr:uid="{00000000-0005-0000-0000-0000D7040000}"/>
    <cellStyle name="Comma 13 3 3 2 2" xfId="10916" xr:uid="{00000000-0005-0000-0000-0000D8040000}"/>
    <cellStyle name="Comma 13 3 3 2 2 2" xfId="19669" xr:uid="{A6B76661-BB30-40AF-BCEA-C42E5DD9C1CE}"/>
    <cellStyle name="Comma 13 3 3 2 2 2 2" xfId="54679" xr:uid="{F689F058-E697-4BD9-8739-165405AF3863}"/>
    <cellStyle name="Comma 13 3 3 2 2 2 3" xfId="37174" xr:uid="{D4908DCD-8474-4EB9-9DA3-BD88F061D8D8}"/>
    <cellStyle name="Comma 13 3 3 2 2 3" xfId="45927" xr:uid="{088B80F5-44AE-4036-8D1E-D1036D739942}"/>
    <cellStyle name="Comma 13 3 3 2 2 4" xfId="28422" xr:uid="{3475ACC7-326A-49DB-8B2B-9EA98A7B922A}"/>
    <cellStyle name="Comma 13 3 3 2 3" xfId="15293" xr:uid="{13F84360-7031-485E-BF51-3E53386FB369}"/>
    <cellStyle name="Comma 13 3 3 2 3 2" xfId="50303" xr:uid="{CB8628E4-2797-4BF8-B198-75F32FA7CE2A}"/>
    <cellStyle name="Comma 13 3 3 2 3 3" xfId="32798" xr:uid="{06B796B0-0642-4B2F-980C-5FBEA7A2EE6C}"/>
    <cellStyle name="Comma 13 3 3 2 4" xfId="41551" xr:uid="{8ABDE05C-4E44-4062-9F5D-BC0FC34AF493}"/>
    <cellStyle name="Comma 13 3 3 2 5" xfId="24046" xr:uid="{B31FE6BC-1839-41A5-9388-8EA52E5958BF}"/>
    <cellStyle name="Comma 13 3 3 3" xfId="8728" xr:uid="{00000000-0005-0000-0000-0000D9040000}"/>
    <cellStyle name="Comma 13 3 3 3 2" xfId="17481" xr:uid="{1E3C37D9-96CB-4E1D-AFFD-C783FCBF7D04}"/>
    <cellStyle name="Comma 13 3 3 3 2 2" xfId="52491" xr:uid="{7BDB3DA7-FDF0-4A62-A08A-BD68AF246BD7}"/>
    <cellStyle name="Comma 13 3 3 3 2 3" xfId="34986" xr:uid="{01188B4C-43D9-4913-A8F7-91B05770CBE8}"/>
    <cellStyle name="Comma 13 3 3 3 3" xfId="43739" xr:uid="{652E0230-93CB-4CEB-82A7-23C54731E7DA}"/>
    <cellStyle name="Comma 13 3 3 3 4" xfId="26234" xr:uid="{37FB3887-7597-413A-ABAB-4C522D26D3BB}"/>
    <cellStyle name="Comma 13 3 3 4" xfId="13105" xr:uid="{DDA087A1-CFA5-410A-8F76-F63CD39C267F}"/>
    <cellStyle name="Comma 13 3 3 4 2" xfId="48115" xr:uid="{1B4AD89F-F9C1-4181-BC6C-6C305CD20D59}"/>
    <cellStyle name="Comma 13 3 3 4 3" xfId="30610" xr:uid="{8A030D6F-CC65-4E4F-A3D4-9F087D18426A}"/>
    <cellStyle name="Comma 13 3 3 5" xfId="39363" xr:uid="{0B858629-B746-46E9-9DDA-B5CA2548EFB4}"/>
    <cellStyle name="Comma 13 3 3 6" xfId="21858" xr:uid="{88149DEA-DD7B-465E-9D07-D52B038D9638}"/>
    <cellStyle name="Comma 13 3 4" xfId="5445" xr:uid="{00000000-0005-0000-0000-0000DA040000}"/>
    <cellStyle name="Comma 13 3 4 2" xfId="9822" xr:uid="{00000000-0005-0000-0000-0000DB040000}"/>
    <cellStyle name="Comma 13 3 4 2 2" xfId="18575" xr:uid="{3E146E02-C7BC-4A77-A8FC-25507754F02E}"/>
    <cellStyle name="Comma 13 3 4 2 2 2" xfId="53585" xr:uid="{9CE91048-1EB2-4EB8-9658-3F3A3106CCC0}"/>
    <cellStyle name="Comma 13 3 4 2 2 3" xfId="36080" xr:uid="{C95CA86D-9C54-412D-9F5E-7381BF98D9C9}"/>
    <cellStyle name="Comma 13 3 4 2 3" xfId="44833" xr:uid="{B7A361BF-039A-41FD-AAB9-3B7C7CA68664}"/>
    <cellStyle name="Comma 13 3 4 2 4" xfId="27328" xr:uid="{0EE25BE5-911C-4FBF-B116-075C3CBE70B1}"/>
    <cellStyle name="Comma 13 3 4 3" xfId="14199" xr:uid="{5431010D-3C37-478A-8129-2780B6DB0AFC}"/>
    <cellStyle name="Comma 13 3 4 3 2" xfId="49209" xr:uid="{37468463-26FF-45C2-98D7-A265AC0E1B18}"/>
    <cellStyle name="Comma 13 3 4 3 3" xfId="31704" xr:uid="{8E8A9BA5-AA2D-451E-92C6-021778AD6C14}"/>
    <cellStyle name="Comma 13 3 4 4" xfId="40457" xr:uid="{A8E30C8B-7099-4B84-AFB9-C25A00B451EC}"/>
    <cellStyle name="Comma 13 3 4 5" xfId="22952" xr:uid="{2D067A9C-2631-4B80-AF48-87CB07188084}"/>
    <cellStyle name="Comma 13 3 5" xfId="7634" xr:uid="{00000000-0005-0000-0000-0000DC040000}"/>
    <cellStyle name="Comma 13 3 5 2" xfId="16387" xr:uid="{DD2ED4F8-5F4E-4074-9A89-121E343885E8}"/>
    <cellStyle name="Comma 13 3 5 2 2" xfId="51397" xr:uid="{E05970E2-CB79-473B-BD70-E1901DC97F06}"/>
    <cellStyle name="Comma 13 3 5 2 3" xfId="33892" xr:uid="{626AFB4E-2F30-4418-93BB-1E3348C6C85C}"/>
    <cellStyle name="Comma 13 3 5 3" xfId="42645" xr:uid="{DC3148D1-A59B-476F-BF8F-526091796E22}"/>
    <cellStyle name="Comma 13 3 5 4" xfId="25140" xr:uid="{01F5858A-E849-46FF-940B-9CF6495D7EE1}"/>
    <cellStyle name="Comma 13 3 6" xfId="12011" xr:uid="{02ABFF6D-18ED-4172-A95D-434E6261654B}"/>
    <cellStyle name="Comma 13 3 6 2" xfId="47021" xr:uid="{18099380-6B11-473E-AB9C-8772A0CB5906}"/>
    <cellStyle name="Comma 13 3 6 3" xfId="29516" xr:uid="{47E64011-7761-43F3-9A09-EE78D7779E44}"/>
    <cellStyle name="Comma 13 3 7" xfId="38269" xr:uid="{D4BFF17D-38E6-4996-BF7B-FDD677C77CEE}"/>
    <cellStyle name="Comma 13 3 8" xfId="20764" xr:uid="{1FD53020-64A8-4BE1-8CFF-CDA643A1F81B}"/>
    <cellStyle name="Comma 13 4" xfId="3528" xr:uid="{00000000-0005-0000-0000-0000DD040000}"/>
    <cellStyle name="Comma 13 4 2" xfId="4624" xr:uid="{00000000-0005-0000-0000-0000DE040000}"/>
    <cellStyle name="Comma 13 4 2 2" xfId="6813" xr:uid="{00000000-0005-0000-0000-0000DF040000}"/>
    <cellStyle name="Comma 13 4 2 2 2" xfId="11190" xr:uid="{00000000-0005-0000-0000-0000E0040000}"/>
    <cellStyle name="Comma 13 4 2 2 2 2" xfId="19943" xr:uid="{1F3B9A45-3079-4D68-BE04-3EE2589F068B}"/>
    <cellStyle name="Comma 13 4 2 2 2 2 2" xfId="54953" xr:uid="{CB638858-9F11-4352-9A22-8860F186ECCF}"/>
    <cellStyle name="Comma 13 4 2 2 2 2 3" xfId="37448" xr:uid="{46D6F9FE-6604-4463-8DD9-09A6373D916B}"/>
    <cellStyle name="Comma 13 4 2 2 2 3" xfId="46201" xr:uid="{08ED38CB-01D5-4547-B73C-7B861A47B4E2}"/>
    <cellStyle name="Comma 13 4 2 2 2 4" xfId="28696" xr:uid="{B8B3B93A-89A3-4A21-A957-DFD6F858F7C1}"/>
    <cellStyle name="Comma 13 4 2 2 3" xfId="15567" xr:uid="{B7843044-7ADE-4D14-AFF3-DAE8AE191A87}"/>
    <cellStyle name="Comma 13 4 2 2 3 2" xfId="50577" xr:uid="{EF865D47-ACC2-423D-A591-9FDCD6CF76C9}"/>
    <cellStyle name="Comma 13 4 2 2 3 3" xfId="33072" xr:uid="{54F49ECF-007A-4555-ADB9-25B4609559B2}"/>
    <cellStyle name="Comma 13 4 2 2 4" xfId="41825" xr:uid="{77E5F8A9-9980-48D3-B913-D248204B0B5A}"/>
    <cellStyle name="Comma 13 4 2 2 5" xfId="24320" xr:uid="{0242B472-669C-4933-922F-5A30E3B976D8}"/>
    <cellStyle name="Comma 13 4 2 3" xfId="9002" xr:uid="{00000000-0005-0000-0000-0000E1040000}"/>
    <cellStyle name="Comma 13 4 2 3 2" xfId="17755" xr:uid="{2CA1AACD-884B-4648-A91D-6CE506CF3A68}"/>
    <cellStyle name="Comma 13 4 2 3 2 2" xfId="52765" xr:uid="{4F680D3E-FE4C-4B0A-8653-6845C170BF33}"/>
    <cellStyle name="Comma 13 4 2 3 2 3" xfId="35260" xr:uid="{B8F71FBD-CFFF-47D4-888C-DD9E738EFBAB}"/>
    <cellStyle name="Comma 13 4 2 3 3" xfId="44013" xr:uid="{69D49758-78DE-4F36-AA99-89533DDF74EA}"/>
    <cellStyle name="Comma 13 4 2 3 4" xfId="26508" xr:uid="{5048A956-A2EA-4D74-B6BF-C4ADB3C3DEC8}"/>
    <cellStyle name="Comma 13 4 2 4" xfId="13379" xr:uid="{4E49D646-3921-40A8-B626-F0940C7550E1}"/>
    <cellStyle name="Comma 13 4 2 4 2" xfId="48389" xr:uid="{6CC80932-45DC-4354-9893-AB2A316F1403}"/>
    <cellStyle name="Comma 13 4 2 4 3" xfId="30884" xr:uid="{0FA4DCE8-EA61-4E90-AA9A-B35A2F72289D}"/>
    <cellStyle name="Comma 13 4 2 5" xfId="39637" xr:uid="{C12B137D-36F1-4E3A-B34D-C27A1F2385DC}"/>
    <cellStyle name="Comma 13 4 2 6" xfId="22132" xr:uid="{11056A0B-3F93-4439-8871-355055F072FF}"/>
    <cellStyle name="Comma 13 4 3" xfId="5719" xr:uid="{00000000-0005-0000-0000-0000E2040000}"/>
    <cellStyle name="Comma 13 4 3 2" xfId="10096" xr:uid="{00000000-0005-0000-0000-0000E3040000}"/>
    <cellStyle name="Comma 13 4 3 2 2" xfId="18849" xr:uid="{FB11BACC-CF82-47C8-B412-F5C86EC2FA43}"/>
    <cellStyle name="Comma 13 4 3 2 2 2" xfId="53859" xr:uid="{4F976BCE-C217-4F2D-82E4-F14E2AA1E2CB}"/>
    <cellStyle name="Comma 13 4 3 2 2 3" xfId="36354" xr:uid="{8AE9A358-25D7-47F0-8820-683B258D5485}"/>
    <cellStyle name="Comma 13 4 3 2 3" xfId="45107" xr:uid="{679CCF1B-B6F7-4D0E-83F2-3375C1C9CD3B}"/>
    <cellStyle name="Comma 13 4 3 2 4" xfId="27602" xr:uid="{5C571C42-CB89-4ABB-A910-B909D51A1174}"/>
    <cellStyle name="Comma 13 4 3 3" xfId="14473" xr:uid="{7FD34062-0317-4FBF-A965-8B2BC6C104CB}"/>
    <cellStyle name="Comma 13 4 3 3 2" xfId="49483" xr:uid="{9747386C-5961-432E-8EF8-C61C4DD09F8B}"/>
    <cellStyle name="Comma 13 4 3 3 3" xfId="31978" xr:uid="{A7D04B17-EA85-424B-890A-7D0B48A4FF46}"/>
    <cellStyle name="Comma 13 4 3 4" xfId="40731" xr:uid="{47055D0C-6EE9-43C0-8CA1-B8EBE8A439DB}"/>
    <cellStyle name="Comma 13 4 3 5" xfId="23226" xr:uid="{26E5E90C-A3D7-4B7C-84B1-2FF2E6D517C5}"/>
    <cellStyle name="Comma 13 4 4" xfId="7908" xr:uid="{00000000-0005-0000-0000-0000E4040000}"/>
    <cellStyle name="Comma 13 4 4 2" xfId="16661" xr:uid="{0FC89F1D-13A2-4556-BFF7-32BD083BD9AE}"/>
    <cellStyle name="Comma 13 4 4 2 2" xfId="51671" xr:uid="{20261CC5-81E5-42C1-84B5-EA61590B18AA}"/>
    <cellStyle name="Comma 13 4 4 2 3" xfId="34166" xr:uid="{66EAB366-9D3E-4A24-AE93-373EDC1388DF}"/>
    <cellStyle name="Comma 13 4 4 3" xfId="42919" xr:uid="{D9CA4CE6-76B6-43FB-8643-973632480049}"/>
    <cellStyle name="Comma 13 4 4 4" xfId="25414" xr:uid="{3034619D-1F04-4741-B8F5-C94400175828}"/>
    <cellStyle name="Comma 13 4 5" xfId="12285" xr:uid="{C505AB49-D948-4AA7-95E0-CD9566149E4E}"/>
    <cellStyle name="Comma 13 4 5 2" xfId="47295" xr:uid="{5AE0B211-C21B-49C6-98C4-61BFAAA719C1}"/>
    <cellStyle name="Comma 13 4 5 3" xfId="29790" xr:uid="{71BFFF9E-BF7A-437C-B645-6685C46B2A4B}"/>
    <cellStyle name="Comma 13 4 6" xfId="38543" xr:uid="{0815B7AC-E582-45D1-A684-B9F24B396A59}"/>
    <cellStyle name="Comma 13 4 7" xfId="21038" xr:uid="{77628279-FC4E-4F80-9F06-1CD2D745154C}"/>
    <cellStyle name="Comma 13 5" xfId="4076" xr:uid="{00000000-0005-0000-0000-0000E5040000}"/>
    <cellStyle name="Comma 13 5 2" xfId="6265" xr:uid="{00000000-0005-0000-0000-0000E6040000}"/>
    <cellStyle name="Comma 13 5 2 2" xfId="10642" xr:uid="{00000000-0005-0000-0000-0000E7040000}"/>
    <cellStyle name="Comma 13 5 2 2 2" xfId="19395" xr:uid="{90A1F2D7-2FB8-4A36-83BF-36A14E406239}"/>
    <cellStyle name="Comma 13 5 2 2 2 2" xfId="54405" xr:uid="{8B73493C-0B4A-4B43-A0BF-158A8E0FFB1B}"/>
    <cellStyle name="Comma 13 5 2 2 2 3" xfId="36900" xr:uid="{F5B98E80-16BF-4D13-96AA-B47C162C9CB8}"/>
    <cellStyle name="Comma 13 5 2 2 3" xfId="45653" xr:uid="{98525FA2-28DC-4066-A0B4-B643D4B6FD67}"/>
    <cellStyle name="Comma 13 5 2 2 4" xfId="28148" xr:uid="{CB09931D-A2AC-4606-87CD-115DE1B50858}"/>
    <cellStyle name="Comma 13 5 2 3" xfId="15019" xr:uid="{54711D11-63A9-40FC-B227-42730C8E865B}"/>
    <cellStyle name="Comma 13 5 2 3 2" xfId="50029" xr:uid="{B94F0E7C-4633-4345-BE49-370DF0D73A55}"/>
    <cellStyle name="Comma 13 5 2 3 3" xfId="32524" xr:uid="{0A10245C-E77E-48F0-BA03-67FF26A507EA}"/>
    <cellStyle name="Comma 13 5 2 4" xfId="41277" xr:uid="{73857D58-24B0-4A17-88DD-91B0FFA9C2D0}"/>
    <cellStyle name="Comma 13 5 2 5" xfId="23772" xr:uid="{9505BCB1-1877-45F6-ADE1-8711494A8508}"/>
    <cellStyle name="Comma 13 5 3" xfId="8454" xr:uid="{00000000-0005-0000-0000-0000E8040000}"/>
    <cellStyle name="Comma 13 5 3 2" xfId="17207" xr:uid="{5E0BCEC4-DDD1-4F82-B771-6B416D1EC5D0}"/>
    <cellStyle name="Comma 13 5 3 2 2" xfId="52217" xr:uid="{948521C1-2704-4B08-AEBD-BC0A5324D6A4}"/>
    <cellStyle name="Comma 13 5 3 2 3" xfId="34712" xr:uid="{9F208D6B-018E-4913-89DA-A02D09D09C4F}"/>
    <cellStyle name="Comma 13 5 3 3" xfId="43465" xr:uid="{4D398A8C-D994-4528-8F30-17BBAC0F9941}"/>
    <cellStyle name="Comma 13 5 3 4" xfId="25960" xr:uid="{51CC8917-3A33-437C-A815-E8BD236A739A}"/>
    <cellStyle name="Comma 13 5 4" xfId="12831" xr:uid="{45309C20-1D3E-4ACD-8137-80BBD7279461}"/>
    <cellStyle name="Comma 13 5 4 2" xfId="47841" xr:uid="{47203B0D-51F7-4BC8-B3B9-7333A3173459}"/>
    <cellStyle name="Comma 13 5 4 3" xfId="30336" xr:uid="{906FB58F-0579-43EC-9840-B54264BDAE0C}"/>
    <cellStyle name="Comma 13 5 5" xfId="39089" xr:uid="{7B3F30C8-4142-4577-9AAF-24DB11AC8010}"/>
    <cellStyle name="Comma 13 5 6" xfId="21584" xr:uid="{337BBF03-3C08-4725-B51B-1B8C0CCBFB4B}"/>
    <cellStyle name="Comma 13 6" xfId="5171" xr:uid="{00000000-0005-0000-0000-0000E9040000}"/>
    <cellStyle name="Comma 13 6 2" xfId="9548" xr:uid="{00000000-0005-0000-0000-0000EA040000}"/>
    <cellStyle name="Comma 13 6 2 2" xfId="18301" xr:uid="{A595BF06-0976-4E1D-BAD0-72BAF6AC2CCC}"/>
    <cellStyle name="Comma 13 6 2 2 2" xfId="53311" xr:uid="{DD114A55-F80E-4D25-936A-CAAD541C9BE5}"/>
    <cellStyle name="Comma 13 6 2 2 3" xfId="35806" xr:uid="{C87D40F5-11FE-4D58-8A1D-CE8960751C72}"/>
    <cellStyle name="Comma 13 6 2 3" xfId="44559" xr:uid="{A07EBD5F-A70D-47DC-B3C1-BED2C1A1C7CF}"/>
    <cellStyle name="Comma 13 6 2 4" xfId="27054" xr:uid="{FF2E7070-73AE-4421-AE1C-1FF3B8E6D840}"/>
    <cellStyle name="Comma 13 6 3" xfId="13925" xr:uid="{DE7844F7-68F7-407A-B330-C844F8B12C7C}"/>
    <cellStyle name="Comma 13 6 3 2" xfId="48935" xr:uid="{80E21367-1919-48E8-B282-4B7C1763E666}"/>
    <cellStyle name="Comma 13 6 3 3" xfId="31430" xr:uid="{A8FDC5E6-3B49-4964-B693-0EEC8D08FC72}"/>
    <cellStyle name="Comma 13 6 4" xfId="40183" xr:uid="{E96A1CD0-97F3-4528-9D74-8D7F3554364F}"/>
    <cellStyle name="Comma 13 6 5" xfId="22678" xr:uid="{0C180C23-6FB5-402C-894C-0A306DF719B4}"/>
    <cellStyle name="Comma 13 7" xfId="7360" xr:uid="{00000000-0005-0000-0000-0000EB040000}"/>
    <cellStyle name="Comma 13 7 2" xfId="16113" xr:uid="{907F1B0B-E328-4D57-941D-33088DDCEADD}"/>
    <cellStyle name="Comma 13 7 2 2" xfId="51123" xr:uid="{31D088C8-62DF-4D99-8CB5-5FFFC613AAE1}"/>
    <cellStyle name="Comma 13 7 2 3" xfId="33618" xr:uid="{8D612314-B08E-4AC6-B9EC-A6B92E57BF52}"/>
    <cellStyle name="Comma 13 7 3" xfId="42371" xr:uid="{1C2C94E3-8BC0-4764-8EB4-2C503970CF4C}"/>
    <cellStyle name="Comma 13 7 4" xfId="24866" xr:uid="{8A1D54FE-27B6-46BD-99A4-52F703B168A6}"/>
    <cellStyle name="Comma 13 8" xfId="11737" xr:uid="{C3C40910-0E5F-46E4-BA1E-4058C586E774}"/>
    <cellStyle name="Comma 13 8 2" xfId="46747" xr:uid="{554E93EB-465E-401E-A5AC-BD3F86670C1B}"/>
    <cellStyle name="Comma 13 8 3" xfId="29242" xr:uid="{917893AF-D137-485C-BC56-5A15C89BD318}"/>
    <cellStyle name="Comma 13 9" xfId="37995" xr:uid="{8291DE04-BE2D-4008-BBFC-EF2E282309E0}"/>
    <cellStyle name="Comma 14" xfId="2937" xr:uid="{00000000-0005-0000-0000-0000EC040000}"/>
    <cellStyle name="Comma 14 10" xfId="20454" xr:uid="{CA102FBA-A794-4F66-9F81-BD2DBE03B504}"/>
    <cellStyle name="Comma 14 2" xfId="3049" xr:uid="{00000000-0005-0000-0000-0000ED040000}"/>
    <cellStyle name="Comma 14 2 2" xfId="3325" xr:uid="{00000000-0005-0000-0000-0000EE040000}"/>
    <cellStyle name="Comma 14 2 2 2" xfId="3878" xr:uid="{00000000-0005-0000-0000-0000EF040000}"/>
    <cellStyle name="Comma 14 2 2 2 2" xfId="4974" xr:uid="{00000000-0005-0000-0000-0000F0040000}"/>
    <cellStyle name="Comma 14 2 2 2 2 2" xfId="7163" xr:uid="{00000000-0005-0000-0000-0000F1040000}"/>
    <cellStyle name="Comma 14 2 2 2 2 2 2" xfId="11540" xr:uid="{00000000-0005-0000-0000-0000F2040000}"/>
    <cellStyle name="Comma 14 2 2 2 2 2 2 2" xfId="20293" xr:uid="{4FFA1BF6-7AF6-4CC5-8AF5-C74370515D95}"/>
    <cellStyle name="Comma 14 2 2 2 2 2 2 2 2" xfId="55303" xr:uid="{070226BD-7F3C-4E98-A36C-573CD42493E2}"/>
    <cellStyle name="Comma 14 2 2 2 2 2 2 2 3" xfId="37798" xr:uid="{15772A9D-14A0-4028-9109-A0E5588987C5}"/>
    <cellStyle name="Comma 14 2 2 2 2 2 2 3" xfId="46551" xr:uid="{1E754CAE-290C-4227-B654-8CCA40480F93}"/>
    <cellStyle name="Comma 14 2 2 2 2 2 2 4" xfId="29046" xr:uid="{7A25F31E-FE84-409B-8BC1-2DA7EC205769}"/>
    <cellStyle name="Comma 14 2 2 2 2 2 3" xfId="15917" xr:uid="{A2A83F2D-6897-43E3-97C5-3F465D5589EC}"/>
    <cellStyle name="Comma 14 2 2 2 2 2 3 2" xfId="50927" xr:uid="{293B90CC-8248-49A1-832C-97D0CE3D9E06}"/>
    <cellStyle name="Comma 14 2 2 2 2 2 3 3" xfId="33422" xr:uid="{CD367D88-5739-4A89-BF61-8CDE57ADDE2E}"/>
    <cellStyle name="Comma 14 2 2 2 2 2 4" xfId="42175" xr:uid="{C160D738-3C2D-4B95-B73E-87EBA1F0C47A}"/>
    <cellStyle name="Comma 14 2 2 2 2 2 5" xfId="24670" xr:uid="{D8E60B86-201E-47DF-A6A7-FFA1EB8913AA}"/>
    <cellStyle name="Comma 14 2 2 2 2 3" xfId="9352" xr:uid="{00000000-0005-0000-0000-0000F3040000}"/>
    <cellStyle name="Comma 14 2 2 2 2 3 2" xfId="18105" xr:uid="{9478B8C1-AC39-4C06-8E3E-9FF81A6CEE79}"/>
    <cellStyle name="Comma 14 2 2 2 2 3 2 2" xfId="53115" xr:uid="{BF7B6D94-2CAE-4930-A390-C7DE29334199}"/>
    <cellStyle name="Comma 14 2 2 2 2 3 2 3" xfId="35610" xr:uid="{AC54F24A-4583-46E2-B7BB-B9E052E1A1EA}"/>
    <cellStyle name="Comma 14 2 2 2 2 3 3" xfId="44363" xr:uid="{3C8AA60E-8FD0-49CA-A78B-B3013BCDB32F}"/>
    <cellStyle name="Comma 14 2 2 2 2 3 4" xfId="26858" xr:uid="{EEB54A74-5F24-4A0B-AA18-589D3337BC75}"/>
    <cellStyle name="Comma 14 2 2 2 2 4" xfId="13729" xr:uid="{02BAE5AE-F4FA-4471-AE79-5741C0B13699}"/>
    <cellStyle name="Comma 14 2 2 2 2 4 2" xfId="48739" xr:uid="{FBFDB81B-C6FD-4F53-90C0-77C3C7D8B3FC}"/>
    <cellStyle name="Comma 14 2 2 2 2 4 3" xfId="31234" xr:uid="{B40AE62A-40D4-4F31-9E56-F3485FB61E7A}"/>
    <cellStyle name="Comma 14 2 2 2 2 5" xfId="39987" xr:uid="{6060D304-C9B6-4F63-99D4-11F8F7B55EC1}"/>
    <cellStyle name="Comma 14 2 2 2 2 6" xfId="22482" xr:uid="{F63454B7-A161-489F-B099-E23D4F6569D1}"/>
    <cellStyle name="Comma 14 2 2 2 3" xfId="6069" xr:uid="{00000000-0005-0000-0000-0000F4040000}"/>
    <cellStyle name="Comma 14 2 2 2 3 2" xfId="10446" xr:uid="{00000000-0005-0000-0000-0000F5040000}"/>
    <cellStyle name="Comma 14 2 2 2 3 2 2" xfId="19199" xr:uid="{F2CAE3D9-2BA8-4FC6-8FE6-9B0B99F570AA}"/>
    <cellStyle name="Comma 14 2 2 2 3 2 2 2" xfId="54209" xr:uid="{C8516D80-C540-40C6-B73D-7B0F79C86C7E}"/>
    <cellStyle name="Comma 14 2 2 2 3 2 2 3" xfId="36704" xr:uid="{82FF65B6-8D09-46AF-B0F1-ED2F59796583}"/>
    <cellStyle name="Comma 14 2 2 2 3 2 3" xfId="45457" xr:uid="{8C9DDDA6-D225-41AF-BD12-6F0EF7E48F03}"/>
    <cellStyle name="Comma 14 2 2 2 3 2 4" xfId="27952" xr:uid="{C22E633D-B760-4E46-8862-93F53890C314}"/>
    <cellStyle name="Comma 14 2 2 2 3 3" xfId="14823" xr:uid="{856C7BF4-765C-4B61-B852-02C12CA25808}"/>
    <cellStyle name="Comma 14 2 2 2 3 3 2" xfId="49833" xr:uid="{E42270F8-9513-43D8-AB9F-723459523558}"/>
    <cellStyle name="Comma 14 2 2 2 3 3 3" xfId="32328" xr:uid="{D49395D3-E5D5-4BAB-9901-1D192B51B48E}"/>
    <cellStyle name="Comma 14 2 2 2 3 4" xfId="41081" xr:uid="{6F454687-77E5-43B1-849A-12B9CA931C7D}"/>
    <cellStyle name="Comma 14 2 2 2 3 5" xfId="23576" xr:uid="{80E7BC0C-A79A-49A0-A70A-2F9997E716EB}"/>
    <cellStyle name="Comma 14 2 2 2 4" xfId="8258" xr:uid="{00000000-0005-0000-0000-0000F6040000}"/>
    <cellStyle name="Comma 14 2 2 2 4 2" xfId="17011" xr:uid="{2A69F774-1593-4EC5-A979-F1A7493B421C}"/>
    <cellStyle name="Comma 14 2 2 2 4 2 2" xfId="52021" xr:uid="{FB2AD026-DA6D-47C7-A3B2-17085E1AD396}"/>
    <cellStyle name="Comma 14 2 2 2 4 2 3" xfId="34516" xr:uid="{FF922FB4-4F9F-4FB3-9A40-3072F408B325}"/>
    <cellStyle name="Comma 14 2 2 2 4 3" xfId="43269" xr:uid="{B970DC97-D74A-4E86-95B6-A2134F71682B}"/>
    <cellStyle name="Comma 14 2 2 2 4 4" xfId="25764" xr:uid="{B7548FE9-B5A2-433D-BD97-4B05D4D17FEE}"/>
    <cellStyle name="Comma 14 2 2 2 5" xfId="12635" xr:uid="{6AD63248-4B91-4149-BA3F-701A94741608}"/>
    <cellStyle name="Comma 14 2 2 2 5 2" xfId="47645" xr:uid="{B0537F73-4A29-41C2-9F94-D049C582243D}"/>
    <cellStyle name="Comma 14 2 2 2 5 3" xfId="30140" xr:uid="{A5182683-6F69-49C1-8AA1-BA8724C384EA}"/>
    <cellStyle name="Comma 14 2 2 2 6" xfId="38893" xr:uid="{6D0BE419-427F-46E6-8579-01163E454169}"/>
    <cellStyle name="Comma 14 2 2 2 7" xfId="21388" xr:uid="{9ECDD128-9257-4F36-B46F-76DAD602E4C4}"/>
    <cellStyle name="Comma 14 2 2 3" xfId="4426" xr:uid="{00000000-0005-0000-0000-0000F7040000}"/>
    <cellStyle name="Comma 14 2 2 3 2" xfId="6615" xr:uid="{00000000-0005-0000-0000-0000F8040000}"/>
    <cellStyle name="Comma 14 2 2 3 2 2" xfId="10992" xr:uid="{00000000-0005-0000-0000-0000F9040000}"/>
    <cellStyle name="Comma 14 2 2 3 2 2 2" xfId="19745" xr:uid="{07B90ABE-0C33-4B32-824F-DCEB9ACF0A4C}"/>
    <cellStyle name="Comma 14 2 2 3 2 2 2 2" xfId="54755" xr:uid="{E4B4EF30-AE6B-4C84-AA33-7A9115375C2E}"/>
    <cellStyle name="Comma 14 2 2 3 2 2 2 3" xfId="37250" xr:uid="{112FADA8-DAAF-41B1-AAD3-DBF6404E7BB4}"/>
    <cellStyle name="Comma 14 2 2 3 2 2 3" xfId="46003" xr:uid="{D035AB97-CDF1-43DB-956A-B0E321D3069F}"/>
    <cellStyle name="Comma 14 2 2 3 2 2 4" xfId="28498" xr:uid="{6D869D9A-9220-4201-A99B-719C57A62CDA}"/>
    <cellStyle name="Comma 14 2 2 3 2 3" xfId="15369" xr:uid="{542B7327-1EE7-4348-9816-0DF811506F56}"/>
    <cellStyle name="Comma 14 2 2 3 2 3 2" xfId="50379" xr:uid="{F6237999-5BF1-409C-97A4-D47DA081C107}"/>
    <cellStyle name="Comma 14 2 2 3 2 3 3" xfId="32874" xr:uid="{3911B882-98E7-489A-AD83-EEC0F4AB3E9C}"/>
    <cellStyle name="Comma 14 2 2 3 2 4" xfId="41627" xr:uid="{E15B93FE-AC55-40CE-93E0-9A785BA5AAB0}"/>
    <cellStyle name="Comma 14 2 2 3 2 5" xfId="24122" xr:uid="{D4392227-D9E6-4334-BE10-3B789DDF0282}"/>
    <cellStyle name="Comma 14 2 2 3 3" xfId="8804" xr:uid="{00000000-0005-0000-0000-0000FA040000}"/>
    <cellStyle name="Comma 14 2 2 3 3 2" xfId="17557" xr:uid="{1DA5A97D-985A-45C1-96EA-BC38C7D27B36}"/>
    <cellStyle name="Comma 14 2 2 3 3 2 2" xfId="52567" xr:uid="{0BBC0646-3303-4A23-80AF-B4DBB9A9CE4E}"/>
    <cellStyle name="Comma 14 2 2 3 3 2 3" xfId="35062" xr:uid="{FCD9C7C3-6FB4-4193-A408-1B51F01B73C6}"/>
    <cellStyle name="Comma 14 2 2 3 3 3" xfId="43815" xr:uid="{9BCE5073-E87D-41FD-AEB5-E45BC776A882}"/>
    <cellStyle name="Comma 14 2 2 3 3 4" xfId="26310" xr:uid="{CA4C000E-100E-4504-B8C5-AE29B87A4AAD}"/>
    <cellStyle name="Comma 14 2 2 3 4" xfId="13181" xr:uid="{1D7B5FF7-12FC-4E3B-8516-AF51151C0509}"/>
    <cellStyle name="Comma 14 2 2 3 4 2" xfId="48191" xr:uid="{2C967BD6-757F-49F9-9B87-1884A6ECFF64}"/>
    <cellStyle name="Comma 14 2 2 3 4 3" xfId="30686" xr:uid="{8758CB96-CAA2-470F-8C2E-29860AFD269E}"/>
    <cellStyle name="Comma 14 2 2 3 5" xfId="39439" xr:uid="{3A5526FE-68D6-472D-A161-69CC58693E84}"/>
    <cellStyle name="Comma 14 2 2 3 6" xfId="21934" xr:uid="{528B3B39-2E79-4519-8367-01265B169EE5}"/>
    <cellStyle name="Comma 14 2 2 4" xfId="5521" xr:uid="{00000000-0005-0000-0000-0000FB040000}"/>
    <cellStyle name="Comma 14 2 2 4 2" xfId="9898" xr:uid="{00000000-0005-0000-0000-0000FC040000}"/>
    <cellStyle name="Comma 14 2 2 4 2 2" xfId="18651" xr:uid="{18C9F503-66C7-40FA-8A6D-2E50D3C0BCCA}"/>
    <cellStyle name="Comma 14 2 2 4 2 2 2" xfId="53661" xr:uid="{299882C2-C620-4939-A857-870B9B988ACC}"/>
    <cellStyle name="Comma 14 2 2 4 2 2 3" xfId="36156" xr:uid="{5CE621FA-DC09-41F5-99D5-32DAFF80AA75}"/>
    <cellStyle name="Comma 14 2 2 4 2 3" xfId="44909" xr:uid="{302C2245-60F0-419F-AF30-F5010CFF9974}"/>
    <cellStyle name="Comma 14 2 2 4 2 4" xfId="27404" xr:uid="{91136FA0-06FA-4AB8-ADB0-1DDDEF69C758}"/>
    <cellStyle name="Comma 14 2 2 4 3" xfId="14275" xr:uid="{050A138D-E7C4-4260-85E2-AA35AA975E37}"/>
    <cellStyle name="Comma 14 2 2 4 3 2" xfId="49285" xr:uid="{4EB6220F-A65A-49BF-954A-748FD5BC39FB}"/>
    <cellStyle name="Comma 14 2 2 4 3 3" xfId="31780" xr:uid="{9433D377-4C41-49F8-91DC-82173B6D43AF}"/>
    <cellStyle name="Comma 14 2 2 4 4" xfId="40533" xr:uid="{9C1CBC94-F6D4-4809-AA1F-C9E78C1F5A48}"/>
    <cellStyle name="Comma 14 2 2 4 5" xfId="23028" xr:uid="{5F998B6F-A351-4F3B-BDEB-F9C05952E0E9}"/>
    <cellStyle name="Comma 14 2 2 5" xfId="7710" xr:uid="{00000000-0005-0000-0000-0000FD040000}"/>
    <cellStyle name="Comma 14 2 2 5 2" xfId="16463" xr:uid="{A24B9C96-0A21-48C6-B547-2ACA69D3DA9F}"/>
    <cellStyle name="Comma 14 2 2 5 2 2" xfId="51473" xr:uid="{68AC75C1-6915-415C-B4F1-FAF0A63747ED}"/>
    <cellStyle name="Comma 14 2 2 5 2 3" xfId="33968" xr:uid="{260DFD4A-7305-4C0D-A8B6-0BDACD16DFD1}"/>
    <cellStyle name="Comma 14 2 2 5 3" xfId="42721" xr:uid="{2576684B-A739-4308-8C74-D5A9E0729812}"/>
    <cellStyle name="Comma 14 2 2 5 4" xfId="25216" xr:uid="{CA4F5DAF-346E-4D27-96CC-3DCF548C35A3}"/>
    <cellStyle name="Comma 14 2 2 6" xfId="12087" xr:uid="{30C33E3A-BB8C-4A7B-920F-2D64176AD0B9}"/>
    <cellStyle name="Comma 14 2 2 6 2" xfId="47097" xr:uid="{091C3059-73BB-4A97-8329-003D173B5708}"/>
    <cellStyle name="Comma 14 2 2 6 3" xfId="29592" xr:uid="{EB7F36FD-CD2C-408B-8AA7-4FFE2343E72F}"/>
    <cellStyle name="Comma 14 2 2 7" xfId="38345" xr:uid="{508A7B92-7243-4E76-8058-D600C7A7B77B}"/>
    <cellStyle name="Comma 14 2 2 8" xfId="20840" xr:uid="{80FEE43C-B1B2-4C8E-AE3E-BD70DC515CE3}"/>
    <cellStyle name="Comma 14 2 3" xfId="3604" xr:uid="{00000000-0005-0000-0000-0000FE040000}"/>
    <cellStyle name="Comma 14 2 3 2" xfId="4700" xr:uid="{00000000-0005-0000-0000-0000FF040000}"/>
    <cellStyle name="Comma 14 2 3 2 2" xfId="6889" xr:uid="{00000000-0005-0000-0000-000000050000}"/>
    <cellStyle name="Comma 14 2 3 2 2 2" xfId="11266" xr:uid="{00000000-0005-0000-0000-000001050000}"/>
    <cellStyle name="Comma 14 2 3 2 2 2 2" xfId="20019" xr:uid="{16EC3248-8E04-4C7C-9282-CE32A27AD51D}"/>
    <cellStyle name="Comma 14 2 3 2 2 2 2 2" xfId="55029" xr:uid="{6286B649-CF3F-417A-B467-018D7E263020}"/>
    <cellStyle name="Comma 14 2 3 2 2 2 2 3" xfId="37524" xr:uid="{CEAE6953-322C-4C18-8A04-B509D01B5F40}"/>
    <cellStyle name="Comma 14 2 3 2 2 2 3" xfId="46277" xr:uid="{DCD27B9C-FE7A-48CB-A1FB-C3A75BE0A34B}"/>
    <cellStyle name="Comma 14 2 3 2 2 2 4" xfId="28772" xr:uid="{D57EC70D-0323-4868-AF96-F12626E457B1}"/>
    <cellStyle name="Comma 14 2 3 2 2 3" xfId="15643" xr:uid="{476CBB3A-F464-437B-9322-4B49C1D4C1F6}"/>
    <cellStyle name="Comma 14 2 3 2 2 3 2" xfId="50653" xr:uid="{5307E7FA-E0CF-4178-9349-F7F1C4E98A5F}"/>
    <cellStyle name="Comma 14 2 3 2 2 3 3" xfId="33148" xr:uid="{054429CA-1C95-4829-8F58-086DB44FB6C3}"/>
    <cellStyle name="Comma 14 2 3 2 2 4" xfId="41901" xr:uid="{0FCCB671-294A-47F6-9394-F6FEBBC78BB2}"/>
    <cellStyle name="Comma 14 2 3 2 2 5" xfId="24396" xr:uid="{FE6EBBC1-7B91-4121-94C0-5D238C1BA576}"/>
    <cellStyle name="Comma 14 2 3 2 3" xfId="9078" xr:uid="{00000000-0005-0000-0000-000002050000}"/>
    <cellStyle name="Comma 14 2 3 2 3 2" xfId="17831" xr:uid="{88BC293B-2B50-4FCC-A127-64EC28FC9387}"/>
    <cellStyle name="Comma 14 2 3 2 3 2 2" xfId="52841" xr:uid="{7E0629CB-F112-4B28-A5D5-7A2FED0732F7}"/>
    <cellStyle name="Comma 14 2 3 2 3 2 3" xfId="35336" xr:uid="{8D8A2675-1FBB-4F05-88C9-E6F18C70217B}"/>
    <cellStyle name="Comma 14 2 3 2 3 3" xfId="44089" xr:uid="{2ACBAC6A-D03E-4DD1-B7D4-458D06B5EB28}"/>
    <cellStyle name="Comma 14 2 3 2 3 4" xfId="26584" xr:uid="{A6CDB557-B3C8-45B8-9AE0-D2FEBAE22C5A}"/>
    <cellStyle name="Comma 14 2 3 2 4" xfId="13455" xr:uid="{FCFF9AA0-81D6-442A-8E1E-7FB7C4E7136B}"/>
    <cellStyle name="Comma 14 2 3 2 4 2" xfId="48465" xr:uid="{5B53EF21-C020-4D7C-9B1D-6CA372ED95C5}"/>
    <cellStyle name="Comma 14 2 3 2 4 3" xfId="30960" xr:uid="{C2EA0ABB-18A9-4D44-BB43-5AECE9BDB4A9}"/>
    <cellStyle name="Comma 14 2 3 2 5" xfId="39713" xr:uid="{40581779-E894-45AF-BCB7-C41D2410E289}"/>
    <cellStyle name="Comma 14 2 3 2 6" xfId="22208" xr:uid="{1FDE5812-B65C-4E4D-A03F-C363347E078E}"/>
    <cellStyle name="Comma 14 2 3 3" xfId="5795" xr:uid="{00000000-0005-0000-0000-000003050000}"/>
    <cellStyle name="Comma 14 2 3 3 2" xfId="10172" xr:uid="{00000000-0005-0000-0000-000004050000}"/>
    <cellStyle name="Comma 14 2 3 3 2 2" xfId="18925" xr:uid="{8C592A4C-4343-4C96-ABF9-C69707B6A38C}"/>
    <cellStyle name="Comma 14 2 3 3 2 2 2" xfId="53935" xr:uid="{BA2E5B41-A142-4E27-8BF2-AA1F9BBC5207}"/>
    <cellStyle name="Comma 14 2 3 3 2 2 3" xfId="36430" xr:uid="{2885D356-AAC1-4B5E-9850-33200ABFF4A2}"/>
    <cellStyle name="Comma 14 2 3 3 2 3" xfId="45183" xr:uid="{15F1D494-A242-41DF-BE83-10449E624B62}"/>
    <cellStyle name="Comma 14 2 3 3 2 4" xfId="27678" xr:uid="{B450D4BB-7138-4BF6-A962-DB2C5739ACB3}"/>
    <cellStyle name="Comma 14 2 3 3 3" xfId="14549" xr:uid="{6997AA58-C126-4562-BC89-3AF545945AF7}"/>
    <cellStyle name="Comma 14 2 3 3 3 2" xfId="49559" xr:uid="{DF894231-8A30-4D13-96DD-BCB55BB37608}"/>
    <cellStyle name="Comma 14 2 3 3 3 3" xfId="32054" xr:uid="{3DF684A0-4FCA-4EE0-B209-952E03751079}"/>
    <cellStyle name="Comma 14 2 3 3 4" xfId="40807" xr:uid="{D035F4D3-BF87-4D8B-9B56-A2EB4B0C03AA}"/>
    <cellStyle name="Comma 14 2 3 3 5" xfId="23302" xr:uid="{F73CEC72-7EFD-491A-9771-CBA35F2B68C4}"/>
    <cellStyle name="Comma 14 2 3 4" xfId="7984" xr:uid="{00000000-0005-0000-0000-000005050000}"/>
    <cellStyle name="Comma 14 2 3 4 2" xfId="16737" xr:uid="{396B5077-4084-415E-9EEB-15F3BFF13DD0}"/>
    <cellStyle name="Comma 14 2 3 4 2 2" xfId="51747" xr:uid="{71362645-ED0D-4679-8233-AC3D6118E506}"/>
    <cellStyle name="Comma 14 2 3 4 2 3" xfId="34242" xr:uid="{FA12406A-F159-42DC-A3B1-88B3EF47945E}"/>
    <cellStyle name="Comma 14 2 3 4 3" xfId="42995" xr:uid="{D6696F38-1E69-454E-9557-45B5BF354B27}"/>
    <cellStyle name="Comma 14 2 3 4 4" xfId="25490" xr:uid="{75270FB5-65C6-437A-85D2-065A650D3B91}"/>
    <cellStyle name="Comma 14 2 3 5" xfId="12361" xr:uid="{83E14FF8-B272-4F6B-ADF8-2D811107792C}"/>
    <cellStyle name="Comma 14 2 3 5 2" xfId="47371" xr:uid="{11A4E035-6AAE-4C8A-9F60-8582CFACE5A8}"/>
    <cellStyle name="Comma 14 2 3 5 3" xfId="29866" xr:uid="{D003850E-7163-44A5-853E-6EAA7978C2D9}"/>
    <cellStyle name="Comma 14 2 3 6" xfId="38619" xr:uid="{B249F863-B694-4851-862D-0E91D5C369F5}"/>
    <cellStyle name="Comma 14 2 3 7" xfId="21114" xr:uid="{2C7A2B30-89CD-432D-AF92-766C87C91660}"/>
    <cellStyle name="Comma 14 2 4" xfId="4152" xr:uid="{00000000-0005-0000-0000-000006050000}"/>
    <cellStyle name="Comma 14 2 4 2" xfId="6341" xr:uid="{00000000-0005-0000-0000-000007050000}"/>
    <cellStyle name="Comma 14 2 4 2 2" xfId="10718" xr:uid="{00000000-0005-0000-0000-000008050000}"/>
    <cellStyle name="Comma 14 2 4 2 2 2" xfId="19471" xr:uid="{0FE97396-5C84-489A-8765-E0168F0517EB}"/>
    <cellStyle name="Comma 14 2 4 2 2 2 2" xfId="54481" xr:uid="{DF84534B-4A0B-464E-9DF5-1941C37157C2}"/>
    <cellStyle name="Comma 14 2 4 2 2 2 3" xfId="36976" xr:uid="{2A7E6B92-59AB-4F63-BA5F-B159754C25E2}"/>
    <cellStyle name="Comma 14 2 4 2 2 3" xfId="45729" xr:uid="{B53B4C8E-955F-4684-8128-A966146D23F8}"/>
    <cellStyle name="Comma 14 2 4 2 2 4" xfId="28224" xr:uid="{54746CE6-0881-46E5-AFA6-66709B9646B3}"/>
    <cellStyle name="Comma 14 2 4 2 3" xfId="15095" xr:uid="{110C7CBA-55A7-4E7A-8052-DF4F8DFF6B97}"/>
    <cellStyle name="Comma 14 2 4 2 3 2" xfId="50105" xr:uid="{610AA961-64C4-430C-A52A-B326BE7538B2}"/>
    <cellStyle name="Comma 14 2 4 2 3 3" xfId="32600" xr:uid="{1BC2EB49-4654-4F93-AB10-595580FD7DD9}"/>
    <cellStyle name="Comma 14 2 4 2 4" xfId="41353" xr:uid="{48BC43B2-F325-4715-B2A6-30D09C08551F}"/>
    <cellStyle name="Comma 14 2 4 2 5" xfId="23848" xr:uid="{DCD44E7C-F4A4-43F3-B027-32A90A681ED0}"/>
    <cellStyle name="Comma 14 2 4 3" xfId="8530" xr:uid="{00000000-0005-0000-0000-000009050000}"/>
    <cellStyle name="Comma 14 2 4 3 2" xfId="17283" xr:uid="{6B9EF2E6-E4ED-4AE5-BF65-C0CA11AFD90D}"/>
    <cellStyle name="Comma 14 2 4 3 2 2" xfId="52293" xr:uid="{8EA9AEC7-E898-4CA0-98C5-DBB9B8F49B20}"/>
    <cellStyle name="Comma 14 2 4 3 2 3" xfId="34788" xr:uid="{CCA55585-8297-4305-8BDC-5396BE208BB4}"/>
    <cellStyle name="Comma 14 2 4 3 3" xfId="43541" xr:uid="{AD06B3CB-844D-4DEC-A09C-C4DCFDEB1414}"/>
    <cellStyle name="Comma 14 2 4 3 4" xfId="26036" xr:uid="{9DF069D0-9FBE-4489-82EF-D9CF212ECDCA}"/>
    <cellStyle name="Comma 14 2 4 4" xfId="12907" xr:uid="{159E3D7C-E9D4-4157-AF81-BBD51A98CD55}"/>
    <cellStyle name="Comma 14 2 4 4 2" xfId="47917" xr:uid="{754A1571-3C3C-40FE-9FBC-A4A4B33597B9}"/>
    <cellStyle name="Comma 14 2 4 4 3" xfId="30412" xr:uid="{A6D87550-0972-4B71-B3AF-064D1DAE5B7E}"/>
    <cellStyle name="Comma 14 2 4 5" xfId="39165" xr:uid="{0FA7D607-C8C0-421C-97AC-B517D52EF8F1}"/>
    <cellStyle name="Comma 14 2 4 6" xfId="21660" xr:uid="{EAD15317-189C-4703-89D9-CD2A48C3BE56}"/>
    <cellStyle name="Comma 14 2 5" xfId="5247" xr:uid="{00000000-0005-0000-0000-00000A050000}"/>
    <cellStyle name="Comma 14 2 5 2" xfId="9624" xr:uid="{00000000-0005-0000-0000-00000B050000}"/>
    <cellStyle name="Comma 14 2 5 2 2" xfId="18377" xr:uid="{D6E69ACB-C48A-4E34-BB4B-101E88DCAB30}"/>
    <cellStyle name="Comma 14 2 5 2 2 2" xfId="53387" xr:uid="{89953AFD-70C5-40A3-BA76-777EE462620D}"/>
    <cellStyle name="Comma 14 2 5 2 2 3" xfId="35882" xr:uid="{060D7719-FBBC-4E4E-81FC-CDA97337E668}"/>
    <cellStyle name="Comma 14 2 5 2 3" xfId="44635" xr:uid="{60896265-A30C-496C-A20F-C833267BF516}"/>
    <cellStyle name="Comma 14 2 5 2 4" xfId="27130" xr:uid="{4F59D578-0BB6-4464-8732-BC80223076C2}"/>
    <cellStyle name="Comma 14 2 5 3" xfId="14001" xr:uid="{EC07EF0E-0AC3-4DD7-BF9D-8CBA74C82AEF}"/>
    <cellStyle name="Comma 14 2 5 3 2" xfId="49011" xr:uid="{2D64819B-88C1-4132-9684-6F09A83A5568}"/>
    <cellStyle name="Comma 14 2 5 3 3" xfId="31506" xr:uid="{8AEE0A6B-424C-4E7A-844D-EC9825F8ACDF}"/>
    <cellStyle name="Comma 14 2 5 4" xfId="40259" xr:uid="{15F4F9B8-C315-442A-95FA-DEBE71A49AE4}"/>
    <cellStyle name="Comma 14 2 5 5" xfId="22754" xr:uid="{D8F0F8C5-6D84-44E6-89FC-8730C7A24C8F}"/>
    <cellStyle name="Comma 14 2 6" xfId="7436" xr:uid="{00000000-0005-0000-0000-00000C050000}"/>
    <cellStyle name="Comma 14 2 6 2" xfId="16189" xr:uid="{54954312-915C-453B-AC27-6DF723D4A046}"/>
    <cellStyle name="Comma 14 2 6 2 2" xfId="51199" xr:uid="{52D0CA67-83DD-4FF7-A8FD-F225A0D58069}"/>
    <cellStyle name="Comma 14 2 6 2 3" xfId="33694" xr:uid="{68DB82C9-E380-4DE5-A81D-ADE3271C9B1F}"/>
    <cellStyle name="Comma 14 2 6 3" xfId="42447" xr:uid="{4D5068DD-E81F-465D-A3F8-8EEAB8FE23F4}"/>
    <cellStyle name="Comma 14 2 6 4" xfId="24942" xr:uid="{6441D8F6-F35D-411F-B3B9-0E254E7CB399}"/>
    <cellStyle name="Comma 14 2 7" xfId="11813" xr:uid="{B34C9F4E-9F2F-44FA-B94E-5459491C950B}"/>
    <cellStyle name="Comma 14 2 7 2" xfId="46823" xr:uid="{A0EFE8AD-A330-4A78-9AC8-D92294FA711F}"/>
    <cellStyle name="Comma 14 2 7 3" xfId="29318" xr:uid="{B3B9206C-23A4-45B5-8470-F7DFB09364DA}"/>
    <cellStyle name="Comma 14 2 8" xfId="38071" xr:uid="{24066109-9C8E-4762-9B63-CEA1A4BCBCC4}"/>
    <cellStyle name="Comma 14 2 9" xfId="20566" xr:uid="{017E6AF3-ACB5-453B-BC66-55247F83D061}"/>
    <cellStyle name="Comma 14 3" xfId="3213" xr:uid="{00000000-0005-0000-0000-00000D050000}"/>
    <cellStyle name="Comma 14 3 2" xfId="3766" xr:uid="{00000000-0005-0000-0000-00000E050000}"/>
    <cellStyle name="Comma 14 3 2 2" xfId="4862" xr:uid="{00000000-0005-0000-0000-00000F050000}"/>
    <cellStyle name="Comma 14 3 2 2 2" xfId="7051" xr:uid="{00000000-0005-0000-0000-000010050000}"/>
    <cellStyle name="Comma 14 3 2 2 2 2" xfId="11428" xr:uid="{00000000-0005-0000-0000-000011050000}"/>
    <cellStyle name="Comma 14 3 2 2 2 2 2" xfId="20181" xr:uid="{87F44710-8262-48A9-AEB2-7BBFC5B00FA7}"/>
    <cellStyle name="Comma 14 3 2 2 2 2 2 2" xfId="55191" xr:uid="{219603B9-A499-4162-932E-8FD1505CD243}"/>
    <cellStyle name="Comma 14 3 2 2 2 2 2 3" xfId="37686" xr:uid="{D45F9EFC-9781-44B3-9AAC-07DD1FCAC9C3}"/>
    <cellStyle name="Comma 14 3 2 2 2 2 3" xfId="46439" xr:uid="{1756CB31-D628-45BE-B8CC-0FCD48626160}"/>
    <cellStyle name="Comma 14 3 2 2 2 2 4" xfId="28934" xr:uid="{EC094D8C-2CBD-4C51-A900-F654C68ED41A}"/>
    <cellStyle name="Comma 14 3 2 2 2 3" xfId="15805" xr:uid="{304CE61D-C648-4C1E-8BA5-7E276CF7F5F7}"/>
    <cellStyle name="Comma 14 3 2 2 2 3 2" xfId="50815" xr:uid="{C09DC72F-31DB-4750-92DE-69423F855019}"/>
    <cellStyle name="Comma 14 3 2 2 2 3 3" xfId="33310" xr:uid="{95C4E221-F33A-4C97-AC20-139C8EC37C54}"/>
    <cellStyle name="Comma 14 3 2 2 2 4" xfId="42063" xr:uid="{A64CAF7C-E3B2-4591-95A2-28D9181029AE}"/>
    <cellStyle name="Comma 14 3 2 2 2 5" xfId="24558" xr:uid="{BCD65AE2-C08C-46A2-84CD-0C1DF42FD417}"/>
    <cellStyle name="Comma 14 3 2 2 3" xfId="9240" xr:uid="{00000000-0005-0000-0000-000012050000}"/>
    <cellStyle name="Comma 14 3 2 2 3 2" xfId="17993" xr:uid="{16AB5CD2-E86B-477F-BE46-C2FC33031875}"/>
    <cellStyle name="Comma 14 3 2 2 3 2 2" xfId="53003" xr:uid="{ACEFA6A8-108F-48AB-AFEA-4AA93DA13C37}"/>
    <cellStyle name="Comma 14 3 2 2 3 2 3" xfId="35498" xr:uid="{93D806F6-FD95-4038-87E7-9F41A0007E26}"/>
    <cellStyle name="Comma 14 3 2 2 3 3" xfId="44251" xr:uid="{496ABED4-1033-4794-96AC-9859D89B0D37}"/>
    <cellStyle name="Comma 14 3 2 2 3 4" xfId="26746" xr:uid="{A707B17D-C196-4C6E-8284-027717B292B4}"/>
    <cellStyle name="Comma 14 3 2 2 4" xfId="13617" xr:uid="{D17EB9B0-86FE-4D5B-8343-A2215A752F85}"/>
    <cellStyle name="Comma 14 3 2 2 4 2" xfId="48627" xr:uid="{98EAD2E9-523F-46B6-BABC-6B29B59C7FD0}"/>
    <cellStyle name="Comma 14 3 2 2 4 3" xfId="31122" xr:uid="{3B02B81A-A704-47E0-A777-06419000B2DC}"/>
    <cellStyle name="Comma 14 3 2 2 5" xfId="39875" xr:uid="{3C115FD0-C2BD-4B31-9608-F3D810862B4D}"/>
    <cellStyle name="Comma 14 3 2 2 6" xfId="22370" xr:uid="{C394BB8B-F646-429E-A800-31E9EC9E5EB0}"/>
    <cellStyle name="Comma 14 3 2 3" xfId="5957" xr:uid="{00000000-0005-0000-0000-000013050000}"/>
    <cellStyle name="Comma 14 3 2 3 2" xfId="10334" xr:uid="{00000000-0005-0000-0000-000014050000}"/>
    <cellStyle name="Comma 14 3 2 3 2 2" xfId="19087" xr:uid="{3744633B-FD64-477F-98D3-EE9648B779F7}"/>
    <cellStyle name="Comma 14 3 2 3 2 2 2" xfId="54097" xr:uid="{C47ABEA4-6D81-4C5E-93AB-5E4FB5C5B08A}"/>
    <cellStyle name="Comma 14 3 2 3 2 2 3" xfId="36592" xr:uid="{C18ECEB1-AC29-4D98-A306-20071BA7208F}"/>
    <cellStyle name="Comma 14 3 2 3 2 3" xfId="45345" xr:uid="{83A70C10-C9C7-4BE2-88B6-ED72C2B89C87}"/>
    <cellStyle name="Comma 14 3 2 3 2 4" xfId="27840" xr:uid="{C04BE203-AA7E-4889-8BEB-3ADC1CB71207}"/>
    <cellStyle name="Comma 14 3 2 3 3" xfId="14711" xr:uid="{D28E30D9-46B3-452B-980B-D09513327679}"/>
    <cellStyle name="Comma 14 3 2 3 3 2" xfId="49721" xr:uid="{6F33B13B-2EAA-438D-8B2B-119F59136175}"/>
    <cellStyle name="Comma 14 3 2 3 3 3" xfId="32216" xr:uid="{CE88D996-A26D-4222-871F-C23EEEB1AB3C}"/>
    <cellStyle name="Comma 14 3 2 3 4" xfId="40969" xr:uid="{F82304E6-107B-4E59-9819-2BF07C52F368}"/>
    <cellStyle name="Comma 14 3 2 3 5" xfId="23464" xr:uid="{97A32C8E-C7B9-40D0-B3D0-EE8BABBD61EC}"/>
    <cellStyle name="Comma 14 3 2 4" xfId="8146" xr:uid="{00000000-0005-0000-0000-000015050000}"/>
    <cellStyle name="Comma 14 3 2 4 2" xfId="16899" xr:uid="{0409123D-1813-4ACE-ADA6-5225951037FC}"/>
    <cellStyle name="Comma 14 3 2 4 2 2" xfId="51909" xr:uid="{F9C0B352-83EF-4493-BAD4-43181B74FFB5}"/>
    <cellStyle name="Comma 14 3 2 4 2 3" xfId="34404" xr:uid="{F589CCAD-2D9B-45CB-864E-28C440D7240F}"/>
    <cellStyle name="Comma 14 3 2 4 3" xfId="43157" xr:uid="{328EF7BA-0E10-420E-8F59-9DC8642E3EB2}"/>
    <cellStyle name="Comma 14 3 2 4 4" xfId="25652" xr:uid="{D2BD0EE9-7256-4126-827B-BD6D326E35F5}"/>
    <cellStyle name="Comma 14 3 2 5" xfId="12523" xr:uid="{716D3043-E50E-422B-8C91-B50FECAE8837}"/>
    <cellStyle name="Comma 14 3 2 5 2" xfId="47533" xr:uid="{C88562B9-348E-4CF4-AA01-54D7A1EF54AC}"/>
    <cellStyle name="Comma 14 3 2 5 3" xfId="30028" xr:uid="{8FAB65B0-94CF-4BB3-A1D9-BC057AF591FC}"/>
    <cellStyle name="Comma 14 3 2 6" xfId="38781" xr:uid="{57E9510D-FF72-4FEF-BD68-A3FB7C66E02A}"/>
    <cellStyle name="Comma 14 3 2 7" xfId="21276" xr:uid="{C5A1B408-E639-4AAF-860A-8F55D3236123}"/>
    <cellStyle name="Comma 14 3 3" xfId="4314" xr:uid="{00000000-0005-0000-0000-000016050000}"/>
    <cellStyle name="Comma 14 3 3 2" xfId="6503" xr:uid="{00000000-0005-0000-0000-000017050000}"/>
    <cellStyle name="Comma 14 3 3 2 2" xfId="10880" xr:uid="{00000000-0005-0000-0000-000018050000}"/>
    <cellStyle name="Comma 14 3 3 2 2 2" xfId="19633" xr:uid="{E3D37073-D318-45CD-A74E-2B70A2951746}"/>
    <cellStyle name="Comma 14 3 3 2 2 2 2" xfId="54643" xr:uid="{63CC06EE-D709-41FF-8EF2-0585D1D2073E}"/>
    <cellStyle name="Comma 14 3 3 2 2 2 3" xfId="37138" xr:uid="{20A1832E-CA99-4C6B-8312-5478BD579CA4}"/>
    <cellStyle name="Comma 14 3 3 2 2 3" xfId="45891" xr:uid="{CCE9E900-1AA4-441B-85D8-4D146423CF7F}"/>
    <cellStyle name="Comma 14 3 3 2 2 4" xfId="28386" xr:uid="{6E6A07B1-6A88-4D91-82E0-1D4A9329467F}"/>
    <cellStyle name="Comma 14 3 3 2 3" xfId="15257" xr:uid="{40434A40-DEA2-4455-80F9-20A67EF66B1F}"/>
    <cellStyle name="Comma 14 3 3 2 3 2" xfId="50267" xr:uid="{3755A9C0-3BD4-406A-B335-9A54AD2B3A69}"/>
    <cellStyle name="Comma 14 3 3 2 3 3" xfId="32762" xr:uid="{64458422-484F-4690-BB35-D92C7C81A1F6}"/>
    <cellStyle name="Comma 14 3 3 2 4" xfId="41515" xr:uid="{97BC0BCE-3512-4576-AA1A-90FC4952D7F6}"/>
    <cellStyle name="Comma 14 3 3 2 5" xfId="24010" xr:uid="{9B93B79B-4362-4BC4-875E-0CA314B8CD65}"/>
    <cellStyle name="Comma 14 3 3 3" xfId="8692" xr:uid="{00000000-0005-0000-0000-000019050000}"/>
    <cellStyle name="Comma 14 3 3 3 2" xfId="17445" xr:uid="{E66A6396-5BBA-4736-B6FA-0023EFFF37BE}"/>
    <cellStyle name="Comma 14 3 3 3 2 2" xfId="52455" xr:uid="{45D0EA0D-0E62-476F-AB7C-6D49D76DCC6E}"/>
    <cellStyle name="Comma 14 3 3 3 2 3" xfId="34950" xr:uid="{201E3723-608E-4CFD-BB85-5F5F11B28EE1}"/>
    <cellStyle name="Comma 14 3 3 3 3" xfId="43703" xr:uid="{17C2B080-2BDB-43FF-802C-A653EA50560B}"/>
    <cellStyle name="Comma 14 3 3 3 4" xfId="26198" xr:uid="{244A85F5-C04B-4976-B534-50A952A98D4F}"/>
    <cellStyle name="Comma 14 3 3 4" xfId="13069" xr:uid="{EDC11692-2963-41B0-954C-D0FE809CD8E5}"/>
    <cellStyle name="Comma 14 3 3 4 2" xfId="48079" xr:uid="{E9F0807D-11C4-4680-863D-0D2D25FE8BAF}"/>
    <cellStyle name="Comma 14 3 3 4 3" xfId="30574" xr:uid="{8363DDD6-F164-4CEA-9333-52C3FF7B0241}"/>
    <cellStyle name="Comma 14 3 3 5" xfId="39327" xr:uid="{5440A568-93AF-4182-9D50-C98C4CDB824E}"/>
    <cellStyle name="Comma 14 3 3 6" xfId="21822" xr:uid="{9C9EBAF4-5CAF-48EE-997C-239F40B70DB1}"/>
    <cellStyle name="Comma 14 3 4" xfId="5409" xr:uid="{00000000-0005-0000-0000-00001A050000}"/>
    <cellStyle name="Comma 14 3 4 2" xfId="9786" xr:uid="{00000000-0005-0000-0000-00001B050000}"/>
    <cellStyle name="Comma 14 3 4 2 2" xfId="18539" xr:uid="{34E951BD-BD8A-4582-A4A7-14216DE615CF}"/>
    <cellStyle name="Comma 14 3 4 2 2 2" xfId="53549" xr:uid="{7BEE542F-7617-4258-A5CB-6A423047F9F4}"/>
    <cellStyle name="Comma 14 3 4 2 2 3" xfId="36044" xr:uid="{50BEA3DB-06DE-48D5-B603-CC96EBB7D8CE}"/>
    <cellStyle name="Comma 14 3 4 2 3" xfId="44797" xr:uid="{452CF116-2D5E-4418-8B53-4FE6EDD54211}"/>
    <cellStyle name="Comma 14 3 4 2 4" xfId="27292" xr:uid="{9724A438-62B3-4B5E-95B0-D38A4ED4F3C9}"/>
    <cellStyle name="Comma 14 3 4 3" xfId="14163" xr:uid="{BC71967E-871E-489C-908B-283004BD12FE}"/>
    <cellStyle name="Comma 14 3 4 3 2" xfId="49173" xr:uid="{05CBAB53-2B06-4A36-8B31-E76C902D594A}"/>
    <cellStyle name="Comma 14 3 4 3 3" xfId="31668" xr:uid="{2B9A19B0-FA5E-471E-9495-57A275F84214}"/>
    <cellStyle name="Comma 14 3 4 4" xfId="40421" xr:uid="{87DCA5DB-82B9-4B0A-9BCC-C816A8317751}"/>
    <cellStyle name="Comma 14 3 4 5" xfId="22916" xr:uid="{8A10256E-C804-4680-936F-5F87088BFEC7}"/>
    <cellStyle name="Comma 14 3 5" xfId="7598" xr:uid="{00000000-0005-0000-0000-00001C050000}"/>
    <cellStyle name="Comma 14 3 5 2" xfId="16351" xr:uid="{77B3A9B6-71B7-41B4-BBD7-0B325E99B6C1}"/>
    <cellStyle name="Comma 14 3 5 2 2" xfId="51361" xr:uid="{4D070E8D-5FC4-46E0-91BB-E7D6B408B738}"/>
    <cellStyle name="Comma 14 3 5 2 3" xfId="33856" xr:uid="{3D377773-8F71-4016-B38D-8FB3E8D7E24A}"/>
    <cellStyle name="Comma 14 3 5 3" xfId="42609" xr:uid="{73E5159F-5311-4754-8171-36B9929B986E}"/>
    <cellStyle name="Comma 14 3 5 4" xfId="25104" xr:uid="{08195EDA-76E9-4AB7-A57C-737C02354F6F}"/>
    <cellStyle name="Comma 14 3 6" xfId="11975" xr:uid="{4C31EA31-9B1F-4FF2-A50A-EDA74E36321C}"/>
    <cellStyle name="Comma 14 3 6 2" xfId="46985" xr:uid="{E8B27721-66EC-4E21-80F1-C86419BF0A8F}"/>
    <cellStyle name="Comma 14 3 6 3" xfId="29480" xr:uid="{43C230C3-E301-4482-9A9E-31A893A83C34}"/>
    <cellStyle name="Comma 14 3 7" xfId="38233" xr:uid="{D3A429C9-FD15-4816-A8EB-4AEB9458FC11}"/>
    <cellStyle name="Comma 14 3 8" xfId="20728" xr:uid="{1E78DA1C-0C8D-44E0-9710-20B0D472F235}"/>
    <cellStyle name="Comma 14 4" xfId="3492" xr:uid="{00000000-0005-0000-0000-00001D050000}"/>
    <cellStyle name="Comma 14 4 2" xfId="4588" xr:uid="{00000000-0005-0000-0000-00001E050000}"/>
    <cellStyle name="Comma 14 4 2 2" xfId="6777" xr:uid="{00000000-0005-0000-0000-00001F050000}"/>
    <cellStyle name="Comma 14 4 2 2 2" xfId="11154" xr:uid="{00000000-0005-0000-0000-000020050000}"/>
    <cellStyle name="Comma 14 4 2 2 2 2" xfId="19907" xr:uid="{C17FF56A-D001-4ED6-89AA-DBE62BFCF2FA}"/>
    <cellStyle name="Comma 14 4 2 2 2 2 2" xfId="54917" xr:uid="{3B1943EC-F1C2-4DC4-B962-D773F2F56678}"/>
    <cellStyle name="Comma 14 4 2 2 2 2 3" xfId="37412" xr:uid="{E6595FFC-C2FC-4A98-A606-0DEB2DE3D91F}"/>
    <cellStyle name="Comma 14 4 2 2 2 3" xfId="46165" xr:uid="{285F735B-9F90-4182-8181-513655A75B4A}"/>
    <cellStyle name="Comma 14 4 2 2 2 4" xfId="28660" xr:uid="{42CE0250-583B-46B4-A1F9-44C2E1415A3B}"/>
    <cellStyle name="Comma 14 4 2 2 3" xfId="15531" xr:uid="{662FBB55-D002-4CAA-91F4-CFA8E2E56CBE}"/>
    <cellStyle name="Comma 14 4 2 2 3 2" xfId="50541" xr:uid="{AF81C8BD-F784-435B-AC06-F13EBB34E3A7}"/>
    <cellStyle name="Comma 14 4 2 2 3 3" xfId="33036" xr:uid="{64ABD0D2-E908-4508-9440-4E05D859B2C5}"/>
    <cellStyle name="Comma 14 4 2 2 4" xfId="41789" xr:uid="{41B625E1-AEF8-4AA5-9707-160FA0E0C59A}"/>
    <cellStyle name="Comma 14 4 2 2 5" xfId="24284" xr:uid="{78641AF3-D596-4FBD-BE6C-7D27B9A7DEE5}"/>
    <cellStyle name="Comma 14 4 2 3" xfId="8966" xr:uid="{00000000-0005-0000-0000-000021050000}"/>
    <cellStyle name="Comma 14 4 2 3 2" xfId="17719" xr:uid="{50BFC688-8A23-40E1-9832-3BF315C90CD3}"/>
    <cellStyle name="Comma 14 4 2 3 2 2" xfId="52729" xr:uid="{C8E9A235-D83A-491E-A14D-3CFFCFE0F487}"/>
    <cellStyle name="Comma 14 4 2 3 2 3" xfId="35224" xr:uid="{9FC3CADF-A486-4BD5-AFE9-6C874EA46E43}"/>
    <cellStyle name="Comma 14 4 2 3 3" xfId="43977" xr:uid="{7020DADE-1164-4422-BC12-5092E26F9EA5}"/>
    <cellStyle name="Comma 14 4 2 3 4" xfId="26472" xr:uid="{C966306B-D016-40FE-B179-8B0E6987CC78}"/>
    <cellStyle name="Comma 14 4 2 4" xfId="13343" xr:uid="{8FFA7C11-CD47-4187-873E-2AFF5D70128D}"/>
    <cellStyle name="Comma 14 4 2 4 2" xfId="48353" xr:uid="{AE5CCC8E-57D9-4434-85E7-00D5AC39156A}"/>
    <cellStyle name="Comma 14 4 2 4 3" xfId="30848" xr:uid="{A48835D2-5B70-45B2-A71C-496212F91F15}"/>
    <cellStyle name="Comma 14 4 2 5" xfId="39601" xr:uid="{33A8C663-7B2A-47EF-A79A-8899EDB17874}"/>
    <cellStyle name="Comma 14 4 2 6" xfId="22096" xr:uid="{901B4F27-46AA-43C4-81A0-88134C3B8E4E}"/>
    <cellStyle name="Comma 14 4 3" xfId="5683" xr:uid="{00000000-0005-0000-0000-000022050000}"/>
    <cellStyle name="Comma 14 4 3 2" xfId="10060" xr:uid="{00000000-0005-0000-0000-000023050000}"/>
    <cellStyle name="Comma 14 4 3 2 2" xfId="18813" xr:uid="{EE730B5D-A382-45B3-A6D0-BC345DE67ABB}"/>
    <cellStyle name="Comma 14 4 3 2 2 2" xfId="53823" xr:uid="{9E45D076-A4B9-4219-AC95-ABAF11EF9475}"/>
    <cellStyle name="Comma 14 4 3 2 2 3" xfId="36318" xr:uid="{323AA8E7-73E2-4AB6-8151-48E043103623}"/>
    <cellStyle name="Comma 14 4 3 2 3" xfId="45071" xr:uid="{E8F51E92-0CF5-492F-9D47-E946A7A453D0}"/>
    <cellStyle name="Comma 14 4 3 2 4" xfId="27566" xr:uid="{9772C4DF-4026-4A4B-90E4-E745475601C3}"/>
    <cellStyle name="Comma 14 4 3 3" xfId="14437" xr:uid="{DF18F279-1CDA-4414-B6C8-953A82EB61CA}"/>
    <cellStyle name="Comma 14 4 3 3 2" xfId="49447" xr:uid="{52A9FF1C-A1CB-400E-9593-A07815942D24}"/>
    <cellStyle name="Comma 14 4 3 3 3" xfId="31942" xr:uid="{BD4457F1-19BC-405F-B599-F4E6C8059931}"/>
    <cellStyle name="Comma 14 4 3 4" xfId="40695" xr:uid="{790E9609-5928-4667-B95B-3BF95AE3D2C8}"/>
    <cellStyle name="Comma 14 4 3 5" xfId="23190" xr:uid="{E94F1407-9173-44B4-80A7-20CA471F57FD}"/>
    <cellStyle name="Comma 14 4 4" xfId="7872" xr:uid="{00000000-0005-0000-0000-000024050000}"/>
    <cellStyle name="Comma 14 4 4 2" xfId="16625" xr:uid="{6CD47447-4E58-400D-905E-DD584BD58910}"/>
    <cellStyle name="Comma 14 4 4 2 2" xfId="51635" xr:uid="{3DBAA8AF-FF28-4C7F-BC7C-8EEB2D8DAC48}"/>
    <cellStyle name="Comma 14 4 4 2 3" xfId="34130" xr:uid="{BCE121C0-6AA1-4387-9C0D-2C164FC061F5}"/>
    <cellStyle name="Comma 14 4 4 3" xfId="42883" xr:uid="{153D48D9-AABA-45AC-A3B3-B6D566273C9B}"/>
    <cellStyle name="Comma 14 4 4 4" xfId="25378" xr:uid="{8ECB9B24-E311-4A73-96C4-15E94DCF5D04}"/>
    <cellStyle name="Comma 14 4 5" xfId="12249" xr:uid="{9C9B9E67-DB7D-4C04-9B1C-A03FF44D418D}"/>
    <cellStyle name="Comma 14 4 5 2" xfId="47259" xr:uid="{4D69FD9E-0DF1-40DB-A6F9-6D82BB8210E1}"/>
    <cellStyle name="Comma 14 4 5 3" xfId="29754" xr:uid="{63F5C8B9-746B-4AD6-9C06-F69852EE66E3}"/>
    <cellStyle name="Comma 14 4 6" xfId="38507" xr:uid="{D0389D7A-D7B3-4615-801C-0E2119DE2671}"/>
    <cellStyle name="Comma 14 4 7" xfId="21002" xr:uid="{3DDF5E18-5A9E-4E6A-97C8-A034734B81C4}"/>
    <cellStyle name="Comma 14 5" xfId="4040" xr:uid="{00000000-0005-0000-0000-000025050000}"/>
    <cellStyle name="Comma 14 5 2" xfId="6229" xr:uid="{00000000-0005-0000-0000-000026050000}"/>
    <cellStyle name="Comma 14 5 2 2" xfId="10606" xr:uid="{00000000-0005-0000-0000-000027050000}"/>
    <cellStyle name="Comma 14 5 2 2 2" xfId="19359" xr:uid="{E8C32A9B-107A-49BE-8B04-831C35AD0C5B}"/>
    <cellStyle name="Comma 14 5 2 2 2 2" xfId="54369" xr:uid="{5D6EB2DE-50D3-48F8-92F6-10207214E2EB}"/>
    <cellStyle name="Comma 14 5 2 2 2 3" xfId="36864" xr:uid="{C6D3052F-A594-4DBB-80D6-E764A3D5F445}"/>
    <cellStyle name="Comma 14 5 2 2 3" xfId="45617" xr:uid="{BB23A9C4-7CE0-4710-89FA-D80F182A6C6B}"/>
    <cellStyle name="Comma 14 5 2 2 4" xfId="28112" xr:uid="{2735C9E3-DE6F-4A72-98F3-A64F454B502B}"/>
    <cellStyle name="Comma 14 5 2 3" xfId="14983" xr:uid="{31D9E454-C6C8-415E-968E-771F70884547}"/>
    <cellStyle name="Comma 14 5 2 3 2" xfId="49993" xr:uid="{3C12BAE6-A47E-47D3-AE7A-F72C5BD89694}"/>
    <cellStyle name="Comma 14 5 2 3 3" xfId="32488" xr:uid="{CE4AFDFF-FFE8-4808-BE9B-12278606E95E}"/>
    <cellStyle name="Comma 14 5 2 4" xfId="41241" xr:uid="{F202AC0C-1A2E-43F2-922E-F85391045E7F}"/>
    <cellStyle name="Comma 14 5 2 5" xfId="23736" xr:uid="{56A96A18-1BA7-4DD5-ABE4-9184BE95A466}"/>
    <cellStyle name="Comma 14 5 3" xfId="8418" xr:uid="{00000000-0005-0000-0000-000028050000}"/>
    <cellStyle name="Comma 14 5 3 2" xfId="17171" xr:uid="{A74B46D1-B554-47F9-BE2B-DA164B63AE39}"/>
    <cellStyle name="Comma 14 5 3 2 2" xfId="52181" xr:uid="{1EC26E63-4A2E-4902-8021-D0C412C42704}"/>
    <cellStyle name="Comma 14 5 3 2 3" xfId="34676" xr:uid="{60226C39-5E17-4F55-9FF8-0FE86B36B0DC}"/>
    <cellStyle name="Comma 14 5 3 3" xfId="43429" xr:uid="{B22A26A6-15E7-46FE-9CDA-AF5D88367009}"/>
    <cellStyle name="Comma 14 5 3 4" xfId="25924" xr:uid="{7934B002-3AB7-4683-B78D-E3BD4FD17922}"/>
    <cellStyle name="Comma 14 5 4" xfId="12795" xr:uid="{57060C8D-E4C2-478A-9081-490684006F7E}"/>
    <cellStyle name="Comma 14 5 4 2" xfId="47805" xr:uid="{68B7E399-ED3F-4822-9CAC-B6EAC7165580}"/>
    <cellStyle name="Comma 14 5 4 3" xfId="30300" xr:uid="{6338EC59-42C4-44B5-9C71-BCBC0B76080F}"/>
    <cellStyle name="Comma 14 5 5" xfId="39053" xr:uid="{398A7CA8-F5D9-4E42-A5B8-70907F913E83}"/>
    <cellStyle name="Comma 14 5 6" xfId="21548" xr:uid="{C1E97B52-69EF-44B2-A1C6-D34D17AE1100}"/>
    <cellStyle name="Comma 14 6" xfId="5135" xr:uid="{00000000-0005-0000-0000-000029050000}"/>
    <cellStyle name="Comma 14 6 2" xfId="9512" xr:uid="{00000000-0005-0000-0000-00002A050000}"/>
    <cellStyle name="Comma 14 6 2 2" xfId="18265" xr:uid="{E3C61CA1-DB91-469A-AF82-955C1B0890DD}"/>
    <cellStyle name="Comma 14 6 2 2 2" xfId="53275" xr:uid="{CA9FD382-67C9-436F-A7DA-E749082CDE2B}"/>
    <cellStyle name="Comma 14 6 2 2 3" xfId="35770" xr:uid="{4CC2FB50-B982-44DA-80CA-B2176B6BE970}"/>
    <cellStyle name="Comma 14 6 2 3" xfId="44523" xr:uid="{BD47ECA8-36EE-46E4-A8FE-B8D0FADB18A1}"/>
    <cellStyle name="Comma 14 6 2 4" xfId="27018" xr:uid="{05FA0FC8-B235-43AE-9783-E215C887D90D}"/>
    <cellStyle name="Comma 14 6 3" xfId="13889" xr:uid="{473461C0-CDD4-431D-B168-64042522D6E4}"/>
    <cellStyle name="Comma 14 6 3 2" xfId="48899" xr:uid="{474FDABA-D188-4E83-9E19-69D4752ADC20}"/>
    <cellStyle name="Comma 14 6 3 3" xfId="31394" xr:uid="{21A79653-A9F3-4EE5-8A8A-0B48EFC801CE}"/>
    <cellStyle name="Comma 14 6 4" xfId="40147" xr:uid="{05F2A04B-3383-4AA9-9E81-BC51981608DC}"/>
    <cellStyle name="Comma 14 6 5" xfId="22642" xr:uid="{0E4649F2-280C-47C1-B9D3-541EC27018D3}"/>
    <cellStyle name="Comma 14 7" xfId="7324" xr:uid="{00000000-0005-0000-0000-00002B050000}"/>
    <cellStyle name="Comma 14 7 2" xfId="16077" xr:uid="{0B372317-DD71-438C-A956-E8C7AE88BC61}"/>
    <cellStyle name="Comma 14 7 2 2" xfId="51087" xr:uid="{98563C13-B5D7-4888-83F5-DB3706B4A720}"/>
    <cellStyle name="Comma 14 7 2 3" xfId="33582" xr:uid="{D036B665-894C-4A49-8C9F-8A61773E35FB}"/>
    <cellStyle name="Comma 14 7 3" xfId="42335" xr:uid="{3D36A083-C7FA-4812-8A51-9A4307A0C448}"/>
    <cellStyle name="Comma 14 7 4" xfId="24830" xr:uid="{B5990F6A-5927-4B03-8D73-71174B79D565}"/>
    <cellStyle name="Comma 14 8" xfId="11701" xr:uid="{87757A4F-9A66-4F87-BD29-B1A71A0741AE}"/>
    <cellStyle name="Comma 14 8 2" xfId="46711" xr:uid="{DC801AC1-F364-4CDF-ADE1-6F214529DEC1}"/>
    <cellStyle name="Comma 14 8 3" xfId="29206" xr:uid="{528FCEC9-BC5F-4F78-8FDB-1CAC0B56753F}"/>
    <cellStyle name="Comma 14 9" xfId="37959" xr:uid="{394F9DEF-D212-4DF8-BD2D-E83A8A8D3AE0}"/>
    <cellStyle name="Comma 15" xfId="2981" xr:uid="{00000000-0005-0000-0000-00002C050000}"/>
    <cellStyle name="Comma 15 2" xfId="3257" xr:uid="{00000000-0005-0000-0000-00002D050000}"/>
    <cellStyle name="Comma 15 2 2" xfId="3810" xr:uid="{00000000-0005-0000-0000-00002E050000}"/>
    <cellStyle name="Comma 15 2 2 2" xfId="4906" xr:uid="{00000000-0005-0000-0000-00002F050000}"/>
    <cellStyle name="Comma 15 2 2 2 2" xfId="7095" xr:uid="{00000000-0005-0000-0000-000030050000}"/>
    <cellStyle name="Comma 15 2 2 2 2 2" xfId="11472" xr:uid="{00000000-0005-0000-0000-000031050000}"/>
    <cellStyle name="Comma 15 2 2 2 2 2 2" xfId="20225" xr:uid="{C9B4F357-5971-4352-9048-F69D5C3C797C}"/>
    <cellStyle name="Comma 15 2 2 2 2 2 2 2" xfId="55235" xr:uid="{BD457014-C746-4305-8E91-B4B42E7C2356}"/>
    <cellStyle name="Comma 15 2 2 2 2 2 2 3" xfId="37730" xr:uid="{F26D10FF-7494-4EB1-906E-3022FE7A9E82}"/>
    <cellStyle name="Comma 15 2 2 2 2 2 3" xfId="46483" xr:uid="{FF442028-7CF5-4CC7-8D23-11B1185F1214}"/>
    <cellStyle name="Comma 15 2 2 2 2 2 4" xfId="28978" xr:uid="{534224D4-CCD9-48A2-B73A-62C7D07D68D7}"/>
    <cellStyle name="Comma 15 2 2 2 2 3" xfId="15849" xr:uid="{F6599145-B5DE-4B5E-9FE5-3658EF1CDBA1}"/>
    <cellStyle name="Comma 15 2 2 2 2 3 2" xfId="50859" xr:uid="{51FF39BE-24EB-404F-AA93-73F39E92AAAB}"/>
    <cellStyle name="Comma 15 2 2 2 2 3 3" xfId="33354" xr:uid="{033FCFFB-B28E-46F4-8AAF-FAF2D020B489}"/>
    <cellStyle name="Comma 15 2 2 2 2 4" xfId="42107" xr:uid="{3CF3E747-493B-4F6B-AE96-7BEB0C608DBB}"/>
    <cellStyle name="Comma 15 2 2 2 2 5" xfId="24602" xr:uid="{809455A9-F710-45BE-97F8-D166F22374A2}"/>
    <cellStyle name="Comma 15 2 2 2 3" xfId="9284" xr:uid="{00000000-0005-0000-0000-000032050000}"/>
    <cellStyle name="Comma 15 2 2 2 3 2" xfId="18037" xr:uid="{FAB23CB2-7548-49CD-9212-1FA980A1430D}"/>
    <cellStyle name="Comma 15 2 2 2 3 2 2" xfId="53047" xr:uid="{7FCD0CAF-4CA1-46CF-ADA3-AB61C4D0D1AB}"/>
    <cellStyle name="Comma 15 2 2 2 3 2 3" xfId="35542" xr:uid="{A87FEDA1-07A3-454E-8E6B-9D911D1DA0D5}"/>
    <cellStyle name="Comma 15 2 2 2 3 3" xfId="44295" xr:uid="{5F748BDA-5CDA-4D8D-8C84-627DB7C326D8}"/>
    <cellStyle name="Comma 15 2 2 2 3 4" xfId="26790" xr:uid="{B2F03FAE-8893-483F-9E10-B248BA02FF39}"/>
    <cellStyle name="Comma 15 2 2 2 4" xfId="13661" xr:uid="{558B4562-7C35-4A45-9165-59FBC7E72AA8}"/>
    <cellStyle name="Comma 15 2 2 2 4 2" xfId="48671" xr:uid="{10F20BCF-C9E9-4538-BB7B-67268C119E90}"/>
    <cellStyle name="Comma 15 2 2 2 4 3" xfId="31166" xr:uid="{33C47D82-BF2E-4ADB-96BC-6D4697075888}"/>
    <cellStyle name="Comma 15 2 2 2 5" xfId="39919" xr:uid="{7E563A06-92E2-4181-8F80-7A0583837D4A}"/>
    <cellStyle name="Comma 15 2 2 2 6" xfId="22414" xr:uid="{0840A904-1409-4309-885E-57503B7CD77A}"/>
    <cellStyle name="Comma 15 2 2 3" xfId="6001" xr:uid="{00000000-0005-0000-0000-000033050000}"/>
    <cellStyle name="Comma 15 2 2 3 2" xfId="10378" xr:uid="{00000000-0005-0000-0000-000034050000}"/>
    <cellStyle name="Comma 15 2 2 3 2 2" xfId="19131" xr:uid="{EA87481C-9D98-4247-BADF-CF1F151FF444}"/>
    <cellStyle name="Comma 15 2 2 3 2 2 2" xfId="54141" xr:uid="{5DF18EFE-8057-4818-BFD2-926909759E67}"/>
    <cellStyle name="Comma 15 2 2 3 2 2 3" xfId="36636" xr:uid="{4CAFBDC8-5877-4DDF-85A4-A106B7B3C47B}"/>
    <cellStyle name="Comma 15 2 2 3 2 3" xfId="45389" xr:uid="{4A095C2F-3678-4639-8A25-FD4A8AD1CDA3}"/>
    <cellStyle name="Comma 15 2 2 3 2 4" xfId="27884" xr:uid="{A494D238-4189-4B9B-BD65-2EB5CC26E5CE}"/>
    <cellStyle name="Comma 15 2 2 3 3" xfId="14755" xr:uid="{01D6B621-277E-4F1F-A664-6868294A48F3}"/>
    <cellStyle name="Comma 15 2 2 3 3 2" xfId="49765" xr:uid="{32209BE3-3089-489F-AA47-94923314CFAE}"/>
    <cellStyle name="Comma 15 2 2 3 3 3" xfId="32260" xr:uid="{C1AEFD12-67ED-4CD0-B51D-F73056A6C200}"/>
    <cellStyle name="Comma 15 2 2 3 4" xfId="41013" xr:uid="{C0DBD36A-B6A1-407D-87DB-3FAEA4D8742E}"/>
    <cellStyle name="Comma 15 2 2 3 5" xfId="23508" xr:uid="{D518C425-AA39-40E9-AC33-A44B534D68D9}"/>
    <cellStyle name="Comma 15 2 2 4" xfId="8190" xr:uid="{00000000-0005-0000-0000-000035050000}"/>
    <cellStyle name="Comma 15 2 2 4 2" xfId="16943" xr:uid="{365E20EC-33C3-4013-8DD2-ED630D921A61}"/>
    <cellStyle name="Comma 15 2 2 4 2 2" xfId="51953" xr:uid="{887AE2C0-656B-46F7-8DB2-4D7C71EE7E64}"/>
    <cellStyle name="Comma 15 2 2 4 2 3" xfId="34448" xr:uid="{39F204EC-CE9F-4C72-A5CF-C8FB37BE6992}"/>
    <cellStyle name="Comma 15 2 2 4 3" xfId="43201" xr:uid="{76CA219C-BF23-4C4C-AE3F-5C3414AC8357}"/>
    <cellStyle name="Comma 15 2 2 4 4" xfId="25696" xr:uid="{33192914-AACE-44C3-A328-6198DBD62F96}"/>
    <cellStyle name="Comma 15 2 2 5" xfId="12567" xr:uid="{E3D403CC-454A-435F-8825-73401365B012}"/>
    <cellStyle name="Comma 15 2 2 5 2" xfId="47577" xr:uid="{7AEDEA51-196F-47C0-A5E0-41D0D25C70D6}"/>
    <cellStyle name="Comma 15 2 2 5 3" xfId="30072" xr:uid="{F6F33109-2BEE-48C3-825F-CD7A618CB837}"/>
    <cellStyle name="Comma 15 2 2 6" xfId="38825" xr:uid="{F3D99577-9787-470F-B1D4-9F30DA91E3A7}"/>
    <cellStyle name="Comma 15 2 2 7" xfId="21320" xr:uid="{AA8F1CB8-5D73-4C70-B25B-65669D1222FC}"/>
    <cellStyle name="Comma 15 2 3" xfId="4358" xr:uid="{00000000-0005-0000-0000-000036050000}"/>
    <cellStyle name="Comma 15 2 3 2" xfId="6547" xr:uid="{00000000-0005-0000-0000-000037050000}"/>
    <cellStyle name="Comma 15 2 3 2 2" xfId="10924" xr:uid="{00000000-0005-0000-0000-000038050000}"/>
    <cellStyle name="Comma 15 2 3 2 2 2" xfId="19677" xr:uid="{2632D8FA-03BF-4ED2-B092-B1DE4043014D}"/>
    <cellStyle name="Comma 15 2 3 2 2 2 2" xfId="54687" xr:uid="{90B275F3-91E6-494E-B44D-F3536C46160D}"/>
    <cellStyle name="Comma 15 2 3 2 2 2 3" xfId="37182" xr:uid="{B2393508-00CA-4529-BB3B-765D44DAF57F}"/>
    <cellStyle name="Comma 15 2 3 2 2 3" xfId="45935" xr:uid="{F68692F2-067E-48CD-A7AB-04E38DC85B9A}"/>
    <cellStyle name="Comma 15 2 3 2 2 4" xfId="28430" xr:uid="{383BF5D8-8302-4833-9D1D-3EE4B0CD96F6}"/>
    <cellStyle name="Comma 15 2 3 2 3" xfId="15301" xr:uid="{1D71A865-7AAB-483C-9A7A-AB2CAB1B1BA2}"/>
    <cellStyle name="Comma 15 2 3 2 3 2" xfId="50311" xr:uid="{4913D29C-33F1-487A-9564-047E663C51EF}"/>
    <cellStyle name="Comma 15 2 3 2 3 3" xfId="32806" xr:uid="{4577C937-4197-42F1-AE2A-4CBBE330E84F}"/>
    <cellStyle name="Comma 15 2 3 2 4" xfId="41559" xr:uid="{9FD2D2E8-2233-47CD-A8CC-C9BB3B5FACE3}"/>
    <cellStyle name="Comma 15 2 3 2 5" xfId="24054" xr:uid="{DDB3FAA3-3977-4886-AE86-2AA9F60D8904}"/>
    <cellStyle name="Comma 15 2 3 3" xfId="8736" xr:uid="{00000000-0005-0000-0000-000039050000}"/>
    <cellStyle name="Comma 15 2 3 3 2" xfId="17489" xr:uid="{1401F671-D6AF-4CBA-BCB9-BC2D686E9186}"/>
    <cellStyle name="Comma 15 2 3 3 2 2" xfId="52499" xr:uid="{6191BC61-1F38-4046-A98B-4FE1EDB89013}"/>
    <cellStyle name="Comma 15 2 3 3 2 3" xfId="34994" xr:uid="{4B7ADEC9-9AC7-407A-9D89-18AE5B89A725}"/>
    <cellStyle name="Comma 15 2 3 3 3" xfId="43747" xr:uid="{3CD915D8-A1F2-4995-A1E8-65DCD07177C0}"/>
    <cellStyle name="Comma 15 2 3 3 4" xfId="26242" xr:uid="{A5F61F54-E119-4AF1-B676-4C66A8EC2DAE}"/>
    <cellStyle name="Comma 15 2 3 4" xfId="13113" xr:uid="{74F48B04-3B95-4F64-B9F1-55D6123E3EF0}"/>
    <cellStyle name="Comma 15 2 3 4 2" xfId="48123" xr:uid="{9608D3B2-8EF4-43A2-B85C-467A782A0FB3}"/>
    <cellStyle name="Comma 15 2 3 4 3" xfId="30618" xr:uid="{319C6F66-C846-492D-A78F-CB57FFB5B2CF}"/>
    <cellStyle name="Comma 15 2 3 5" xfId="39371" xr:uid="{F99B4DFE-5607-4121-B5D7-E29E3CE78148}"/>
    <cellStyle name="Comma 15 2 3 6" xfId="21866" xr:uid="{1BB6816C-C6F7-4E57-B732-4081A41200B3}"/>
    <cellStyle name="Comma 15 2 4" xfId="5453" xr:uid="{00000000-0005-0000-0000-00003A050000}"/>
    <cellStyle name="Comma 15 2 4 2" xfId="9830" xr:uid="{00000000-0005-0000-0000-00003B050000}"/>
    <cellStyle name="Comma 15 2 4 2 2" xfId="18583" xr:uid="{F66F974A-59B8-499F-B60B-DF07CB6AADCB}"/>
    <cellStyle name="Comma 15 2 4 2 2 2" xfId="53593" xr:uid="{019C0192-71F9-4A4B-9709-9BBBC919D836}"/>
    <cellStyle name="Comma 15 2 4 2 2 3" xfId="36088" xr:uid="{A986B298-895A-431F-A1C9-E012DA6DFBAC}"/>
    <cellStyle name="Comma 15 2 4 2 3" xfId="44841" xr:uid="{FBAFAC85-2B11-40E9-AD72-C138EBC02A98}"/>
    <cellStyle name="Comma 15 2 4 2 4" xfId="27336" xr:uid="{044FA7B7-5AC4-4D0D-8905-81B25A52A2A0}"/>
    <cellStyle name="Comma 15 2 4 3" xfId="14207" xr:uid="{213EB038-9A56-42FE-BD9F-5AAB1DA2B5E4}"/>
    <cellStyle name="Comma 15 2 4 3 2" xfId="49217" xr:uid="{319D00DB-BF0A-4360-9509-1FC77E39CF25}"/>
    <cellStyle name="Comma 15 2 4 3 3" xfId="31712" xr:uid="{9E60313F-F992-4053-AECC-036179E19658}"/>
    <cellStyle name="Comma 15 2 4 4" xfId="40465" xr:uid="{01E1DAD7-BCC4-4D76-9AE1-A243A3C75078}"/>
    <cellStyle name="Comma 15 2 4 5" xfId="22960" xr:uid="{618E0830-2C53-4DE5-8568-56387EE0EBDE}"/>
    <cellStyle name="Comma 15 2 5" xfId="7642" xr:uid="{00000000-0005-0000-0000-00003C050000}"/>
    <cellStyle name="Comma 15 2 5 2" xfId="16395" xr:uid="{1E03637C-DC46-40FF-A910-78EC9E3D44FC}"/>
    <cellStyle name="Comma 15 2 5 2 2" xfId="51405" xr:uid="{3C96EEDA-5C73-49F2-88B9-A2735C21FE77}"/>
    <cellStyle name="Comma 15 2 5 2 3" xfId="33900" xr:uid="{D35F2A95-2465-46A3-BA7C-2EB95E46CDB9}"/>
    <cellStyle name="Comma 15 2 5 3" xfId="42653" xr:uid="{B98DB779-58DD-4763-A83C-4BE18D47CEC1}"/>
    <cellStyle name="Comma 15 2 5 4" xfId="25148" xr:uid="{99B644D2-9773-4062-9DBE-325C03B164D2}"/>
    <cellStyle name="Comma 15 2 6" xfId="12019" xr:uid="{2515FCFF-FF63-4323-A8B9-CF146D34D08A}"/>
    <cellStyle name="Comma 15 2 6 2" xfId="47029" xr:uid="{B48431B6-A488-4D5D-92D8-ACA6DFCD966E}"/>
    <cellStyle name="Comma 15 2 6 3" xfId="29524" xr:uid="{E7000FAD-F272-4FFE-AB90-2FAEF9EEE3EB}"/>
    <cellStyle name="Comma 15 2 7" xfId="38277" xr:uid="{687AA78F-4A62-4741-8F51-77626151788F}"/>
    <cellStyle name="Comma 15 2 8" xfId="20772" xr:uid="{2832F3E6-42A9-49A9-8EB7-F32EE0E2ED41}"/>
    <cellStyle name="Comma 15 3" xfId="3536" xr:uid="{00000000-0005-0000-0000-00003D050000}"/>
    <cellStyle name="Comma 15 3 2" xfId="4632" xr:uid="{00000000-0005-0000-0000-00003E050000}"/>
    <cellStyle name="Comma 15 3 2 2" xfId="6821" xr:uid="{00000000-0005-0000-0000-00003F050000}"/>
    <cellStyle name="Comma 15 3 2 2 2" xfId="11198" xr:uid="{00000000-0005-0000-0000-000040050000}"/>
    <cellStyle name="Comma 15 3 2 2 2 2" xfId="19951" xr:uid="{E8AFF5DA-0B87-4C9F-9F06-90F8B8A428D2}"/>
    <cellStyle name="Comma 15 3 2 2 2 2 2" xfId="54961" xr:uid="{81DC4CF6-6006-48F9-81B4-42BA108CC19A}"/>
    <cellStyle name="Comma 15 3 2 2 2 2 3" xfId="37456" xr:uid="{FF28C0DE-13B0-4B6D-95BB-7FD92A84A2D3}"/>
    <cellStyle name="Comma 15 3 2 2 2 3" xfId="46209" xr:uid="{628F1481-B47F-4E6E-A389-22FD4AE4AD8E}"/>
    <cellStyle name="Comma 15 3 2 2 2 4" xfId="28704" xr:uid="{B5D728CD-BA06-4602-9988-DEE2EA557D20}"/>
    <cellStyle name="Comma 15 3 2 2 3" xfId="15575" xr:uid="{43085113-D769-4AAB-8CCE-59A77D512569}"/>
    <cellStyle name="Comma 15 3 2 2 3 2" xfId="50585" xr:uid="{EC77E812-0079-47B3-B01B-FBEB9681D6FE}"/>
    <cellStyle name="Comma 15 3 2 2 3 3" xfId="33080" xr:uid="{0D05AD01-00C2-4B43-8CA3-8E7D1E390FC3}"/>
    <cellStyle name="Comma 15 3 2 2 4" xfId="41833" xr:uid="{2F4E29BB-024A-4252-82E8-5563E4B31206}"/>
    <cellStyle name="Comma 15 3 2 2 5" xfId="24328" xr:uid="{218FB76E-C269-40EC-9EA5-26BEA94DEF02}"/>
    <cellStyle name="Comma 15 3 2 3" xfId="9010" xr:uid="{00000000-0005-0000-0000-000041050000}"/>
    <cellStyle name="Comma 15 3 2 3 2" xfId="17763" xr:uid="{BA133682-F491-4E12-9A0A-9883A9BF0CAD}"/>
    <cellStyle name="Comma 15 3 2 3 2 2" xfId="52773" xr:uid="{F3927C49-C25F-4A3A-AF12-59DADEC89032}"/>
    <cellStyle name="Comma 15 3 2 3 2 3" xfId="35268" xr:uid="{2597CC0F-69D2-4596-95C7-56B2CEEDC7EB}"/>
    <cellStyle name="Comma 15 3 2 3 3" xfId="44021" xr:uid="{37B07E53-E51A-4671-9E22-082D41B62D5C}"/>
    <cellStyle name="Comma 15 3 2 3 4" xfId="26516" xr:uid="{A87D0D98-EDF5-4AF6-8378-53F37738A5BE}"/>
    <cellStyle name="Comma 15 3 2 4" xfId="13387" xr:uid="{026968B7-ECCE-4044-A42B-A2FE84625E0D}"/>
    <cellStyle name="Comma 15 3 2 4 2" xfId="48397" xr:uid="{FEC86843-9C25-457F-BF03-3E8389947E04}"/>
    <cellStyle name="Comma 15 3 2 4 3" xfId="30892" xr:uid="{39F34D2B-99B8-4AA7-994A-D6568EC9DB8D}"/>
    <cellStyle name="Comma 15 3 2 5" xfId="39645" xr:uid="{98F29797-35F8-49B5-941A-D4E6711749F5}"/>
    <cellStyle name="Comma 15 3 2 6" xfId="22140" xr:uid="{E92D13C5-3705-4907-80CA-E0E4C17870C5}"/>
    <cellStyle name="Comma 15 3 3" xfId="5727" xr:uid="{00000000-0005-0000-0000-000042050000}"/>
    <cellStyle name="Comma 15 3 3 2" xfId="10104" xr:uid="{00000000-0005-0000-0000-000043050000}"/>
    <cellStyle name="Comma 15 3 3 2 2" xfId="18857" xr:uid="{1D631A69-7175-4633-9269-27E9E7050264}"/>
    <cellStyle name="Comma 15 3 3 2 2 2" xfId="53867" xr:uid="{8E7A0F3D-E762-4D7E-8C06-8E05CE06E185}"/>
    <cellStyle name="Comma 15 3 3 2 2 3" xfId="36362" xr:uid="{46AB3717-C5AB-4C8E-B55F-E8A8385AA57A}"/>
    <cellStyle name="Comma 15 3 3 2 3" xfId="45115" xr:uid="{37D5444F-19EC-4A6A-B1EF-8FD2C9B84B8E}"/>
    <cellStyle name="Comma 15 3 3 2 4" xfId="27610" xr:uid="{0F487C29-7861-4118-8193-B38A6F69840F}"/>
    <cellStyle name="Comma 15 3 3 3" xfId="14481" xr:uid="{5994E7A9-2E2B-4B49-BCF4-FFE3B8F8BC15}"/>
    <cellStyle name="Comma 15 3 3 3 2" xfId="49491" xr:uid="{0AA69EA4-3DD3-42AD-86AF-D23F988744C1}"/>
    <cellStyle name="Comma 15 3 3 3 3" xfId="31986" xr:uid="{0A52BA11-E4AA-439C-8EFE-18D005B2C30C}"/>
    <cellStyle name="Comma 15 3 3 4" xfId="40739" xr:uid="{E6794B17-B12C-404A-8ABB-D18D0877E0FE}"/>
    <cellStyle name="Comma 15 3 3 5" xfId="23234" xr:uid="{1BB513E8-08B7-419F-AE3A-9BFD69760999}"/>
    <cellStyle name="Comma 15 3 4" xfId="7916" xr:uid="{00000000-0005-0000-0000-000044050000}"/>
    <cellStyle name="Comma 15 3 4 2" xfId="16669" xr:uid="{ABEA7D02-EB7A-4B4B-849D-71A59DB569CF}"/>
    <cellStyle name="Comma 15 3 4 2 2" xfId="51679" xr:uid="{F0481CBD-B703-4F08-AE5F-11B24217154D}"/>
    <cellStyle name="Comma 15 3 4 2 3" xfId="34174" xr:uid="{B979366C-7375-4E6E-8123-D40EFC3DBC13}"/>
    <cellStyle name="Comma 15 3 4 3" xfId="42927" xr:uid="{5A0585AF-A00D-4312-81A8-573B32BCED13}"/>
    <cellStyle name="Comma 15 3 4 4" xfId="25422" xr:uid="{A4A0BF3E-791F-427F-A581-1277FB543ADD}"/>
    <cellStyle name="Comma 15 3 5" xfId="12293" xr:uid="{4E15039C-D41F-4C63-BDF4-C1BF41BE1FA2}"/>
    <cellStyle name="Comma 15 3 5 2" xfId="47303" xr:uid="{42DFD8BD-3E0D-4B65-9ECA-492DD9E58774}"/>
    <cellStyle name="Comma 15 3 5 3" xfId="29798" xr:uid="{D221BBB0-4BA6-493A-8E3E-A050F3AEA909}"/>
    <cellStyle name="Comma 15 3 6" xfId="38551" xr:uid="{2D0F922D-D857-4AA2-890B-EE91DC9ED92D}"/>
    <cellStyle name="Comma 15 3 7" xfId="21046" xr:uid="{704F1F80-3591-478A-8591-E8628ED86344}"/>
    <cellStyle name="Comma 15 4" xfId="4084" xr:uid="{00000000-0005-0000-0000-000045050000}"/>
    <cellStyle name="Comma 15 4 2" xfId="6273" xr:uid="{00000000-0005-0000-0000-000046050000}"/>
    <cellStyle name="Comma 15 4 2 2" xfId="10650" xr:uid="{00000000-0005-0000-0000-000047050000}"/>
    <cellStyle name="Comma 15 4 2 2 2" xfId="19403" xr:uid="{A779F32B-D7D2-49E4-91AD-34CCA1ED2F67}"/>
    <cellStyle name="Comma 15 4 2 2 2 2" xfId="54413" xr:uid="{5B015509-5B9E-4EF2-B8A7-44D12C3D5D10}"/>
    <cellStyle name="Comma 15 4 2 2 2 3" xfId="36908" xr:uid="{E3823A9D-846D-4208-B68B-99093B8A1E5E}"/>
    <cellStyle name="Comma 15 4 2 2 3" xfId="45661" xr:uid="{69E975C6-E825-4FB1-87BC-21C4E952AFA4}"/>
    <cellStyle name="Comma 15 4 2 2 4" xfId="28156" xr:uid="{04A30406-8610-41D2-98E3-652EE1E955BD}"/>
    <cellStyle name="Comma 15 4 2 3" xfId="15027" xr:uid="{97BE21F6-ABB1-43C9-A1BA-ADAF02A04694}"/>
    <cellStyle name="Comma 15 4 2 3 2" xfId="50037" xr:uid="{3E04DD92-EE28-49E6-9B96-7DACF4CE4B13}"/>
    <cellStyle name="Comma 15 4 2 3 3" xfId="32532" xr:uid="{FC72B11B-63AF-46F6-95DD-0F527FF8C62E}"/>
    <cellStyle name="Comma 15 4 2 4" xfId="41285" xr:uid="{DB0633A8-7F0E-4347-9D9C-59D1495EAE85}"/>
    <cellStyle name="Comma 15 4 2 5" xfId="23780" xr:uid="{570EA6B1-CA0B-4D43-8B9F-AE1BF406BF84}"/>
    <cellStyle name="Comma 15 4 3" xfId="8462" xr:uid="{00000000-0005-0000-0000-000048050000}"/>
    <cellStyle name="Comma 15 4 3 2" xfId="17215" xr:uid="{FCC4EA9B-9757-4BED-96EF-DD4953558360}"/>
    <cellStyle name="Comma 15 4 3 2 2" xfId="52225" xr:uid="{5633340D-107A-48EA-B646-CD35EE9E2573}"/>
    <cellStyle name="Comma 15 4 3 2 3" xfId="34720" xr:uid="{2BBE1881-758B-477D-93FE-C0C9077D0659}"/>
    <cellStyle name="Comma 15 4 3 3" xfId="43473" xr:uid="{FAF4176A-89F8-459F-9875-5372F704EE70}"/>
    <cellStyle name="Comma 15 4 3 4" xfId="25968" xr:uid="{EFB16A6B-4951-48E8-892C-18A3E3C038E7}"/>
    <cellStyle name="Comma 15 4 4" xfId="12839" xr:uid="{3A12B646-0D00-467A-9649-6DA3FAE30DDB}"/>
    <cellStyle name="Comma 15 4 4 2" xfId="47849" xr:uid="{16EE3108-E0F4-419F-9C31-B1EE5EB1AE32}"/>
    <cellStyle name="Comma 15 4 4 3" xfId="30344" xr:uid="{09204541-7B41-4B33-8972-5464C310A6E1}"/>
    <cellStyle name="Comma 15 4 5" xfId="39097" xr:uid="{E9D2DF0A-D247-44B9-A5BB-1D807A0EB54E}"/>
    <cellStyle name="Comma 15 4 6" xfId="21592" xr:uid="{D548FCA2-6B06-44B0-9702-40E3CDB30A0C}"/>
    <cellStyle name="Comma 15 5" xfId="5179" xr:uid="{00000000-0005-0000-0000-000049050000}"/>
    <cellStyle name="Comma 15 5 2" xfId="9556" xr:uid="{00000000-0005-0000-0000-00004A050000}"/>
    <cellStyle name="Comma 15 5 2 2" xfId="18309" xr:uid="{7219BBA0-EE38-4EF0-93D3-CAA4448E9AF6}"/>
    <cellStyle name="Comma 15 5 2 2 2" xfId="53319" xr:uid="{A0F30E42-709E-4CB2-9129-D7E88CD068E8}"/>
    <cellStyle name="Comma 15 5 2 2 3" xfId="35814" xr:uid="{9672EC75-8F78-441A-A66B-65BDA598E5DE}"/>
    <cellStyle name="Comma 15 5 2 3" xfId="44567" xr:uid="{F7E67E3A-517F-42C8-BCB9-D9114B152986}"/>
    <cellStyle name="Comma 15 5 2 4" xfId="27062" xr:uid="{8CCB157C-602A-4E8E-A15A-DE3A1DECF32D}"/>
    <cellStyle name="Comma 15 5 3" xfId="13933" xr:uid="{D59E434B-8C56-4847-A93D-F2ECCAAD8B51}"/>
    <cellStyle name="Comma 15 5 3 2" xfId="48943" xr:uid="{92344EF8-B9B2-4152-8E3C-8BDF3F2CC697}"/>
    <cellStyle name="Comma 15 5 3 3" xfId="31438" xr:uid="{646BE87F-D685-4B34-9E93-5B11CE9577BD}"/>
    <cellStyle name="Comma 15 5 4" xfId="40191" xr:uid="{4CDD252E-7625-40CB-B45F-E2CEC7CC27FB}"/>
    <cellStyle name="Comma 15 5 5" xfId="22686" xr:uid="{73F0DACB-390E-4659-B200-23F129A7E2FD}"/>
    <cellStyle name="Comma 15 6" xfId="7368" xr:uid="{00000000-0005-0000-0000-00004B050000}"/>
    <cellStyle name="Comma 15 6 2" xfId="16121" xr:uid="{04879CB4-10F2-4705-ACA4-E48ADE94D704}"/>
    <cellStyle name="Comma 15 6 2 2" xfId="51131" xr:uid="{440FDF9D-0D4B-406D-A63C-58A08A62BF7F}"/>
    <cellStyle name="Comma 15 6 2 3" xfId="33626" xr:uid="{637EE4FD-1F32-4B9F-875D-8282A41F5598}"/>
    <cellStyle name="Comma 15 6 3" xfId="42379" xr:uid="{C568A694-EFB3-46BD-B0C0-BAA5F2E6B375}"/>
    <cellStyle name="Comma 15 6 4" xfId="24874" xr:uid="{5226B02C-53FA-4921-B192-640D55396032}"/>
    <cellStyle name="Comma 15 7" xfId="11745" xr:uid="{9594F412-B1D6-4A6F-A4C3-E71009291BED}"/>
    <cellStyle name="Comma 15 7 2" xfId="46755" xr:uid="{38C76950-F31A-45DA-BE47-05CFA7E7D902}"/>
    <cellStyle name="Comma 15 7 3" xfId="29250" xr:uid="{80DE9A96-4019-4C66-83F3-FFC771A0938E}"/>
    <cellStyle name="Comma 15 8" xfId="38003" xr:uid="{07C7852C-2270-4E31-89FA-8D5CB45A15BE}"/>
    <cellStyle name="Comma 15 9" xfId="20498" xr:uid="{E1863DE5-B533-42A0-9709-95E15272272B}"/>
    <cellStyle name="Comma 16" xfId="3029" xr:uid="{00000000-0005-0000-0000-00004C050000}"/>
    <cellStyle name="Comma 16 2" xfId="3305" xr:uid="{00000000-0005-0000-0000-00004D050000}"/>
    <cellStyle name="Comma 16 2 2" xfId="3858" xr:uid="{00000000-0005-0000-0000-00004E050000}"/>
    <cellStyle name="Comma 16 2 2 2" xfId="4954" xr:uid="{00000000-0005-0000-0000-00004F050000}"/>
    <cellStyle name="Comma 16 2 2 2 2" xfId="7143" xr:uid="{00000000-0005-0000-0000-000050050000}"/>
    <cellStyle name="Comma 16 2 2 2 2 2" xfId="11520" xr:uid="{00000000-0005-0000-0000-000051050000}"/>
    <cellStyle name="Comma 16 2 2 2 2 2 2" xfId="20273" xr:uid="{9D6919BC-BD67-4610-852B-8CF2EA20E2ED}"/>
    <cellStyle name="Comma 16 2 2 2 2 2 2 2" xfId="55283" xr:uid="{CDDE0FA7-12ED-404E-81C9-556F483BB80F}"/>
    <cellStyle name="Comma 16 2 2 2 2 2 2 3" xfId="37778" xr:uid="{429933DD-0845-4AC0-B07C-4830B2C1EBDF}"/>
    <cellStyle name="Comma 16 2 2 2 2 2 3" xfId="46531" xr:uid="{94EB8A40-FEB3-416C-8E21-580956614BF1}"/>
    <cellStyle name="Comma 16 2 2 2 2 2 4" xfId="29026" xr:uid="{D7627DD0-D249-44A8-8F0A-F11E5E178965}"/>
    <cellStyle name="Comma 16 2 2 2 2 3" xfId="15897" xr:uid="{C1725786-E381-45C7-8D91-26BE6CC71E3B}"/>
    <cellStyle name="Comma 16 2 2 2 2 3 2" xfId="50907" xr:uid="{FEC788E8-8FE6-45D1-BBFD-2741F82AF0CA}"/>
    <cellStyle name="Comma 16 2 2 2 2 3 3" xfId="33402" xr:uid="{FE66CC2F-6205-4149-8C5E-0FF8D9067BCB}"/>
    <cellStyle name="Comma 16 2 2 2 2 4" xfId="42155" xr:uid="{534958BC-B3BC-4B78-A732-F1788B87CC22}"/>
    <cellStyle name="Comma 16 2 2 2 2 5" xfId="24650" xr:uid="{C5212C78-881B-4ED8-8433-29FB5171C724}"/>
    <cellStyle name="Comma 16 2 2 2 3" xfId="9332" xr:uid="{00000000-0005-0000-0000-000052050000}"/>
    <cellStyle name="Comma 16 2 2 2 3 2" xfId="18085" xr:uid="{F376D2B6-9CDC-43FB-8D6D-76C9A0935823}"/>
    <cellStyle name="Comma 16 2 2 2 3 2 2" xfId="53095" xr:uid="{525A9C92-4CF1-45CC-87DD-8FB5B9FA11C0}"/>
    <cellStyle name="Comma 16 2 2 2 3 2 3" xfId="35590" xr:uid="{FAC9C708-7496-4A07-97BE-FB9FFF53F30C}"/>
    <cellStyle name="Comma 16 2 2 2 3 3" xfId="44343" xr:uid="{E7C9096D-F13C-454D-AB71-C0D350D611CE}"/>
    <cellStyle name="Comma 16 2 2 2 3 4" xfId="26838" xr:uid="{A8B2B955-DE15-40D8-B554-1FE30A0C2355}"/>
    <cellStyle name="Comma 16 2 2 2 4" xfId="13709" xr:uid="{F3D415EF-DC70-4FA5-8B2E-BCB0561FD8C0}"/>
    <cellStyle name="Comma 16 2 2 2 4 2" xfId="48719" xr:uid="{2274D41B-0B33-497E-890C-05A7AA9A7387}"/>
    <cellStyle name="Comma 16 2 2 2 4 3" xfId="31214" xr:uid="{2A4169DA-A2EA-4FB5-8B5E-C525F4E14762}"/>
    <cellStyle name="Comma 16 2 2 2 5" xfId="39967" xr:uid="{7C96CB7B-2B41-4A80-AB98-1A6495916BA2}"/>
    <cellStyle name="Comma 16 2 2 2 6" xfId="22462" xr:uid="{57E631D9-B705-4ABD-AFD8-BDB4FFC21129}"/>
    <cellStyle name="Comma 16 2 2 3" xfId="6049" xr:uid="{00000000-0005-0000-0000-000053050000}"/>
    <cellStyle name="Comma 16 2 2 3 2" xfId="10426" xr:uid="{00000000-0005-0000-0000-000054050000}"/>
    <cellStyle name="Comma 16 2 2 3 2 2" xfId="19179" xr:uid="{BFC117E2-64C7-45FF-AEA8-832BAEBA7F1F}"/>
    <cellStyle name="Comma 16 2 2 3 2 2 2" xfId="54189" xr:uid="{F25BD0FC-D5EF-4E9B-9302-5A55926641C5}"/>
    <cellStyle name="Comma 16 2 2 3 2 2 3" xfId="36684" xr:uid="{52BD46B7-B510-4EA7-A13E-1189F5BF0899}"/>
    <cellStyle name="Comma 16 2 2 3 2 3" xfId="45437" xr:uid="{D0404B28-C7EE-4FBC-8ACF-82E9F8EFC0B6}"/>
    <cellStyle name="Comma 16 2 2 3 2 4" xfId="27932" xr:uid="{31B7D785-14A5-4703-8EAA-AE1AF1A50CE8}"/>
    <cellStyle name="Comma 16 2 2 3 3" xfId="14803" xr:uid="{D85991F4-90A4-4467-A5EE-285E1457A2D2}"/>
    <cellStyle name="Comma 16 2 2 3 3 2" xfId="49813" xr:uid="{15C69D3C-0888-46D8-A6EC-42C437E2B8CD}"/>
    <cellStyle name="Comma 16 2 2 3 3 3" xfId="32308" xr:uid="{45276CBB-F214-46C3-AA58-BBB4F8A7C5B3}"/>
    <cellStyle name="Comma 16 2 2 3 4" xfId="41061" xr:uid="{01E7B6A7-157C-427B-8F47-FA34B62A8E3D}"/>
    <cellStyle name="Comma 16 2 2 3 5" xfId="23556" xr:uid="{A5F99C54-3779-4F68-AD11-00BF875E6699}"/>
    <cellStyle name="Comma 16 2 2 4" xfId="8238" xr:uid="{00000000-0005-0000-0000-000055050000}"/>
    <cellStyle name="Comma 16 2 2 4 2" xfId="16991" xr:uid="{94B0343A-EC1C-44E5-B7AC-6ADABE41AB37}"/>
    <cellStyle name="Comma 16 2 2 4 2 2" xfId="52001" xr:uid="{E334F42C-088C-40BD-A7F2-AD49D0E4BB36}"/>
    <cellStyle name="Comma 16 2 2 4 2 3" xfId="34496" xr:uid="{0F31167F-2D5D-495F-B856-182221E589D1}"/>
    <cellStyle name="Comma 16 2 2 4 3" xfId="43249" xr:uid="{478CFDFF-49F8-4512-B476-E4F8A7493CAD}"/>
    <cellStyle name="Comma 16 2 2 4 4" xfId="25744" xr:uid="{D8156BD7-98C8-42F9-BA37-AB0F783FD766}"/>
    <cellStyle name="Comma 16 2 2 5" xfId="12615" xr:uid="{426820B3-A74C-4428-978B-63AA895962DC}"/>
    <cellStyle name="Comma 16 2 2 5 2" xfId="47625" xr:uid="{F465AE23-DD21-4871-B110-5CB8DF9D5400}"/>
    <cellStyle name="Comma 16 2 2 5 3" xfId="30120" xr:uid="{ADD18EDA-C3A6-4CF0-9682-90C788BFC92F}"/>
    <cellStyle name="Comma 16 2 2 6" xfId="38873" xr:uid="{286140F0-E0BB-4CA8-82E3-6A46C34010F8}"/>
    <cellStyle name="Comma 16 2 2 7" xfId="21368" xr:uid="{3C803D20-5903-4D4E-9032-55B363449516}"/>
    <cellStyle name="Comma 16 2 3" xfId="4406" xr:uid="{00000000-0005-0000-0000-000056050000}"/>
    <cellStyle name="Comma 16 2 3 2" xfId="6595" xr:uid="{00000000-0005-0000-0000-000057050000}"/>
    <cellStyle name="Comma 16 2 3 2 2" xfId="10972" xr:uid="{00000000-0005-0000-0000-000058050000}"/>
    <cellStyle name="Comma 16 2 3 2 2 2" xfId="19725" xr:uid="{F9CFCB6F-B8CD-47CF-89AB-ACCAC62454B7}"/>
    <cellStyle name="Comma 16 2 3 2 2 2 2" xfId="54735" xr:uid="{95D0A837-72C9-4971-9BB8-7EB06092D0FE}"/>
    <cellStyle name="Comma 16 2 3 2 2 2 3" xfId="37230" xr:uid="{9A318D6A-1AEF-4239-A7B8-04C08C8CBBE1}"/>
    <cellStyle name="Comma 16 2 3 2 2 3" xfId="45983" xr:uid="{1157CF99-3DCA-4B6C-BC56-197ED37FCC20}"/>
    <cellStyle name="Comma 16 2 3 2 2 4" xfId="28478" xr:uid="{5E7499B9-9CF5-42D6-90D0-AC66C10C59DD}"/>
    <cellStyle name="Comma 16 2 3 2 3" xfId="15349" xr:uid="{CFBC2E75-F342-4FE3-812C-0EF2F85003CC}"/>
    <cellStyle name="Comma 16 2 3 2 3 2" xfId="50359" xr:uid="{A288DCB5-0E39-48FE-ACC6-E877CBD7383B}"/>
    <cellStyle name="Comma 16 2 3 2 3 3" xfId="32854" xr:uid="{BC227C45-BCC0-4985-91A8-10C777785017}"/>
    <cellStyle name="Comma 16 2 3 2 4" xfId="41607" xr:uid="{7E56925F-8113-447D-9C95-FE729598FB9A}"/>
    <cellStyle name="Comma 16 2 3 2 5" xfId="24102" xr:uid="{9572049E-09B1-421A-A0D8-45431BF16BA1}"/>
    <cellStyle name="Comma 16 2 3 3" xfId="8784" xr:uid="{00000000-0005-0000-0000-000059050000}"/>
    <cellStyle name="Comma 16 2 3 3 2" xfId="17537" xr:uid="{C36E46E0-883C-49B0-B6F9-7F034F0B9873}"/>
    <cellStyle name="Comma 16 2 3 3 2 2" xfId="52547" xr:uid="{53CD73ED-58ED-48C0-B9AA-FBAD48655536}"/>
    <cellStyle name="Comma 16 2 3 3 2 3" xfId="35042" xr:uid="{65B496E4-02DD-41AE-812E-C753CA2C5818}"/>
    <cellStyle name="Comma 16 2 3 3 3" xfId="43795" xr:uid="{AB7CE5FE-DEF0-4499-949C-36F826619FE3}"/>
    <cellStyle name="Comma 16 2 3 3 4" xfId="26290" xr:uid="{8D4BB5D9-AD61-4D8A-9B64-1A701FF145B0}"/>
    <cellStyle name="Comma 16 2 3 4" xfId="13161" xr:uid="{7F3A1980-99C6-4BD7-B09B-0E09FC4DC882}"/>
    <cellStyle name="Comma 16 2 3 4 2" xfId="48171" xr:uid="{9BE74406-7CF7-4F99-B7C0-E0D6F2E1A5EC}"/>
    <cellStyle name="Comma 16 2 3 4 3" xfId="30666" xr:uid="{F300240D-316C-4136-AD26-08CBE8E03024}"/>
    <cellStyle name="Comma 16 2 3 5" xfId="39419" xr:uid="{9767DB36-BDD9-46D4-934B-5C8B9BC202E8}"/>
    <cellStyle name="Comma 16 2 3 6" xfId="21914" xr:uid="{C9098C23-407E-42BE-9C21-8BB3EA9F10C9}"/>
    <cellStyle name="Comma 16 2 4" xfId="5501" xr:uid="{00000000-0005-0000-0000-00005A050000}"/>
    <cellStyle name="Comma 16 2 4 2" xfId="9878" xr:uid="{00000000-0005-0000-0000-00005B050000}"/>
    <cellStyle name="Comma 16 2 4 2 2" xfId="18631" xr:uid="{80C91F0C-F923-46D0-92B7-CCEFCE8BA00F}"/>
    <cellStyle name="Comma 16 2 4 2 2 2" xfId="53641" xr:uid="{3AE9A777-5BA6-4DD1-A70F-0ADA03790FE9}"/>
    <cellStyle name="Comma 16 2 4 2 2 3" xfId="36136" xr:uid="{02E64F3B-7314-45F7-A027-6DFDD62AA37E}"/>
    <cellStyle name="Comma 16 2 4 2 3" xfId="44889" xr:uid="{FA790C5A-B313-436E-9E5B-7AE58CE44B85}"/>
    <cellStyle name="Comma 16 2 4 2 4" xfId="27384" xr:uid="{1A2F8415-F3E3-47E8-96AD-51F2EEF1AEAE}"/>
    <cellStyle name="Comma 16 2 4 3" xfId="14255" xr:uid="{2C95873D-A4DB-447C-9D27-A3CBAF314840}"/>
    <cellStyle name="Comma 16 2 4 3 2" xfId="49265" xr:uid="{2F5AAE98-0801-4EB8-AC4C-782E813D122B}"/>
    <cellStyle name="Comma 16 2 4 3 3" xfId="31760" xr:uid="{E7F1051C-5140-4C87-9546-0003986D2B9A}"/>
    <cellStyle name="Comma 16 2 4 4" xfId="40513" xr:uid="{8460AD77-FCBA-469B-AD13-4E4B42E2891F}"/>
    <cellStyle name="Comma 16 2 4 5" xfId="23008" xr:uid="{AF4C507E-D66E-4FC4-BDB2-1D0FB09CD0AF}"/>
    <cellStyle name="Comma 16 2 5" xfId="7690" xr:uid="{00000000-0005-0000-0000-00005C050000}"/>
    <cellStyle name="Comma 16 2 5 2" xfId="16443" xr:uid="{D072C186-6DCA-49C6-BB4D-602699B17695}"/>
    <cellStyle name="Comma 16 2 5 2 2" xfId="51453" xr:uid="{118AB05E-C7AA-4AB0-8316-EB133DD1A21B}"/>
    <cellStyle name="Comma 16 2 5 2 3" xfId="33948" xr:uid="{2278C0FD-C30D-45DC-BE05-F31B03AC44BA}"/>
    <cellStyle name="Comma 16 2 5 3" xfId="42701" xr:uid="{398E96D8-35EF-486C-911C-AAB1C46FF6CC}"/>
    <cellStyle name="Comma 16 2 5 4" xfId="25196" xr:uid="{A2202F2E-80B6-4D2C-AAA9-D993F4455121}"/>
    <cellStyle name="Comma 16 2 6" xfId="12067" xr:uid="{B0D177BF-E784-4228-AF0E-4A792956C354}"/>
    <cellStyle name="Comma 16 2 6 2" xfId="47077" xr:uid="{DC78C5F6-F922-4830-BC08-BCE79C8BB887}"/>
    <cellStyle name="Comma 16 2 6 3" xfId="29572" xr:uid="{DED456BB-AACA-4E86-9E9E-E5C326779363}"/>
    <cellStyle name="Comma 16 2 7" xfId="38325" xr:uid="{653E7CFA-5066-4C2F-95A2-3927859BA28A}"/>
    <cellStyle name="Comma 16 2 8" xfId="20820" xr:uid="{63170DDF-EFE1-441B-84DD-6CD54B6EC7AB}"/>
    <cellStyle name="Comma 16 3" xfId="3584" xr:uid="{00000000-0005-0000-0000-00005D050000}"/>
    <cellStyle name="Comma 16 3 2" xfId="4680" xr:uid="{00000000-0005-0000-0000-00005E050000}"/>
    <cellStyle name="Comma 16 3 2 2" xfId="6869" xr:uid="{00000000-0005-0000-0000-00005F050000}"/>
    <cellStyle name="Comma 16 3 2 2 2" xfId="11246" xr:uid="{00000000-0005-0000-0000-000060050000}"/>
    <cellStyle name="Comma 16 3 2 2 2 2" xfId="19999" xr:uid="{5225EE1A-A959-4EC3-8F4A-DB9549F8A6F3}"/>
    <cellStyle name="Comma 16 3 2 2 2 2 2" xfId="55009" xr:uid="{C796BC13-175A-487E-9F06-BAE43D1C189C}"/>
    <cellStyle name="Comma 16 3 2 2 2 2 3" xfId="37504" xr:uid="{6EF96B5E-7724-40D2-97E3-5AEF3D7C050F}"/>
    <cellStyle name="Comma 16 3 2 2 2 3" xfId="46257" xr:uid="{48DB33C6-BD80-4F2F-B35F-3EC03477B17A}"/>
    <cellStyle name="Comma 16 3 2 2 2 4" xfId="28752" xr:uid="{D1CCB407-F1D8-4CB6-8DB6-3AD94B2167E3}"/>
    <cellStyle name="Comma 16 3 2 2 3" xfId="15623" xr:uid="{732282B7-07AD-4C01-8932-94BD3A0BC914}"/>
    <cellStyle name="Comma 16 3 2 2 3 2" xfId="50633" xr:uid="{7B844AFD-D4A6-49B0-B147-9F3C938E52AC}"/>
    <cellStyle name="Comma 16 3 2 2 3 3" xfId="33128" xr:uid="{BECEADBB-D41B-497A-BE34-BC0877BD3502}"/>
    <cellStyle name="Comma 16 3 2 2 4" xfId="41881" xr:uid="{04732370-705F-4244-9742-062C1E371AC9}"/>
    <cellStyle name="Comma 16 3 2 2 5" xfId="24376" xr:uid="{1D889B5A-970C-47BA-B0A8-EDC0594F6BB6}"/>
    <cellStyle name="Comma 16 3 2 3" xfId="9058" xr:uid="{00000000-0005-0000-0000-000061050000}"/>
    <cellStyle name="Comma 16 3 2 3 2" xfId="17811" xr:uid="{A5F02268-3742-4DA6-94AA-7687E3E58A35}"/>
    <cellStyle name="Comma 16 3 2 3 2 2" xfId="52821" xr:uid="{13E2535A-3E02-446C-BD9D-B91A7B4C4DED}"/>
    <cellStyle name="Comma 16 3 2 3 2 3" xfId="35316" xr:uid="{C38D69F7-6201-42DE-82FF-1CB51E0B1C5F}"/>
    <cellStyle name="Comma 16 3 2 3 3" xfId="44069" xr:uid="{1712E9E9-5A3C-493C-A25F-55F01DB961C6}"/>
    <cellStyle name="Comma 16 3 2 3 4" xfId="26564" xr:uid="{4F350D62-FDEB-45B9-A052-2A6FD11471F4}"/>
    <cellStyle name="Comma 16 3 2 4" xfId="13435" xr:uid="{2A1D6BF6-A4CF-4399-B927-A68E78E6DAB1}"/>
    <cellStyle name="Comma 16 3 2 4 2" xfId="48445" xr:uid="{4BD93A81-D4A8-4D16-9FB8-084FA8A4792F}"/>
    <cellStyle name="Comma 16 3 2 4 3" xfId="30940" xr:uid="{247B5703-6BCE-4304-B395-17DF5BB9D627}"/>
    <cellStyle name="Comma 16 3 2 5" xfId="39693" xr:uid="{C7CADD3C-C3DA-4C7D-BA72-54B552718E06}"/>
    <cellStyle name="Comma 16 3 2 6" xfId="22188" xr:uid="{62663219-0CC9-4588-9CDA-128085935AB3}"/>
    <cellStyle name="Comma 16 3 3" xfId="5775" xr:uid="{00000000-0005-0000-0000-000062050000}"/>
    <cellStyle name="Comma 16 3 3 2" xfId="10152" xr:uid="{00000000-0005-0000-0000-000063050000}"/>
    <cellStyle name="Comma 16 3 3 2 2" xfId="18905" xr:uid="{A66053CF-CE1A-43AC-8A55-5660C099B651}"/>
    <cellStyle name="Comma 16 3 3 2 2 2" xfId="53915" xr:uid="{41FB4CBA-0BF8-4A89-8413-11167C643C3B}"/>
    <cellStyle name="Comma 16 3 3 2 2 3" xfId="36410" xr:uid="{FD307CD8-AE90-4F5E-B146-78CD009F5A39}"/>
    <cellStyle name="Comma 16 3 3 2 3" xfId="45163" xr:uid="{6229C768-3F1B-45FB-AD51-0DE8617D891C}"/>
    <cellStyle name="Comma 16 3 3 2 4" xfId="27658" xr:uid="{FC15D4AD-C9EC-4ED6-995D-E64BC18E23D7}"/>
    <cellStyle name="Comma 16 3 3 3" xfId="14529" xr:uid="{6C7B9315-CD24-4C88-B41B-6EBA77536D98}"/>
    <cellStyle name="Comma 16 3 3 3 2" xfId="49539" xr:uid="{97FC6D63-7A41-4456-BAF4-50E32E16F655}"/>
    <cellStyle name="Comma 16 3 3 3 3" xfId="32034" xr:uid="{EABE6035-2102-487F-BA5F-D1F3F2FAD26B}"/>
    <cellStyle name="Comma 16 3 3 4" xfId="40787" xr:uid="{059C245E-6FF2-4CBD-8267-90543351BD81}"/>
    <cellStyle name="Comma 16 3 3 5" xfId="23282" xr:uid="{F7A4BE60-C15D-4B02-915B-7759962F9A7F}"/>
    <cellStyle name="Comma 16 3 4" xfId="7964" xr:uid="{00000000-0005-0000-0000-000064050000}"/>
    <cellStyle name="Comma 16 3 4 2" xfId="16717" xr:uid="{7B9A032A-9DFA-4A8C-AF44-C076B47BB204}"/>
    <cellStyle name="Comma 16 3 4 2 2" xfId="51727" xr:uid="{A9F19060-9152-4BEC-B42B-A973B585FE0C}"/>
    <cellStyle name="Comma 16 3 4 2 3" xfId="34222" xr:uid="{0C5B3C54-A054-4F8A-9EC0-B01E87C5A42E}"/>
    <cellStyle name="Comma 16 3 4 3" xfId="42975" xr:uid="{9D575FEF-1819-4827-8332-BE6189935ABE}"/>
    <cellStyle name="Comma 16 3 4 4" xfId="25470" xr:uid="{4672DA01-E0F3-40BB-9434-4789DF7CCDFE}"/>
    <cellStyle name="Comma 16 3 5" xfId="12341" xr:uid="{7690804D-F8A5-4CA9-8E0D-FA518BDDAA6E}"/>
    <cellStyle name="Comma 16 3 5 2" xfId="47351" xr:uid="{8C8E6C90-6E5B-4786-A1C6-4A3C6B928877}"/>
    <cellStyle name="Comma 16 3 5 3" xfId="29846" xr:uid="{495D1C58-99AE-47B8-9BC2-4E4460C9B4B5}"/>
    <cellStyle name="Comma 16 3 6" xfId="38599" xr:uid="{2C6A37BF-5ACD-4A21-A15D-ED8F8F41EEB1}"/>
    <cellStyle name="Comma 16 3 7" xfId="21094" xr:uid="{BE8A587A-3D41-4318-9107-6B4A9276469E}"/>
    <cellStyle name="Comma 16 4" xfId="4132" xr:uid="{00000000-0005-0000-0000-000065050000}"/>
    <cellStyle name="Comma 16 4 2" xfId="6321" xr:uid="{00000000-0005-0000-0000-000066050000}"/>
    <cellStyle name="Comma 16 4 2 2" xfId="10698" xr:uid="{00000000-0005-0000-0000-000067050000}"/>
    <cellStyle name="Comma 16 4 2 2 2" xfId="19451" xr:uid="{F076C05A-0FDF-42C5-9315-B01268B860F2}"/>
    <cellStyle name="Comma 16 4 2 2 2 2" xfId="54461" xr:uid="{DBE8A441-5481-4E5C-AC4E-0CAC401D7281}"/>
    <cellStyle name="Comma 16 4 2 2 2 3" xfId="36956" xr:uid="{B2EB34BB-E110-44BD-9147-CDE4613629CD}"/>
    <cellStyle name="Comma 16 4 2 2 3" xfId="45709" xr:uid="{6B84FB02-4B38-4AB9-B615-1134EE31659F}"/>
    <cellStyle name="Comma 16 4 2 2 4" xfId="28204" xr:uid="{F5F08E40-F093-4329-931A-E4C7A6E1BFC6}"/>
    <cellStyle name="Comma 16 4 2 3" xfId="15075" xr:uid="{EDEC4168-A2A0-487F-B087-630D4C0F7BBE}"/>
    <cellStyle name="Comma 16 4 2 3 2" xfId="50085" xr:uid="{DEF9F155-9AFF-4EA1-BFF8-51BAA8EC38F7}"/>
    <cellStyle name="Comma 16 4 2 3 3" xfId="32580" xr:uid="{21CFEB47-63E5-46EE-ADD5-367AE3826AB5}"/>
    <cellStyle name="Comma 16 4 2 4" xfId="41333" xr:uid="{2B2D3EEF-0868-4971-9E82-3E45E75A7A38}"/>
    <cellStyle name="Comma 16 4 2 5" xfId="23828" xr:uid="{7A26762A-A963-4145-BC17-08201303305C}"/>
    <cellStyle name="Comma 16 4 3" xfId="8510" xr:uid="{00000000-0005-0000-0000-000068050000}"/>
    <cellStyle name="Comma 16 4 3 2" xfId="17263" xr:uid="{4BC02D8F-2218-4BD3-83B9-8CC5EE07F5D7}"/>
    <cellStyle name="Comma 16 4 3 2 2" xfId="52273" xr:uid="{87552AAF-0345-4C93-9824-DF05CCD33ACB}"/>
    <cellStyle name="Comma 16 4 3 2 3" xfId="34768" xr:uid="{410FD7B0-C7AA-4F00-A817-EB63CC688F96}"/>
    <cellStyle name="Comma 16 4 3 3" xfId="43521" xr:uid="{3F011623-A478-4D94-8222-8FC84F2F3C0C}"/>
    <cellStyle name="Comma 16 4 3 4" xfId="26016" xr:uid="{81C234AB-0BB3-483F-BAC5-FCACDAEE721F}"/>
    <cellStyle name="Comma 16 4 4" xfId="12887" xr:uid="{EA78B824-5696-47BA-85C9-218BA3F480E5}"/>
    <cellStyle name="Comma 16 4 4 2" xfId="47897" xr:uid="{EEBDA514-321D-4F80-A5C0-BDAB5664B3ED}"/>
    <cellStyle name="Comma 16 4 4 3" xfId="30392" xr:uid="{C172FD37-F2F3-416D-A929-EFF508F96C7F}"/>
    <cellStyle name="Comma 16 4 5" xfId="39145" xr:uid="{66B5D140-8A74-496B-842F-F08A73C591C9}"/>
    <cellStyle name="Comma 16 4 6" xfId="21640" xr:uid="{2ADC0CF8-F9B2-4D66-984C-0989A7E783C9}"/>
    <cellStyle name="Comma 16 5" xfId="5227" xr:uid="{00000000-0005-0000-0000-000069050000}"/>
    <cellStyle name="Comma 16 5 2" xfId="9604" xr:uid="{00000000-0005-0000-0000-00006A050000}"/>
    <cellStyle name="Comma 16 5 2 2" xfId="18357" xr:uid="{FD591E0D-5824-41D9-92C9-D8718D71F546}"/>
    <cellStyle name="Comma 16 5 2 2 2" xfId="53367" xr:uid="{7D3CE020-4CC9-4D67-B8D4-6F6D86F8BA5F}"/>
    <cellStyle name="Comma 16 5 2 2 3" xfId="35862" xr:uid="{4B193CD2-79BD-4B52-B85F-FE2FD52779F3}"/>
    <cellStyle name="Comma 16 5 2 3" xfId="44615" xr:uid="{D1A7AB8F-DD54-4487-A4FA-E30E58546CE1}"/>
    <cellStyle name="Comma 16 5 2 4" xfId="27110" xr:uid="{71F3A3D4-4971-487D-A813-11D3BA4BBBE2}"/>
    <cellStyle name="Comma 16 5 3" xfId="13981" xr:uid="{44827FC4-99B8-4D90-94AD-1B45B2411423}"/>
    <cellStyle name="Comma 16 5 3 2" xfId="48991" xr:uid="{9D8499DB-15C0-4164-8576-248D3CAFA819}"/>
    <cellStyle name="Comma 16 5 3 3" xfId="31486" xr:uid="{F62ECCDA-80EE-4BEA-BEE1-B8BFA6921C9D}"/>
    <cellStyle name="Comma 16 5 4" xfId="40239" xr:uid="{D47194F2-12CA-4143-96F4-E34AA2602AAE}"/>
    <cellStyle name="Comma 16 5 5" xfId="22734" xr:uid="{22F38D73-3870-4D85-B891-40F030600AEB}"/>
    <cellStyle name="Comma 16 6" xfId="7416" xr:uid="{00000000-0005-0000-0000-00006B050000}"/>
    <cellStyle name="Comma 16 6 2" xfId="16169" xr:uid="{FB8976DF-A913-41FD-9866-94E904850B0C}"/>
    <cellStyle name="Comma 16 6 2 2" xfId="51179" xr:uid="{A0528B18-AA84-4BC4-B169-45E1CF1C923D}"/>
    <cellStyle name="Comma 16 6 2 3" xfId="33674" xr:uid="{3EC13D0E-1482-40C2-BD8A-9D82C3FE9C98}"/>
    <cellStyle name="Comma 16 6 3" xfId="42427" xr:uid="{FF262439-4C40-467E-884C-F426771F7E44}"/>
    <cellStyle name="Comma 16 6 4" xfId="24922" xr:uid="{6D9AD2C8-7C77-41AA-B733-D46F039963BA}"/>
    <cellStyle name="Comma 16 7" xfId="11793" xr:uid="{D9712A72-0720-454D-A1D1-C4731F943CD8}"/>
    <cellStyle name="Comma 16 7 2" xfId="46803" xr:uid="{E6967442-6DA1-438F-8B58-3A0207F8A10A}"/>
    <cellStyle name="Comma 16 7 3" xfId="29298" xr:uid="{A352CF7A-175A-417E-88CE-5C1CB6152287}"/>
    <cellStyle name="Comma 16 8" xfId="38051" xr:uid="{66EF921D-146F-48FC-820E-57668A390DAD}"/>
    <cellStyle name="Comma 16 9" xfId="20546" xr:uid="{87631528-1F4D-4627-A665-D00C23CC7F90}"/>
    <cellStyle name="Comma 17" xfId="2980" xr:uid="{00000000-0005-0000-0000-00006C050000}"/>
    <cellStyle name="Comma 17 2" xfId="3256" xr:uid="{00000000-0005-0000-0000-00006D050000}"/>
    <cellStyle name="Comma 17 2 2" xfId="3809" xr:uid="{00000000-0005-0000-0000-00006E050000}"/>
    <cellStyle name="Comma 17 2 2 2" xfId="4905" xr:uid="{00000000-0005-0000-0000-00006F050000}"/>
    <cellStyle name="Comma 17 2 2 2 2" xfId="7094" xr:uid="{00000000-0005-0000-0000-000070050000}"/>
    <cellStyle name="Comma 17 2 2 2 2 2" xfId="11471" xr:uid="{00000000-0005-0000-0000-000071050000}"/>
    <cellStyle name="Comma 17 2 2 2 2 2 2" xfId="20224" xr:uid="{95ADF795-41E6-42ED-8A93-2C80998A2762}"/>
    <cellStyle name="Comma 17 2 2 2 2 2 2 2" xfId="55234" xr:uid="{59AA7E4F-BA68-463D-BD91-2F838FB068C9}"/>
    <cellStyle name="Comma 17 2 2 2 2 2 2 3" xfId="37729" xr:uid="{4E1040A4-9398-4E86-9463-26AFE4D3BBDD}"/>
    <cellStyle name="Comma 17 2 2 2 2 2 3" xfId="46482" xr:uid="{05804A1B-1C5A-4538-A238-4E151CB4F6BB}"/>
    <cellStyle name="Comma 17 2 2 2 2 2 4" xfId="28977" xr:uid="{35EA4677-3038-4C1E-8435-C660895A831D}"/>
    <cellStyle name="Comma 17 2 2 2 2 3" xfId="15848" xr:uid="{3CE0BA5F-5CA5-4EF9-A506-D9F103F60965}"/>
    <cellStyle name="Comma 17 2 2 2 2 3 2" xfId="50858" xr:uid="{F31707FA-B9D2-4D73-88F0-D6AC9A389C3C}"/>
    <cellStyle name="Comma 17 2 2 2 2 3 3" xfId="33353" xr:uid="{393A8AC2-3672-4FC4-8E05-E924464A2E6C}"/>
    <cellStyle name="Comma 17 2 2 2 2 4" xfId="42106" xr:uid="{A2D25452-C10C-4475-82B4-63AF03F4F0A0}"/>
    <cellStyle name="Comma 17 2 2 2 2 5" xfId="24601" xr:uid="{B7B14581-5705-4C8D-B669-DD80A4B21418}"/>
    <cellStyle name="Comma 17 2 2 2 3" xfId="9283" xr:uid="{00000000-0005-0000-0000-000072050000}"/>
    <cellStyle name="Comma 17 2 2 2 3 2" xfId="18036" xr:uid="{3385A714-D2CB-46C7-8CC3-85EF880C69F2}"/>
    <cellStyle name="Comma 17 2 2 2 3 2 2" xfId="53046" xr:uid="{D7834931-1FCC-4D60-9F21-BB471A5A54E8}"/>
    <cellStyle name="Comma 17 2 2 2 3 2 3" xfId="35541" xr:uid="{A8C691D4-7EF3-4084-9CAD-247703AD8E8C}"/>
    <cellStyle name="Comma 17 2 2 2 3 3" xfId="44294" xr:uid="{5723484B-DC3D-403C-89A2-DD4FAC501B71}"/>
    <cellStyle name="Comma 17 2 2 2 3 4" xfId="26789" xr:uid="{B67401C3-47BD-4206-B449-12CEADA898A6}"/>
    <cellStyle name="Comma 17 2 2 2 4" xfId="13660" xr:uid="{4AF34EDA-1955-4EFB-9102-66C3BEC70C32}"/>
    <cellStyle name="Comma 17 2 2 2 4 2" xfId="48670" xr:uid="{0F5C2BB4-5CEB-40CD-A1F1-DA023FAD7B60}"/>
    <cellStyle name="Comma 17 2 2 2 4 3" xfId="31165" xr:uid="{7ADDF595-F664-4C22-89E7-D3D084810CC0}"/>
    <cellStyle name="Comma 17 2 2 2 5" xfId="39918" xr:uid="{D7284374-BF03-4D93-8E7C-EDE4B9921CB3}"/>
    <cellStyle name="Comma 17 2 2 2 6" xfId="22413" xr:uid="{96DA2D9A-CB71-4ED1-96F8-3D8BE2E9C07E}"/>
    <cellStyle name="Comma 17 2 2 3" xfId="6000" xr:uid="{00000000-0005-0000-0000-000073050000}"/>
    <cellStyle name="Comma 17 2 2 3 2" xfId="10377" xr:uid="{00000000-0005-0000-0000-000074050000}"/>
    <cellStyle name="Comma 17 2 2 3 2 2" xfId="19130" xr:uid="{35A4A7BF-BACE-41C4-8C2C-522870A940D6}"/>
    <cellStyle name="Comma 17 2 2 3 2 2 2" xfId="54140" xr:uid="{0CD44667-A72C-4616-9D12-F64C61BBBD66}"/>
    <cellStyle name="Comma 17 2 2 3 2 2 3" xfId="36635" xr:uid="{65CC5826-B080-4C03-92CC-60B49ADB286C}"/>
    <cellStyle name="Comma 17 2 2 3 2 3" xfId="45388" xr:uid="{FCF0A3C9-9CB3-4378-8A70-40E4A4E8DA63}"/>
    <cellStyle name="Comma 17 2 2 3 2 4" xfId="27883" xr:uid="{1DA02648-6FC0-495A-A12A-497AF6BC1358}"/>
    <cellStyle name="Comma 17 2 2 3 3" xfId="14754" xr:uid="{A98E2A05-32C7-4F07-BABC-FB3A47310086}"/>
    <cellStyle name="Comma 17 2 2 3 3 2" xfId="49764" xr:uid="{E3765FC0-56E6-435C-92A2-3A55CC49BA92}"/>
    <cellStyle name="Comma 17 2 2 3 3 3" xfId="32259" xr:uid="{C2246470-1F17-45BA-A67C-7B7E7AE8DB36}"/>
    <cellStyle name="Comma 17 2 2 3 4" xfId="41012" xr:uid="{A95A6B58-2976-46AD-A899-CEA033DB6575}"/>
    <cellStyle name="Comma 17 2 2 3 5" xfId="23507" xr:uid="{47271B37-39F0-449E-A75F-81C9DB47EB81}"/>
    <cellStyle name="Comma 17 2 2 4" xfId="8189" xr:uid="{00000000-0005-0000-0000-000075050000}"/>
    <cellStyle name="Comma 17 2 2 4 2" xfId="16942" xr:uid="{DA105239-0748-4E3A-A9B0-06125F0D7526}"/>
    <cellStyle name="Comma 17 2 2 4 2 2" xfId="51952" xr:uid="{0D23496B-69C5-4B30-9913-AA50D1CEF3C2}"/>
    <cellStyle name="Comma 17 2 2 4 2 3" xfId="34447" xr:uid="{08EF67F3-D271-4DCE-A571-0F9F8918B332}"/>
    <cellStyle name="Comma 17 2 2 4 3" xfId="43200" xr:uid="{A387470F-5B1B-421A-83BD-BDE6BC1E107E}"/>
    <cellStyle name="Comma 17 2 2 4 4" xfId="25695" xr:uid="{860E3981-508E-4329-8C3E-2907A4985159}"/>
    <cellStyle name="Comma 17 2 2 5" xfId="12566" xr:uid="{80021769-7682-419F-B55B-797BD567115E}"/>
    <cellStyle name="Comma 17 2 2 5 2" xfId="47576" xr:uid="{4DB31677-538B-47EF-8C7C-94AFC8C9E13E}"/>
    <cellStyle name="Comma 17 2 2 5 3" xfId="30071" xr:uid="{0148805B-137A-4EF3-A2C7-78CE94592A13}"/>
    <cellStyle name="Comma 17 2 2 6" xfId="38824" xr:uid="{10F1C5F5-5E27-4109-8D3B-55A5E3982C2D}"/>
    <cellStyle name="Comma 17 2 2 7" xfId="21319" xr:uid="{4F8337D5-8A4D-4A20-B6A2-086789435495}"/>
    <cellStyle name="Comma 17 2 3" xfId="4357" xr:uid="{00000000-0005-0000-0000-000076050000}"/>
    <cellStyle name="Comma 17 2 3 2" xfId="6546" xr:uid="{00000000-0005-0000-0000-000077050000}"/>
    <cellStyle name="Comma 17 2 3 2 2" xfId="10923" xr:uid="{00000000-0005-0000-0000-000078050000}"/>
    <cellStyle name="Comma 17 2 3 2 2 2" xfId="19676" xr:uid="{9EA0125C-BDD5-4604-997B-4CCE79C864C1}"/>
    <cellStyle name="Comma 17 2 3 2 2 2 2" xfId="54686" xr:uid="{787AD36E-8585-4E97-9C53-66F3CEA3D326}"/>
    <cellStyle name="Comma 17 2 3 2 2 2 3" xfId="37181" xr:uid="{A186E5F9-D781-459F-AF16-56C73DFDE403}"/>
    <cellStyle name="Comma 17 2 3 2 2 3" xfId="45934" xr:uid="{7D2CBED5-4AF3-4521-B1DE-853C5942A53A}"/>
    <cellStyle name="Comma 17 2 3 2 2 4" xfId="28429" xr:uid="{97B82B3B-64F7-4580-B958-C8003E37DCD9}"/>
    <cellStyle name="Comma 17 2 3 2 3" xfId="15300" xr:uid="{5DE2E601-54CE-4668-9254-A608269B8062}"/>
    <cellStyle name="Comma 17 2 3 2 3 2" xfId="50310" xr:uid="{81F245F1-3648-464D-BECE-5D688434C64C}"/>
    <cellStyle name="Comma 17 2 3 2 3 3" xfId="32805" xr:uid="{2DF82C3C-9FBE-4713-BF8D-BD2C358220E2}"/>
    <cellStyle name="Comma 17 2 3 2 4" xfId="41558" xr:uid="{A102E085-CF15-418D-8FBB-E1A25193E681}"/>
    <cellStyle name="Comma 17 2 3 2 5" xfId="24053" xr:uid="{3057A3DD-77A2-41C3-8716-9977A0CF7F18}"/>
    <cellStyle name="Comma 17 2 3 3" xfId="8735" xr:uid="{00000000-0005-0000-0000-000079050000}"/>
    <cellStyle name="Comma 17 2 3 3 2" xfId="17488" xr:uid="{5E227612-EFD5-4275-A8D0-30700297265D}"/>
    <cellStyle name="Comma 17 2 3 3 2 2" xfId="52498" xr:uid="{350BC64E-C2BB-4279-ADE1-D10DA45FA42A}"/>
    <cellStyle name="Comma 17 2 3 3 2 3" xfId="34993" xr:uid="{D41C4048-27E0-4F89-9E56-995BE94FCC90}"/>
    <cellStyle name="Comma 17 2 3 3 3" xfId="43746" xr:uid="{6A3FC227-96D6-46F2-90F2-A8CA5A8794CE}"/>
    <cellStyle name="Comma 17 2 3 3 4" xfId="26241" xr:uid="{7F6A8556-F43E-413D-894A-B837B200432D}"/>
    <cellStyle name="Comma 17 2 3 4" xfId="13112" xr:uid="{E6BA1714-BC13-419B-81C8-F98A20267EAE}"/>
    <cellStyle name="Comma 17 2 3 4 2" xfId="48122" xr:uid="{EBD560B8-035B-4DE0-AC41-D6FA08408136}"/>
    <cellStyle name="Comma 17 2 3 4 3" xfId="30617" xr:uid="{9D5CAFB5-4555-4CB4-9E7A-B3B25E7059AC}"/>
    <cellStyle name="Comma 17 2 3 5" xfId="39370" xr:uid="{6F89FFB2-2C83-4B9F-BC01-8434BF818DBE}"/>
    <cellStyle name="Comma 17 2 3 6" xfId="21865" xr:uid="{6DB8277A-D4ED-4F1F-9D01-05E972123F36}"/>
    <cellStyle name="Comma 17 2 4" xfId="5452" xr:uid="{00000000-0005-0000-0000-00007A050000}"/>
    <cellStyle name="Comma 17 2 4 2" xfId="9829" xr:uid="{00000000-0005-0000-0000-00007B050000}"/>
    <cellStyle name="Comma 17 2 4 2 2" xfId="18582" xr:uid="{D3935BEA-CC1A-47D1-9176-390315F97947}"/>
    <cellStyle name="Comma 17 2 4 2 2 2" xfId="53592" xr:uid="{61984FD7-445D-4F93-A658-F183450956B0}"/>
    <cellStyle name="Comma 17 2 4 2 2 3" xfId="36087" xr:uid="{3C1C5994-3C74-423A-9C1D-4CEE1BC5069F}"/>
    <cellStyle name="Comma 17 2 4 2 3" xfId="44840" xr:uid="{F442D6F4-5C5F-462C-A79E-252F4BFBF694}"/>
    <cellStyle name="Comma 17 2 4 2 4" xfId="27335" xr:uid="{737BE8C7-B24B-4D05-AF0C-62483F881D0D}"/>
    <cellStyle name="Comma 17 2 4 3" xfId="14206" xr:uid="{076E9356-5C5E-4AF6-AB88-81AA3E85FD51}"/>
    <cellStyle name="Comma 17 2 4 3 2" xfId="49216" xr:uid="{F1688F73-8C83-435B-A1B6-DA5DF6BD51C6}"/>
    <cellStyle name="Comma 17 2 4 3 3" xfId="31711" xr:uid="{80FE3F87-A691-44D8-A463-055F73073E82}"/>
    <cellStyle name="Comma 17 2 4 4" xfId="40464" xr:uid="{2F2792C3-178C-402C-B65D-1A23D02BA794}"/>
    <cellStyle name="Comma 17 2 4 5" xfId="22959" xr:uid="{7985B33E-65FC-4CC0-8E28-64BB9475EE98}"/>
    <cellStyle name="Comma 17 2 5" xfId="7641" xr:uid="{00000000-0005-0000-0000-00007C050000}"/>
    <cellStyle name="Comma 17 2 5 2" xfId="16394" xr:uid="{C4B8FDA5-489B-45E4-A177-02C5E6E63879}"/>
    <cellStyle name="Comma 17 2 5 2 2" xfId="51404" xr:uid="{200CD61B-83A9-4CBE-8FBB-259D76468F93}"/>
    <cellStyle name="Comma 17 2 5 2 3" xfId="33899" xr:uid="{757F8408-642F-4E99-B424-919BBA306328}"/>
    <cellStyle name="Comma 17 2 5 3" xfId="42652" xr:uid="{E1EB5F61-86EE-40AA-9E6A-838355952041}"/>
    <cellStyle name="Comma 17 2 5 4" xfId="25147" xr:uid="{622B9EAF-7AE1-4C13-8B2E-BE1F4471B43E}"/>
    <cellStyle name="Comma 17 2 6" xfId="12018" xr:uid="{5767D46E-4E17-47D8-87E2-B8066FFE6761}"/>
    <cellStyle name="Comma 17 2 6 2" xfId="47028" xr:uid="{8F7098A1-26DD-4BB0-B833-D0CC6469EE75}"/>
    <cellStyle name="Comma 17 2 6 3" xfId="29523" xr:uid="{6F2E300B-2D45-4696-8DFD-785BE93FBC00}"/>
    <cellStyle name="Comma 17 2 7" xfId="38276" xr:uid="{5F3CA1D1-3381-4E77-9EF4-70AC9906D1DF}"/>
    <cellStyle name="Comma 17 2 8" xfId="20771" xr:uid="{593CDA0E-550D-4986-8D24-E4C8AD764A63}"/>
    <cellStyle name="Comma 17 3" xfId="3535" xr:uid="{00000000-0005-0000-0000-00007D050000}"/>
    <cellStyle name="Comma 17 3 2" xfId="4631" xr:uid="{00000000-0005-0000-0000-00007E050000}"/>
    <cellStyle name="Comma 17 3 2 2" xfId="6820" xr:uid="{00000000-0005-0000-0000-00007F050000}"/>
    <cellStyle name="Comma 17 3 2 2 2" xfId="11197" xr:uid="{00000000-0005-0000-0000-000080050000}"/>
    <cellStyle name="Comma 17 3 2 2 2 2" xfId="19950" xr:uid="{B1C02CBB-9EEB-4F2E-8C6D-CD28B92C6189}"/>
    <cellStyle name="Comma 17 3 2 2 2 2 2" xfId="54960" xr:uid="{4EDAB7CC-6809-4B0B-910A-FBC49F795CBC}"/>
    <cellStyle name="Comma 17 3 2 2 2 2 3" xfId="37455" xr:uid="{0B7227A3-E9E1-4E67-B4A3-ED53050D501D}"/>
    <cellStyle name="Comma 17 3 2 2 2 3" xfId="46208" xr:uid="{CF306D74-E5CA-49D4-867E-F05C72A1D962}"/>
    <cellStyle name="Comma 17 3 2 2 2 4" xfId="28703" xr:uid="{E3E83A3A-B97C-4C99-AD78-AF792E7FB2B3}"/>
    <cellStyle name="Comma 17 3 2 2 3" xfId="15574" xr:uid="{95C393FF-0BF0-433F-B750-6EC7CE74C0E6}"/>
    <cellStyle name="Comma 17 3 2 2 3 2" xfId="50584" xr:uid="{A7B105AA-C40D-43DD-B3BA-A4E9AFAB6FEE}"/>
    <cellStyle name="Comma 17 3 2 2 3 3" xfId="33079" xr:uid="{C8F9C343-9369-4A03-92F6-E488FCD85DA4}"/>
    <cellStyle name="Comma 17 3 2 2 4" xfId="41832" xr:uid="{220E1377-C951-4AD7-977C-EA5F7A09F935}"/>
    <cellStyle name="Comma 17 3 2 2 5" xfId="24327" xr:uid="{B7F10E09-C943-4541-8B82-65062D0B579E}"/>
    <cellStyle name="Comma 17 3 2 3" xfId="9009" xr:uid="{00000000-0005-0000-0000-000081050000}"/>
    <cellStyle name="Comma 17 3 2 3 2" xfId="17762" xr:uid="{BC2AA001-0995-4C8E-A4DF-94C2ED4EE13F}"/>
    <cellStyle name="Comma 17 3 2 3 2 2" xfId="52772" xr:uid="{15EB521E-EFCD-420F-B3C2-1E42018F8F3D}"/>
    <cellStyle name="Comma 17 3 2 3 2 3" xfId="35267" xr:uid="{F725F85F-FD86-41C4-8417-F83BB04040F3}"/>
    <cellStyle name="Comma 17 3 2 3 3" xfId="44020" xr:uid="{84A7A23D-B9D1-473F-8143-BF4A1AD5D942}"/>
    <cellStyle name="Comma 17 3 2 3 4" xfId="26515" xr:uid="{71720975-80BB-4C67-A308-317E76858C6E}"/>
    <cellStyle name="Comma 17 3 2 4" xfId="13386" xr:uid="{DE5DDEEA-D15B-473A-B3D1-D9B24FD900D7}"/>
    <cellStyle name="Comma 17 3 2 4 2" xfId="48396" xr:uid="{45C84265-D809-4DA6-AE9E-7E25B38DB31A}"/>
    <cellStyle name="Comma 17 3 2 4 3" xfId="30891" xr:uid="{002F3C06-C755-4C9B-AB21-3C8FA4B5B267}"/>
    <cellStyle name="Comma 17 3 2 5" xfId="39644" xr:uid="{55514854-434F-4096-92CC-3DB2B229CD03}"/>
    <cellStyle name="Comma 17 3 2 6" xfId="22139" xr:uid="{724FD8D8-D056-464A-89A5-6DC1A5B990AE}"/>
    <cellStyle name="Comma 17 3 3" xfId="5726" xr:uid="{00000000-0005-0000-0000-000082050000}"/>
    <cellStyle name="Comma 17 3 3 2" xfId="10103" xr:uid="{00000000-0005-0000-0000-000083050000}"/>
    <cellStyle name="Comma 17 3 3 2 2" xfId="18856" xr:uid="{7E673CCF-520D-4DE3-9AB7-A55E3746AF6D}"/>
    <cellStyle name="Comma 17 3 3 2 2 2" xfId="53866" xr:uid="{F6E838EB-0EB0-4B94-BD0E-1A68021D1A43}"/>
    <cellStyle name="Comma 17 3 3 2 2 3" xfId="36361" xr:uid="{EF357096-1446-4AC0-A379-387C19D1E782}"/>
    <cellStyle name="Comma 17 3 3 2 3" xfId="45114" xr:uid="{74F5B168-6FE1-4C82-ACB9-526B229A27BD}"/>
    <cellStyle name="Comma 17 3 3 2 4" xfId="27609" xr:uid="{E397F344-653B-4F6F-BAC7-9FACDD2C24F0}"/>
    <cellStyle name="Comma 17 3 3 3" xfId="14480" xr:uid="{01BE1703-4070-49D2-911F-7C4BCFDC78EE}"/>
    <cellStyle name="Comma 17 3 3 3 2" xfId="49490" xr:uid="{5476082A-AFF3-4838-B386-0DEEE4B3484A}"/>
    <cellStyle name="Comma 17 3 3 3 3" xfId="31985" xr:uid="{EE95FFB5-6D94-44CC-B82E-C6A4F77A84BA}"/>
    <cellStyle name="Comma 17 3 3 4" xfId="40738" xr:uid="{21F87253-8D05-4541-92AB-1A518C652D63}"/>
    <cellStyle name="Comma 17 3 3 5" xfId="23233" xr:uid="{DBD6C95A-6966-4493-9A37-86509D75AD3E}"/>
    <cellStyle name="Comma 17 3 4" xfId="7915" xr:uid="{00000000-0005-0000-0000-000084050000}"/>
    <cellStyle name="Comma 17 3 4 2" xfId="16668" xr:uid="{1AE2F213-73FA-4BDE-AA96-39BE40864CBE}"/>
    <cellStyle name="Comma 17 3 4 2 2" xfId="51678" xr:uid="{82DB2466-24D8-4776-8650-42D89A3A2FE5}"/>
    <cellStyle name="Comma 17 3 4 2 3" xfId="34173" xr:uid="{69258FE1-D252-4802-9F46-FBDEB2E8E49D}"/>
    <cellStyle name="Comma 17 3 4 3" xfId="42926" xr:uid="{41FCB7BB-7C8C-4E52-92C1-7C530C155B8E}"/>
    <cellStyle name="Comma 17 3 4 4" xfId="25421" xr:uid="{C16C05F3-88F8-4BB1-B747-91A0AAE603BC}"/>
    <cellStyle name="Comma 17 3 5" xfId="12292" xr:uid="{F0010690-C725-413A-BDB2-797E705FF251}"/>
    <cellStyle name="Comma 17 3 5 2" xfId="47302" xr:uid="{76ADDCB9-CE81-481C-A217-116BA9046FC5}"/>
    <cellStyle name="Comma 17 3 5 3" xfId="29797" xr:uid="{9F8D6290-64EF-4EE5-9547-072641140DC1}"/>
    <cellStyle name="Comma 17 3 6" xfId="38550" xr:uid="{25DBCA2F-7FA2-4C59-B2EF-8300700D1009}"/>
    <cellStyle name="Comma 17 3 7" xfId="21045" xr:uid="{5F941186-BDC4-40F8-AAD8-1F9F9BBE5C8E}"/>
    <cellStyle name="Comma 17 4" xfId="4083" xr:uid="{00000000-0005-0000-0000-000085050000}"/>
    <cellStyle name="Comma 17 4 2" xfId="6272" xr:uid="{00000000-0005-0000-0000-000086050000}"/>
    <cellStyle name="Comma 17 4 2 2" xfId="10649" xr:uid="{00000000-0005-0000-0000-000087050000}"/>
    <cellStyle name="Comma 17 4 2 2 2" xfId="19402" xr:uid="{D105D1AC-1F85-4D17-8760-28311590EED1}"/>
    <cellStyle name="Comma 17 4 2 2 2 2" xfId="54412" xr:uid="{0C091DFE-8908-4308-80FC-D6870339CF8F}"/>
    <cellStyle name="Comma 17 4 2 2 2 3" xfId="36907" xr:uid="{23275E11-65CB-4FE1-806F-A79907758BC5}"/>
    <cellStyle name="Comma 17 4 2 2 3" xfId="45660" xr:uid="{23D0D2E1-242F-4275-B0D6-C3F3674FFE31}"/>
    <cellStyle name="Comma 17 4 2 2 4" xfId="28155" xr:uid="{46451DD9-C8CE-46F0-8BE4-EBB93B92139A}"/>
    <cellStyle name="Comma 17 4 2 3" xfId="15026" xr:uid="{04E48FBD-C0C6-4D4F-836D-841EA1782C66}"/>
    <cellStyle name="Comma 17 4 2 3 2" xfId="50036" xr:uid="{B8E6DC0D-2626-4679-94BC-836EE2D97CAA}"/>
    <cellStyle name="Comma 17 4 2 3 3" xfId="32531" xr:uid="{8DBC61ED-3EE2-41FD-AC58-E1BC85EA388B}"/>
    <cellStyle name="Comma 17 4 2 4" xfId="41284" xr:uid="{137E1D0B-D17F-4DF3-B182-C423A68ECBED}"/>
    <cellStyle name="Comma 17 4 2 5" xfId="23779" xr:uid="{9CBBF158-C69F-4119-8134-6DB601A452DD}"/>
    <cellStyle name="Comma 17 4 3" xfId="8461" xr:uid="{00000000-0005-0000-0000-000088050000}"/>
    <cellStyle name="Comma 17 4 3 2" xfId="17214" xr:uid="{0FDC380B-AF8F-4C0E-8416-9E736CAC9773}"/>
    <cellStyle name="Comma 17 4 3 2 2" xfId="52224" xr:uid="{92294E2D-2228-43FA-8042-EA399E0DB9AD}"/>
    <cellStyle name="Comma 17 4 3 2 3" xfId="34719" xr:uid="{2D3ECF2F-F0A6-45C2-8566-B9E343320D99}"/>
    <cellStyle name="Comma 17 4 3 3" xfId="43472" xr:uid="{DFB9447E-AB66-4BF8-AA42-5A1F686960E4}"/>
    <cellStyle name="Comma 17 4 3 4" xfId="25967" xr:uid="{9A759336-ACEB-4154-A6EB-03542CD9FB6A}"/>
    <cellStyle name="Comma 17 4 4" xfId="12838" xr:uid="{FECDA4BC-C758-49BB-837A-96131E727C56}"/>
    <cellStyle name="Comma 17 4 4 2" xfId="47848" xr:uid="{4B5746EE-E59E-428F-9D90-679A5C1293E2}"/>
    <cellStyle name="Comma 17 4 4 3" xfId="30343" xr:uid="{11611C37-9275-4AAC-8C2E-807918A75415}"/>
    <cellStyle name="Comma 17 4 5" xfId="39096" xr:uid="{EF5D35B4-AFB5-492F-A8D5-BF4837E7A3CB}"/>
    <cellStyle name="Comma 17 4 6" xfId="21591" xr:uid="{32C02BFA-65E1-460F-B41F-EF161DAEA6C9}"/>
    <cellStyle name="Comma 17 5" xfId="5178" xr:uid="{00000000-0005-0000-0000-000089050000}"/>
    <cellStyle name="Comma 17 5 2" xfId="9555" xr:uid="{00000000-0005-0000-0000-00008A050000}"/>
    <cellStyle name="Comma 17 5 2 2" xfId="18308" xr:uid="{A820A0FE-AB90-4A89-A4B0-63D8687D95D0}"/>
    <cellStyle name="Comma 17 5 2 2 2" xfId="53318" xr:uid="{5452479F-4D5B-438D-AB5B-3900EF540735}"/>
    <cellStyle name="Comma 17 5 2 2 3" xfId="35813" xr:uid="{4D48A7B7-0235-4DF4-A5F5-D83E55983BEF}"/>
    <cellStyle name="Comma 17 5 2 3" xfId="44566" xr:uid="{3BB928AF-D610-4250-BBC1-4D6E79C9BAAD}"/>
    <cellStyle name="Comma 17 5 2 4" xfId="27061" xr:uid="{FEFF157C-BF55-4623-99BE-9E02C95C41EC}"/>
    <cellStyle name="Comma 17 5 3" xfId="13932" xr:uid="{F0063C31-5E8B-4ED3-A5B7-45BD02848508}"/>
    <cellStyle name="Comma 17 5 3 2" xfId="48942" xr:uid="{83ADC00F-BD6C-451A-93FD-17B0BED0D39A}"/>
    <cellStyle name="Comma 17 5 3 3" xfId="31437" xr:uid="{3A9D6FCB-66DE-49B1-A7AC-85ABA96C9E83}"/>
    <cellStyle name="Comma 17 5 4" xfId="40190" xr:uid="{53D7F470-A214-41E4-8CFD-F67CCD8894F7}"/>
    <cellStyle name="Comma 17 5 5" xfId="22685" xr:uid="{3A1749C9-B582-4544-A3D2-C459ADD9F3EB}"/>
    <cellStyle name="Comma 17 6" xfId="7367" xr:uid="{00000000-0005-0000-0000-00008B050000}"/>
    <cellStyle name="Comma 17 6 2" xfId="16120" xr:uid="{75701AC8-E18A-4799-9C4E-7267DDC63860}"/>
    <cellStyle name="Comma 17 6 2 2" xfId="51130" xr:uid="{29A2CC29-CFA4-4862-BA80-AD82CA940C6C}"/>
    <cellStyle name="Comma 17 6 2 3" xfId="33625" xr:uid="{AFC3EC9D-35CA-45AA-8704-BC91684B5526}"/>
    <cellStyle name="Comma 17 6 3" xfId="42378" xr:uid="{2460FF1B-E5FA-4802-B83A-90419F86A21A}"/>
    <cellStyle name="Comma 17 6 4" xfId="24873" xr:uid="{7FC5A149-5243-4A45-A285-FA3D6F473068}"/>
    <cellStyle name="Comma 17 7" xfId="11744" xr:uid="{3FD2F6FF-89AA-4BA5-9A0E-F3BB6D9DCB2E}"/>
    <cellStyle name="Comma 17 7 2" xfId="46754" xr:uid="{7F05F54C-1C45-4849-99A8-E49A0D80C3A6}"/>
    <cellStyle name="Comma 17 7 3" xfId="29249" xr:uid="{9D418635-E614-43E9-A01A-822D37A747E8}"/>
    <cellStyle name="Comma 17 8" xfId="38002" xr:uid="{988DC91E-F3B2-413C-9F50-4EE1E1842BFD}"/>
    <cellStyle name="Comma 17 9" xfId="20497" xr:uid="{A16C9093-D0E5-4CDB-B68E-8D241EACFA60}"/>
    <cellStyle name="Comma 18" xfId="3028" xr:uid="{00000000-0005-0000-0000-00008C050000}"/>
    <cellStyle name="Comma 18 2" xfId="3304" xr:uid="{00000000-0005-0000-0000-00008D050000}"/>
    <cellStyle name="Comma 18 2 2" xfId="3857" xr:uid="{00000000-0005-0000-0000-00008E050000}"/>
    <cellStyle name="Comma 18 2 2 2" xfId="4953" xr:uid="{00000000-0005-0000-0000-00008F050000}"/>
    <cellStyle name="Comma 18 2 2 2 2" xfId="7142" xr:uid="{00000000-0005-0000-0000-000090050000}"/>
    <cellStyle name="Comma 18 2 2 2 2 2" xfId="11519" xr:uid="{00000000-0005-0000-0000-000091050000}"/>
    <cellStyle name="Comma 18 2 2 2 2 2 2" xfId="20272" xr:uid="{A0A9AE48-A731-413E-874E-EA04F72F2FA1}"/>
    <cellStyle name="Comma 18 2 2 2 2 2 2 2" xfId="55282" xr:uid="{7AC3FEB3-3ECA-4EA7-AACD-EBA73E06B189}"/>
    <cellStyle name="Comma 18 2 2 2 2 2 2 3" xfId="37777" xr:uid="{6DF2AA3A-78A7-4231-BDDD-104B7076F12A}"/>
    <cellStyle name="Comma 18 2 2 2 2 2 3" xfId="46530" xr:uid="{EA18D7FC-9F53-4A10-86D8-E3F415255518}"/>
    <cellStyle name="Comma 18 2 2 2 2 2 4" xfId="29025" xr:uid="{6784B0EB-6EBA-4ACB-A204-6FEC24B3CBE6}"/>
    <cellStyle name="Comma 18 2 2 2 2 3" xfId="15896" xr:uid="{DD3AA98D-1A3F-4324-A60A-64169AA592A4}"/>
    <cellStyle name="Comma 18 2 2 2 2 3 2" xfId="50906" xr:uid="{18EA0AB7-CC88-4593-A978-C1588DB13089}"/>
    <cellStyle name="Comma 18 2 2 2 2 3 3" xfId="33401" xr:uid="{E68AD58B-E261-4ACB-BCBA-B75D525EAA30}"/>
    <cellStyle name="Comma 18 2 2 2 2 4" xfId="42154" xr:uid="{1EC03269-AA8D-4F74-B5E9-F6213C2DAFEB}"/>
    <cellStyle name="Comma 18 2 2 2 2 5" xfId="24649" xr:uid="{732EF8BF-9862-4087-8D5F-3C073BCC184F}"/>
    <cellStyle name="Comma 18 2 2 2 3" xfId="9331" xr:uid="{00000000-0005-0000-0000-000092050000}"/>
    <cellStyle name="Comma 18 2 2 2 3 2" xfId="18084" xr:uid="{066626DB-5085-4B17-953E-91CED402ABDF}"/>
    <cellStyle name="Comma 18 2 2 2 3 2 2" xfId="53094" xr:uid="{CFC57BAC-94F2-41B0-9912-4BDBF4A2185C}"/>
    <cellStyle name="Comma 18 2 2 2 3 2 3" xfId="35589" xr:uid="{8A259AFD-204B-441B-B2DA-D86E28BE95D3}"/>
    <cellStyle name="Comma 18 2 2 2 3 3" xfId="44342" xr:uid="{6AE619A7-4A8C-4B93-86A3-6CCB98780902}"/>
    <cellStyle name="Comma 18 2 2 2 3 4" xfId="26837" xr:uid="{1E752C4E-81E2-4C29-8B07-9433263490BB}"/>
    <cellStyle name="Comma 18 2 2 2 4" xfId="13708" xr:uid="{5645BFDA-7494-4579-A922-E6022BE3E9DE}"/>
    <cellStyle name="Comma 18 2 2 2 4 2" xfId="48718" xr:uid="{49C079AE-3318-49F1-976C-D51617C1C26E}"/>
    <cellStyle name="Comma 18 2 2 2 4 3" xfId="31213" xr:uid="{98392D74-A9CC-445E-854E-E26C9D5A6EAF}"/>
    <cellStyle name="Comma 18 2 2 2 5" xfId="39966" xr:uid="{AF4F20FB-64FC-478C-BECD-3CBD5E4714FE}"/>
    <cellStyle name="Comma 18 2 2 2 6" xfId="22461" xr:uid="{8CCF2C9B-7247-48F3-84C6-43340F313A9A}"/>
    <cellStyle name="Comma 18 2 2 3" xfId="6048" xr:uid="{00000000-0005-0000-0000-000093050000}"/>
    <cellStyle name="Comma 18 2 2 3 2" xfId="10425" xr:uid="{00000000-0005-0000-0000-000094050000}"/>
    <cellStyle name="Comma 18 2 2 3 2 2" xfId="19178" xr:uid="{F6C0CA91-125D-4F60-89D1-95A0FD720EFC}"/>
    <cellStyle name="Comma 18 2 2 3 2 2 2" xfId="54188" xr:uid="{331C3F7F-FA72-4DF4-BB80-8AAAC0DA9606}"/>
    <cellStyle name="Comma 18 2 2 3 2 2 3" xfId="36683" xr:uid="{AAF2F659-EAC1-4DBC-A6DD-7AC158880DB2}"/>
    <cellStyle name="Comma 18 2 2 3 2 3" xfId="45436" xr:uid="{B0634B31-AE9B-4639-B361-AEB6755FC860}"/>
    <cellStyle name="Comma 18 2 2 3 2 4" xfId="27931" xr:uid="{E8FB5DCF-9C17-4AD3-B12D-27E71FAA1BFE}"/>
    <cellStyle name="Comma 18 2 2 3 3" xfId="14802" xr:uid="{5B0D9365-4BCD-4217-BE75-5DE2AF088B79}"/>
    <cellStyle name="Comma 18 2 2 3 3 2" xfId="49812" xr:uid="{9777B390-FC1A-41B0-8B35-8526D6CDDF55}"/>
    <cellStyle name="Comma 18 2 2 3 3 3" xfId="32307" xr:uid="{947EFED2-F9B7-4934-9CD3-EE471FE452DE}"/>
    <cellStyle name="Comma 18 2 2 3 4" xfId="41060" xr:uid="{084ACDB2-AB70-4906-A6A3-F065847460B0}"/>
    <cellStyle name="Comma 18 2 2 3 5" xfId="23555" xr:uid="{CCF1AA2C-9E88-41CC-BA28-7DE1CBE9E7A9}"/>
    <cellStyle name="Comma 18 2 2 4" xfId="8237" xr:uid="{00000000-0005-0000-0000-000095050000}"/>
    <cellStyle name="Comma 18 2 2 4 2" xfId="16990" xr:uid="{F0CD8CEB-2F74-4C20-B1F9-DE2A3E1D6DFE}"/>
    <cellStyle name="Comma 18 2 2 4 2 2" xfId="52000" xr:uid="{CF81CC53-301C-4166-8B0A-6F17880A1A3F}"/>
    <cellStyle name="Comma 18 2 2 4 2 3" xfId="34495" xr:uid="{2AA229E4-283A-4371-B9F4-D319C1E6A891}"/>
    <cellStyle name="Comma 18 2 2 4 3" xfId="43248" xr:uid="{15A7096F-A841-475F-B51C-F5A2915D406B}"/>
    <cellStyle name="Comma 18 2 2 4 4" xfId="25743" xr:uid="{F4400BFB-6E1D-4BB0-B2B2-271AE6AC2A93}"/>
    <cellStyle name="Comma 18 2 2 5" xfId="12614" xr:uid="{9A69D2B1-AFB5-4D87-B1F3-CBBF8D1FB234}"/>
    <cellStyle name="Comma 18 2 2 5 2" xfId="47624" xr:uid="{A7BF33CA-DA85-4ED7-8D29-213E2BB6A995}"/>
    <cellStyle name="Comma 18 2 2 5 3" xfId="30119" xr:uid="{729DDACB-BA88-42E0-A9F8-6B9F6D0ECB7E}"/>
    <cellStyle name="Comma 18 2 2 6" xfId="38872" xr:uid="{47490907-FAAB-4124-AE2D-F3C4C405522D}"/>
    <cellStyle name="Comma 18 2 2 7" xfId="21367" xr:uid="{B7606411-9A84-48D7-99FE-6A8BB180C758}"/>
    <cellStyle name="Comma 18 2 3" xfId="4405" xr:uid="{00000000-0005-0000-0000-000096050000}"/>
    <cellStyle name="Comma 18 2 3 2" xfId="6594" xr:uid="{00000000-0005-0000-0000-000097050000}"/>
    <cellStyle name="Comma 18 2 3 2 2" xfId="10971" xr:uid="{00000000-0005-0000-0000-000098050000}"/>
    <cellStyle name="Comma 18 2 3 2 2 2" xfId="19724" xr:uid="{970C0F11-007C-40FF-8F98-060B9F41F023}"/>
    <cellStyle name="Comma 18 2 3 2 2 2 2" xfId="54734" xr:uid="{DA4B50E5-4D9A-4109-869D-4F87DD70153D}"/>
    <cellStyle name="Comma 18 2 3 2 2 2 3" xfId="37229" xr:uid="{7B643770-EAAC-458C-B71A-1833ACA2A3BB}"/>
    <cellStyle name="Comma 18 2 3 2 2 3" xfId="45982" xr:uid="{DA7D1162-CC59-4184-B604-AA26F9E39490}"/>
    <cellStyle name="Comma 18 2 3 2 2 4" xfId="28477" xr:uid="{3B36AE72-7A76-4121-8540-5C85CC4439B7}"/>
    <cellStyle name="Comma 18 2 3 2 3" xfId="15348" xr:uid="{A4747992-B705-4B16-8B3C-05782ECC2983}"/>
    <cellStyle name="Comma 18 2 3 2 3 2" xfId="50358" xr:uid="{5686BFDF-A48B-4B0F-BAA2-5C1A51428566}"/>
    <cellStyle name="Comma 18 2 3 2 3 3" xfId="32853" xr:uid="{8A8B5409-BE88-4F7C-8C2A-F4B2C4ECD035}"/>
    <cellStyle name="Comma 18 2 3 2 4" xfId="41606" xr:uid="{97729442-C316-482D-AE5F-EFA94694C171}"/>
    <cellStyle name="Comma 18 2 3 2 5" xfId="24101" xr:uid="{8871F7DB-ABB1-4BD6-8694-4D0E6D7CA3A0}"/>
    <cellStyle name="Comma 18 2 3 3" xfId="8783" xr:uid="{00000000-0005-0000-0000-000099050000}"/>
    <cellStyle name="Comma 18 2 3 3 2" xfId="17536" xr:uid="{585F4178-DB1F-42DB-AE9C-6EE02C757A6B}"/>
    <cellStyle name="Comma 18 2 3 3 2 2" xfId="52546" xr:uid="{9C521215-AF78-4E3B-BAFD-0E8CE978FAEA}"/>
    <cellStyle name="Comma 18 2 3 3 2 3" xfId="35041" xr:uid="{82BEBF1F-E2B6-4E66-A59C-B882BA6493AF}"/>
    <cellStyle name="Comma 18 2 3 3 3" xfId="43794" xr:uid="{EB5BBD0B-FE7A-4D4A-888D-1D6C29B34A38}"/>
    <cellStyle name="Comma 18 2 3 3 4" xfId="26289" xr:uid="{1F45E104-DD4C-4C46-A00B-DD97B00D0513}"/>
    <cellStyle name="Comma 18 2 3 4" xfId="13160" xr:uid="{612EAA61-AABA-4F43-A542-D59C72FD8418}"/>
    <cellStyle name="Comma 18 2 3 4 2" xfId="48170" xr:uid="{BE9D1073-7849-4782-9D1B-793785362AC0}"/>
    <cellStyle name="Comma 18 2 3 4 3" xfId="30665" xr:uid="{5B4CEA5E-827C-462D-B261-A147D8651FB7}"/>
    <cellStyle name="Comma 18 2 3 5" xfId="39418" xr:uid="{85999BEC-6FDA-4EB0-A7C3-5A2A16356E09}"/>
    <cellStyle name="Comma 18 2 3 6" xfId="21913" xr:uid="{18C5530E-A276-474B-9E2A-A87F7623AA3F}"/>
    <cellStyle name="Comma 18 2 4" xfId="5500" xr:uid="{00000000-0005-0000-0000-00009A050000}"/>
    <cellStyle name="Comma 18 2 4 2" xfId="9877" xr:uid="{00000000-0005-0000-0000-00009B050000}"/>
    <cellStyle name="Comma 18 2 4 2 2" xfId="18630" xr:uid="{F85AB030-570E-4B53-B0A2-54BB65506F96}"/>
    <cellStyle name="Comma 18 2 4 2 2 2" xfId="53640" xr:uid="{BEC832C1-379E-467E-A519-C8799A9FC88F}"/>
    <cellStyle name="Comma 18 2 4 2 2 3" xfId="36135" xr:uid="{CCF4F06B-822E-46FB-A2E9-F859917C4A9E}"/>
    <cellStyle name="Comma 18 2 4 2 3" xfId="44888" xr:uid="{DE1F20B3-AD94-4660-9B2D-8131F6E7B094}"/>
    <cellStyle name="Comma 18 2 4 2 4" xfId="27383" xr:uid="{D50A78F2-8FC3-43C2-BF0F-600F65F6EDEA}"/>
    <cellStyle name="Comma 18 2 4 3" xfId="14254" xr:uid="{B3C25617-2A99-43E6-B702-4740C2846BDB}"/>
    <cellStyle name="Comma 18 2 4 3 2" xfId="49264" xr:uid="{DDEDAC02-A0B5-48DD-B1A5-9A1CF2090F2C}"/>
    <cellStyle name="Comma 18 2 4 3 3" xfId="31759" xr:uid="{2DC5D396-AC9A-4927-93A1-832886673773}"/>
    <cellStyle name="Comma 18 2 4 4" xfId="40512" xr:uid="{52ADED22-07CD-4C38-8CB2-1A009C20A91A}"/>
    <cellStyle name="Comma 18 2 4 5" xfId="23007" xr:uid="{743E30E4-C661-4685-B966-1773A6A6B321}"/>
    <cellStyle name="Comma 18 2 5" xfId="7689" xr:uid="{00000000-0005-0000-0000-00009C050000}"/>
    <cellStyle name="Comma 18 2 5 2" xfId="16442" xr:uid="{F6C0DC98-D04D-4E1A-928A-D656E8E28B80}"/>
    <cellStyle name="Comma 18 2 5 2 2" xfId="51452" xr:uid="{E9F1ECB3-105B-4F87-BDD0-72D6D26CDFBB}"/>
    <cellStyle name="Comma 18 2 5 2 3" xfId="33947" xr:uid="{63B4C7C6-0C46-4613-8176-878E3C295AAA}"/>
    <cellStyle name="Comma 18 2 5 3" xfId="42700" xr:uid="{78B96F36-CE36-4547-9FB7-F6E27DCC3666}"/>
    <cellStyle name="Comma 18 2 5 4" xfId="25195" xr:uid="{171802AD-19C8-4FDD-A847-A0B52D4526FC}"/>
    <cellStyle name="Comma 18 2 6" xfId="12066" xr:uid="{CBC6E317-AFD9-441A-888E-238E23B365FB}"/>
    <cellStyle name="Comma 18 2 6 2" xfId="47076" xr:uid="{472C6636-6A73-4281-9F91-73FF639BD2D6}"/>
    <cellStyle name="Comma 18 2 6 3" xfId="29571" xr:uid="{D51C28A4-69A8-4CFD-9C1A-3C21BBDE35AF}"/>
    <cellStyle name="Comma 18 2 7" xfId="38324" xr:uid="{83A6106C-941E-4455-9622-B811B5B16012}"/>
    <cellStyle name="Comma 18 2 8" xfId="20819" xr:uid="{580CFCE0-4BE0-4DD1-BD87-FEE6E7F3CA63}"/>
    <cellStyle name="Comma 18 3" xfId="3583" xr:uid="{00000000-0005-0000-0000-00009D050000}"/>
    <cellStyle name="Comma 18 3 2" xfId="4679" xr:uid="{00000000-0005-0000-0000-00009E050000}"/>
    <cellStyle name="Comma 18 3 2 2" xfId="6868" xr:uid="{00000000-0005-0000-0000-00009F050000}"/>
    <cellStyle name="Comma 18 3 2 2 2" xfId="11245" xr:uid="{00000000-0005-0000-0000-0000A0050000}"/>
    <cellStyle name="Comma 18 3 2 2 2 2" xfId="19998" xr:uid="{A8665589-5FD0-4FCE-AA8C-B69D2739FACA}"/>
    <cellStyle name="Comma 18 3 2 2 2 2 2" xfId="55008" xr:uid="{761457FE-DACA-43D9-B819-141661DB6929}"/>
    <cellStyle name="Comma 18 3 2 2 2 2 3" xfId="37503" xr:uid="{4799B50B-835E-43B0-BF8A-2C0343D31BD6}"/>
    <cellStyle name="Comma 18 3 2 2 2 3" xfId="46256" xr:uid="{4E7F6A45-FF85-4B11-AD08-59E673726BA4}"/>
    <cellStyle name="Comma 18 3 2 2 2 4" xfId="28751" xr:uid="{6B954AA1-9483-4A36-8E01-5E0DAC80EA1F}"/>
    <cellStyle name="Comma 18 3 2 2 3" xfId="15622" xr:uid="{9D5A7810-AAAC-4EAE-BA83-2133724DD71E}"/>
    <cellStyle name="Comma 18 3 2 2 3 2" xfId="50632" xr:uid="{2DCFE1CA-73ED-4259-840E-7475B188CAA6}"/>
    <cellStyle name="Comma 18 3 2 2 3 3" xfId="33127" xr:uid="{557D86E4-8896-4CC9-8225-3F61984A2C7A}"/>
    <cellStyle name="Comma 18 3 2 2 4" xfId="41880" xr:uid="{EC8B135D-ABA1-4FDF-ADCB-C0B760B0E876}"/>
    <cellStyle name="Comma 18 3 2 2 5" xfId="24375" xr:uid="{B5AC49EB-9D3B-4EC3-BEC1-956902EFDED6}"/>
    <cellStyle name="Comma 18 3 2 3" xfId="9057" xr:uid="{00000000-0005-0000-0000-0000A1050000}"/>
    <cellStyle name="Comma 18 3 2 3 2" xfId="17810" xr:uid="{5BEA293B-57AF-47D0-BC07-2E5EDD6FDC07}"/>
    <cellStyle name="Comma 18 3 2 3 2 2" xfId="52820" xr:uid="{90B299D0-C305-40F5-BC68-97A1F989476C}"/>
    <cellStyle name="Comma 18 3 2 3 2 3" xfId="35315" xr:uid="{8E1330DC-2AC0-46E2-8EEB-E3708770285B}"/>
    <cellStyle name="Comma 18 3 2 3 3" xfId="44068" xr:uid="{3720261B-31D2-4843-8496-20C7AEF19204}"/>
    <cellStyle name="Comma 18 3 2 3 4" xfId="26563" xr:uid="{01F5D0BC-A223-410F-8DB9-8087E08CA087}"/>
    <cellStyle name="Comma 18 3 2 4" xfId="13434" xr:uid="{9A0B0AF4-5D96-4193-94C0-4896BD190AEA}"/>
    <cellStyle name="Comma 18 3 2 4 2" xfId="48444" xr:uid="{AC9F82B9-F138-4498-9194-E174EC42134B}"/>
    <cellStyle name="Comma 18 3 2 4 3" xfId="30939" xr:uid="{DDACC408-B8C7-4C73-829E-7B2F504FD0AD}"/>
    <cellStyle name="Comma 18 3 2 5" xfId="39692" xr:uid="{C2E923A9-2DD2-4CF7-AACD-9376062315F5}"/>
    <cellStyle name="Comma 18 3 2 6" xfId="22187" xr:uid="{8A89914F-74C1-429B-B911-21F23EEB57D8}"/>
    <cellStyle name="Comma 18 3 3" xfId="5774" xr:uid="{00000000-0005-0000-0000-0000A2050000}"/>
    <cellStyle name="Comma 18 3 3 2" xfId="10151" xr:uid="{00000000-0005-0000-0000-0000A3050000}"/>
    <cellStyle name="Comma 18 3 3 2 2" xfId="18904" xr:uid="{BDC11211-5550-4842-94E7-F722476D9228}"/>
    <cellStyle name="Comma 18 3 3 2 2 2" xfId="53914" xr:uid="{CDDEB2C8-E9DE-4E13-9F03-74E35AFC49C7}"/>
    <cellStyle name="Comma 18 3 3 2 2 3" xfId="36409" xr:uid="{CBCF4030-9026-4CF4-B65F-14C374B6D5FD}"/>
    <cellStyle name="Comma 18 3 3 2 3" xfId="45162" xr:uid="{93A2AF89-9E69-4F0F-913D-0677CC085F40}"/>
    <cellStyle name="Comma 18 3 3 2 4" xfId="27657" xr:uid="{DC904E7A-BE2F-44F0-9FEB-72C61702D10D}"/>
    <cellStyle name="Comma 18 3 3 3" xfId="14528" xr:uid="{D1840726-B7E4-4051-A160-061FFF654533}"/>
    <cellStyle name="Comma 18 3 3 3 2" xfId="49538" xr:uid="{C2ECA503-71B1-4400-8863-FF229B945B99}"/>
    <cellStyle name="Comma 18 3 3 3 3" xfId="32033" xr:uid="{CCFB408E-FD1D-4FB2-874C-41BCB9F210EB}"/>
    <cellStyle name="Comma 18 3 3 4" xfId="40786" xr:uid="{88404F4A-24FE-4199-9D27-0910E45B461B}"/>
    <cellStyle name="Comma 18 3 3 5" xfId="23281" xr:uid="{DFDB8D03-4B60-4A05-84B9-E7C2A5A94F96}"/>
    <cellStyle name="Comma 18 3 4" xfId="7963" xr:uid="{00000000-0005-0000-0000-0000A4050000}"/>
    <cellStyle name="Comma 18 3 4 2" xfId="16716" xr:uid="{B160A085-D887-4460-A8B6-AE547E5C1F94}"/>
    <cellStyle name="Comma 18 3 4 2 2" xfId="51726" xr:uid="{D05E6734-E2BF-4E7C-81C2-C57393E10859}"/>
    <cellStyle name="Comma 18 3 4 2 3" xfId="34221" xr:uid="{B39B018C-BC0C-4597-8CF3-4EF162629FEA}"/>
    <cellStyle name="Comma 18 3 4 3" xfId="42974" xr:uid="{1D19EA1A-0F26-412D-AE28-B27A060382AE}"/>
    <cellStyle name="Comma 18 3 4 4" xfId="25469" xr:uid="{4350A09B-1A6B-46E3-96E4-1F544D6507B3}"/>
    <cellStyle name="Comma 18 3 5" xfId="12340" xr:uid="{A9A3503B-D996-4464-BED4-F19BD8A27393}"/>
    <cellStyle name="Comma 18 3 5 2" xfId="47350" xr:uid="{A06F6005-92B7-4BEF-89D6-B43B33BDE2F0}"/>
    <cellStyle name="Comma 18 3 5 3" xfId="29845" xr:uid="{A00F34A2-F3FE-47EC-9A79-0452014A2562}"/>
    <cellStyle name="Comma 18 3 6" xfId="38598" xr:uid="{FF8324EE-54C9-448F-B6A4-BE0B45D0C593}"/>
    <cellStyle name="Comma 18 3 7" xfId="21093" xr:uid="{2E0D4B9F-66D1-4ED5-9134-6574DD78D3A4}"/>
    <cellStyle name="Comma 18 4" xfId="4131" xr:uid="{00000000-0005-0000-0000-0000A5050000}"/>
    <cellStyle name="Comma 18 4 2" xfId="6320" xr:uid="{00000000-0005-0000-0000-0000A6050000}"/>
    <cellStyle name="Comma 18 4 2 2" xfId="10697" xr:uid="{00000000-0005-0000-0000-0000A7050000}"/>
    <cellStyle name="Comma 18 4 2 2 2" xfId="19450" xr:uid="{775ED716-F4DE-4122-BF2A-5A8B8D574054}"/>
    <cellStyle name="Comma 18 4 2 2 2 2" xfId="54460" xr:uid="{F2573738-4646-4015-B66A-82D5A19538A0}"/>
    <cellStyle name="Comma 18 4 2 2 2 3" xfId="36955" xr:uid="{09DBC4F2-06CE-44BB-88BD-C1C7FF08845D}"/>
    <cellStyle name="Comma 18 4 2 2 3" xfId="45708" xr:uid="{93C3283F-2B6B-4B13-8146-E7091BCE8709}"/>
    <cellStyle name="Comma 18 4 2 2 4" xfId="28203" xr:uid="{3C234CBF-C53B-477F-9B56-78FEFEDDC4CC}"/>
    <cellStyle name="Comma 18 4 2 3" xfId="15074" xr:uid="{3AB416DE-0F50-4D81-8262-04BA77038E23}"/>
    <cellStyle name="Comma 18 4 2 3 2" xfId="50084" xr:uid="{0819F916-A607-4582-B445-20EA0EBAE5BA}"/>
    <cellStyle name="Comma 18 4 2 3 3" xfId="32579" xr:uid="{49D3552E-8608-4E13-AE3F-AF36485CF04B}"/>
    <cellStyle name="Comma 18 4 2 4" xfId="41332" xr:uid="{39B6E687-E454-4424-8B60-7013C06C035D}"/>
    <cellStyle name="Comma 18 4 2 5" xfId="23827" xr:uid="{80566D1C-001D-4C87-895D-B05D5E266DC5}"/>
    <cellStyle name="Comma 18 4 3" xfId="8509" xr:uid="{00000000-0005-0000-0000-0000A8050000}"/>
    <cellStyle name="Comma 18 4 3 2" xfId="17262" xr:uid="{267F6CF9-9E50-4579-B54E-E73217227C1C}"/>
    <cellStyle name="Comma 18 4 3 2 2" xfId="52272" xr:uid="{BB2AFC3C-93CA-43CF-9315-8065CC87976A}"/>
    <cellStyle name="Comma 18 4 3 2 3" xfId="34767" xr:uid="{480FB2C9-E79C-4C5A-888A-08DEC59836CD}"/>
    <cellStyle name="Comma 18 4 3 3" xfId="43520" xr:uid="{526DFF24-A009-442C-BA33-5516161F8F93}"/>
    <cellStyle name="Comma 18 4 3 4" xfId="26015" xr:uid="{38C6875B-C56F-485A-A0D9-FC6D59812D34}"/>
    <cellStyle name="Comma 18 4 4" xfId="12886" xr:uid="{4B8F9FC3-2F7D-4D3A-9EF9-2D3115FD2B38}"/>
    <cellStyle name="Comma 18 4 4 2" xfId="47896" xr:uid="{546A5385-D25C-4A96-A1E5-4C4CA23E88C8}"/>
    <cellStyle name="Comma 18 4 4 3" xfId="30391" xr:uid="{D16B4A92-B8EB-4597-9F61-AA1468F2F53A}"/>
    <cellStyle name="Comma 18 4 5" xfId="39144" xr:uid="{EEAECF5E-B988-459B-97BF-BA409439BCB5}"/>
    <cellStyle name="Comma 18 4 6" xfId="21639" xr:uid="{C7CF680F-4EF3-4EEE-AFCA-CF300EEA99BB}"/>
    <cellStyle name="Comma 18 5" xfId="5226" xr:uid="{00000000-0005-0000-0000-0000A9050000}"/>
    <cellStyle name="Comma 18 5 2" xfId="9603" xr:uid="{00000000-0005-0000-0000-0000AA050000}"/>
    <cellStyle name="Comma 18 5 2 2" xfId="18356" xr:uid="{AD4679FC-63D6-4AE6-BDE0-F665A21E70F1}"/>
    <cellStyle name="Comma 18 5 2 2 2" xfId="53366" xr:uid="{85D571EA-D822-40D0-9347-5F4143C7B904}"/>
    <cellStyle name="Comma 18 5 2 2 3" xfId="35861" xr:uid="{458E48C4-5BD0-4142-8644-6A3538D5CE78}"/>
    <cellStyle name="Comma 18 5 2 3" xfId="44614" xr:uid="{1A6569D2-B8D7-4E27-A53B-50051B8EDF9C}"/>
    <cellStyle name="Comma 18 5 2 4" xfId="27109" xr:uid="{10D9C32C-EFEF-4484-A2FD-C4080586CD82}"/>
    <cellStyle name="Comma 18 5 3" xfId="13980" xr:uid="{4359A193-4701-4A34-ACA0-A2DCB7B37E4C}"/>
    <cellStyle name="Comma 18 5 3 2" xfId="48990" xr:uid="{269DAFED-7F8E-4B0C-A971-37EDADE9D49F}"/>
    <cellStyle name="Comma 18 5 3 3" xfId="31485" xr:uid="{0D9399A3-C105-4F9B-802F-EC77DE62BA55}"/>
    <cellStyle name="Comma 18 5 4" xfId="40238" xr:uid="{67404AAE-4A36-4D27-8E49-2CAD35A6A533}"/>
    <cellStyle name="Comma 18 5 5" xfId="22733" xr:uid="{DE118067-C654-48B4-9443-B59ECDC167C0}"/>
    <cellStyle name="Comma 18 6" xfId="7415" xr:uid="{00000000-0005-0000-0000-0000AB050000}"/>
    <cellStyle name="Comma 18 6 2" xfId="16168" xr:uid="{0ED194F2-5B35-49A2-BE4F-2A7A9017A58C}"/>
    <cellStyle name="Comma 18 6 2 2" xfId="51178" xr:uid="{6FD81213-88F3-4823-A273-908AB2625706}"/>
    <cellStyle name="Comma 18 6 2 3" xfId="33673" xr:uid="{60333048-E090-4564-BF8F-8EB53C5895A7}"/>
    <cellStyle name="Comma 18 6 3" xfId="42426" xr:uid="{4AE44AD5-2BE5-4E43-A50F-D115FA1D2063}"/>
    <cellStyle name="Comma 18 6 4" xfId="24921" xr:uid="{E15105A9-C2B7-4E2B-8845-AFD87F71319E}"/>
    <cellStyle name="Comma 18 7" xfId="11792" xr:uid="{C34CD7CF-C40E-4F19-B78E-C1EDCF1BA936}"/>
    <cellStyle name="Comma 18 7 2" xfId="46802" xr:uid="{930665D1-FF8A-48A5-A00F-7F715E201AEF}"/>
    <cellStyle name="Comma 18 7 3" xfId="29297" xr:uid="{D53DF185-FF8E-40C4-93A5-58BC027A3A77}"/>
    <cellStyle name="Comma 18 8" xfId="38050" xr:uid="{09997165-361B-488E-B457-9C1EA79E246A}"/>
    <cellStyle name="Comma 18 9" xfId="20545" xr:uid="{A96E6C96-50B8-4703-8ADF-5A7C9AB23498}"/>
    <cellStyle name="Comma 19" xfId="2868" xr:uid="{00000000-0005-0000-0000-0000AC050000}"/>
    <cellStyle name="Comma 19 2" xfId="3147" xr:uid="{00000000-0005-0000-0000-0000AD050000}"/>
    <cellStyle name="Comma 19 2 2" xfId="3700" xr:uid="{00000000-0005-0000-0000-0000AE050000}"/>
    <cellStyle name="Comma 19 2 2 2" xfId="4796" xr:uid="{00000000-0005-0000-0000-0000AF050000}"/>
    <cellStyle name="Comma 19 2 2 2 2" xfId="6985" xr:uid="{00000000-0005-0000-0000-0000B0050000}"/>
    <cellStyle name="Comma 19 2 2 2 2 2" xfId="11362" xr:uid="{00000000-0005-0000-0000-0000B1050000}"/>
    <cellStyle name="Comma 19 2 2 2 2 2 2" xfId="20115" xr:uid="{830E688C-06E6-4ABA-8E2B-B209172EE31F}"/>
    <cellStyle name="Comma 19 2 2 2 2 2 2 2" xfId="55125" xr:uid="{60C54D30-B7DA-4825-B348-E66A15309879}"/>
    <cellStyle name="Comma 19 2 2 2 2 2 2 3" xfId="37620" xr:uid="{C2B4066C-B69C-44CC-97EF-039F0823A47E}"/>
    <cellStyle name="Comma 19 2 2 2 2 2 3" xfId="46373" xr:uid="{D0E2A1A7-2EE7-49F6-87E5-8E61F283C18C}"/>
    <cellStyle name="Comma 19 2 2 2 2 2 4" xfId="28868" xr:uid="{50BA7646-4DC2-4C06-946D-F8ED15A539BC}"/>
    <cellStyle name="Comma 19 2 2 2 2 3" xfId="15739" xr:uid="{C6BBC7DE-AC24-4098-8BD2-BA45BA036915}"/>
    <cellStyle name="Comma 19 2 2 2 2 3 2" xfId="50749" xr:uid="{290382F8-1EC1-4CDB-8CC9-EDFB71E41D35}"/>
    <cellStyle name="Comma 19 2 2 2 2 3 3" xfId="33244" xr:uid="{B5EC9DEA-B4AC-4BA1-BDBA-FCE00630177E}"/>
    <cellStyle name="Comma 19 2 2 2 2 4" xfId="41997" xr:uid="{997628EE-A680-42D7-A147-55C259D67697}"/>
    <cellStyle name="Comma 19 2 2 2 2 5" xfId="24492" xr:uid="{B2AEBC3E-73FE-4CF4-A8B9-2C873D6275D9}"/>
    <cellStyle name="Comma 19 2 2 2 3" xfId="9174" xr:uid="{00000000-0005-0000-0000-0000B2050000}"/>
    <cellStyle name="Comma 19 2 2 2 3 2" xfId="17927" xr:uid="{18C1EEA9-1513-496E-8DD7-7C8764DDBA96}"/>
    <cellStyle name="Comma 19 2 2 2 3 2 2" xfId="52937" xr:uid="{CE790327-EF2B-4144-BDB1-55EC34E043AF}"/>
    <cellStyle name="Comma 19 2 2 2 3 2 3" xfId="35432" xr:uid="{AA1E2025-6AD6-4743-B0A1-F5E31370BA13}"/>
    <cellStyle name="Comma 19 2 2 2 3 3" xfId="44185" xr:uid="{604F7BE1-C33B-47C7-875B-09F412C5807C}"/>
    <cellStyle name="Comma 19 2 2 2 3 4" xfId="26680" xr:uid="{4807D8F7-3C3F-4CC8-8679-B9E7EA916EBE}"/>
    <cellStyle name="Comma 19 2 2 2 4" xfId="13551" xr:uid="{D4886ABA-E734-46FA-A0F1-6CB79DCB0115}"/>
    <cellStyle name="Comma 19 2 2 2 4 2" xfId="48561" xr:uid="{BEBA9DE5-AA18-4DFD-9937-55482BDA267E}"/>
    <cellStyle name="Comma 19 2 2 2 4 3" xfId="31056" xr:uid="{A5E982B2-F13F-4D4C-AEEC-773CD13D722F}"/>
    <cellStyle name="Comma 19 2 2 2 5" xfId="39809" xr:uid="{76FF3544-3F45-434A-9526-F9AA9893EEF5}"/>
    <cellStyle name="Comma 19 2 2 2 6" xfId="22304" xr:uid="{C916023F-B288-4401-B196-89456E1C38EB}"/>
    <cellStyle name="Comma 19 2 2 3" xfId="5891" xr:uid="{00000000-0005-0000-0000-0000B3050000}"/>
    <cellStyle name="Comma 19 2 2 3 2" xfId="10268" xr:uid="{00000000-0005-0000-0000-0000B4050000}"/>
    <cellStyle name="Comma 19 2 2 3 2 2" xfId="19021" xr:uid="{79452E58-30D2-4995-A310-48AA985EA39F}"/>
    <cellStyle name="Comma 19 2 2 3 2 2 2" xfId="54031" xr:uid="{8B6BAA35-9995-4AE2-9459-A12F04A83511}"/>
    <cellStyle name="Comma 19 2 2 3 2 2 3" xfId="36526" xr:uid="{90CDAA23-44C1-457D-8477-C9720AC8BF7C}"/>
    <cellStyle name="Comma 19 2 2 3 2 3" xfId="45279" xr:uid="{1A16BE5B-396C-44BC-87AC-F5D068178E21}"/>
    <cellStyle name="Comma 19 2 2 3 2 4" xfId="27774" xr:uid="{BB1F2E19-F270-430E-94D4-B4569806DD30}"/>
    <cellStyle name="Comma 19 2 2 3 3" xfId="14645" xr:uid="{539FEAF9-16B3-43A1-A69C-E6720FDF4CE6}"/>
    <cellStyle name="Comma 19 2 2 3 3 2" xfId="49655" xr:uid="{E7066004-F9F8-4721-BA05-2C3ECEB2EBD3}"/>
    <cellStyle name="Comma 19 2 2 3 3 3" xfId="32150" xr:uid="{2D0498AB-E4A6-4A63-967F-5EFFC49F7930}"/>
    <cellStyle name="Comma 19 2 2 3 4" xfId="40903" xr:uid="{4DA4D73D-6967-4EB4-8B60-B27222CF891E}"/>
    <cellStyle name="Comma 19 2 2 3 5" xfId="23398" xr:uid="{F221E1DE-9650-4E40-8416-86E98FF99562}"/>
    <cellStyle name="Comma 19 2 2 4" xfId="8080" xr:uid="{00000000-0005-0000-0000-0000B5050000}"/>
    <cellStyle name="Comma 19 2 2 4 2" xfId="16833" xr:uid="{09061970-9E72-496B-B82B-D9D3374C721A}"/>
    <cellStyle name="Comma 19 2 2 4 2 2" xfId="51843" xr:uid="{AED25D3A-A598-42F7-B094-9F2FCA3D91CA}"/>
    <cellStyle name="Comma 19 2 2 4 2 3" xfId="34338" xr:uid="{A9621465-C18D-488A-8D51-D804B558A2CD}"/>
    <cellStyle name="Comma 19 2 2 4 3" xfId="43091" xr:uid="{67D659E7-6056-4B50-A170-579F00F5582A}"/>
    <cellStyle name="Comma 19 2 2 4 4" xfId="25586" xr:uid="{9635422C-2196-47ED-BEF4-318C43BCA78C}"/>
    <cellStyle name="Comma 19 2 2 5" xfId="12457" xr:uid="{9BEF2008-5024-4CF8-8C5D-4CFC43331D24}"/>
    <cellStyle name="Comma 19 2 2 5 2" xfId="47467" xr:uid="{BF4E5C92-0559-43EF-927B-2C79F611B593}"/>
    <cellStyle name="Comma 19 2 2 5 3" xfId="29962" xr:uid="{47F2A26F-4FBA-415E-BF16-16582199CEEE}"/>
    <cellStyle name="Comma 19 2 2 6" xfId="38715" xr:uid="{3B62BF32-1252-4540-8506-788CEE2ADAC1}"/>
    <cellStyle name="Comma 19 2 2 7" xfId="21210" xr:uid="{1096285B-2876-40FB-8463-8F658EED623D}"/>
    <cellStyle name="Comma 19 2 3" xfId="4248" xr:uid="{00000000-0005-0000-0000-0000B6050000}"/>
    <cellStyle name="Comma 19 2 3 2" xfId="6437" xr:uid="{00000000-0005-0000-0000-0000B7050000}"/>
    <cellStyle name="Comma 19 2 3 2 2" xfId="10814" xr:uid="{00000000-0005-0000-0000-0000B8050000}"/>
    <cellStyle name="Comma 19 2 3 2 2 2" xfId="19567" xr:uid="{8D0FDFCF-E098-42EF-808C-1ED198D52192}"/>
    <cellStyle name="Comma 19 2 3 2 2 2 2" xfId="54577" xr:uid="{72E0E451-9F37-4A3D-A893-16AA4548C02B}"/>
    <cellStyle name="Comma 19 2 3 2 2 2 3" xfId="37072" xr:uid="{F5E46EE0-9B2A-4513-891E-4962F59F9671}"/>
    <cellStyle name="Comma 19 2 3 2 2 3" xfId="45825" xr:uid="{EE3DEB85-4A80-4C74-B317-79DEA1819346}"/>
    <cellStyle name="Comma 19 2 3 2 2 4" xfId="28320" xr:uid="{7FB05625-946C-4CF9-9E85-102F2DFE7103}"/>
    <cellStyle name="Comma 19 2 3 2 3" xfId="15191" xr:uid="{DE4D6089-D27F-4F30-940B-C0E76073E8F4}"/>
    <cellStyle name="Comma 19 2 3 2 3 2" xfId="50201" xr:uid="{703F29F1-B6D2-4E6B-87FE-C411B4246A74}"/>
    <cellStyle name="Comma 19 2 3 2 3 3" xfId="32696" xr:uid="{1D6ABD14-8A21-400B-B62A-FFAB29EB4CF2}"/>
    <cellStyle name="Comma 19 2 3 2 4" xfId="41449" xr:uid="{9562DFC0-4806-4E44-A612-9571AAD78E75}"/>
    <cellStyle name="Comma 19 2 3 2 5" xfId="23944" xr:uid="{4829CD57-AC91-4EF3-87CA-631BEDBB27AA}"/>
    <cellStyle name="Comma 19 2 3 3" xfId="8626" xr:uid="{00000000-0005-0000-0000-0000B9050000}"/>
    <cellStyle name="Comma 19 2 3 3 2" xfId="17379" xr:uid="{365AECD0-3353-4FAD-825E-0DC0A6259A0C}"/>
    <cellStyle name="Comma 19 2 3 3 2 2" xfId="52389" xr:uid="{CD099AA6-B345-446D-8862-0E6E63957CD1}"/>
    <cellStyle name="Comma 19 2 3 3 2 3" xfId="34884" xr:uid="{A7B77B61-8351-417F-97B3-FE7E27E71591}"/>
    <cellStyle name="Comma 19 2 3 3 3" xfId="43637" xr:uid="{E3E85363-BD00-4C9F-BE5A-45E48A410FEC}"/>
    <cellStyle name="Comma 19 2 3 3 4" xfId="26132" xr:uid="{85D69116-FAAD-4132-AF6D-45931BAC23A0}"/>
    <cellStyle name="Comma 19 2 3 4" xfId="13003" xr:uid="{A1B767A9-3317-426C-9B1F-B1AAFBCB9B8D}"/>
    <cellStyle name="Comma 19 2 3 4 2" xfId="48013" xr:uid="{733B02A6-D5BD-41F3-8ABC-9241478DA6A8}"/>
    <cellStyle name="Comma 19 2 3 4 3" xfId="30508" xr:uid="{6B2C92CE-BF3B-4BC8-A5DB-53C87019F4FC}"/>
    <cellStyle name="Comma 19 2 3 5" xfId="39261" xr:uid="{C4329DDE-6C89-45AC-B14A-A7ED8C1B9D02}"/>
    <cellStyle name="Comma 19 2 3 6" xfId="21756" xr:uid="{DF836C40-BBA1-45C2-B150-485A3C2BAF21}"/>
    <cellStyle name="Comma 19 2 4" xfId="5343" xr:uid="{00000000-0005-0000-0000-0000BA050000}"/>
    <cellStyle name="Comma 19 2 4 2" xfId="9720" xr:uid="{00000000-0005-0000-0000-0000BB050000}"/>
    <cellStyle name="Comma 19 2 4 2 2" xfId="18473" xr:uid="{1CEC67A0-3C7A-4548-A815-C3E1B537984D}"/>
    <cellStyle name="Comma 19 2 4 2 2 2" xfId="53483" xr:uid="{97918874-A002-452A-AE54-915AA3C1F2BF}"/>
    <cellStyle name="Comma 19 2 4 2 2 3" xfId="35978" xr:uid="{EAA3F47F-F85C-4E1C-9E16-0A0135E758C2}"/>
    <cellStyle name="Comma 19 2 4 2 3" xfId="44731" xr:uid="{DE309AFF-9380-4B9A-9F33-43B68EC06D8B}"/>
    <cellStyle name="Comma 19 2 4 2 4" xfId="27226" xr:uid="{F1B1B29B-6449-465E-B450-23587CB9F0FE}"/>
    <cellStyle name="Comma 19 2 4 3" xfId="14097" xr:uid="{DF12D8D8-51ED-467D-967E-6AC4B9F3C46D}"/>
    <cellStyle name="Comma 19 2 4 3 2" xfId="49107" xr:uid="{763AA3ED-F6C9-4156-8065-07D65D8C48CB}"/>
    <cellStyle name="Comma 19 2 4 3 3" xfId="31602" xr:uid="{E9E5B764-A5C3-47BA-85DD-0AEF23A9C5A9}"/>
    <cellStyle name="Comma 19 2 4 4" xfId="40355" xr:uid="{F9E7DFCC-CABA-4FFF-884A-6210D7E6921D}"/>
    <cellStyle name="Comma 19 2 4 5" xfId="22850" xr:uid="{4A2939BB-3BDD-45FA-B937-FDADDFB6136D}"/>
    <cellStyle name="Comma 19 2 5" xfId="7532" xr:uid="{00000000-0005-0000-0000-0000BC050000}"/>
    <cellStyle name="Comma 19 2 5 2" xfId="16285" xr:uid="{27B75335-7242-44B0-A7A2-502F0CF30BE3}"/>
    <cellStyle name="Comma 19 2 5 2 2" xfId="51295" xr:uid="{61D76467-53DF-4E08-B8E0-37BF1716CCC1}"/>
    <cellStyle name="Comma 19 2 5 2 3" xfId="33790" xr:uid="{80E4C2A7-CE83-4787-933E-FE4AF8BF3089}"/>
    <cellStyle name="Comma 19 2 5 3" xfId="42543" xr:uid="{88365329-08CA-4997-9FF6-4E4617148464}"/>
    <cellStyle name="Comma 19 2 5 4" xfId="25038" xr:uid="{7F4751EE-C404-4E6A-8973-0CB2AE37625C}"/>
    <cellStyle name="Comma 19 2 6" xfId="11909" xr:uid="{0C6184C6-ACB9-4132-841B-516727067715}"/>
    <cellStyle name="Comma 19 2 6 2" xfId="46919" xr:uid="{9CD851E9-F7A3-4F59-9AC3-E8D52CBBE97E}"/>
    <cellStyle name="Comma 19 2 6 3" xfId="29414" xr:uid="{893D1182-D780-41A8-8BD6-6E7B20AF1DF5}"/>
    <cellStyle name="Comma 19 2 7" xfId="38167" xr:uid="{A568DB38-B2D6-4551-A6BA-37329DF7B51C}"/>
    <cellStyle name="Comma 19 2 8" xfId="20662" xr:uid="{6A28C186-CA62-4D17-8B75-AF4F7EC23786}"/>
    <cellStyle name="Comma 19 3" xfId="3426" xr:uid="{00000000-0005-0000-0000-0000BD050000}"/>
    <cellStyle name="Comma 19 3 2" xfId="4522" xr:uid="{00000000-0005-0000-0000-0000BE050000}"/>
    <cellStyle name="Comma 19 3 2 2" xfId="6711" xr:uid="{00000000-0005-0000-0000-0000BF050000}"/>
    <cellStyle name="Comma 19 3 2 2 2" xfId="11088" xr:uid="{00000000-0005-0000-0000-0000C0050000}"/>
    <cellStyle name="Comma 19 3 2 2 2 2" xfId="19841" xr:uid="{DC9811EE-2E72-4617-B1F6-F7D893D5EADB}"/>
    <cellStyle name="Comma 19 3 2 2 2 2 2" xfId="54851" xr:uid="{517F96CD-836E-4BB4-BB91-07DA738FC7F9}"/>
    <cellStyle name="Comma 19 3 2 2 2 2 3" xfId="37346" xr:uid="{603B71B7-A552-43C7-AC3D-6612F8B73657}"/>
    <cellStyle name="Comma 19 3 2 2 2 3" xfId="46099" xr:uid="{2711AD8B-9803-4FC0-A60F-4BF06CDB0DEF}"/>
    <cellStyle name="Comma 19 3 2 2 2 4" xfId="28594" xr:uid="{C6F22238-352A-4195-8FCC-38EC4FA1A650}"/>
    <cellStyle name="Comma 19 3 2 2 3" xfId="15465" xr:uid="{CE1DF202-7F73-4286-BF95-816E386ADFB1}"/>
    <cellStyle name="Comma 19 3 2 2 3 2" xfId="50475" xr:uid="{8AD08089-7DD2-4161-8DE3-1917B33CA406}"/>
    <cellStyle name="Comma 19 3 2 2 3 3" xfId="32970" xr:uid="{E85C1418-66EF-4622-8771-358222661508}"/>
    <cellStyle name="Comma 19 3 2 2 4" xfId="41723" xr:uid="{0693A31D-C7EA-4942-ACBD-DC6CD8AAF437}"/>
    <cellStyle name="Comma 19 3 2 2 5" xfId="24218" xr:uid="{BB6BF172-B0E7-4E6B-94F1-90CAED5A1E29}"/>
    <cellStyle name="Comma 19 3 2 3" xfId="8900" xr:uid="{00000000-0005-0000-0000-0000C1050000}"/>
    <cellStyle name="Comma 19 3 2 3 2" xfId="17653" xr:uid="{FED5F4F0-F7AE-4A82-9127-C6509AFD4CF8}"/>
    <cellStyle name="Comma 19 3 2 3 2 2" xfId="52663" xr:uid="{59B86085-1DC4-40E1-8694-CF28B5C53852}"/>
    <cellStyle name="Comma 19 3 2 3 2 3" xfId="35158" xr:uid="{93223C14-808F-4A09-AE4F-7C8468608E64}"/>
    <cellStyle name="Comma 19 3 2 3 3" xfId="43911" xr:uid="{DE28E9D1-7259-442F-BEF0-144E628E4CB7}"/>
    <cellStyle name="Comma 19 3 2 3 4" xfId="26406" xr:uid="{1A4405EE-CBDE-4D34-B43E-EC630465895F}"/>
    <cellStyle name="Comma 19 3 2 4" xfId="13277" xr:uid="{96A62417-C114-48DE-95DD-B448E1FDFB09}"/>
    <cellStyle name="Comma 19 3 2 4 2" xfId="48287" xr:uid="{F6B84354-19FA-46ED-94AC-DD7BD79C7C41}"/>
    <cellStyle name="Comma 19 3 2 4 3" xfId="30782" xr:uid="{C8B1748B-34E2-4291-8714-EC39968B2F87}"/>
    <cellStyle name="Comma 19 3 2 5" xfId="39535" xr:uid="{0A02DB54-FA8B-4FE2-A941-CFAEAEB8B4E6}"/>
    <cellStyle name="Comma 19 3 2 6" xfId="22030" xr:uid="{7F571FED-E79C-4744-8F26-017CFA09AA79}"/>
    <cellStyle name="Comma 19 3 3" xfId="5617" xr:uid="{00000000-0005-0000-0000-0000C2050000}"/>
    <cellStyle name="Comma 19 3 3 2" xfId="9994" xr:uid="{00000000-0005-0000-0000-0000C3050000}"/>
    <cellStyle name="Comma 19 3 3 2 2" xfId="18747" xr:uid="{E418DD22-B47D-48E3-9C3B-8CA582C34EE0}"/>
    <cellStyle name="Comma 19 3 3 2 2 2" xfId="53757" xr:uid="{A47C4DF4-5CC8-4C2E-BAE5-A9C895E94404}"/>
    <cellStyle name="Comma 19 3 3 2 2 3" xfId="36252" xr:uid="{81D2B952-47D2-460F-B44A-E97393FC3458}"/>
    <cellStyle name="Comma 19 3 3 2 3" xfId="45005" xr:uid="{F183152E-25E1-4C09-A536-DF2E0F5E7B38}"/>
    <cellStyle name="Comma 19 3 3 2 4" xfId="27500" xr:uid="{B438EFE7-AD0D-472E-9431-76C5FFF2D27E}"/>
    <cellStyle name="Comma 19 3 3 3" xfId="14371" xr:uid="{42EB1085-8C4E-437A-8D87-CB5E6017D0E8}"/>
    <cellStyle name="Comma 19 3 3 3 2" xfId="49381" xr:uid="{75E3382F-580C-4746-AC33-8D20416B7843}"/>
    <cellStyle name="Comma 19 3 3 3 3" xfId="31876" xr:uid="{499FAB39-C82C-498C-8837-935E7F4C14FB}"/>
    <cellStyle name="Comma 19 3 3 4" xfId="40629" xr:uid="{3C3A8159-399A-479A-9AF1-BDC85AB33871}"/>
    <cellStyle name="Comma 19 3 3 5" xfId="23124" xr:uid="{6E934A8E-AB7A-47D1-BE1D-4D21809D3EA7}"/>
    <cellStyle name="Comma 19 3 4" xfId="7806" xr:uid="{00000000-0005-0000-0000-0000C4050000}"/>
    <cellStyle name="Comma 19 3 4 2" xfId="16559" xr:uid="{A212EEA8-A241-420D-A752-11F74460FA47}"/>
    <cellStyle name="Comma 19 3 4 2 2" xfId="51569" xr:uid="{9160F387-DAAF-4AF2-8C62-EBAC6E415262}"/>
    <cellStyle name="Comma 19 3 4 2 3" xfId="34064" xr:uid="{68455194-BDBE-44FB-84C1-7B3E0247BB32}"/>
    <cellStyle name="Comma 19 3 4 3" xfId="42817" xr:uid="{184B7DD3-2BDB-45FC-91EE-4CA6F7FBA746}"/>
    <cellStyle name="Comma 19 3 4 4" xfId="25312" xr:uid="{5CF81063-C2EC-464E-A3D6-F5175711A98E}"/>
    <cellStyle name="Comma 19 3 5" xfId="12183" xr:uid="{48AD4DB7-469D-427C-983E-217035FF498D}"/>
    <cellStyle name="Comma 19 3 5 2" xfId="47193" xr:uid="{E9845CB6-6B17-40A9-9348-514F654381C3}"/>
    <cellStyle name="Comma 19 3 5 3" xfId="29688" xr:uid="{757EF6DB-03A7-4653-B3F2-3F3BE8DBE178}"/>
    <cellStyle name="Comma 19 3 6" xfId="38441" xr:uid="{E2A58BF1-C9CD-4A69-9703-746FD01586C2}"/>
    <cellStyle name="Comma 19 3 7" xfId="20936" xr:uid="{6E1EF4DB-4E81-40BC-89E1-A2BF912DBAA8}"/>
    <cellStyle name="Comma 19 4" xfId="3974" xr:uid="{00000000-0005-0000-0000-0000C5050000}"/>
    <cellStyle name="Comma 19 4 2" xfId="6163" xr:uid="{00000000-0005-0000-0000-0000C6050000}"/>
    <cellStyle name="Comma 19 4 2 2" xfId="10540" xr:uid="{00000000-0005-0000-0000-0000C7050000}"/>
    <cellStyle name="Comma 19 4 2 2 2" xfId="19293" xr:uid="{CFE29DC4-99D9-4CBB-B0E4-6BF174259C0C}"/>
    <cellStyle name="Comma 19 4 2 2 2 2" xfId="54303" xr:uid="{E837EB37-46BC-428C-B5D4-24A2DCA02894}"/>
    <cellStyle name="Comma 19 4 2 2 2 3" xfId="36798" xr:uid="{8E9BD2C5-F8A2-460B-B959-FC877CB87593}"/>
    <cellStyle name="Comma 19 4 2 2 3" xfId="45551" xr:uid="{0173EB9B-E1A6-422D-99B4-F1D060432036}"/>
    <cellStyle name="Comma 19 4 2 2 4" xfId="28046" xr:uid="{61DD5CD4-6668-4F00-BFAD-EAB3B494F599}"/>
    <cellStyle name="Comma 19 4 2 3" xfId="14917" xr:uid="{7053B5F9-A9EE-4661-AB82-AA00E6E95265}"/>
    <cellStyle name="Comma 19 4 2 3 2" xfId="49927" xr:uid="{C6E1E7CF-AFAE-4CE9-8750-05D8B96E7A01}"/>
    <cellStyle name="Comma 19 4 2 3 3" xfId="32422" xr:uid="{A9AD0C8D-87AA-4B12-8500-FEB91F3CD24E}"/>
    <cellStyle name="Comma 19 4 2 4" xfId="41175" xr:uid="{0246F06E-B270-4CA1-8F73-3AB2153BBA8C}"/>
    <cellStyle name="Comma 19 4 2 5" xfId="23670" xr:uid="{640879F4-D75D-4776-9B0D-65E17919CBAE}"/>
    <cellStyle name="Comma 19 4 3" xfId="8352" xr:uid="{00000000-0005-0000-0000-0000C8050000}"/>
    <cellStyle name="Comma 19 4 3 2" xfId="17105" xr:uid="{F6A6833D-19C7-4919-B0D1-9D2A930808D2}"/>
    <cellStyle name="Comma 19 4 3 2 2" xfId="52115" xr:uid="{DA20FFBC-B313-44FA-8002-06FF2AB6DBF3}"/>
    <cellStyle name="Comma 19 4 3 2 3" xfId="34610" xr:uid="{5E6FA0B1-2284-4DCE-BD0E-C9D366BD12E9}"/>
    <cellStyle name="Comma 19 4 3 3" xfId="43363" xr:uid="{09D95109-D164-48C0-9D0E-C3CBEF7EE55C}"/>
    <cellStyle name="Comma 19 4 3 4" xfId="25858" xr:uid="{6CED6872-07F3-4ABB-A586-1F630431DF86}"/>
    <cellStyle name="Comma 19 4 4" xfId="12729" xr:uid="{2EDF40E6-92F1-411B-89E2-D32DD9425D05}"/>
    <cellStyle name="Comma 19 4 4 2" xfId="47739" xr:uid="{025D528C-2DF5-435F-9051-B68780436E08}"/>
    <cellStyle name="Comma 19 4 4 3" xfId="30234" xr:uid="{8C512FF3-9482-4085-959C-C62CFDA17299}"/>
    <cellStyle name="Comma 19 4 5" xfId="38987" xr:uid="{D4E6B58D-A8F2-455E-A80E-4869D8592935}"/>
    <cellStyle name="Comma 19 4 6" xfId="21482" xr:uid="{0444631C-A667-4EB2-9253-9BF422376BED}"/>
    <cellStyle name="Comma 19 5" xfId="5069" xr:uid="{00000000-0005-0000-0000-0000C9050000}"/>
    <cellStyle name="Comma 19 5 2" xfId="9446" xr:uid="{00000000-0005-0000-0000-0000CA050000}"/>
    <cellStyle name="Comma 19 5 2 2" xfId="18199" xr:uid="{36410C45-4D2B-4363-9583-D51F411E4146}"/>
    <cellStyle name="Comma 19 5 2 2 2" xfId="53209" xr:uid="{51C4F783-72D1-4583-B14F-B93EDFD97F00}"/>
    <cellStyle name="Comma 19 5 2 2 3" xfId="35704" xr:uid="{2693E4A7-41AD-4565-B10C-988000580E37}"/>
    <cellStyle name="Comma 19 5 2 3" xfId="44457" xr:uid="{5DBEE0B8-7E88-4FF2-A74A-9CFC76DB79F3}"/>
    <cellStyle name="Comma 19 5 2 4" xfId="26952" xr:uid="{0047A1BC-9917-4770-97CE-FF14A915C2DC}"/>
    <cellStyle name="Comma 19 5 3" xfId="13823" xr:uid="{31A63B03-4C24-417F-8DA1-77B53F8EF0D6}"/>
    <cellStyle name="Comma 19 5 3 2" xfId="48833" xr:uid="{29E0A460-9977-4AFD-AD03-6E4D839C6369}"/>
    <cellStyle name="Comma 19 5 3 3" xfId="31328" xr:uid="{4F41C091-EB25-498A-B2B5-8E615ADD403E}"/>
    <cellStyle name="Comma 19 5 4" xfId="40081" xr:uid="{3B8FBAB5-C68D-4169-84CA-DC1D0133297D}"/>
    <cellStyle name="Comma 19 5 5" xfId="22576" xr:uid="{0B2FA5B7-2C99-486F-996D-3F2210202E20}"/>
    <cellStyle name="Comma 19 6" xfId="7258" xr:uid="{00000000-0005-0000-0000-0000CB050000}"/>
    <cellStyle name="Comma 19 6 2" xfId="16011" xr:uid="{4266B4AA-C357-4BA9-9D6F-92A8DEE7CF38}"/>
    <cellStyle name="Comma 19 6 2 2" xfId="51021" xr:uid="{EDABDE4A-AE3B-4091-9445-AD18E529BE38}"/>
    <cellStyle name="Comma 19 6 2 3" xfId="33516" xr:uid="{457E905C-3F89-4FDA-A82B-651513714713}"/>
    <cellStyle name="Comma 19 6 3" xfId="42269" xr:uid="{3EB8BE9C-1E59-48A4-B63B-FB0106E0A59D}"/>
    <cellStyle name="Comma 19 6 4" xfId="24764" xr:uid="{1BABB0DE-1780-4B4B-9E7C-1951A57BEBB2}"/>
    <cellStyle name="Comma 19 7" xfId="11635" xr:uid="{E4B629E9-EEAA-4ED4-9FD6-B69E361804B5}"/>
    <cellStyle name="Comma 19 7 2" xfId="46645" xr:uid="{56F4C984-FCBD-487B-B31B-A0C3AF5CF1B0}"/>
    <cellStyle name="Comma 19 7 3" xfId="29140" xr:uid="{4F10D3D0-9CD7-4ABD-B749-64F31950DBD3}"/>
    <cellStyle name="Comma 19 8" xfId="37893" xr:uid="{55999F20-6FA7-4738-9348-1EC761745248}"/>
    <cellStyle name="Comma 19 9" xfId="20388" xr:uid="{F10C35CA-F7D3-47EE-A459-731A80A64E22}"/>
    <cellStyle name="Comma 2" xfId="76" xr:uid="{00000000-0005-0000-0000-0000CC050000}"/>
    <cellStyle name="Comma 2 10" xfId="5028" xr:uid="{00000000-0005-0000-0000-0000CD050000}"/>
    <cellStyle name="Comma 2 10 2" xfId="9405" xr:uid="{00000000-0005-0000-0000-0000CE050000}"/>
    <cellStyle name="Comma 2 10 2 2" xfId="18158" xr:uid="{E669E208-1786-48D5-8601-8DB9A3C87701}"/>
    <cellStyle name="Comma 2 10 2 2 2" xfId="53168" xr:uid="{0D386903-387A-4470-B57B-B9CC15AB897F}"/>
    <cellStyle name="Comma 2 10 2 2 3" xfId="35663" xr:uid="{919E36D7-11AD-4BC1-AD1E-89863CA0151F}"/>
    <cellStyle name="Comma 2 10 2 3" xfId="44416" xr:uid="{87F82AD1-3854-4F08-AC4C-FDE3DC857F92}"/>
    <cellStyle name="Comma 2 10 2 4" xfId="26911" xr:uid="{52F3B692-606C-4716-B01D-5F7A4676DF67}"/>
    <cellStyle name="Comma 2 10 3" xfId="13782" xr:uid="{BCDA202B-5A96-4C2B-A826-1389F3156A4A}"/>
    <cellStyle name="Comma 2 10 3 2" xfId="48792" xr:uid="{E5234181-60F8-4A2C-847C-D5BD72A5140A}"/>
    <cellStyle name="Comma 2 10 3 3" xfId="31287" xr:uid="{A5F77061-4AB9-4FBE-9C43-7DD3319BED69}"/>
    <cellStyle name="Comma 2 10 4" xfId="40040" xr:uid="{28491068-3158-4C51-A197-DF1E33433AB3}"/>
    <cellStyle name="Comma 2 10 5" xfId="22535" xr:uid="{C91129EC-B11E-417A-92A3-DC0F15140AA1}"/>
    <cellStyle name="Comma 2 11" xfId="7217" xr:uid="{00000000-0005-0000-0000-0000CF050000}"/>
    <cellStyle name="Comma 2 11 2" xfId="15970" xr:uid="{2A1300D6-879C-4840-90F5-0730AA0746DD}"/>
    <cellStyle name="Comma 2 11 2 2" xfId="50980" xr:uid="{C07E04F4-32CB-4E8C-A396-F0610E3470BC}"/>
    <cellStyle name="Comma 2 11 2 3" xfId="33475" xr:uid="{57E7B53D-166D-4CAD-85CD-C728A8803072}"/>
    <cellStyle name="Comma 2 11 3" xfId="42228" xr:uid="{58D86E97-366F-4228-BD02-65F4A6611873}"/>
    <cellStyle name="Comma 2 11 4" xfId="24723" xr:uid="{99877216-C2A6-47A3-ADB0-B76D606033E7}"/>
    <cellStyle name="Comma 2 12" xfId="11594" xr:uid="{0786E05B-B446-48CA-AD75-A69973DBE83E}"/>
    <cellStyle name="Comma 2 12 2" xfId="46604" xr:uid="{5C8014BC-6462-4D25-B4B5-7B924C40F0F2}"/>
    <cellStyle name="Comma 2 12 3" xfId="29099" xr:uid="{7E8665BC-9EDC-4FF2-A64B-0EDF544C6105}"/>
    <cellStyle name="Comma 2 13" xfId="37852" xr:uid="{EE8BC280-E6D1-4731-B608-D2E152D83791}"/>
    <cellStyle name="Comma 2 14" xfId="20347" xr:uid="{37BD4293-8704-4F81-B490-9C1C7992DA4C}"/>
    <cellStyle name="Comma 2 2" xfId="77" xr:uid="{00000000-0005-0000-0000-0000D0050000}"/>
    <cellStyle name="Comma 2 2 10" xfId="7218" xr:uid="{00000000-0005-0000-0000-0000D1050000}"/>
    <cellStyle name="Comma 2 2 10 2" xfId="15971" xr:uid="{FAA4E0AC-6211-4F9B-BF41-C8E46DCADA02}"/>
    <cellStyle name="Comma 2 2 10 2 2" xfId="50981" xr:uid="{1F59D405-0029-45A4-8185-95B7EE5D1D06}"/>
    <cellStyle name="Comma 2 2 10 2 3" xfId="33476" xr:uid="{DC5DF4F6-631F-4B2B-9446-C5FB051CF8EE}"/>
    <cellStyle name="Comma 2 2 10 3" xfId="42229" xr:uid="{6CB32259-6233-4327-BDAC-5BCF96328790}"/>
    <cellStyle name="Comma 2 2 10 4" xfId="24724" xr:uid="{9531945B-5854-421C-B926-A373E5229949}"/>
    <cellStyle name="Comma 2 2 11" xfId="11595" xr:uid="{5C8E4E61-06C7-4960-A922-76797F61CB25}"/>
    <cellStyle name="Comma 2 2 11 2" xfId="46605" xr:uid="{1F97D98F-5CAC-4664-995D-7F8BF70181AD}"/>
    <cellStyle name="Comma 2 2 11 3" xfId="29100" xr:uid="{7C73BE88-8B5A-4E0E-9BB1-4E252994A3FA}"/>
    <cellStyle name="Comma 2 2 12" xfId="37853" xr:uid="{CB510C82-EE32-461F-A4E2-5F7C2D137F36}"/>
    <cellStyle name="Comma 2 2 13" xfId="20348" xr:uid="{740720E1-1171-4C43-A742-8FFC433D3700}"/>
    <cellStyle name="Comma 2 2 2" xfId="78" xr:uid="{00000000-0005-0000-0000-0000D2050000}"/>
    <cellStyle name="Comma 2 2 2 10" xfId="11596" xr:uid="{D50D8621-7499-44F8-BEED-6FB43AF427B1}"/>
    <cellStyle name="Comma 2 2 2 10 2" xfId="46606" xr:uid="{ACF4A524-B0CD-4A79-81BA-2A1210159EBC}"/>
    <cellStyle name="Comma 2 2 2 10 3" xfId="29101" xr:uid="{3F447B56-657F-4BC9-9F7F-472FF8351B3A}"/>
    <cellStyle name="Comma 2 2 2 11" xfId="37854" xr:uid="{13EDFA16-AA9F-4FFE-B4B4-3AF892FDE00F}"/>
    <cellStyle name="Comma 2 2 2 12" xfId="20349" xr:uid="{E34FDDAF-766A-4EAD-9F66-BF6086323EF9}"/>
    <cellStyle name="Comma 2 2 2 2" xfId="2931" xr:uid="{00000000-0005-0000-0000-0000D3050000}"/>
    <cellStyle name="Comma 2 2 2 2 10" xfId="20448" xr:uid="{4824A5BF-D0B5-4AE9-9182-01676703C3E8}"/>
    <cellStyle name="Comma 2 2 2 2 2" xfId="3043" xr:uid="{00000000-0005-0000-0000-0000D4050000}"/>
    <cellStyle name="Comma 2 2 2 2 2 2" xfId="3319" xr:uid="{00000000-0005-0000-0000-0000D5050000}"/>
    <cellStyle name="Comma 2 2 2 2 2 2 2" xfId="3872" xr:uid="{00000000-0005-0000-0000-0000D6050000}"/>
    <cellStyle name="Comma 2 2 2 2 2 2 2 2" xfId="4968" xr:uid="{00000000-0005-0000-0000-0000D7050000}"/>
    <cellStyle name="Comma 2 2 2 2 2 2 2 2 2" xfId="7157" xr:uid="{00000000-0005-0000-0000-0000D8050000}"/>
    <cellStyle name="Comma 2 2 2 2 2 2 2 2 2 2" xfId="11534" xr:uid="{00000000-0005-0000-0000-0000D9050000}"/>
    <cellStyle name="Comma 2 2 2 2 2 2 2 2 2 2 2" xfId="20287" xr:uid="{2266A48F-EC53-4FA1-A51A-5A0D75BBCFE0}"/>
    <cellStyle name="Comma 2 2 2 2 2 2 2 2 2 2 2 2" xfId="55297" xr:uid="{AAA8CA0A-999C-4306-9666-1FA770E4089B}"/>
    <cellStyle name="Comma 2 2 2 2 2 2 2 2 2 2 2 3" xfId="37792" xr:uid="{E1462E77-9FAF-4CAC-9AFB-2FB8FF66970D}"/>
    <cellStyle name="Comma 2 2 2 2 2 2 2 2 2 2 3" xfId="46545" xr:uid="{13861C4B-4989-410B-9FE9-95221A5616C0}"/>
    <cellStyle name="Comma 2 2 2 2 2 2 2 2 2 2 4" xfId="29040" xr:uid="{C0E5B742-E12D-42E8-86DF-D9EC9FA41E12}"/>
    <cellStyle name="Comma 2 2 2 2 2 2 2 2 2 3" xfId="15911" xr:uid="{739E068B-3CB6-481A-9625-7991B9C4394E}"/>
    <cellStyle name="Comma 2 2 2 2 2 2 2 2 2 3 2" xfId="50921" xr:uid="{BF11180C-D8AA-447D-B5F7-8B665999AD40}"/>
    <cellStyle name="Comma 2 2 2 2 2 2 2 2 2 3 3" xfId="33416" xr:uid="{B45B8399-F946-4094-98BE-625F4EAA7B6D}"/>
    <cellStyle name="Comma 2 2 2 2 2 2 2 2 2 4" xfId="42169" xr:uid="{31C1AB9D-C659-4FCC-BBA7-DC96DE7829C2}"/>
    <cellStyle name="Comma 2 2 2 2 2 2 2 2 2 5" xfId="24664" xr:uid="{5B621D4B-580E-4C04-B580-7F82447E12DD}"/>
    <cellStyle name="Comma 2 2 2 2 2 2 2 2 3" xfId="9346" xr:uid="{00000000-0005-0000-0000-0000DA050000}"/>
    <cellStyle name="Comma 2 2 2 2 2 2 2 2 3 2" xfId="18099" xr:uid="{DDFF593E-3ED9-425C-BC83-0E5F5A42E7F2}"/>
    <cellStyle name="Comma 2 2 2 2 2 2 2 2 3 2 2" xfId="53109" xr:uid="{87CF6657-CDA9-448F-AC3B-96F2CB9ADC31}"/>
    <cellStyle name="Comma 2 2 2 2 2 2 2 2 3 2 3" xfId="35604" xr:uid="{294A3290-37BC-4208-A4C1-9877B9F12F7D}"/>
    <cellStyle name="Comma 2 2 2 2 2 2 2 2 3 3" xfId="44357" xr:uid="{0D8FDC7B-EDCF-4FC6-A9FC-6E9272B6EA6A}"/>
    <cellStyle name="Comma 2 2 2 2 2 2 2 2 3 4" xfId="26852" xr:uid="{8055EA7D-51E6-4027-B9CE-B0FB18B012DA}"/>
    <cellStyle name="Comma 2 2 2 2 2 2 2 2 4" xfId="13723" xr:uid="{056FDFA5-70AA-4AF1-A520-ECFE98F6A181}"/>
    <cellStyle name="Comma 2 2 2 2 2 2 2 2 4 2" xfId="48733" xr:uid="{355563F4-F0E2-473C-A155-3BE00AFBCDE1}"/>
    <cellStyle name="Comma 2 2 2 2 2 2 2 2 4 3" xfId="31228" xr:uid="{6199D3F0-CAA4-4A37-81EC-9CD6B250E33D}"/>
    <cellStyle name="Comma 2 2 2 2 2 2 2 2 5" xfId="39981" xr:uid="{32344F6D-9F1A-4D8A-AFA8-263987055D44}"/>
    <cellStyle name="Comma 2 2 2 2 2 2 2 2 6" xfId="22476" xr:uid="{04947173-756F-4D58-AEF8-CA9F54AC1FA2}"/>
    <cellStyle name="Comma 2 2 2 2 2 2 2 3" xfId="6063" xr:uid="{00000000-0005-0000-0000-0000DB050000}"/>
    <cellStyle name="Comma 2 2 2 2 2 2 2 3 2" xfId="10440" xr:uid="{00000000-0005-0000-0000-0000DC050000}"/>
    <cellStyle name="Comma 2 2 2 2 2 2 2 3 2 2" xfId="19193" xr:uid="{27D628CA-D0D0-4563-8D3F-F07A6FAD074F}"/>
    <cellStyle name="Comma 2 2 2 2 2 2 2 3 2 2 2" xfId="54203" xr:uid="{9D1042F1-B57C-4EC2-95FA-A29C68B21553}"/>
    <cellStyle name="Comma 2 2 2 2 2 2 2 3 2 2 3" xfId="36698" xr:uid="{F918312E-5AF3-46AA-9602-B994AD14D359}"/>
    <cellStyle name="Comma 2 2 2 2 2 2 2 3 2 3" xfId="45451" xr:uid="{59D3B667-BF1A-4936-8532-6133F31231D4}"/>
    <cellStyle name="Comma 2 2 2 2 2 2 2 3 2 4" xfId="27946" xr:uid="{743F7929-3EA8-4BCA-B0FB-6DDA60969E31}"/>
    <cellStyle name="Comma 2 2 2 2 2 2 2 3 3" xfId="14817" xr:uid="{74330111-DA08-4109-8C97-275422DB6447}"/>
    <cellStyle name="Comma 2 2 2 2 2 2 2 3 3 2" xfId="49827" xr:uid="{7B5383F9-CCFE-437C-BD89-2C229B7DC96E}"/>
    <cellStyle name="Comma 2 2 2 2 2 2 2 3 3 3" xfId="32322" xr:uid="{C1A5FDFB-9819-495E-8495-5DA71620E837}"/>
    <cellStyle name="Comma 2 2 2 2 2 2 2 3 4" xfId="41075" xr:uid="{E83D6F10-6423-46A4-BA07-42B48A10B796}"/>
    <cellStyle name="Comma 2 2 2 2 2 2 2 3 5" xfId="23570" xr:uid="{F19330C7-A08F-40A9-B8A4-D4E3AF84C30D}"/>
    <cellStyle name="Comma 2 2 2 2 2 2 2 4" xfId="8252" xr:uid="{00000000-0005-0000-0000-0000DD050000}"/>
    <cellStyle name="Comma 2 2 2 2 2 2 2 4 2" xfId="17005" xr:uid="{634A5A08-0C37-4DF6-BFA3-2B9CEE706495}"/>
    <cellStyle name="Comma 2 2 2 2 2 2 2 4 2 2" xfId="52015" xr:uid="{0C99BDA8-D84B-4CC8-8EBC-23E63E0A9CCC}"/>
    <cellStyle name="Comma 2 2 2 2 2 2 2 4 2 3" xfId="34510" xr:uid="{CB26010C-15C3-4C4F-86EF-20361572E233}"/>
    <cellStyle name="Comma 2 2 2 2 2 2 2 4 3" xfId="43263" xr:uid="{65E63256-0C98-4A3A-AD66-AAEE6DECC2D6}"/>
    <cellStyle name="Comma 2 2 2 2 2 2 2 4 4" xfId="25758" xr:uid="{A396B6F6-40EF-4A27-87C4-390831D3E792}"/>
    <cellStyle name="Comma 2 2 2 2 2 2 2 5" xfId="12629" xr:uid="{B7F8F224-A4BE-44A7-8ADE-1EBC5C8CFCFC}"/>
    <cellStyle name="Comma 2 2 2 2 2 2 2 5 2" xfId="47639" xr:uid="{CC7AE699-D9B2-4793-A456-2C60DE0B71CF}"/>
    <cellStyle name="Comma 2 2 2 2 2 2 2 5 3" xfId="30134" xr:uid="{D36DA686-A726-4A93-BE1B-5CD9E663EDFD}"/>
    <cellStyle name="Comma 2 2 2 2 2 2 2 6" xfId="38887" xr:uid="{5729FDC0-6237-4198-BA35-29F240DC98BB}"/>
    <cellStyle name="Comma 2 2 2 2 2 2 2 7" xfId="21382" xr:uid="{386F9221-AEAE-4D13-9D56-5BEFA9F7EE70}"/>
    <cellStyle name="Comma 2 2 2 2 2 2 3" xfId="4420" xr:uid="{00000000-0005-0000-0000-0000DE050000}"/>
    <cellStyle name="Comma 2 2 2 2 2 2 3 2" xfId="6609" xr:uid="{00000000-0005-0000-0000-0000DF050000}"/>
    <cellStyle name="Comma 2 2 2 2 2 2 3 2 2" xfId="10986" xr:uid="{00000000-0005-0000-0000-0000E0050000}"/>
    <cellStyle name="Comma 2 2 2 2 2 2 3 2 2 2" xfId="19739" xr:uid="{56344E7C-7A9F-4D43-9D68-C853BAEB55EA}"/>
    <cellStyle name="Comma 2 2 2 2 2 2 3 2 2 2 2" xfId="54749" xr:uid="{2152E484-C73E-4EA7-A535-DC1CB86852C7}"/>
    <cellStyle name="Comma 2 2 2 2 2 2 3 2 2 2 3" xfId="37244" xr:uid="{50D401F9-AFA3-4D67-9FEF-39F6DA0117C9}"/>
    <cellStyle name="Comma 2 2 2 2 2 2 3 2 2 3" xfId="45997" xr:uid="{A7D04B56-348B-4511-92B2-7F98348C7550}"/>
    <cellStyle name="Comma 2 2 2 2 2 2 3 2 2 4" xfId="28492" xr:uid="{18F30DA3-7605-43A4-B778-AAD08758FA82}"/>
    <cellStyle name="Comma 2 2 2 2 2 2 3 2 3" xfId="15363" xr:uid="{566E2EE7-CF68-44FE-AA06-7FFC9F2182E9}"/>
    <cellStyle name="Comma 2 2 2 2 2 2 3 2 3 2" xfId="50373" xr:uid="{5356184C-DCA7-471F-B5FF-B1FABC3E1D7E}"/>
    <cellStyle name="Comma 2 2 2 2 2 2 3 2 3 3" xfId="32868" xr:uid="{019BCC65-4C3A-4059-8BFF-23547EF02EF6}"/>
    <cellStyle name="Comma 2 2 2 2 2 2 3 2 4" xfId="41621" xr:uid="{A68B5294-8541-48B1-8D03-47C3DBC2C77F}"/>
    <cellStyle name="Comma 2 2 2 2 2 2 3 2 5" xfId="24116" xr:uid="{DC8C2C11-0F69-425E-A19F-230A2A5CE459}"/>
    <cellStyle name="Comma 2 2 2 2 2 2 3 3" xfId="8798" xr:uid="{00000000-0005-0000-0000-0000E1050000}"/>
    <cellStyle name="Comma 2 2 2 2 2 2 3 3 2" xfId="17551" xr:uid="{AB3B19DF-D84F-4F24-B62F-5B58DE952CB8}"/>
    <cellStyle name="Comma 2 2 2 2 2 2 3 3 2 2" xfId="52561" xr:uid="{C2C5A38C-1F1D-4094-8FB8-C4504D6E3502}"/>
    <cellStyle name="Comma 2 2 2 2 2 2 3 3 2 3" xfId="35056" xr:uid="{017D72A8-E9BE-4441-A23D-EA86D72E9AE9}"/>
    <cellStyle name="Comma 2 2 2 2 2 2 3 3 3" xfId="43809" xr:uid="{40446425-FAD2-4DBF-BD10-0DFE4D0808CD}"/>
    <cellStyle name="Comma 2 2 2 2 2 2 3 3 4" xfId="26304" xr:uid="{6FC3E8F6-89BF-49E7-9FD1-712FE2A54640}"/>
    <cellStyle name="Comma 2 2 2 2 2 2 3 4" xfId="13175" xr:uid="{2C008863-78D4-4363-B88A-E68F9E239915}"/>
    <cellStyle name="Comma 2 2 2 2 2 2 3 4 2" xfId="48185" xr:uid="{A525E8B8-6B15-4207-AE8B-BBB6034C57D7}"/>
    <cellStyle name="Comma 2 2 2 2 2 2 3 4 3" xfId="30680" xr:uid="{8B7FB25F-95F5-4C97-A7DD-98008CE6EBCF}"/>
    <cellStyle name="Comma 2 2 2 2 2 2 3 5" xfId="39433" xr:uid="{F57DDA39-CE20-41FE-96D2-87ADC0D306A2}"/>
    <cellStyle name="Comma 2 2 2 2 2 2 3 6" xfId="21928" xr:uid="{621498F6-8B3E-4150-99DF-C87AA2B3AB20}"/>
    <cellStyle name="Comma 2 2 2 2 2 2 4" xfId="5515" xr:uid="{00000000-0005-0000-0000-0000E2050000}"/>
    <cellStyle name="Comma 2 2 2 2 2 2 4 2" xfId="9892" xr:uid="{00000000-0005-0000-0000-0000E3050000}"/>
    <cellStyle name="Comma 2 2 2 2 2 2 4 2 2" xfId="18645" xr:uid="{5C871024-001F-4D60-B2CB-962994BD88DE}"/>
    <cellStyle name="Comma 2 2 2 2 2 2 4 2 2 2" xfId="53655" xr:uid="{5166D4FD-711E-4217-AEF1-46CF79A10E7D}"/>
    <cellStyle name="Comma 2 2 2 2 2 2 4 2 2 3" xfId="36150" xr:uid="{69FE4BDF-CDA7-4C42-B23C-FD78A852DF43}"/>
    <cellStyle name="Comma 2 2 2 2 2 2 4 2 3" xfId="44903" xr:uid="{B0768601-FBFB-41E2-9ABC-36E9FD893F86}"/>
    <cellStyle name="Comma 2 2 2 2 2 2 4 2 4" xfId="27398" xr:uid="{285EB0C0-E991-42A7-A391-B87EAF64FE55}"/>
    <cellStyle name="Comma 2 2 2 2 2 2 4 3" xfId="14269" xr:uid="{C3FF67BF-281E-44EC-A777-6BD9C40EF751}"/>
    <cellStyle name="Comma 2 2 2 2 2 2 4 3 2" xfId="49279" xr:uid="{BC9D2464-4056-4B68-AFDB-C38327D369C7}"/>
    <cellStyle name="Comma 2 2 2 2 2 2 4 3 3" xfId="31774" xr:uid="{DB39994A-69FF-4231-963D-B20C0A60CE2A}"/>
    <cellStyle name="Comma 2 2 2 2 2 2 4 4" xfId="40527" xr:uid="{EB44C970-B7F1-4FB8-ABE4-B3AE026BA799}"/>
    <cellStyle name="Comma 2 2 2 2 2 2 4 5" xfId="23022" xr:uid="{DD61994F-1D6D-460E-9F17-7920C6DBBD4D}"/>
    <cellStyle name="Comma 2 2 2 2 2 2 5" xfId="7704" xr:uid="{00000000-0005-0000-0000-0000E4050000}"/>
    <cellStyle name="Comma 2 2 2 2 2 2 5 2" xfId="16457" xr:uid="{09317AF2-819A-48C2-843C-205CA8147A0C}"/>
    <cellStyle name="Comma 2 2 2 2 2 2 5 2 2" xfId="51467" xr:uid="{C2F364CE-E4F6-450C-8ED3-C36E091E85F6}"/>
    <cellStyle name="Comma 2 2 2 2 2 2 5 2 3" xfId="33962" xr:uid="{9CCDE362-7039-4CB3-8195-3C446E68DDE5}"/>
    <cellStyle name="Comma 2 2 2 2 2 2 5 3" xfId="42715" xr:uid="{01654F04-1B1B-4788-B940-430156920AB5}"/>
    <cellStyle name="Comma 2 2 2 2 2 2 5 4" xfId="25210" xr:uid="{B8888633-8986-4B1A-8247-72D80AEA356D}"/>
    <cellStyle name="Comma 2 2 2 2 2 2 6" xfId="12081" xr:uid="{C667EBD1-36CA-48A9-9B3E-2CA384DF0AE0}"/>
    <cellStyle name="Comma 2 2 2 2 2 2 6 2" xfId="47091" xr:uid="{EEB01177-ED65-4259-A31F-D4543A919B0D}"/>
    <cellStyle name="Comma 2 2 2 2 2 2 6 3" xfId="29586" xr:uid="{81886E01-AFDF-4A4D-ADE5-812E39DC5AA4}"/>
    <cellStyle name="Comma 2 2 2 2 2 2 7" xfId="38339" xr:uid="{957758FA-5FFC-4652-A318-DEF548FF5206}"/>
    <cellStyle name="Comma 2 2 2 2 2 2 8" xfId="20834" xr:uid="{A571C093-4492-4584-B450-979C6492697E}"/>
    <cellStyle name="Comma 2 2 2 2 2 3" xfId="3598" xr:uid="{00000000-0005-0000-0000-0000E5050000}"/>
    <cellStyle name="Comma 2 2 2 2 2 3 2" xfId="4694" xr:uid="{00000000-0005-0000-0000-0000E6050000}"/>
    <cellStyle name="Comma 2 2 2 2 2 3 2 2" xfId="6883" xr:uid="{00000000-0005-0000-0000-0000E7050000}"/>
    <cellStyle name="Comma 2 2 2 2 2 3 2 2 2" xfId="11260" xr:uid="{00000000-0005-0000-0000-0000E8050000}"/>
    <cellStyle name="Comma 2 2 2 2 2 3 2 2 2 2" xfId="20013" xr:uid="{2B9535CC-03E3-4DCD-B7BA-B46334BEFCA5}"/>
    <cellStyle name="Comma 2 2 2 2 2 3 2 2 2 2 2" xfId="55023" xr:uid="{4DE28A74-B9D1-46AE-8000-0AE002F7D40F}"/>
    <cellStyle name="Comma 2 2 2 2 2 3 2 2 2 2 3" xfId="37518" xr:uid="{B843F4EC-321A-4A0F-8A91-E8D556CDEC96}"/>
    <cellStyle name="Comma 2 2 2 2 2 3 2 2 2 3" xfId="46271" xr:uid="{0AAF745D-C337-4499-BD29-F32404380EED}"/>
    <cellStyle name="Comma 2 2 2 2 2 3 2 2 2 4" xfId="28766" xr:uid="{E42C9635-36CA-4470-AC43-43EC0D32F7E9}"/>
    <cellStyle name="Comma 2 2 2 2 2 3 2 2 3" xfId="15637" xr:uid="{F8483FEA-820A-4E84-81AA-4A5C85F09A63}"/>
    <cellStyle name="Comma 2 2 2 2 2 3 2 2 3 2" xfId="50647" xr:uid="{BDBA2ECC-6063-431B-8FD8-185359EBBF03}"/>
    <cellStyle name="Comma 2 2 2 2 2 3 2 2 3 3" xfId="33142" xr:uid="{24F28661-009E-47E7-8D61-04648911516E}"/>
    <cellStyle name="Comma 2 2 2 2 2 3 2 2 4" xfId="41895" xr:uid="{E6C79067-EF58-4B39-A18A-5EEE73FE66C8}"/>
    <cellStyle name="Comma 2 2 2 2 2 3 2 2 5" xfId="24390" xr:uid="{B84F2C0A-9C71-4C79-9435-067B1019E4A9}"/>
    <cellStyle name="Comma 2 2 2 2 2 3 2 3" xfId="9072" xr:uid="{00000000-0005-0000-0000-0000E9050000}"/>
    <cellStyle name="Comma 2 2 2 2 2 3 2 3 2" xfId="17825" xr:uid="{6182781A-4E17-48E5-A04A-E281EB754132}"/>
    <cellStyle name="Comma 2 2 2 2 2 3 2 3 2 2" xfId="52835" xr:uid="{81DF4CC6-E63B-43BE-BFCE-5385BF0B284B}"/>
    <cellStyle name="Comma 2 2 2 2 2 3 2 3 2 3" xfId="35330" xr:uid="{58F9351B-1695-4336-88A8-3BECE4F64DEE}"/>
    <cellStyle name="Comma 2 2 2 2 2 3 2 3 3" xfId="44083" xr:uid="{5B98523D-D524-4C90-BDC6-BBCA8C230221}"/>
    <cellStyle name="Comma 2 2 2 2 2 3 2 3 4" xfId="26578" xr:uid="{10B45EA1-09FE-4F96-8BFB-509A98C3E809}"/>
    <cellStyle name="Comma 2 2 2 2 2 3 2 4" xfId="13449" xr:uid="{FACD7ED3-BB5E-4194-B8EC-2912CB727EFE}"/>
    <cellStyle name="Comma 2 2 2 2 2 3 2 4 2" xfId="48459" xr:uid="{92501BF6-9BF3-4914-96C1-19A56C4B6013}"/>
    <cellStyle name="Comma 2 2 2 2 2 3 2 4 3" xfId="30954" xr:uid="{5B29A2AF-FA52-45FF-B738-8FB6593DEA9E}"/>
    <cellStyle name="Comma 2 2 2 2 2 3 2 5" xfId="39707" xr:uid="{D4A01BB1-A2B2-45D2-91CB-99EF78F7F0EC}"/>
    <cellStyle name="Comma 2 2 2 2 2 3 2 6" xfId="22202" xr:uid="{B28826D6-CFAC-4EA6-B92D-A106DE8A203F}"/>
    <cellStyle name="Comma 2 2 2 2 2 3 3" xfId="5789" xr:uid="{00000000-0005-0000-0000-0000EA050000}"/>
    <cellStyle name="Comma 2 2 2 2 2 3 3 2" xfId="10166" xr:uid="{00000000-0005-0000-0000-0000EB050000}"/>
    <cellStyle name="Comma 2 2 2 2 2 3 3 2 2" xfId="18919" xr:uid="{7255EFE6-63EE-4355-8E6D-8E1C699C8708}"/>
    <cellStyle name="Comma 2 2 2 2 2 3 3 2 2 2" xfId="53929" xr:uid="{9890E5B2-4DAA-4858-A484-F676DE36D68B}"/>
    <cellStyle name="Comma 2 2 2 2 2 3 3 2 2 3" xfId="36424" xr:uid="{EEE8D4F3-6862-4D64-882B-36FD408B5789}"/>
    <cellStyle name="Comma 2 2 2 2 2 3 3 2 3" xfId="45177" xr:uid="{00B60BF3-4531-49C3-9166-055BCD66CAD3}"/>
    <cellStyle name="Comma 2 2 2 2 2 3 3 2 4" xfId="27672" xr:uid="{D8BF4FD2-A9C0-4A54-9116-FD6D8E494769}"/>
    <cellStyle name="Comma 2 2 2 2 2 3 3 3" xfId="14543" xr:uid="{7740D137-E2EF-4A78-B007-979BF5C19C5B}"/>
    <cellStyle name="Comma 2 2 2 2 2 3 3 3 2" xfId="49553" xr:uid="{FD3BA7A4-D95E-4A09-BCA8-A49C33919437}"/>
    <cellStyle name="Comma 2 2 2 2 2 3 3 3 3" xfId="32048" xr:uid="{F9997E27-0B63-470B-AE99-FA3D817A7081}"/>
    <cellStyle name="Comma 2 2 2 2 2 3 3 4" xfId="40801" xr:uid="{5D232E94-5AD6-4A43-9F17-F0F5DE5F4F9D}"/>
    <cellStyle name="Comma 2 2 2 2 2 3 3 5" xfId="23296" xr:uid="{E6954364-8EA2-4454-A00E-1A63A38A4E81}"/>
    <cellStyle name="Comma 2 2 2 2 2 3 4" xfId="7978" xr:uid="{00000000-0005-0000-0000-0000EC050000}"/>
    <cellStyle name="Comma 2 2 2 2 2 3 4 2" xfId="16731" xr:uid="{4E693545-CEAB-488E-9655-ACB712D047A6}"/>
    <cellStyle name="Comma 2 2 2 2 2 3 4 2 2" xfId="51741" xr:uid="{3743E515-0D01-45D1-8F83-65FA02068F07}"/>
    <cellStyle name="Comma 2 2 2 2 2 3 4 2 3" xfId="34236" xr:uid="{CB6E5D63-01A0-4A69-8713-3FECF89DF36B}"/>
    <cellStyle name="Comma 2 2 2 2 2 3 4 3" xfId="42989" xr:uid="{7BA3117D-5982-412C-A602-3A944F893A9F}"/>
    <cellStyle name="Comma 2 2 2 2 2 3 4 4" xfId="25484" xr:uid="{FA01374D-4360-4CB5-97C3-36DA3B431387}"/>
    <cellStyle name="Comma 2 2 2 2 2 3 5" xfId="12355" xr:uid="{F723C669-A302-4182-8699-0FF928B4CE54}"/>
    <cellStyle name="Comma 2 2 2 2 2 3 5 2" xfId="47365" xr:uid="{B4624CCD-8E1D-45BB-B69C-FE3F1CF3E3D0}"/>
    <cellStyle name="Comma 2 2 2 2 2 3 5 3" xfId="29860" xr:uid="{1678C2D1-AC3F-4DD0-9475-2362201E8FBD}"/>
    <cellStyle name="Comma 2 2 2 2 2 3 6" xfId="38613" xr:uid="{E4CFBCE9-D105-4188-8B55-1A7EBE2177BF}"/>
    <cellStyle name="Comma 2 2 2 2 2 3 7" xfId="21108" xr:uid="{CBFAF006-6E55-4358-86B9-71074D086540}"/>
    <cellStyle name="Comma 2 2 2 2 2 4" xfId="4146" xr:uid="{00000000-0005-0000-0000-0000ED050000}"/>
    <cellStyle name="Comma 2 2 2 2 2 4 2" xfId="6335" xr:uid="{00000000-0005-0000-0000-0000EE050000}"/>
    <cellStyle name="Comma 2 2 2 2 2 4 2 2" xfId="10712" xr:uid="{00000000-0005-0000-0000-0000EF050000}"/>
    <cellStyle name="Comma 2 2 2 2 2 4 2 2 2" xfId="19465" xr:uid="{956B1358-CC71-4CDB-B02E-8E8AD1D84502}"/>
    <cellStyle name="Comma 2 2 2 2 2 4 2 2 2 2" xfId="54475" xr:uid="{22A93CCE-D4AA-484D-8C6C-55E06F2D6D2D}"/>
    <cellStyle name="Comma 2 2 2 2 2 4 2 2 2 3" xfId="36970" xr:uid="{72181B09-77C6-4047-8269-66E1F368A051}"/>
    <cellStyle name="Comma 2 2 2 2 2 4 2 2 3" xfId="45723" xr:uid="{BC2FAF5C-D9FA-4C51-8AF9-4C6D4AB2BCC9}"/>
    <cellStyle name="Comma 2 2 2 2 2 4 2 2 4" xfId="28218" xr:uid="{213CACE4-64F4-45B9-B2D7-AA0AFB9F294A}"/>
    <cellStyle name="Comma 2 2 2 2 2 4 2 3" xfId="15089" xr:uid="{315E7788-20E6-483E-80DE-BD4A7F7177B0}"/>
    <cellStyle name="Comma 2 2 2 2 2 4 2 3 2" xfId="50099" xr:uid="{9E787D1E-C97D-4ECE-A51D-B68BD059F957}"/>
    <cellStyle name="Comma 2 2 2 2 2 4 2 3 3" xfId="32594" xr:uid="{A9093C13-F590-4750-ACCA-AF8C980B5D68}"/>
    <cellStyle name="Comma 2 2 2 2 2 4 2 4" xfId="41347" xr:uid="{16893175-5306-445F-9E54-7C7A89F545DD}"/>
    <cellStyle name="Comma 2 2 2 2 2 4 2 5" xfId="23842" xr:uid="{06B35461-6363-43A4-8CDA-D7C788163D56}"/>
    <cellStyle name="Comma 2 2 2 2 2 4 3" xfId="8524" xr:uid="{00000000-0005-0000-0000-0000F0050000}"/>
    <cellStyle name="Comma 2 2 2 2 2 4 3 2" xfId="17277" xr:uid="{49A3DF16-025B-4947-9FEA-054B8BBC46A7}"/>
    <cellStyle name="Comma 2 2 2 2 2 4 3 2 2" xfId="52287" xr:uid="{C29807FD-6693-4773-99F7-3C91C302029E}"/>
    <cellStyle name="Comma 2 2 2 2 2 4 3 2 3" xfId="34782" xr:uid="{B1227431-4981-4A94-B073-5330453D7BF6}"/>
    <cellStyle name="Comma 2 2 2 2 2 4 3 3" xfId="43535" xr:uid="{5403A8D1-4E88-4C8B-830B-F26DCCB61BFC}"/>
    <cellStyle name="Comma 2 2 2 2 2 4 3 4" xfId="26030" xr:uid="{CEDE462D-BEC9-4C96-B1C8-EE8C17EDE52E}"/>
    <cellStyle name="Comma 2 2 2 2 2 4 4" xfId="12901" xr:uid="{AAC4388C-D785-4142-B1CE-2B3BF7802709}"/>
    <cellStyle name="Comma 2 2 2 2 2 4 4 2" xfId="47911" xr:uid="{8C3676A0-A493-4058-BC9B-E101F6AB4449}"/>
    <cellStyle name="Comma 2 2 2 2 2 4 4 3" xfId="30406" xr:uid="{248929AF-11B9-4E44-9C54-191C298F0D79}"/>
    <cellStyle name="Comma 2 2 2 2 2 4 5" xfId="39159" xr:uid="{66FA820D-1A6C-4A9B-9380-C0A0CBB1769A}"/>
    <cellStyle name="Comma 2 2 2 2 2 4 6" xfId="21654" xr:uid="{60659C71-5486-4EE2-A776-8900C3CE2FAB}"/>
    <cellStyle name="Comma 2 2 2 2 2 5" xfId="5241" xr:uid="{00000000-0005-0000-0000-0000F1050000}"/>
    <cellStyle name="Comma 2 2 2 2 2 5 2" xfId="9618" xr:uid="{00000000-0005-0000-0000-0000F2050000}"/>
    <cellStyle name="Comma 2 2 2 2 2 5 2 2" xfId="18371" xr:uid="{53A3FE05-95AC-4BF0-9A85-2D18351FDF7F}"/>
    <cellStyle name="Comma 2 2 2 2 2 5 2 2 2" xfId="53381" xr:uid="{787FA56B-9C79-47F8-800D-FC0F3DA137CB}"/>
    <cellStyle name="Comma 2 2 2 2 2 5 2 2 3" xfId="35876" xr:uid="{BAADBB4D-37AC-4C9F-9935-C8F0B3A223CA}"/>
    <cellStyle name="Comma 2 2 2 2 2 5 2 3" xfId="44629" xr:uid="{254DC6BC-598D-45AE-ABEF-5D54A8F4DA0D}"/>
    <cellStyle name="Comma 2 2 2 2 2 5 2 4" xfId="27124" xr:uid="{5BC2C51E-D94A-41E4-BC9C-9F21A9872DCF}"/>
    <cellStyle name="Comma 2 2 2 2 2 5 3" xfId="13995" xr:uid="{7D468159-DE34-49D8-8DAB-17FDCBA146FB}"/>
    <cellStyle name="Comma 2 2 2 2 2 5 3 2" xfId="49005" xr:uid="{C0457585-ADFE-45FE-AE29-A1FC7C5F1306}"/>
    <cellStyle name="Comma 2 2 2 2 2 5 3 3" xfId="31500" xr:uid="{406976C0-2A96-4AAF-92DA-C0FFE1BE05BC}"/>
    <cellStyle name="Comma 2 2 2 2 2 5 4" xfId="40253" xr:uid="{313FB43D-A8C5-48F3-9FC8-E50A1DDF5E64}"/>
    <cellStyle name="Comma 2 2 2 2 2 5 5" xfId="22748" xr:uid="{72BE7384-1FF9-48BB-BAD0-DC2FA0ACC629}"/>
    <cellStyle name="Comma 2 2 2 2 2 6" xfId="7430" xr:uid="{00000000-0005-0000-0000-0000F3050000}"/>
    <cellStyle name="Comma 2 2 2 2 2 6 2" xfId="16183" xr:uid="{E25717C6-0B41-45F8-B372-F036C1C8A2D2}"/>
    <cellStyle name="Comma 2 2 2 2 2 6 2 2" xfId="51193" xr:uid="{C69CED0F-99A3-4DE5-87BF-C050EBD1BDAD}"/>
    <cellStyle name="Comma 2 2 2 2 2 6 2 3" xfId="33688" xr:uid="{B0119692-D00F-415D-A576-FA0E0805338B}"/>
    <cellStyle name="Comma 2 2 2 2 2 6 3" xfId="42441" xr:uid="{34A79CD5-5484-4A30-A530-0719FAE9E6ED}"/>
    <cellStyle name="Comma 2 2 2 2 2 6 4" xfId="24936" xr:uid="{D75C8738-BED9-4B53-A7C9-683B7B1D6F78}"/>
    <cellStyle name="Comma 2 2 2 2 2 7" xfId="11807" xr:uid="{5A1480B1-0D1E-4AE7-ABC6-E1510DA4933F}"/>
    <cellStyle name="Comma 2 2 2 2 2 7 2" xfId="46817" xr:uid="{1E017F45-039B-4F52-A9A9-BB00BF3F76C5}"/>
    <cellStyle name="Comma 2 2 2 2 2 7 3" xfId="29312" xr:uid="{6C282BFA-B0BA-403B-AB70-969D3CBF1C35}"/>
    <cellStyle name="Comma 2 2 2 2 2 8" xfId="38065" xr:uid="{63E3F123-13B6-4B54-ABF3-42024C4DD5D8}"/>
    <cellStyle name="Comma 2 2 2 2 2 9" xfId="20560" xr:uid="{02D09B07-7D92-4266-ADB8-FD21A0CF947A}"/>
    <cellStyle name="Comma 2 2 2 2 3" xfId="3207" xr:uid="{00000000-0005-0000-0000-0000F4050000}"/>
    <cellStyle name="Comma 2 2 2 2 3 2" xfId="3760" xr:uid="{00000000-0005-0000-0000-0000F5050000}"/>
    <cellStyle name="Comma 2 2 2 2 3 2 2" xfId="4856" xr:uid="{00000000-0005-0000-0000-0000F6050000}"/>
    <cellStyle name="Comma 2 2 2 2 3 2 2 2" xfId="7045" xr:uid="{00000000-0005-0000-0000-0000F7050000}"/>
    <cellStyle name="Comma 2 2 2 2 3 2 2 2 2" xfId="11422" xr:uid="{00000000-0005-0000-0000-0000F8050000}"/>
    <cellStyle name="Comma 2 2 2 2 3 2 2 2 2 2" xfId="20175" xr:uid="{8EFA5284-DE16-40BB-B96E-7CF457AC04DC}"/>
    <cellStyle name="Comma 2 2 2 2 3 2 2 2 2 2 2" xfId="55185" xr:uid="{F4F3B84B-FE76-4D6A-A823-16D886038D4F}"/>
    <cellStyle name="Comma 2 2 2 2 3 2 2 2 2 2 3" xfId="37680" xr:uid="{BFD0C724-3C60-4F03-A764-CAF7B262C1A0}"/>
    <cellStyle name="Comma 2 2 2 2 3 2 2 2 2 3" xfId="46433" xr:uid="{7B47471C-EE6C-45FF-8DEE-84AA8248D806}"/>
    <cellStyle name="Comma 2 2 2 2 3 2 2 2 2 4" xfId="28928" xr:uid="{6B268A36-8D35-4BA0-BDE1-DAF31C8B762A}"/>
    <cellStyle name="Comma 2 2 2 2 3 2 2 2 3" xfId="15799" xr:uid="{756BC843-5446-43BB-8103-0D715B2CD0BE}"/>
    <cellStyle name="Comma 2 2 2 2 3 2 2 2 3 2" xfId="50809" xr:uid="{1AC94F47-F7C8-4083-A379-9064EDE76488}"/>
    <cellStyle name="Comma 2 2 2 2 3 2 2 2 3 3" xfId="33304" xr:uid="{4FEA13EE-A492-4F92-B10E-37A5FBC8C9A6}"/>
    <cellStyle name="Comma 2 2 2 2 3 2 2 2 4" xfId="42057" xr:uid="{B7EF33F2-173A-4F74-BD11-9267196DED22}"/>
    <cellStyle name="Comma 2 2 2 2 3 2 2 2 5" xfId="24552" xr:uid="{9BB7888C-4900-49E9-B22D-B0A7F185862F}"/>
    <cellStyle name="Comma 2 2 2 2 3 2 2 3" xfId="9234" xr:uid="{00000000-0005-0000-0000-0000F9050000}"/>
    <cellStyle name="Comma 2 2 2 2 3 2 2 3 2" xfId="17987" xr:uid="{3A709B05-5279-45DF-8D2E-5A42D2589D3B}"/>
    <cellStyle name="Comma 2 2 2 2 3 2 2 3 2 2" xfId="52997" xr:uid="{9CBE217D-5D1E-4F0F-854E-CC8CE8159DDA}"/>
    <cellStyle name="Comma 2 2 2 2 3 2 2 3 2 3" xfId="35492" xr:uid="{04F36D4E-DD24-4CF8-BF25-6B2AC33C50CC}"/>
    <cellStyle name="Comma 2 2 2 2 3 2 2 3 3" xfId="44245" xr:uid="{B01BF709-D431-4177-BD49-3C9687E5BB6D}"/>
    <cellStyle name="Comma 2 2 2 2 3 2 2 3 4" xfId="26740" xr:uid="{CA83E43E-C407-4F97-AB36-0F18ADCE9CE1}"/>
    <cellStyle name="Comma 2 2 2 2 3 2 2 4" xfId="13611" xr:uid="{F412F2B7-1B36-4911-9C5B-2FC46293730D}"/>
    <cellStyle name="Comma 2 2 2 2 3 2 2 4 2" xfId="48621" xr:uid="{C8D15E47-B51A-4BBB-B2B5-265E487B6750}"/>
    <cellStyle name="Comma 2 2 2 2 3 2 2 4 3" xfId="31116" xr:uid="{05D2B5F0-D433-4E3F-A264-3B1FE1267864}"/>
    <cellStyle name="Comma 2 2 2 2 3 2 2 5" xfId="39869" xr:uid="{A6DC5D2D-DEBC-4852-85CF-9655AE1E5BEB}"/>
    <cellStyle name="Comma 2 2 2 2 3 2 2 6" xfId="22364" xr:uid="{AD828FE6-3D99-4D8D-AF00-BD4E051AE55D}"/>
    <cellStyle name="Comma 2 2 2 2 3 2 3" xfId="5951" xr:uid="{00000000-0005-0000-0000-0000FA050000}"/>
    <cellStyle name="Comma 2 2 2 2 3 2 3 2" xfId="10328" xr:uid="{00000000-0005-0000-0000-0000FB050000}"/>
    <cellStyle name="Comma 2 2 2 2 3 2 3 2 2" xfId="19081" xr:uid="{190F74CA-A74D-47F5-83EA-582A51902199}"/>
    <cellStyle name="Comma 2 2 2 2 3 2 3 2 2 2" xfId="54091" xr:uid="{B5036B10-3BAE-426B-BAC8-0196F4F40289}"/>
    <cellStyle name="Comma 2 2 2 2 3 2 3 2 2 3" xfId="36586" xr:uid="{306871DF-9D13-4F50-8A1F-BCACEB635B6F}"/>
    <cellStyle name="Comma 2 2 2 2 3 2 3 2 3" xfId="45339" xr:uid="{A15492D8-4EB9-4E9F-81BA-F6DF0830E00A}"/>
    <cellStyle name="Comma 2 2 2 2 3 2 3 2 4" xfId="27834" xr:uid="{3B19A63F-0F68-4969-B51F-F141D7E35768}"/>
    <cellStyle name="Comma 2 2 2 2 3 2 3 3" xfId="14705" xr:uid="{EA5AFBE9-5DAB-44A7-BE59-813CD09337AE}"/>
    <cellStyle name="Comma 2 2 2 2 3 2 3 3 2" xfId="49715" xr:uid="{3AB511E8-6829-4C64-8013-1D8C27C55965}"/>
    <cellStyle name="Comma 2 2 2 2 3 2 3 3 3" xfId="32210" xr:uid="{E9F308B7-0D49-4133-8578-E2C304503CDF}"/>
    <cellStyle name="Comma 2 2 2 2 3 2 3 4" xfId="40963" xr:uid="{B0F1B0A4-F859-4DD8-8C43-365CAAF881D4}"/>
    <cellStyle name="Comma 2 2 2 2 3 2 3 5" xfId="23458" xr:uid="{4F70E61A-9EFF-4B86-A350-FA0A35F324B1}"/>
    <cellStyle name="Comma 2 2 2 2 3 2 4" xfId="8140" xr:uid="{00000000-0005-0000-0000-0000FC050000}"/>
    <cellStyle name="Comma 2 2 2 2 3 2 4 2" xfId="16893" xr:uid="{433E84EF-FC88-4F75-AF3E-BB360B59677B}"/>
    <cellStyle name="Comma 2 2 2 2 3 2 4 2 2" xfId="51903" xr:uid="{0AED4D76-3179-4982-8E79-D26F34684509}"/>
    <cellStyle name="Comma 2 2 2 2 3 2 4 2 3" xfId="34398" xr:uid="{7ACECA62-CB56-4F02-BB30-42395028B627}"/>
    <cellStyle name="Comma 2 2 2 2 3 2 4 3" xfId="43151" xr:uid="{22745165-9D45-4256-BBB2-9FE5943107FC}"/>
    <cellStyle name="Comma 2 2 2 2 3 2 4 4" xfId="25646" xr:uid="{92E3B4F5-CD72-430E-B5E4-96F604CDF86D}"/>
    <cellStyle name="Comma 2 2 2 2 3 2 5" xfId="12517" xr:uid="{CFA08668-B0FB-41E9-B3E5-289F626E5D91}"/>
    <cellStyle name="Comma 2 2 2 2 3 2 5 2" xfId="47527" xr:uid="{06626537-90C3-4A53-A52B-428CC561E67E}"/>
    <cellStyle name="Comma 2 2 2 2 3 2 5 3" xfId="30022" xr:uid="{15E779CF-772E-45C6-AD6A-830F03422589}"/>
    <cellStyle name="Comma 2 2 2 2 3 2 6" xfId="38775" xr:uid="{1F14EFD8-B732-4EA4-8FC1-1AD64AC3F387}"/>
    <cellStyle name="Comma 2 2 2 2 3 2 7" xfId="21270" xr:uid="{DBDE29D5-095A-496B-A69E-222A958CD372}"/>
    <cellStyle name="Comma 2 2 2 2 3 3" xfId="4308" xr:uid="{00000000-0005-0000-0000-0000FD050000}"/>
    <cellStyle name="Comma 2 2 2 2 3 3 2" xfId="6497" xr:uid="{00000000-0005-0000-0000-0000FE050000}"/>
    <cellStyle name="Comma 2 2 2 2 3 3 2 2" xfId="10874" xr:uid="{00000000-0005-0000-0000-0000FF050000}"/>
    <cellStyle name="Comma 2 2 2 2 3 3 2 2 2" xfId="19627" xr:uid="{40416A58-0F2A-4EAC-B1AE-FB7BA1A43118}"/>
    <cellStyle name="Comma 2 2 2 2 3 3 2 2 2 2" xfId="54637" xr:uid="{F4CC71CF-FB58-4DC0-B2E1-9608189F3A34}"/>
    <cellStyle name="Comma 2 2 2 2 3 3 2 2 2 3" xfId="37132" xr:uid="{79D0EA24-9143-4A87-803D-B4311A358705}"/>
    <cellStyle name="Comma 2 2 2 2 3 3 2 2 3" xfId="45885" xr:uid="{CE6F9A4C-8BCD-4C2E-A867-D01AD65D6733}"/>
    <cellStyle name="Comma 2 2 2 2 3 3 2 2 4" xfId="28380" xr:uid="{0D8633A8-8CA9-4283-A554-56BC45E1AD78}"/>
    <cellStyle name="Comma 2 2 2 2 3 3 2 3" xfId="15251" xr:uid="{3F331039-41D6-4A11-B161-486D16D996AF}"/>
    <cellStyle name="Comma 2 2 2 2 3 3 2 3 2" xfId="50261" xr:uid="{2C925571-9380-415B-9656-119C95B7DF9F}"/>
    <cellStyle name="Comma 2 2 2 2 3 3 2 3 3" xfId="32756" xr:uid="{6E804D27-4B3F-44C9-95D0-7DD8452C4F80}"/>
    <cellStyle name="Comma 2 2 2 2 3 3 2 4" xfId="41509" xr:uid="{BF319925-4AE0-470E-97E0-78CEE0923702}"/>
    <cellStyle name="Comma 2 2 2 2 3 3 2 5" xfId="24004" xr:uid="{275679FA-99B5-4E19-B222-9A0FA4F1F513}"/>
    <cellStyle name="Comma 2 2 2 2 3 3 3" xfId="8686" xr:uid="{00000000-0005-0000-0000-000000060000}"/>
    <cellStyle name="Comma 2 2 2 2 3 3 3 2" xfId="17439" xr:uid="{CBB39168-C7F1-494C-834C-12176525D8C7}"/>
    <cellStyle name="Comma 2 2 2 2 3 3 3 2 2" xfId="52449" xr:uid="{BC911001-C0E2-4055-A56D-C3B202567EFA}"/>
    <cellStyle name="Comma 2 2 2 2 3 3 3 2 3" xfId="34944" xr:uid="{C4B373CE-CFDF-4DC2-8AE8-50174B309C62}"/>
    <cellStyle name="Comma 2 2 2 2 3 3 3 3" xfId="43697" xr:uid="{AB365AC7-EA3E-4F1C-8B61-4C8FB4ECDE02}"/>
    <cellStyle name="Comma 2 2 2 2 3 3 3 4" xfId="26192" xr:uid="{CB1A4DA6-20C5-4860-A52E-7F75D9189799}"/>
    <cellStyle name="Comma 2 2 2 2 3 3 4" xfId="13063" xr:uid="{A0434732-E2EB-4642-9322-DDDA02279CC7}"/>
    <cellStyle name="Comma 2 2 2 2 3 3 4 2" xfId="48073" xr:uid="{D2660784-F2CE-4712-98E4-5E4E8425F18F}"/>
    <cellStyle name="Comma 2 2 2 2 3 3 4 3" xfId="30568" xr:uid="{099D8669-7BAB-4EE2-AA45-E9A324B0A1BA}"/>
    <cellStyle name="Comma 2 2 2 2 3 3 5" xfId="39321" xr:uid="{A9B8CF65-7311-4497-B170-783911F087EE}"/>
    <cellStyle name="Comma 2 2 2 2 3 3 6" xfId="21816" xr:uid="{55D33B9D-9E41-480D-B250-7F0CDDB2331B}"/>
    <cellStyle name="Comma 2 2 2 2 3 4" xfId="5403" xr:uid="{00000000-0005-0000-0000-000001060000}"/>
    <cellStyle name="Comma 2 2 2 2 3 4 2" xfId="9780" xr:uid="{00000000-0005-0000-0000-000002060000}"/>
    <cellStyle name="Comma 2 2 2 2 3 4 2 2" xfId="18533" xr:uid="{0BCEBCDC-A2DC-4511-8AAF-CF48CCF49024}"/>
    <cellStyle name="Comma 2 2 2 2 3 4 2 2 2" xfId="53543" xr:uid="{D6A6104F-165D-4D9C-B561-5729F67D9497}"/>
    <cellStyle name="Comma 2 2 2 2 3 4 2 2 3" xfId="36038" xr:uid="{5E5B2F49-E357-4C21-B770-77B1BE88A818}"/>
    <cellStyle name="Comma 2 2 2 2 3 4 2 3" xfId="44791" xr:uid="{1605AFA5-FBB2-46A2-B7DF-E24B82BEA5EE}"/>
    <cellStyle name="Comma 2 2 2 2 3 4 2 4" xfId="27286" xr:uid="{2AB6202B-5957-4980-AC65-7A3CEA02FBA2}"/>
    <cellStyle name="Comma 2 2 2 2 3 4 3" xfId="14157" xr:uid="{81958DC1-7DA1-4BE8-9E61-5E4A922E11DE}"/>
    <cellStyle name="Comma 2 2 2 2 3 4 3 2" xfId="49167" xr:uid="{BA41590E-7BDE-4CEE-A644-415CD6AE7DEB}"/>
    <cellStyle name="Comma 2 2 2 2 3 4 3 3" xfId="31662" xr:uid="{B7BBA1DD-B196-4494-946E-86388CFC9E08}"/>
    <cellStyle name="Comma 2 2 2 2 3 4 4" xfId="40415" xr:uid="{55332900-F593-4394-9328-9FD6C6BF6ACC}"/>
    <cellStyle name="Comma 2 2 2 2 3 4 5" xfId="22910" xr:uid="{828746C2-9CA1-45DD-A3D1-66FD9EC90ECC}"/>
    <cellStyle name="Comma 2 2 2 2 3 5" xfId="7592" xr:uid="{00000000-0005-0000-0000-000003060000}"/>
    <cellStyle name="Comma 2 2 2 2 3 5 2" xfId="16345" xr:uid="{CB5FDE26-9C2E-48A3-B688-4C5DE7253F3B}"/>
    <cellStyle name="Comma 2 2 2 2 3 5 2 2" xfId="51355" xr:uid="{900F9B1C-1246-4F34-AC00-ABE6277A8A41}"/>
    <cellStyle name="Comma 2 2 2 2 3 5 2 3" xfId="33850" xr:uid="{1B8FD44C-082C-4665-AAE0-268EF3DC985F}"/>
    <cellStyle name="Comma 2 2 2 2 3 5 3" xfId="42603" xr:uid="{93F13BAB-10AE-4D5E-9333-BCF4966995F5}"/>
    <cellStyle name="Comma 2 2 2 2 3 5 4" xfId="25098" xr:uid="{7211A9CA-49E2-4DB5-B8C7-44AB4BE69B0A}"/>
    <cellStyle name="Comma 2 2 2 2 3 6" xfId="11969" xr:uid="{C780F435-6C5B-44EE-93D0-984FDE69DCAB}"/>
    <cellStyle name="Comma 2 2 2 2 3 6 2" xfId="46979" xr:uid="{79D8A8F0-D787-4D43-9690-161852B23FDA}"/>
    <cellStyle name="Comma 2 2 2 2 3 6 3" xfId="29474" xr:uid="{BFB33663-479A-492B-8558-E61C98D30A86}"/>
    <cellStyle name="Comma 2 2 2 2 3 7" xfId="38227" xr:uid="{6E837BD4-6FD8-4267-BB23-AD47B99E5C0B}"/>
    <cellStyle name="Comma 2 2 2 2 3 8" xfId="20722" xr:uid="{AA22A013-78EC-4542-9AF9-4A34361B4A44}"/>
    <cellStyle name="Comma 2 2 2 2 4" xfId="3486" xr:uid="{00000000-0005-0000-0000-000004060000}"/>
    <cellStyle name="Comma 2 2 2 2 4 2" xfId="4582" xr:uid="{00000000-0005-0000-0000-000005060000}"/>
    <cellStyle name="Comma 2 2 2 2 4 2 2" xfId="6771" xr:uid="{00000000-0005-0000-0000-000006060000}"/>
    <cellStyle name="Comma 2 2 2 2 4 2 2 2" xfId="11148" xr:uid="{00000000-0005-0000-0000-000007060000}"/>
    <cellStyle name="Comma 2 2 2 2 4 2 2 2 2" xfId="19901" xr:uid="{E0A8B5AC-1BE6-4318-9210-5A50932E572C}"/>
    <cellStyle name="Comma 2 2 2 2 4 2 2 2 2 2" xfId="54911" xr:uid="{19B4D6BE-5220-418F-A957-9CB7BD46D197}"/>
    <cellStyle name="Comma 2 2 2 2 4 2 2 2 2 3" xfId="37406" xr:uid="{490A5C31-1861-43A8-8ED0-A5DA13741DF6}"/>
    <cellStyle name="Comma 2 2 2 2 4 2 2 2 3" xfId="46159" xr:uid="{71FA1ACC-ABB8-4B62-8064-98F0AAAB29A4}"/>
    <cellStyle name="Comma 2 2 2 2 4 2 2 2 4" xfId="28654" xr:uid="{8F2E5D16-D076-468B-B14C-A4AB82F80284}"/>
    <cellStyle name="Comma 2 2 2 2 4 2 2 3" xfId="15525" xr:uid="{FD0BC85C-9CDC-48F7-BEA4-B201AC5B02E4}"/>
    <cellStyle name="Comma 2 2 2 2 4 2 2 3 2" xfId="50535" xr:uid="{79E4F446-ADC4-4EC2-8955-FE89E9A5E079}"/>
    <cellStyle name="Comma 2 2 2 2 4 2 2 3 3" xfId="33030" xr:uid="{F946CF32-F9C5-4B75-95C0-74119728C395}"/>
    <cellStyle name="Comma 2 2 2 2 4 2 2 4" xfId="41783" xr:uid="{47B036F4-EF96-424E-8F37-B694E5C4BB32}"/>
    <cellStyle name="Comma 2 2 2 2 4 2 2 5" xfId="24278" xr:uid="{69521202-4069-416C-AE9B-1F2FEB63B3EE}"/>
    <cellStyle name="Comma 2 2 2 2 4 2 3" xfId="8960" xr:uid="{00000000-0005-0000-0000-000008060000}"/>
    <cellStyle name="Comma 2 2 2 2 4 2 3 2" xfId="17713" xr:uid="{F16446AA-C750-459E-8A54-9E9CEFB3D999}"/>
    <cellStyle name="Comma 2 2 2 2 4 2 3 2 2" xfId="52723" xr:uid="{A0556677-8226-46F8-9C30-76451C60E45F}"/>
    <cellStyle name="Comma 2 2 2 2 4 2 3 2 3" xfId="35218" xr:uid="{87955770-1790-4AA3-8982-309BAF723A6E}"/>
    <cellStyle name="Comma 2 2 2 2 4 2 3 3" xfId="43971" xr:uid="{A43386E8-E529-4667-98B0-CE7D69D48320}"/>
    <cellStyle name="Comma 2 2 2 2 4 2 3 4" xfId="26466" xr:uid="{C76AEA34-2D17-4CE4-B4D6-3B863A24699F}"/>
    <cellStyle name="Comma 2 2 2 2 4 2 4" xfId="13337" xr:uid="{276F2E9E-A9E3-4F8F-BC8E-25DF67EC3C8B}"/>
    <cellStyle name="Comma 2 2 2 2 4 2 4 2" xfId="48347" xr:uid="{11D6226F-BBF6-4711-8953-05AF9C149828}"/>
    <cellStyle name="Comma 2 2 2 2 4 2 4 3" xfId="30842" xr:uid="{78E17F66-0722-49BB-A3AB-8F8DABB946F5}"/>
    <cellStyle name="Comma 2 2 2 2 4 2 5" xfId="39595" xr:uid="{CA30A166-2A40-4D17-BA33-26119CD7AB59}"/>
    <cellStyle name="Comma 2 2 2 2 4 2 6" xfId="22090" xr:uid="{AE09B4B1-B4CE-4F0E-934D-5BB694586501}"/>
    <cellStyle name="Comma 2 2 2 2 4 3" xfId="5677" xr:uid="{00000000-0005-0000-0000-000009060000}"/>
    <cellStyle name="Comma 2 2 2 2 4 3 2" xfId="10054" xr:uid="{00000000-0005-0000-0000-00000A060000}"/>
    <cellStyle name="Comma 2 2 2 2 4 3 2 2" xfId="18807" xr:uid="{0791950B-9562-4035-AA44-CF1253D8E201}"/>
    <cellStyle name="Comma 2 2 2 2 4 3 2 2 2" xfId="53817" xr:uid="{AEDF4E48-99A7-4C1A-B080-49F8EB1C96D2}"/>
    <cellStyle name="Comma 2 2 2 2 4 3 2 2 3" xfId="36312" xr:uid="{B0CA2294-454E-4633-B675-8A78093CF1D1}"/>
    <cellStyle name="Comma 2 2 2 2 4 3 2 3" xfId="45065" xr:uid="{6B97C106-A4B4-4D8A-B137-F6775B4A0B58}"/>
    <cellStyle name="Comma 2 2 2 2 4 3 2 4" xfId="27560" xr:uid="{9BA536CC-EC70-469D-AC60-447A689169D3}"/>
    <cellStyle name="Comma 2 2 2 2 4 3 3" xfId="14431" xr:uid="{F89DB192-D03B-41D7-A336-1DF2A54FE580}"/>
    <cellStyle name="Comma 2 2 2 2 4 3 3 2" xfId="49441" xr:uid="{0974D5AE-F212-471E-ADC5-7AF7F56174D4}"/>
    <cellStyle name="Comma 2 2 2 2 4 3 3 3" xfId="31936" xr:uid="{CFA08E12-6E1B-4391-8C6A-1DD7C534A558}"/>
    <cellStyle name="Comma 2 2 2 2 4 3 4" xfId="40689" xr:uid="{CC35AC5C-4523-4A7E-BD56-0452746E2B62}"/>
    <cellStyle name="Comma 2 2 2 2 4 3 5" xfId="23184" xr:uid="{607C909C-1657-4702-8927-5E34B48BB5B9}"/>
    <cellStyle name="Comma 2 2 2 2 4 4" xfId="7866" xr:uid="{00000000-0005-0000-0000-00000B060000}"/>
    <cellStyle name="Comma 2 2 2 2 4 4 2" xfId="16619" xr:uid="{FD0B8AF0-11A1-4F3D-A0D6-A34352F45394}"/>
    <cellStyle name="Comma 2 2 2 2 4 4 2 2" xfId="51629" xr:uid="{0EB89E5F-A531-43A9-9659-3B2366BF4D3D}"/>
    <cellStyle name="Comma 2 2 2 2 4 4 2 3" xfId="34124" xr:uid="{6DFAC59F-39F3-4783-AEC6-9CAF60190677}"/>
    <cellStyle name="Comma 2 2 2 2 4 4 3" xfId="42877" xr:uid="{83C7D950-44B1-4206-997D-A05321CDC3BB}"/>
    <cellStyle name="Comma 2 2 2 2 4 4 4" xfId="25372" xr:uid="{C03D040D-1278-49F2-8179-E632333379E8}"/>
    <cellStyle name="Comma 2 2 2 2 4 5" xfId="12243" xr:uid="{5121BE35-7680-4FC5-9EB2-C887BD7C5641}"/>
    <cellStyle name="Comma 2 2 2 2 4 5 2" xfId="47253" xr:uid="{B526E816-086B-435C-A9AB-D2851D3EB67F}"/>
    <cellStyle name="Comma 2 2 2 2 4 5 3" xfId="29748" xr:uid="{0690AB5A-C21F-4C93-B4B1-5D69E205E294}"/>
    <cellStyle name="Comma 2 2 2 2 4 6" xfId="38501" xr:uid="{DDB96F67-5185-4F7D-AABE-A3FAD4419699}"/>
    <cellStyle name="Comma 2 2 2 2 4 7" xfId="20996" xr:uid="{5CF9BDA3-AA15-4AA7-A122-1A91CDB5AA19}"/>
    <cellStyle name="Comma 2 2 2 2 5" xfId="4034" xr:uid="{00000000-0005-0000-0000-00000C060000}"/>
    <cellStyle name="Comma 2 2 2 2 5 2" xfId="6223" xr:uid="{00000000-0005-0000-0000-00000D060000}"/>
    <cellStyle name="Comma 2 2 2 2 5 2 2" xfId="10600" xr:uid="{00000000-0005-0000-0000-00000E060000}"/>
    <cellStyle name="Comma 2 2 2 2 5 2 2 2" xfId="19353" xr:uid="{E7A02973-A5E6-4335-9B52-820731BC3E84}"/>
    <cellStyle name="Comma 2 2 2 2 5 2 2 2 2" xfId="54363" xr:uid="{3C234745-A3CF-461E-9B65-CE488977D7C0}"/>
    <cellStyle name="Comma 2 2 2 2 5 2 2 2 3" xfId="36858" xr:uid="{08872A4A-A002-432C-B351-F3908D84DD0E}"/>
    <cellStyle name="Comma 2 2 2 2 5 2 2 3" xfId="45611" xr:uid="{D721BDF8-5D5A-4266-B8EF-E33E4966A12D}"/>
    <cellStyle name="Comma 2 2 2 2 5 2 2 4" xfId="28106" xr:uid="{461BF551-4140-4CF1-B486-72996F654544}"/>
    <cellStyle name="Comma 2 2 2 2 5 2 3" xfId="14977" xr:uid="{D3789E38-748C-4103-A3BD-B196F4ED3FFC}"/>
    <cellStyle name="Comma 2 2 2 2 5 2 3 2" xfId="49987" xr:uid="{13AAC6FE-A10C-4253-BC10-E5E64DF41FD2}"/>
    <cellStyle name="Comma 2 2 2 2 5 2 3 3" xfId="32482" xr:uid="{C57BBDE2-77DA-4792-9A57-7ACFEDC38551}"/>
    <cellStyle name="Comma 2 2 2 2 5 2 4" xfId="41235" xr:uid="{0D62464F-4EAD-42DE-A4E1-22A6C6A928B8}"/>
    <cellStyle name="Comma 2 2 2 2 5 2 5" xfId="23730" xr:uid="{084527E9-5669-4D23-842F-8E95348DDBD6}"/>
    <cellStyle name="Comma 2 2 2 2 5 3" xfId="8412" xr:uid="{00000000-0005-0000-0000-00000F060000}"/>
    <cellStyle name="Comma 2 2 2 2 5 3 2" xfId="17165" xr:uid="{C92B3135-ADAD-425F-A594-417AD8CF3836}"/>
    <cellStyle name="Comma 2 2 2 2 5 3 2 2" xfId="52175" xr:uid="{046A623A-C981-476E-9313-E51C4C07278F}"/>
    <cellStyle name="Comma 2 2 2 2 5 3 2 3" xfId="34670" xr:uid="{8B001A8D-85E2-423A-918A-0EAC5FD738E9}"/>
    <cellStyle name="Comma 2 2 2 2 5 3 3" xfId="43423" xr:uid="{F28BFDDC-7183-490B-816B-F1D745240AA3}"/>
    <cellStyle name="Comma 2 2 2 2 5 3 4" xfId="25918" xr:uid="{4F4ADADB-0717-4854-8919-FB6D41F62EFF}"/>
    <cellStyle name="Comma 2 2 2 2 5 4" xfId="12789" xr:uid="{467D8692-CA0E-49D8-A857-1F5FF7DAA448}"/>
    <cellStyle name="Comma 2 2 2 2 5 4 2" xfId="47799" xr:uid="{A5C6159A-FDBF-4546-B0BE-13A7D79C974B}"/>
    <cellStyle name="Comma 2 2 2 2 5 4 3" xfId="30294" xr:uid="{F890CF49-F106-4B03-8F97-F3FA18B5966A}"/>
    <cellStyle name="Comma 2 2 2 2 5 5" xfId="39047" xr:uid="{F4ECC773-4DBB-4046-8729-2BEDD05DC641}"/>
    <cellStyle name="Comma 2 2 2 2 5 6" xfId="21542" xr:uid="{594E2497-B69E-40EA-8172-02239897ECDF}"/>
    <cellStyle name="Comma 2 2 2 2 6" xfId="5129" xr:uid="{00000000-0005-0000-0000-000010060000}"/>
    <cellStyle name="Comma 2 2 2 2 6 2" xfId="9506" xr:uid="{00000000-0005-0000-0000-000011060000}"/>
    <cellStyle name="Comma 2 2 2 2 6 2 2" xfId="18259" xr:uid="{5FCFEFE6-EA1C-417A-B6B6-55DCE439514D}"/>
    <cellStyle name="Comma 2 2 2 2 6 2 2 2" xfId="53269" xr:uid="{A623517D-90E9-47CC-BF7E-D5453FFD7701}"/>
    <cellStyle name="Comma 2 2 2 2 6 2 2 3" xfId="35764" xr:uid="{E4050CAA-31C3-4334-AEDB-96EF5ADC61E3}"/>
    <cellStyle name="Comma 2 2 2 2 6 2 3" xfId="44517" xr:uid="{29760E19-7C81-4F55-BA6D-966441286D97}"/>
    <cellStyle name="Comma 2 2 2 2 6 2 4" xfId="27012" xr:uid="{8E39A36F-F5F0-4D4C-A5DD-9EA8BD786CAF}"/>
    <cellStyle name="Comma 2 2 2 2 6 3" xfId="13883" xr:uid="{B62E3384-E251-4CA2-BE33-67B49151BBF7}"/>
    <cellStyle name="Comma 2 2 2 2 6 3 2" xfId="48893" xr:uid="{0896D8F4-DFC6-4A0A-9160-68C4B365CC6A}"/>
    <cellStyle name="Comma 2 2 2 2 6 3 3" xfId="31388" xr:uid="{4A936E2A-C841-42C6-8728-6FBAAF5676C0}"/>
    <cellStyle name="Comma 2 2 2 2 6 4" xfId="40141" xr:uid="{BF0D1296-1710-4E10-B419-89E4A46AEB02}"/>
    <cellStyle name="Comma 2 2 2 2 6 5" xfId="22636" xr:uid="{769D37CE-731E-4644-8A9F-DFD68ABA51DE}"/>
    <cellStyle name="Comma 2 2 2 2 7" xfId="7318" xr:uid="{00000000-0005-0000-0000-000012060000}"/>
    <cellStyle name="Comma 2 2 2 2 7 2" xfId="16071" xr:uid="{737D1758-0D48-460E-9D0E-990538B27D29}"/>
    <cellStyle name="Comma 2 2 2 2 7 2 2" xfId="51081" xr:uid="{574B0C7C-F0CF-49EC-8C2A-6636FAAF0F16}"/>
    <cellStyle name="Comma 2 2 2 2 7 2 3" xfId="33576" xr:uid="{B6F85CAB-6906-4788-A70F-EAA470240820}"/>
    <cellStyle name="Comma 2 2 2 2 7 3" xfId="42329" xr:uid="{C29E254A-E45E-4312-925B-A54A7C06B089}"/>
    <cellStyle name="Comma 2 2 2 2 7 4" xfId="24824" xr:uid="{6F2F7AFD-F26E-48B8-A631-EFE5448815E7}"/>
    <cellStyle name="Comma 2 2 2 2 8" xfId="11695" xr:uid="{7501E480-8CBE-4302-83B4-77D9C1AD8AF8}"/>
    <cellStyle name="Comma 2 2 2 2 8 2" xfId="46705" xr:uid="{519F23DA-0EBA-4EE9-AD57-9D821FB6FF42}"/>
    <cellStyle name="Comma 2 2 2 2 8 3" xfId="29200" xr:uid="{C557024F-EF91-4C55-89C4-E8080D1B6341}"/>
    <cellStyle name="Comma 2 2 2 2 9" xfId="37953" xr:uid="{A18999A7-DEF2-4DB6-A7E9-9B08D4D7F2B2}"/>
    <cellStyle name="Comma 2 2 2 3" xfId="2990" xr:uid="{00000000-0005-0000-0000-000013060000}"/>
    <cellStyle name="Comma 2 2 2 3 2" xfId="3266" xr:uid="{00000000-0005-0000-0000-000014060000}"/>
    <cellStyle name="Comma 2 2 2 3 2 2" xfId="3819" xr:uid="{00000000-0005-0000-0000-000015060000}"/>
    <cellStyle name="Comma 2 2 2 3 2 2 2" xfId="4915" xr:uid="{00000000-0005-0000-0000-000016060000}"/>
    <cellStyle name="Comma 2 2 2 3 2 2 2 2" xfId="7104" xr:uid="{00000000-0005-0000-0000-000017060000}"/>
    <cellStyle name="Comma 2 2 2 3 2 2 2 2 2" xfId="11481" xr:uid="{00000000-0005-0000-0000-000018060000}"/>
    <cellStyle name="Comma 2 2 2 3 2 2 2 2 2 2" xfId="20234" xr:uid="{E8C03711-D3CF-41EF-8A9D-9E4646E9E204}"/>
    <cellStyle name="Comma 2 2 2 3 2 2 2 2 2 2 2" xfId="55244" xr:uid="{270725C3-A90F-47E8-9FF7-35FD7BF9DE20}"/>
    <cellStyle name="Comma 2 2 2 3 2 2 2 2 2 2 3" xfId="37739" xr:uid="{3CB61ED8-F9A0-44B0-8C91-49385282AC6B}"/>
    <cellStyle name="Comma 2 2 2 3 2 2 2 2 2 3" xfId="46492" xr:uid="{35E0587D-DF23-48FA-AE85-A1389C1DC204}"/>
    <cellStyle name="Comma 2 2 2 3 2 2 2 2 2 4" xfId="28987" xr:uid="{D9375267-2A39-4F59-AC3C-D9AA004A2C76}"/>
    <cellStyle name="Comma 2 2 2 3 2 2 2 2 3" xfId="15858" xr:uid="{002A5679-7D15-4867-80E5-9161B539ED29}"/>
    <cellStyle name="Comma 2 2 2 3 2 2 2 2 3 2" xfId="50868" xr:uid="{83CDE69B-11E0-46A3-9A7A-117B193DCB51}"/>
    <cellStyle name="Comma 2 2 2 3 2 2 2 2 3 3" xfId="33363" xr:uid="{6DD65FED-2FC7-4EF1-A090-6148CDDB9D07}"/>
    <cellStyle name="Comma 2 2 2 3 2 2 2 2 4" xfId="42116" xr:uid="{AA7C7E01-34BF-44B2-BDD8-DF7D167531E2}"/>
    <cellStyle name="Comma 2 2 2 3 2 2 2 2 5" xfId="24611" xr:uid="{3B960397-4973-443D-B8DD-2AA164E230AB}"/>
    <cellStyle name="Comma 2 2 2 3 2 2 2 3" xfId="9293" xr:uid="{00000000-0005-0000-0000-000019060000}"/>
    <cellStyle name="Comma 2 2 2 3 2 2 2 3 2" xfId="18046" xr:uid="{3B94FC11-166A-4CA9-A49D-070AD16094A2}"/>
    <cellStyle name="Comma 2 2 2 3 2 2 2 3 2 2" xfId="53056" xr:uid="{8301313A-2ECE-4534-90C8-AE0EE0B210C1}"/>
    <cellStyle name="Comma 2 2 2 3 2 2 2 3 2 3" xfId="35551" xr:uid="{16AF3BF4-7F7D-48E4-A7E8-632B1AA5EBC8}"/>
    <cellStyle name="Comma 2 2 2 3 2 2 2 3 3" xfId="44304" xr:uid="{593087BD-92BB-4FC5-90EC-6A1DF62BDEE7}"/>
    <cellStyle name="Comma 2 2 2 3 2 2 2 3 4" xfId="26799" xr:uid="{3A16F874-6AE0-467A-8356-E3DF170C8F36}"/>
    <cellStyle name="Comma 2 2 2 3 2 2 2 4" xfId="13670" xr:uid="{A86A2676-A1AA-4BCD-A7BF-BE3BCC67BC66}"/>
    <cellStyle name="Comma 2 2 2 3 2 2 2 4 2" xfId="48680" xr:uid="{7722BA63-7470-47AD-84EC-E6D51EB7EBD7}"/>
    <cellStyle name="Comma 2 2 2 3 2 2 2 4 3" xfId="31175" xr:uid="{6AFDEDB3-913C-40A5-B646-3344E8ADEA4D}"/>
    <cellStyle name="Comma 2 2 2 3 2 2 2 5" xfId="39928" xr:uid="{ED1FC5AA-E6B1-4CB3-B909-CFA832B60162}"/>
    <cellStyle name="Comma 2 2 2 3 2 2 2 6" xfId="22423" xr:uid="{CE328316-2176-46BC-8817-E9BCF9CA0FBB}"/>
    <cellStyle name="Comma 2 2 2 3 2 2 3" xfId="6010" xr:uid="{00000000-0005-0000-0000-00001A060000}"/>
    <cellStyle name="Comma 2 2 2 3 2 2 3 2" xfId="10387" xr:uid="{00000000-0005-0000-0000-00001B060000}"/>
    <cellStyle name="Comma 2 2 2 3 2 2 3 2 2" xfId="19140" xr:uid="{22E58F2B-5EC4-46B3-8091-7C98D6809E1D}"/>
    <cellStyle name="Comma 2 2 2 3 2 2 3 2 2 2" xfId="54150" xr:uid="{69AE0A5B-88F4-4492-BD62-BED424C588FE}"/>
    <cellStyle name="Comma 2 2 2 3 2 2 3 2 2 3" xfId="36645" xr:uid="{133F7533-6771-4202-9528-8EE277813B99}"/>
    <cellStyle name="Comma 2 2 2 3 2 2 3 2 3" xfId="45398" xr:uid="{4CB2AAF5-4A25-45C3-9FD4-D713431AC441}"/>
    <cellStyle name="Comma 2 2 2 3 2 2 3 2 4" xfId="27893" xr:uid="{8B339C5F-FB99-4EFF-95A1-40B2A409FF87}"/>
    <cellStyle name="Comma 2 2 2 3 2 2 3 3" xfId="14764" xr:uid="{E4C06F26-42AA-4B4E-8F03-BE044C7FC5C1}"/>
    <cellStyle name="Comma 2 2 2 3 2 2 3 3 2" xfId="49774" xr:uid="{56AB4CC5-E926-4B56-A73E-D873C084BB08}"/>
    <cellStyle name="Comma 2 2 2 3 2 2 3 3 3" xfId="32269" xr:uid="{6DE14B2F-B48F-4DB6-AB9F-307C5F7CD0B8}"/>
    <cellStyle name="Comma 2 2 2 3 2 2 3 4" xfId="41022" xr:uid="{153EF8C1-CA14-45E9-BE86-AB3BEB9D26C0}"/>
    <cellStyle name="Comma 2 2 2 3 2 2 3 5" xfId="23517" xr:uid="{9E5688C1-4AE7-436C-BBB8-06D54C0F14E9}"/>
    <cellStyle name="Comma 2 2 2 3 2 2 4" xfId="8199" xr:uid="{00000000-0005-0000-0000-00001C060000}"/>
    <cellStyle name="Comma 2 2 2 3 2 2 4 2" xfId="16952" xr:uid="{2F52634A-68B0-4410-90CD-BDFDA10D0DF0}"/>
    <cellStyle name="Comma 2 2 2 3 2 2 4 2 2" xfId="51962" xr:uid="{CE9B62B4-10B1-4196-9293-A8EF7D6B1F48}"/>
    <cellStyle name="Comma 2 2 2 3 2 2 4 2 3" xfId="34457" xr:uid="{FF0CFF6E-7E88-400F-981B-83AF625552CB}"/>
    <cellStyle name="Comma 2 2 2 3 2 2 4 3" xfId="43210" xr:uid="{63172387-984F-4E9A-9A76-5A6161E241A6}"/>
    <cellStyle name="Comma 2 2 2 3 2 2 4 4" xfId="25705" xr:uid="{6343C82E-F3A5-42C3-AFAA-175358F99F63}"/>
    <cellStyle name="Comma 2 2 2 3 2 2 5" xfId="12576" xr:uid="{49921687-FA73-492C-82B1-A2190D93C230}"/>
    <cellStyle name="Comma 2 2 2 3 2 2 5 2" xfId="47586" xr:uid="{1F73BCCE-3F99-449C-8CA6-21289B07657D}"/>
    <cellStyle name="Comma 2 2 2 3 2 2 5 3" xfId="30081" xr:uid="{29D2F6B8-9A8B-4EA5-BEE6-54571605234D}"/>
    <cellStyle name="Comma 2 2 2 3 2 2 6" xfId="38834" xr:uid="{8E5C84D2-E39A-4B01-A9D3-D474169CE62D}"/>
    <cellStyle name="Comma 2 2 2 3 2 2 7" xfId="21329" xr:uid="{806697D8-A872-49BF-AD66-C1F219AE1CF5}"/>
    <cellStyle name="Comma 2 2 2 3 2 3" xfId="4367" xr:uid="{00000000-0005-0000-0000-00001D060000}"/>
    <cellStyle name="Comma 2 2 2 3 2 3 2" xfId="6556" xr:uid="{00000000-0005-0000-0000-00001E060000}"/>
    <cellStyle name="Comma 2 2 2 3 2 3 2 2" xfId="10933" xr:uid="{00000000-0005-0000-0000-00001F060000}"/>
    <cellStyle name="Comma 2 2 2 3 2 3 2 2 2" xfId="19686" xr:uid="{0CA17970-485F-444B-B830-3BF6698D27CA}"/>
    <cellStyle name="Comma 2 2 2 3 2 3 2 2 2 2" xfId="54696" xr:uid="{0FE19B79-6E10-4C69-9572-DB5EAA6F9312}"/>
    <cellStyle name="Comma 2 2 2 3 2 3 2 2 2 3" xfId="37191" xr:uid="{4BD8CB90-C4F9-44A1-B4DD-70CC83EA4D47}"/>
    <cellStyle name="Comma 2 2 2 3 2 3 2 2 3" xfId="45944" xr:uid="{32099046-7659-4E79-B2FC-4DDF8E9AEAF2}"/>
    <cellStyle name="Comma 2 2 2 3 2 3 2 2 4" xfId="28439" xr:uid="{92B34972-5CDF-4554-AB25-CB0FA7C62CEB}"/>
    <cellStyle name="Comma 2 2 2 3 2 3 2 3" xfId="15310" xr:uid="{68E3EC97-7733-4194-A355-CDC9E83B5407}"/>
    <cellStyle name="Comma 2 2 2 3 2 3 2 3 2" xfId="50320" xr:uid="{A571BC54-E3F9-4E3A-84D6-FE0C2743FBBA}"/>
    <cellStyle name="Comma 2 2 2 3 2 3 2 3 3" xfId="32815" xr:uid="{5E7935DD-2E99-461E-B405-19702B52B643}"/>
    <cellStyle name="Comma 2 2 2 3 2 3 2 4" xfId="41568" xr:uid="{6EB432BB-B5D7-4FCE-AFBA-7E92F88929D3}"/>
    <cellStyle name="Comma 2 2 2 3 2 3 2 5" xfId="24063" xr:uid="{39EA941E-A580-4FD1-A824-923FA880A708}"/>
    <cellStyle name="Comma 2 2 2 3 2 3 3" xfId="8745" xr:uid="{00000000-0005-0000-0000-000020060000}"/>
    <cellStyle name="Comma 2 2 2 3 2 3 3 2" xfId="17498" xr:uid="{BC96AAD0-64BD-4402-BDDC-956EAF243EC6}"/>
    <cellStyle name="Comma 2 2 2 3 2 3 3 2 2" xfId="52508" xr:uid="{9990922F-961B-4EA3-9942-5FDF61F48FC3}"/>
    <cellStyle name="Comma 2 2 2 3 2 3 3 2 3" xfId="35003" xr:uid="{D958FC8E-B30A-4379-8993-AC3B0A251919}"/>
    <cellStyle name="Comma 2 2 2 3 2 3 3 3" xfId="43756" xr:uid="{CE10CF6E-8A6A-4695-BADC-7887F3AC8639}"/>
    <cellStyle name="Comma 2 2 2 3 2 3 3 4" xfId="26251" xr:uid="{4EF31CF1-9E2F-4019-9717-FD9B761FEBF0}"/>
    <cellStyle name="Comma 2 2 2 3 2 3 4" xfId="13122" xr:uid="{F2FFDC3F-558D-493E-86BD-50E97EB40B82}"/>
    <cellStyle name="Comma 2 2 2 3 2 3 4 2" xfId="48132" xr:uid="{C63D8899-FCDC-4C5A-A0B5-8F56EAA08879}"/>
    <cellStyle name="Comma 2 2 2 3 2 3 4 3" xfId="30627" xr:uid="{7D6F1409-F27B-4886-BA58-65393629F138}"/>
    <cellStyle name="Comma 2 2 2 3 2 3 5" xfId="39380" xr:uid="{470A88AB-D28F-4A6E-AB49-2FFA42BDCDC2}"/>
    <cellStyle name="Comma 2 2 2 3 2 3 6" xfId="21875" xr:uid="{8CD00792-0F7B-49F9-9142-ABA897D74DD4}"/>
    <cellStyle name="Comma 2 2 2 3 2 4" xfId="5462" xr:uid="{00000000-0005-0000-0000-000021060000}"/>
    <cellStyle name="Comma 2 2 2 3 2 4 2" xfId="9839" xr:uid="{00000000-0005-0000-0000-000022060000}"/>
    <cellStyle name="Comma 2 2 2 3 2 4 2 2" xfId="18592" xr:uid="{8C931A55-7264-4467-9194-D1BC5F3DE5BA}"/>
    <cellStyle name="Comma 2 2 2 3 2 4 2 2 2" xfId="53602" xr:uid="{4ABDEAAC-8872-41B6-9189-5CF196DA77B8}"/>
    <cellStyle name="Comma 2 2 2 3 2 4 2 2 3" xfId="36097" xr:uid="{7D9442EC-19AD-4596-9849-1E43EB17AF95}"/>
    <cellStyle name="Comma 2 2 2 3 2 4 2 3" xfId="44850" xr:uid="{F5D45DD2-459A-45DC-A07F-5041A9F1AE9B}"/>
    <cellStyle name="Comma 2 2 2 3 2 4 2 4" xfId="27345" xr:uid="{E06F2570-62E4-4276-940F-6689868EF79D}"/>
    <cellStyle name="Comma 2 2 2 3 2 4 3" xfId="14216" xr:uid="{07F6949E-B086-4714-92AA-79E2D10AF13D}"/>
    <cellStyle name="Comma 2 2 2 3 2 4 3 2" xfId="49226" xr:uid="{35B23807-CF01-4983-A8B0-D4BEBBAE1BC2}"/>
    <cellStyle name="Comma 2 2 2 3 2 4 3 3" xfId="31721" xr:uid="{890CAD7F-0753-4BF2-B5F2-D786CA7D77FF}"/>
    <cellStyle name="Comma 2 2 2 3 2 4 4" xfId="40474" xr:uid="{D2B52318-B44F-4954-B09C-7C5CF965BC81}"/>
    <cellStyle name="Comma 2 2 2 3 2 4 5" xfId="22969" xr:uid="{AF027077-A43B-45F1-95EC-86C0F1BE743E}"/>
    <cellStyle name="Comma 2 2 2 3 2 5" xfId="7651" xr:uid="{00000000-0005-0000-0000-000023060000}"/>
    <cellStyle name="Comma 2 2 2 3 2 5 2" xfId="16404" xr:uid="{792737D3-AC0F-473E-A8CE-59363908E131}"/>
    <cellStyle name="Comma 2 2 2 3 2 5 2 2" xfId="51414" xr:uid="{1C3AFC3B-6F95-467D-B832-FFEEB4D8318E}"/>
    <cellStyle name="Comma 2 2 2 3 2 5 2 3" xfId="33909" xr:uid="{8E131478-F6CF-4B8A-BBD4-893ABCEB3BDA}"/>
    <cellStyle name="Comma 2 2 2 3 2 5 3" xfId="42662" xr:uid="{FA6319C9-97ED-4A2B-833A-190A44FCFA6C}"/>
    <cellStyle name="Comma 2 2 2 3 2 5 4" xfId="25157" xr:uid="{C8E5EAA1-CF87-4D14-AFC6-24C062AAFFFB}"/>
    <cellStyle name="Comma 2 2 2 3 2 6" xfId="12028" xr:uid="{AB072486-8C83-440F-A35C-74F84C0F2072}"/>
    <cellStyle name="Comma 2 2 2 3 2 6 2" xfId="47038" xr:uid="{34B8D49F-5818-4335-AFBA-0EAEE480EEF1}"/>
    <cellStyle name="Comma 2 2 2 3 2 6 3" xfId="29533" xr:uid="{CED0F61B-CADE-4A6D-B013-FF2B76D80DE0}"/>
    <cellStyle name="Comma 2 2 2 3 2 7" xfId="38286" xr:uid="{AA917A6B-9052-4E34-8AF4-6D6AF38BF059}"/>
    <cellStyle name="Comma 2 2 2 3 2 8" xfId="20781" xr:uid="{A6177EF2-3E69-43F4-80EE-AC7BCE63681A}"/>
    <cellStyle name="Comma 2 2 2 3 3" xfId="3545" xr:uid="{00000000-0005-0000-0000-000024060000}"/>
    <cellStyle name="Comma 2 2 2 3 3 2" xfId="4641" xr:uid="{00000000-0005-0000-0000-000025060000}"/>
    <cellStyle name="Comma 2 2 2 3 3 2 2" xfId="6830" xr:uid="{00000000-0005-0000-0000-000026060000}"/>
    <cellStyle name="Comma 2 2 2 3 3 2 2 2" xfId="11207" xr:uid="{00000000-0005-0000-0000-000027060000}"/>
    <cellStyle name="Comma 2 2 2 3 3 2 2 2 2" xfId="19960" xr:uid="{3C8D8155-3BF0-4EFE-BEAC-930286A9EFD3}"/>
    <cellStyle name="Comma 2 2 2 3 3 2 2 2 2 2" xfId="54970" xr:uid="{8F90D632-CA6A-4701-AD77-752794A48699}"/>
    <cellStyle name="Comma 2 2 2 3 3 2 2 2 2 3" xfId="37465" xr:uid="{6F7522E3-6336-44A0-B987-6927CC32F352}"/>
    <cellStyle name="Comma 2 2 2 3 3 2 2 2 3" xfId="46218" xr:uid="{A372E5BF-8440-40D7-9876-542067539C4A}"/>
    <cellStyle name="Comma 2 2 2 3 3 2 2 2 4" xfId="28713" xr:uid="{A5B9C5AF-00C6-401B-8055-B007590BD0DF}"/>
    <cellStyle name="Comma 2 2 2 3 3 2 2 3" xfId="15584" xr:uid="{F8B6E89E-AD7E-48FB-823D-EDCEE61E6479}"/>
    <cellStyle name="Comma 2 2 2 3 3 2 2 3 2" xfId="50594" xr:uid="{86CA159C-E2D1-4489-81D0-003F50BA5D27}"/>
    <cellStyle name="Comma 2 2 2 3 3 2 2 3 3" xfId="33089" xr:uid="{01DC3801-0EA5-4931-A1F5-5ADE075E2E89}"/>
    <cellStyle name="Comma 2 2 2 3 3 2 2 4" xfId="41842" xr:uid="{CEE9BB19-023C-4A7F-9923-E06AC8AEB293}"/>
    <cellStyle name="Comma 2 2 2 3 3 2 2 5" xfId="24337" xr:uid="{96D28B3B-58E8-4DE8-8AC6-33DB607F2998}"/>
    <cellStyle name="Comma 2 2 2 3 3 2 3" xfId="9019" xr:uid="{00000000-0005-0000-0000-000028060000}"/>
    <cellStyle name="Comma 2 2 2 3 3 2 3 2" xfId="17772" xr:uid="{1F8D7B66-9AFE-4FD9-8449-DC24C89C2C9D}"/>
    <cellStyle name="Comma 2 2 2 3 3 2 3 2 2" xfId="52782" xr:uid="{73CC1C45-570B-4227-8FB4-D8F1BB2E4655}"/>
    <cellStyle name="Comma 2 2 2 3 3 2 3 2 3" xfId="35277" xr:uid="{51EF799A-541C-43B9-A23E-4897C673E242}"/>
    <cellStyle name="Comma 2 2 2 3 3 2 3 3" xfId="44030" xr:uid="{B41F25AD-7B42-4B93-BD89-B89C96899FAB}"/>
    <cellStyle name="Comma 2 2 2 3 3 2 3 4" xfId="26525" xr:uid="{FDAC7EFD-6302-44FF-9D12-1A83B600E059}"/>
    <cellStyle name="Comma 2 2 2 3 3 2 4" xfId="13396" xr:uid="{DBB5853C-4320-455F-A2A0-064690E99B2C}"/>
    <cellStyle name="Comma 2 2 2 3 3 2 4 2" xfId="48406" xr:uid="{C2CF54BB-B751-45E8-A65C-F87120199E04}"/>
    <cellStyle name="Comma 2 2 2 3 3 2 4 3" xfId="30901" xr:uid="{9D285727-CCB4-4472-93D9-A560EC2AED4F}"/>
    <cellStyle name="Comma 2 2 2 3 3 2 5" xfId="39654" xr:uid="{E25598C6-798F-413D-9C18-BF7926CED724}"/>
    <cellStyle name="Comma 2 2 2 3 3 2 6" xfId="22149" xr:uid="{C7DD7407-62C7-404A-9322-CE60EE152753}"/>
    <cellStyle name="Comma 2 2 2 3 3 3" xfId="5736" xr:uid="{00000000-0005-0000-0000-000029060000}"/>
    <cellStyle name="Comma 2 2 2 3 3 3 2" xfId="10113" xr:uid="{00000000-0005-0000-0000-00002A060000}"/>
    <cellStyle name="Comma 2 2 2 3 3 3 2 2" xfId="18866" xr:uid="{1FF5262C-B4FB-4FF1-AAE2-CF425AFE06AF}"/>
    <cellStyle name="Comma 2 2 2 3 3 3 2 2 2" xfId="53876" xr:uid="{46E32A67-DBE8-46E1-A064-A1834F848391}"/>
    <cellStyle name="Comma 2 2 2 3 3 3 2 2 3" xfId="36371" xr:uid="{2EA62B87-15D1-4384-9FFF-430E4F97C017}"/>
    <cellStyle name="Comma 2 2 2 3 3 3 2 3" xfId="45124" xr:uid="{BC36218F-AE98-4CCF-B98B-641487C9197C}"/>
    <cellStyle name="Comma 2 2 2 3 3 3 2 4" xfId="27619" xr:uid="{D5F8EEB3-63CA-4EF8-B761-DA866EA2BAFE}"/>
    <cellStyle name="Comma 2 2 2 3 3 3 3" xfId="14490" xr:uid="{BDD2750E-67D1-43DF-BED5-6AF776F47208}"/>
    <cellStyle name="Comma 2 2 2 3 3 3 3 2" xfId="49500" xr:uid="{54852017-C235-4F97-8715-7DA506CDAE45}"/>
    <cellStyle name="Comma 2 2 2 3 3 3 3 3" xfId="31995" xr:uid="{CFEBAFC3-1B8B-43F2-913C-E25A94F8574C}"/>
    <cellStyle name="Comma 2 2 2 3 3 3 4" xfId="40748" xr:uid="{CE656D40-6FA5-49D5-8890-862B71430AE1}"/>
    <cellStyle name="Comma 2 2 2 3 3 3 5" xfId="23243" xr:uid="{EA23D8EA-26FF-4653-ADEF-57F78638DBD4}"/>
    <cellStyle name="Comma 2 2 2 3 3 4" xfId="7925" xr:uid="{00000000-0005-0000-0000-00002B060000}"/>
    <cellStyle name="Comma 2 2 2 3 3 4 2" xfId="16678" xr:uid="{303C3203-FACD-467E-9837-D8AA759C537C}"/>
    <cellStyle name="Comma 2 2 2 3 3 4 2 2" xfId="51688" xr:uid="{8836136A-7D7F-4798-9990-D9F2299A4534}"/>
    <cellStyle name="Comma 2 2 2 3 3 4 2 3" xfId="34183" xr:uid="{3ED706E3-DBE9-40A5-9DE8-C6E75FEC1602}"/>
    <cellStyle name="Comma 2 2 2 3 3 4 3" xfId="42936" xr:uid="{F3B953FB-2DCA-4C95-8858-A2BA74724878}"/>
    <cellStyle name="Comma 2 2 2 3 3 4 4" xfId="25431" xr:uid="{2B9A2FE4-5C6C-44D3-BAC2-1B1CD18B96D3}"/>
    <cellStyle name="Comma 2 2 2 3 3 5" xfId="12302" xr:uid="{FAA19F3C-DD9B-4ABE-A6B2-B352835EA37E}"/>
    <cellStyle name="Comma 2 2 2 3 3 5 2" xfId="47312" xr:uid="{BA528E46-968F-4EE6-A483-67F96E1D2DE0}"/>
    <cellStyle name="Comma 2 2 2 3 3 5 3" xfId="29807" xr:uid="{66CFD255-7F55-4BC7-AA8A-76015633D5FC}"/>
    <cellStyle name="Comma 2 2 2 3 3 6" xfId="38560" xr:uid="{557099EE-42B5-4328-8F01-17E6A310165F}"/>
    <cellStyle name="Comma 2 2 2 3 3 7" xfId="21055" xr:uid="{167FD2DF-5C09-489A-A35C-448D99F4DF3B}"/>
    <cellStyle name="Comma 2 2 2 3 4" xfId="4093" xr:uid="{00000000-0005-0000-0000-00002C060000}"/>
    <cellStyle name="Comma 2 2 2 3 4 2" xfId="6282" xr:uid="{00000000-0005-0000-0000-00002D060000}"/>
    <cellStyle name="Comma 2 2 2 3 4 2 2" xfId="10659" xr:uid="{00000000-0005-0000-0000-00002E060000}"/>
    <cellStyle name="Comma 2 2 2 3 4 2 2 2" xfId="19412" xr:uid="{F763167B-94E8-4B26-A40B-AC4708C70725}"/>
    <cellStyle name="Comma 2 2 2 3 4 2 2 2 2" xfId="54422" xr:uid="{C39896AB-7ADD-464D-978C-E48013317E65}"/>
    <cellStyle name="Comma 2 2 2 3 4 2 2 2 3" xfId="36917" xr:uid="{EF2E797A-DD69-4CEB-B900-9C3E6457D06B}"/>
    <cellStyle name="Comma 2 2 2 3 4 2 2 3" xfId="45670" xr:uid="{77D107AE-4330-4A97-9BB3-653B82D56D83}"/>
    <cellStyle name="Comma 2 2 2 3 4 2 2 4" xfId="28165" xr:uid="{8FAFEBA6-260A-4063-BAF5-068C8C4861C9}"/>
    <cellStyle name="Comma 2 2 2 3 4 2 3" xfId="15036" xr:uid="{C6014012-34D6-487E-B065-2CA38579B2EE}"/>
    <cellStyle name="Comma 2 2 2 3 4 2 3 2" xfId="50046" xr:uid="{1605E017-7234-439B-A56C-3F93A4C237C6}"/>
    <cellStyle name="Comma 2 2 2 3 4 2 3 3" xfId="32541" xr:uid="{2119B709-F858-4043-973F-B1FF7D7E42F0}"/>
    <cellStyle name="Comma 2 2 2 3 4 2 4" xfId="41294" xr:uid="{E74B9D99-D7EA-49C5-ADA7-617B1862FCEF}"/>
    <cellStyle name="Comma 2 2 2 3 4 2 5" xfId="23789" xr:uid="{714DBC22-9286-41D4-B1C3-A485562A2A46}"/>
    <cellStyle name="Comma 2 2 2 3 4 3" xfId="8471" xr:uid="{00000000-0005-0000-0000-00002F060000}"/>
    <cellStyle name="Comma 2 2 2 3 4 3 2" xfId="17224" xr:uid="{0EB4D62F-5642-4DFD-BB83-5E36FD26757C}"/>
    <cellStyle name="Comma 2 2 2 3 4 3 2 2" xfId="52234" xr:uid="{10BCBFE3-370D-43A5-B03C-6CDD8C40C089}"/>
    <cellStyle name="Comma 2 2 2 3 4 3 2 3" xfId="34729" xr:uid="{EBBC9C17-7B84-4A7C-9719-764909F97725}"/>
    <cellStyle name="Comma 2 2 2 3 4 3 3" xfId="43482" xr:uid="{58E2CCEB-E45F-42C0-9D75-8771991F4308}"/>
    <cellStyle name="Comma 2 2 2 3 4 3 4" xfId="25977" xr:uid="{75512316-0164-422A-96FB-60A6F8D611DA}"/>
    <cellStyle name="Comma 2 2 2 3 4 4" xfId="12848" xr:uid="{BF06DDA6-29ED-452C-9ABC-C02804200672}"/>
    <cellStyle name="Comma 2 2 2 3 4 4 2" xfId="47858" xr:uid="{01A31C16-8042-4D12-BEA1-693B45F59B80}"/>
    <cellStyle name="Comma 2 2 2 3 4 4 3" xfId="30353" xr:uid="{6497973F-8DCE-418E-8562-24276DA04F6F}"/>
    <cellStyle name="Comma 2 2 2 3 4 5" xfId="39106" xr:uid="{953A1EDA-CED8-4814-BDF7-52953841CBD6}"/>
    <cellStyle name="Comma 2 2 2 3 4 6" xfId="21601" xr:uid="{83CE336A-F4C0-493C-911C-F2071022D01E}"/>
    <cellStyle name="Comma 2 2 2 3 5" xfId="5188" xr:uid="{00000000-0005-0000-0000-000030060000}"/>
    <cellStyle name="Comma 2 2 2 3 5 2" xfId="9565" xr:uid="{00000000-0005-0000-0000-000031060000}"/>
    <cellStyle name="Comma 2 2 2 3 5 2 2" xfId="18318" xr:uid="{2AA6D70E-3128-477F-80A1-3F43D352E309}"/>
    <cellStyle name="Comma 2 2 2 3 5 2 2 2" xfId="53328" xr:uid="{56B612B7-DA50-4CA1-84E1-A494F35922C4}"/>
    <cellStyle name="Comma 2 2 2 3 5 2 2 3" xfId="35823" xr:uid="{60B7B4B3-43F3-43F7-974C-346AAA4997C1}"/>
    <cellStyle name="Comma 2 2 2 3 5 2 3" xfId="44576" xr:uid="{61F3E01E-BD84-4750-B377-41692BDEB267}"/>
    <cellStyle name="Comma 2 2 2 3 5 2 4" xfId="27071" xr:uid="{51211748-7860-4715-9245-5258C3A2482B}"/>
    <cellStyle name="Comma 2 2 2 3 5 3" xfId="13942" xr:uid="{51869932-7F53-4249-A5AD-116ACC35E997}"/>
    <cellStyle name="Comma 2 2 2 3 5 3 2" xfId="48952" xr:uid="{59DE1A35-7CC2-4571-9563-5073911B160F}"/>
    <cellStyle name="Comma 2 2 2 3 5 3 3" xfId="31447" xr:uid="{709B15F4-9DE9-4625-9BB6-89CF05722E40}"/>
    <cellStyle name="Comma 2 2 2 3 5 4" xfId="40200" xr:uid="{2ADD4DAB-726C-4BE2-B663-4A8FF85B6CD0}"/>
    <cellStyle name="Comma 2 2 2 3 5 5" xfId="22695" xr:uid="{61091F90-956C-45E6-B28F-D94A412E28B8}"/>
    <cellStyle name="Comma 2 2 2 3 6" xfId="7377" xr:uid="{00000000-0005-0000-0000-000032060000}"/>
    <cellStyle name="Comma 2 2 2 3 6 2" xfId="16130" xr:uid="{0A2CCB98-9D68-465E-9F8C-A8C901862238}"/>
    <cellStyle name="Comma 2 2 2 3 6 2 2" xfId="51140" xr:uid="{157AB911-C01F-4238-9E1D-A394FAF47FE6}"/>
    <cellStyle name="Comma 2 2 2 3 6 2 3" xfId="33635" xr:uid="{B2CB44B3-B57C-43E7-A05A-8DF28E4CED69}"/>
    <cellStyle name="Comma 2 2 2 3 6 3" xfId="42388" xr:uid="{366B5C41-1E6C-4544-9CB5-2710EB013FAA}"/>
    <cellStyle name="Comma 2 2 2 3 6 4" xfId="24883" xr:uid="{6FD1B551-358F-4193-930F-ABD03434826A}"/>
    <cellStyle name="Comma 2 2 2 3 7" xfId="11754" xr:uid="{95C40E17-7B04-4AAD-99D4-E4FDD1430675}"/>
    <cellStyle name="Comma 2 2 2 3 7 2" xfId="46764" xr:uid="{AA30C5FC-1080-4A30-84C5-3803A86C6D61}"/>
    <cellStyle name="Comma 2 2 2 3 7 3" xfId="29259" xr:uid="{9CD48672-85BA-4A2C-A1E4-641F19DFDE88}"/>
    <cellStyle name="Comma 2 2 2 3 8" xfId="38012" xr:uid="{C813815D-4592-4FE2-91DD-39F3D1EE2A75}"/>
    <cellStyle name="Comma 2 2 2 3 9" xfId="20507" xr:uid="{B670E5D7-D117-44C1-95B7-8B0BA4A04BAE}"/>
    <cellStyle name="Comma 2 2 2 4" xfId="2877" xr:uid="{00000000-0005-0000-0000-000033060000}"/>
    <cellStyle name="Comma 2 2 2 4 2" xfId="3156" xr:uid="{00000000-0005-0000-0000-000034060000}"/>
    <cellStyle name="Comma 2 2 2 4 2 2" xfId="3709" xr:uid="{00000000-0005-0000-0000-000035060000}"/>
    <cellStyle name="Comma 2 2 2 4 2 2 2" xfId="4805" xr:uid="{00000000-0005-0000-0000-000036060000}"/>
    <cellStyle name="Comma 2 2 2 4 2 2 2 2" xfId="6994" xr:uid="{00000000-0005-0000-0000-000037060000}"/>
    <cellStyle name="Comma 2 2 2 4 2 2 2 2 2" xfId="11371" xr:uid="{00000000-0005-0000-0000-000038060000}"/>
    <cellStyle name="Comma 2 2 2 4 2 2 2 2 2 2" xfId="20124" xr:uid="{316B18C3-7E10-4BE0-90DF-C73C981F0FBB}"/>
    <cellStyle name="Comma 2 2 2 4 2 2 2 2 2 2 2" xfId="55134" xr:uid="{2F0215AC-1F1A-4B23-9EF0-73B223075134}"/>
    <cellStyle name="Comma 2 2 2 4 2 2 2 2 2 2 3" xfId="37629" xr:uid="{88EB93C9-5FED-428B-AE29-88AABDF39FFD}"/>
    <cellStyle name="Comma 2 2 2 4 2 2 2 2 2 3" xfId="46382" xr:uid="{886B1EA4-F9CE-493A-9BFD-363F255154C3}"/>
    <cellStyle name="Comma 2 2 2 4 2 2 2 2 2 4" xfId="28877" xr:uid="{E6854442-CF9E-4FA9-9554-3060F198B645}"/>
    <cellStyle name="Comma 2 2 2 4 2 2 2 2 3" xfId="15748" xr:uid="{C1F698AF-3EA1-4EB7-9639-DB2F11EBBA42}"/>
    <cellStyle name="Comma 2 2 2 4 2 2 2 2 3 2" xfId="50758" xr:uid="{DF2C9C43-A24A-4FFD-9CA4-C4A84F3B7D1B}"/>
    <cellStyle name="Comma 2 2 2 4 2 2 2 2 3 3" xfId="33253" xr:uid="{A02B8F10-4616-41E8-9C17-C1CCBCFC5FFD}"/>
    <cellStyle name="Comma 2 2 2 4 2 2 2 2 4" xfId="42006" xr:uid="{E3C2EDC9-486E-446B-8166-F56CAE57276F}"/>
    <cellStyle name="Comma 2 2 2 4 2 2 2 2 5" xfId="24501" xr:uid="{A7D665C1-F8D3-4CCC-959C-13B56983BC51}"/>
    <cellStyle name="Comma 2 2 2 4 2 2 2 3" xfId="9183" xr:uid="{00000000-0005-0000-0000-000039060000}"/>
    <cellStyle name="Comma 2 2 2 4 2 2 2 3 2" xfId="17936" xr:uid="{F438802A-A6AC-4576-B974-3D8CE2E86450}"/>
    <cellStyle name="Comma 2 2 2 4 2 2 2 3 2 2" xfId="52946" xr:uid="{939B4A21-57E3-42D2-9AAB-E9F92299397A}"/>
    <cellStyle name="Comma 2 2 2 4 2 2 2 3 2 3" xfId="35441" xr:uid="{04AED69B-86B1-4947-908E-24F5012B84FA}"/>
    <cellStyle name="Comma 2 2 2 4 2 2 2 3 3" xfId="44194" xr:uid="{C9D0C0F4-454D-4D43-AEED-CDA9D9A2FDE1}"/>
    <cellStyle name="Comma 2 2 2 4 2 2 2 3 4" xfId="26689" xr:uid="{984AE8B6-9624-42CD-9C62-FCA21253F2C1}"/>
    <cellStyle name="Comma 2 2 2 4 2 2 2 4" xfId="13560" xr:uid="{8D23CBD7-6628-4EE5-8D56-E92C5285C3CC}"/>
    <cellStyle name="Comma 2 2 2 4 2 2 2 4 2" xfId="48570" xr:uid="{3786FCBA-E7E2-40B6-9CD6-0E2F4B0905AE}"/>
    <cellStyle name="Comma 2 2 2 4 2 2 2 4 3" xfId="31065" xr:uid="{FF1E86B5-3505-4DD1-962C-5776EEFE062C}"/>
    <cellStyle name="Comma 2 2 2 4 2 2 2 5" xfId="39818" xr:uid="{9D24B051-A38A-4264-8B1B-AFFE2AF52A85}"/>
    <cellStyle name="Comma 2 2 2 4 2 2 2 6" xfId="22313" xr:uid="{7774E065-65FB-452C-86B5-44C0E2B8367F}"/>
    <cellStyle name="Comma 2 2 2 4 2 2 3" xfId="5900" xr:uid="{00000000-0005-0000-0000-00003A060000}"/>
    <cellStyle name="Comma 2 2 2 4 2 2 3 2" xfId="10277" xr:uid="{00000000-0005-0000-0000-00003B060000}"/>
    <cellStyle name="Comma 2 2 2 4 2 2 3 2 2" xfId="19030" xr:uid="{B0A4CC04-A8FB-4C33-81C2-2B62D3E66D40}"/>
    <cellStyle name="Comma 2 2 2 4 2 2 3 2 2 2" xfId="54040" xr:uid="{1F726588-B5E1-48E6-85E9-09DC241DD02F}"/>
    <cellStyle name="Comma 2 2 2 4 2 2 3 2 2 3" xfId="36535" xr:uid="{B89B7595-7E0C-4051-A896-55690BA96B50}"/>
    <cellStyle name="Comma 2 2 2 4 2 2 3 2 3" xfId="45288" xr:uid="{13A90ACE-B901-41DD-A6D4-3172D692C1BD}"/>
    <cellStyle name="Comma 2 2 2 4 2 2 3 2 4" xfId="27783" xr:uid="{9A223300-0784-484F-92F6-308808ACA2A0}"/>
    <cellStyle name="Comma 2 2 2 4 2 2 3 3" xfId="14654" xr:uid="{B622D223-3EFE-4426-9BC7-63C6A69A3754}"/>
    <cellStyle name="Comma 2 2 2 4 2 2 3 3 2" xfId="49664" xr:uid="{A5C8FD78-E2B1-41F4-8CBC-BC68FDE01517}"/>
    <cellStyle name="Comma 2 2 2 4 2 2 3 3 3" xfId="32159" xr:uid="{540E63ED-AF95-48BC-9F50-617E79595C98}"/>
    <cellStyle name="Comma 2 2 2 4 2 2 3 4" xfId="40912" xr:uid="{DE4F0A3B-709E-45B6-8128-A9B77F28E282}"/>
    <cellStyle name="Comma 2 2 2 4 2 2 3 5" xfId="23407" xr:uid="{EB94BCB9-A53A-44D1-84C2-8AD5F1A61C93}"/>
    <cellStyle name="Comma 2 2 2 4 2 2 4" xfId="8089" xr:uid="{00000000-0005-0000-0000-00003C060000}"/>
    <cellStyle name="Comma 2 2 2 4 2 2 4 2" xfId="16842" xr:uid="{D6B0C8B2-F5A5-4901-BD1A-98584449E6F8}"/>
    <cellStyle name="Comma 2 2 2 4 2 2 4 2 2" xfId="51852" xr:uid="{86741C2F-7239-4C3F-83E3-1F850D5C3549}"/>
    <cellStyle name="Comma 2 2 2 4 2 2 4 2 3" xfId="34347" xr:uid="{3975D9FF-9299-4358-AC0B-A94BF7CB9D40}"/>
    <cellStyle name="Comma 2 2 2 4 2 2 4 3" xfId="43100" xr:uid="{794DBC0F-45BE-4E63-A7D8-ABCB02ABFFD0}"/>
    <cellStyle name="Comma 2 2 2 4 2 2 4 4" xfId="25595" xr:uid="{EB83EDF3-9EF1-40B6-A547-41F0BA582347}"/>
    <cellStyle name="Comma 2 2 2 4 2 2 5" xfId="12466" xr:uid="{648E72F5-7534-4321-BB69-0BF9A2968991}"/>
    <cellStyle name="Comma 2 2 2 4 2 2 5 2" xfId="47476" xr:uid="{7BF51D04-2AE3-4694-B1DD-6E603D2112DC}"/>
    <cellStyle name="Comma 2 2 2 4 2 2 5 3" xfId="29971" xr:uid="{2225B74D-13E9-496A-A5E3-7B2E630E7562}"/>
    <cellStyle name="Comma 2 2 2 4 2 2 6" xfId="38724" xr:uid="{903963C8-DE8E-43D4-8AB2-DBABF19BABF3}"/>
    <cellStyle name="Comma 2 2 2 4 2 2 7" xfId="21219" xr:uid="{527631E2-F87C-463C-AF0A-D09C43D8ECD8}"/>
    <cellStyle name="Comma 2 2 2 4 2 3" xfId="4257" xr:uid="{00000000-0005-0000-0000-00003D060000}"/>
    <cellStyle name="Comma 2 2 2 4 2 3 2" xfId="6446" xr:uid="{00000000-0005-0000-0000-00003E060000}"/>
    <cellStyle name="Comma 2 2 2 4 2 3 2 2" xfId="10823" xr:uid="{00000000-0005-0000-0000-00003F060000}"/>
    <cellStyle name="Comma 2 2 2 4 2 3 2 2 2" xfId="19576" xr:uid="{3E5CC1C5-AD63-4CA3-B733-ECB417B0B924}"/>
    <cellStyle name="Comma 2 2 2 4 2 3 2 2 2 2" xfId="54586" xr:uid="{EF302E17-7534-4138-AF13-8B2697577EB0}"/>
    <cellStyle name="Comma 2 2 2 4 2 3 2 2 2 3" xfId="37081" xr:uid="{3263FFEC-65AC-44E0-98FD-54CA1EBD61C8}"/>
    <cellStyle name="Comma 2 2 2 4 2 3 2 2 3" xfId="45834" xr:uid="{2A834A27-9C86-477D-9D01-E24FADD465BF}"/>
    <cellStyle name="Comma 2 2 2 4 2 3 2 2 4" xfId="28329" xr:uid="{61A8BDEC-9F08-4F7E-B578-0A7030D6B7D1}"/>
    <cellStyle name="Comma 2 2 2 4 2 3 2 3" xfId="15200" xr:uid="{72ECB20A-5F4E-4E7C-9C5E-33183741D7CC}"/>
    <cellStyle name="Comma 2 2 2 4 2 3 2 3 2" xfId="50210" xr:uid="{8CA8CAFA-1D82-4019-8F5F-C0128ADAF6F9}"/>
    <cellStyle name="Comma 2 2 2 4 2 3 2 3 3" xfId="32705" xr:uid="{501E372C-538D-4256-AEE1-82C4C38D2B4C}"/>
    <cellStyle name="Comma 2 2 2 4 2 3 2 4" xfId="41458" xr:uid="{E201A23B-6508-4D90-978B-D90869784788}"/>
    <cellStyle name="Comma 2 2 2 4 2 3 2 5" xfId="23953" xr:uid="{E7578710-FF89-4FD8-8168-D999EB0868E4}"/>
    <cellStyle name="Comma 2 2 2 4 2 3 3" xfId="8635" xr:uid="{00000000-0005-0000-0000-000040060000}"/>
    <cellStyle name="Comma 2 2 2 4 2 3 3 2" xfId="17388" xr:uid="{63B99CE8-3F7E-4AA7-A95C-4BBCFA762F25}"/>
    <cellStyle name="Comma 2 2 2 4 2 3 3 2 2" xfId="52398" xr:uid="{B0ABD570-D516-401B-9916-0A876ADBE5AB}"/>
    <cellStyle name="Comma 2 2 2 4 2 3 3 2 3" xfId="34893" xr:uid="{6DE6C630-2DF7-4B88-A6EB-9BEFEE91D07D}"/>
    <cellStyle name="Comma 2 2 2 4 2 3 3 3" xfId="43646" xr:uid="{8EA3F4C7-BFEF-4A88-A63B-6EF738777C2C}"/>
    <cellStyle name="Comma 2 2 2 4 2 3 3 4" xfId="26141" xr:uid="{8B8409E4-56DF-482C-ACD4-9DDB243EB49D}"/>
    <cellStyle name="Comma 2 2 2 4 2 3 4" xfId="13012" xr:uid="{871928E0-8827-4608-983C-602B178D1584}"/>
    <cellStyle name="Comma 2 2 2 4 2 3 4 2" xfId="48022" xr:uid="{7D264B9E-8D15-4986-B047-8A63BF0BDFE0}"/>
    <cellStyle name="Comma 2 2 2 4 2 3 4 3" xfId="30517" xr:uid="{75E51263-6B5B-4C9A-B71A-CD2C424D839E}"/>
    <cellStyle name="Comma 2 2 2 4 2 3 5" xfId="39270" xr:uid="{6FCE7FEB-85D9-4675-B095-1CF6649DE0C5}"/>
    <cellStyle name="Comma 2 2 2 4 2 3 6" xfId="21765" xr:uid="{61FBCCEE-EE08-4130-B1BA-B1EA84179A91}"/>
    <cellStyle name="Comma 2 2 2 4 2 4" xfId="5352" xr:uid="{00000000-0005-0000-0000-000041060000}"/>
    <cellStyle name="Comma 2 2 2 4 2 4 2" xfId="9729" xr:uid="{00000000-0005-0000-0000-000042060000}"/>
    <cellStyle name="Comma 2 2 2 4 2 4 2 2" xfId="18482" xr:uid="{0EF351D9-ADC5-4FB0-AAF1-DADEA0268DFA}"/>
    <cellStyle name="Comma 2 2 2 4 2 4 2 2 2" xfId="53492" xr:uid="{9DBE738A-72D3-4F30-A1F3-31B7B85B290E}"/>
    <cellStyle name="Comma 2 2 2 4 2 4 2 2 3" xfId="35987" xr:uid="{965E2C4E-38CD-4F9E-BBA6-F5588AAA03AA}"/>
    <cellStyle name="Comma 2 2 2 4 2 4 2 3" xfId="44740" xr:uid="{3F312E77-A2A4-4C02-94C4-E67EA074F9D5}"/>
    <cellStyle name="Comma 2 2 2 4 2 4 2 4" xfId="27235" xr:uid="{67437A1B-01CD-4089-9C1D-71353ED362AC}"/>
    <cellStyle name="Comma 2 2 2 4 2 4 3" xfId="14106" xr:uid="{2AC944D4-52AB-42B2-8E39-A60F1010732E}"/>
    <cellStyle name="Comma 2 2 2 4 2 4 3 2" xfId="49116" xr:uid="{5C746936-F040-4D17-9C83-02BBD6B5AED9}"/>
    <cellStyle name="Comma 2 2 2 4 2 4 3 3" xfId="31611" xr:uid="{0B866A2E-C4B1-4456-B313-24AC6A16225C}"/>
    <cellStyle name="Comma 2 2 2 4 2 4 4" xfId="40364" xr:uid="{15208816-468E-4A9E-AF12-CAE1E1C1ECC8}"/>
    <cellStyle name="Comma 2 2 2 4 2 4 5" xfId="22859" xr:uid="{E1692414-2C43-458E-A187-E852A2DD2C31}"/>
    <cellStyle name="Comma 2 2 2 4 2 5" xfId="7541" xr:uid="{00000000-0005-0000-0000-000043060000}"/>
    <cellStyle name="Comma 2 2 2 4 2 5 2" xfId="16294" xr:uid="{CB92E5D6-23C1-430C-B8DD-568F044B5C4D}"/>
    <cellStyle name="Comma 2 2 2 4 2 5 2 2" xfId="51304" xr:uid="{967EDACC-20EE-4D3F-B7FF-603A4CA9D594}"/>
    <cellStyle name="Comma 2 2 2 4 2 5 2 3" xfId="33799" xr:uid="{95182041-D3EC-491B-BD8C-15E4F5983576}"/>
    <cellStyle name="Comma 2 2 2 4 2 5 3" xfId="42552" xr:uid="{72752E09-104F-4BFA-8F4B-C1E8772B35CA}"/>
    <cellStyle name="Comma 2 2 2 4 2 5 4" xfId="25047" xr:uid="{4CC72940-CDC3-4E87-8888-8512A55AD1BD}"/>
    <cellStyle name="Comma 2 2 2 4 2 6" xfId="11918" xr:uid="{AAA0EFAD-0686-476D-9B06-8E92FDAF95E0}"/>
    <cellStyle name="Comma 2 2 2 4 2 6 2" xfId="46928" xr:uid="{10380E23-4067-4611-8644-A793A2DE3B86}"/>
    <cellStyle name="Comma 2 2 2 4 2 6 3" xfId="29423" xr:uid="{F2AFFF2E-66C3-4868-9F03-0E416A9DE136}"/>
    <cellStyle name="Comma 2 2 2 4 2 7" xfId="38176" xr:uid="{CE1062E5-655C-44BF-8873-D4EDDDD2E6D1}"/>
    <cellStyle name="Comma 2 2 2 4 2 8" xfId="20671" xr:uid="{9352979A-AC79-4268-A1FA-C0D2CD7FF0F1}"/>
    <cellStyle name="Comma 2 2 2 4 3" xfId="3435" xr:uid="{00000000-0005-0000-0000-000044060000}"/>
    <cellStyle name="Comma 2 2 2 4 3 2" xfId="4531" xr:uid="{00000000-0005-0000-0000-000045060000}"/>
    <cellStyle name="Comma 2 2 2 4 3 2 2" xfId="6720" xr:uid="{00000000-0005-0000-0000-000046060000}"/>
    <cellStyle name="Comma 2 2 2 4 3 2 2 2" xfId="11097" xr:uid="{00000000-0005-0000-0000-000047060000}"/>
    <cellStyle name="Comma 2 2 2 4 3 2 2 2 2" xfId="19850" xr:uid="{9D3F1F4E-CCE7-4749-B8DC-9C559B2C0744}"/>
    <cellStyle name="Comma 2 2 2 4 3 2 2 2 2 2" xfId="54860" xr:uid="{52B94BC3-4828-422E-A106-1DD267C43BAF}"/>
    <cellStyle name="Comma 2 2 2 4 3 2 2 2 2 3" xfId="37355" xr:uid="{17EEF4F3-F0A9-4C8D-91EC-A09E91BB45E9}"/>
    <cellStyle name="Comma 2 2 2 4 3 2 2 2 3" xfId="46108" xr:uid="{FE954488-D8AF-481C-9B52-93DA89084A5E}"/>
    <cellStyle name="Comma 2 2 2 4 3 2 2 2 4" xfId="28603" xr:uid="{7785A6BD-7355-4BD3-A399-E9D69DCF1E69}"/>
    <cellStyle name="Comma 2 2 2 4 3 2 2 3" xfId="15474" xr:uid="{CD449D4B-63C2-4646-805C-4A4E3F28B6FB}"/>
    <cellStyle name="Comma 2 2 2 4 3 2 2 3 2" xfId="50484" xr:uid="{E3644995-09B4-44AC-A8CA-BA640F6190E7}"/>
    <cellStyle name="Comma 2 2 2 4 3 2 2 3 3" xfId="32979" xr:uid="{B0305886-A092-45D5-BD1C-09808579DB6E}"/>
    <cellStyle name="Comma 2 2 2 4 3 2 2 4" xfId="41732" xr:uid="{189267D0-1B2C-4F60-A9B9-7896E5ED4A8C}"/>
    <cellStyle name="Comma 2 2 2 4 3 2 2 5" xfId="24227" xr:uid="{BC4ABF12-C788-44D9-8518-5B5FA3C50C63}"/>
    <cellStyle name="Comma 2 2 2 4 3 2 3" xfId="8909" xr:uid="{00000000-0005-0000-0000-000048060000}"/>
    <cellStyle name="Comma 2 2 2 4 3 2 3 2" xfId="17662" xr:uid="{3E7D4174-1F83-4826-A868-80E0DAFC7704}"/>
    <cellStyle name="Comma 2 2 2 4 3 2 3 2 2" xfId="52672" xr:uid="{4F8EB536-8699-4BD3-AE3A-63D73A59B7CE}"/>
    <cellStyle name="Comma 2 2 2 4 3 2 3 2 3" xfId="35167" xr:uid="{7074C7DF-38B5-40ED-B71A-AB29BD66741A}"/>
    <cellStyle name="Comma 2 2 2 4 3 2 3 3" xfId="43920" xr:uid="{9BCC7407-7B33-4022-B344-6F2B781AD846}"/>
    <cellStyle name="Comma 2 2 2 4 3 2 3 4" xfId="26415" xr:uid="{BD769EE4-5220-4D30-885C-04D9BF6E9119}"/>
    <cellStyle name="Comma 2 2 2 4 3 2 4" xfId="13286" xr:uid="{6809EF14-0C41-49FE-90C0-2F30B6856BFC}"/>
    <cellStyle name="Comma 2 2 2 4 3 2 4 2" xfId="48296" xr:uid="{EE46F78F-EB16-4199-BF5F-D3E08970924E}"/>
    <cellStyle name="Comma 2 2 2 4 3 2 4 3" xfId="30791" xr:uid="{11D506D8-E110-4E27-AE08-D00C548CA3BB}"/>
    <cellStyle name="Comma 2 2 2 4 3 2 5" xfId="39544" xr:uid="{D6BDDA94-E315-44ED-A553-30F21642CBAC}"/>
    <cellStyle name="Comma 2 2 2 4 3 2 6" xfId="22039" xr:uid="{DD34DF45-B3FC-4D58-B6BE-5438AE56B7DF}"/>
    <cellStyle name="Comma 2 2 2 4 3 3" xfId="5626" xr:uid="{00000000-0005-0000-0000-000049060000}"/>
    <cellStyle name="Comma 2 2 2 4 3 3 2" xfId="10003" xr:uid="{00000000-0005-0000-0000-00004A060000}"/>
    <cellStyle name="Comma 2 2 2 4 3 3 2 2" xfId="18756" xr:uid="{A1309898-F235-4E19-8C36-084F62C2CBEF}"/>
    <cellStyle name="Comma 2 2 2 4 3 3 2 2 2" xfId="53766" xr:uid="{2CA2F5F5-3055-4D31-8599-83E6B84484A0}"/>
    <cellStyle name="Comma 2 2 2 4 3 3 2 2 3" xfId="36261" xr:uid="{89C4212E-05B4-4F3C-B4F1-5348F6629035}"/>
    <cellStyle name="Comma 2 2 2 4 3 3 2 3" xfId="45014" xr:uid="{D6245C99-E4C6-438D-968C-788A09B44E5A}"/>
    <cellStyle name="Comma 2 2 2 4 3 3 2 4" xfId="27509" xr:uid="{DBA8D5DB-5DBA-4380-9708-EA66092E8F30}"/>
    <cellStyle name="Comma 2 2 2 4 3 3 3" xfId="14380" xr:uid="{3CB758CA-5375-4051-A310-DC1574B17BC8}"/>
    <cellStyle name="Comma 2 2 2 4 3 3 3 2" xfId="49390" xr:uid="{91D296AE-1066-4202-BB1B-895800E0A330}"/>
    <cellStyle name="Comma 2 2 2 4 3 3 3 3" xfId="31885" xr:uid="{6A81C759-9512-4FB2-9645-8700B857E309}"/>
    <cellStyle name="Comma 2 2 2 4 3 3 4" xfId="40638" xr:uid="{FE5DE4EA-4B27-4AC8-9535-8938D776BA36}"/>
    <cellStyle name="Comma 2 2 2 4 3 3 5" xfId="23133" xr:uid="{5416891B-3A10-4FB9-9931-87804AAA7552}"/>
    <cellStyle name="Comma 2 2 2 4 3 4" xfId="7815" xr:uid="{00000000-0005-0000-0000-00004B060000}"/>
    <cellStyle name="Comma 2 2 2 4 3 4 2" xfId="16568" xr:uid="{D931A379-6D1E-4DB5-AE6D-24B9258EE7CC}"/>
    <cellStyle name="Comma 2 2 2 4 3 4 2 2" xfId="51578" xr:uid="{331BFC0C-5E33-4354-A2DB-287D02DB9458}"/>
    <cellStyle name="Comma 2 2 2 4 3 4 2 3" xfId="34073" xr:uid="{84D0A0BB-066D-40D0-9F32-2B3B934FBDF9}"/>
    <cellStyle name="Comma 2 2 2 4 3 4 3" xfId="42826" xr:uid="{D791BAB5-630A-45F6-A5AF-352BBFB391BD}"/>
    <cellStyle name="Comma 2 2 2 4 3 4 4" xfId="25321" xr:uid="{92D8D28E-001F-4E0D-94E6-CA6E39B04BE2}"/>
    <cellStyle name="Comma 2 2 2 4 3 5" xfId="12192" xr:uid="{39650EE3-ADAD-47FE-BCD2-B9DABA1ADEAB}"/>
    <cellStyle name="Comma 2 2 2 4 3 5 2" xfId="47202" xr:uid="{2502D750-1ABA-4F43-9D3D-A11B3394A32D}"/>
    <cellStyle name="Comma 2 2 2 4 3 5 3" xfId="29697" xr:uid="{278BB051-1DEE-4F54-8EFA-D1EF24A2F727}"/>
    <cellStyle name="Comma 2 2 2 4 3 6" xfId="38450" xr:uid="{E9BF486D-F750-480B-B634-090F20D694B1}"/>
    <cellStyle name="Comma 2 2 2 4 3 7" xfId="20945" xr:uid="{3ADF50BB-E2C7-48C5-9A31-F576128768A7}"/>
    <cellStyle name="Comma 2 2 2 4 4" xfId="3983" xr:uid="{00000000-0005-0000-0000-00004C060000}"/>
    <cellStyle name="Comma 2 2 2 4 4 2" xfId="6172" xr:uid="{00000000-0005-0000-0000-00004D060000}"/>
    <cellStyle name="Comma 2 2 2 4 4 2 2" xfId="10549" xr:uid="{00000000-0005-0000-0000-00004E060000}"/>
    <cellStyle name="Comma 2 2 2 4 4 2 2 2" xfId="19302" xr:uid="{FEDCE545-5241-4ACA-97D2-AA5EA71B28D7}"/>
    <cellStyle name="Comma 2 2 2 4 4 2 2 2 2" xfId="54312" xr:uid="{6F01031B-54D3-4DC1-A2F0-C1699B969999}"/>
    <cellStyle name="Comma 2 2 2 4 4 2 2 2 3" xfId="36807" xr:uid="{E2582012-B159-43BE-887A-284EBA0AC46E}"/>
    <cellStyle name="Comma 2 2 2 4 4 2 2 3" xfId="45560" xr:uid="{983AC988-AADE-42DE-BAD1-EDAF7433178B}"/>
    <cellStyle name="Comma 2 2 2 4 4 2 2 4" xfId="28055" xr:uid="{9F5A714A-F392-4505-AF24-6FAEEE4D6904}"/>
    <cellStyle name="Comma 2 2 2 4 4 2 3" xfId="14926" xr:uid="{F80F59F9-F4D5-42E4-A4EC-11C6F11FA049}"/>
    <cellStyle name="Comma 2 2 2 4 4 2 3 2" xfId="49936" xr:uid="{1CEDC67C-558B-47D9-BF47-E9675D300EA0}"/>
    <cellStyle name="Comma 2 2 2 4 4 2 3 3" xfId="32431" xr:uid="{2AA659F1-E3C7-4854-8C6B-C7790B640126}"/>
    <cellStyle name="Comma 2 2 2 4 4 2 4" xfId="41184" xr:uid="{64CA4745-1DEA-45F8-9743-F9CA679C54AB}"/>
    <cellStyle name="Comma 2 2 2 4 4 2 5" xfId="23679" xr:uid="{740BE593-E7AE-45F9-84B9-05C956C1772F}"/>
    <cellStyle name="Comma 2 2 2 4 4 3" xfId="8361" xr:uid="{00000000-0005-0000-0000-00004F060000}"/>
    <cellStyle name="Comma 2 2 2 4 4 3 2" xfId="17114" xr:uid="{9B210263-D4DA-4AD4-9413-67909CA6F284}"/>
    <cellStyle name="Comma 2 2 2 4 4 3 2 2" xfId="52124" xr:uid="{5F31F90F-2E5F-4CDD-8D90-3533908C41E0}"/>
    <cellStyle name="Comma 2 2 2 4 4 3 2 3" xfId="34619" xr:uid="{BDC5582E-027D-476C-A62E-2839AB8C5A7E}"/>
    <cellStyle name="Comma 2 2 2 4 4 3 3" xfId="43372" xr:uid="{1EFF209B-9FC8-4C11-996F-43025ECF2FEE}"/>
    <cellStyle name="Comma 2 2 2 4 4 3 4" xfId="25867" xr:uid="{3BBD560E-8316-4182-817B-E4CC4CCDC996}"/>
    <cellStyle name="Comma 2 2 2 4 4 4" xfId="12738" xr:uid="{0E49A645-3A85-44A1-BD47-8411C27F1E8D}"/>
    <cellStyle name="Comma 2 2 2 4 4 4 2" xfId="47748" xr:uid="{D38B83FE-1717-454D-B13B-3D97E136059B}"/>
    <cellStyle name="Comma 2 2 2 4 4 4 3" xfId="30243" xr:uid="{98FC4D35-4350-4558-9FA2-877FC9CD890C}"/>
    <cellStyle name="Comma 2 2 2 4 4 5" xfId="38996" xr:uid="{445453B6-A3DE-4CE1-940D-7471D9B2532E}"/>
    <cellStyle name="Comma 2 2 2 4 4 6" xfId="21491" xr:uid="{D2977515-2F0A-49BE-90FF-7F80F8B0837F}"/>
    <cellStyle name="Comma 2 2 2 4 5" xfId="5078" xr:uid="{00000000-0005-0000-0000-000050060000}"/>
    <cellStyle name="Comma 2 2 2 4 5 2" xfId="9455" xr:uid="{00000000-0005-0000-0000-000051060000}"/>
    <cellStyle name="Comma 2 2 2 4 5 2 2" xfId="18208" xr:uid="{7F9CE758-C6E4-4921-8257-135DDF0EAE30}"/>
    <cellStyle name="Comma 2 2 2 4 5 2 2 2" xfId="53218" xr:uid="{6C5696B9-BD62-469E-89DC-81664D22C41D}"/>
    <cellStyle name="Comma 2 2 2 4 5 2 2 3" xfId="35713" xr:uid="{2D1648C8-C6E8-4A24-B460-62A6EB692491}"/>
    <cellStyle name="Comma 2 2 2 4 5 2 3" xfId="44466" xr:uid="{A3789FB8-3BA3-47BA-9285-23FFF97104BA}"/>
    <cellStyle name="Comma 2 2 2 4 5 2 4" xfId="26961" xr:uid="{5D884440-889F-4EAA-9683-6C3D7AECE43B}"/>
    <cellStyle name="Comma 2 2 2 4 5 3" xfId="13832" xr:uid="{04C47D6F-7EEA-4F4A-A231-831CB82EFA03}"/>
    <cellStyle name="Comma 2 2 2 4 5 3 2" xfId="48842" xr:uid="{EE2FC428-C0C2-4689-87F4-C9B89EA20B74}"/>
    <cellStyle name="Comma 2 2 2 4 5 3 3" xfId="31337" xr:uid="{DAF68A88-9044-49A5-934E-A9679F4C9EA5}"/>
    <cellStyle name="Comma 2 2 2 4 5 4" xfId="40090" xr:uid="{5F680963-583D-482C-BA25-B54637E9A06E}"/>
    <cellStyle name="Comma 2 2 2 4 5 5" xfId="22585" xr:uid="{2F3E93B3-BDF9-4CBC-95BE-EE7A92BE780D}"/>
    <cellStyle name="Comma 2 2 2 4 6" xfId="7267" xr:uid="{00000000-0005-0000-0000-000052060000}"/>
    <cellStyle name="Comma 2 2 2 4 6 2" xfId="16020" xr:uid="{080421DD-226D-4E3B-96CF-7D03214D8B00}"/>
    <cellStyle name="Comma 2 2 2 4 6 2 2" xfId="51030" xr:uid="{BC4F64D9-73A9-4E24-B874-9E46B9791BDA}"/>
    <cellStyle name="Comma 2 2 2 4 6 2 3" xfId="33525" xr:uid="{7FA6EDA4-896B-4E57-A598-302C035BCDA3}"/>
    <cellStyle name="Comma 2 2 2 4 6 3" xfId="42278" xr:uid="{E7E7C95E-201A-4BFB-8153-FF44BF82EAD0}"/>
    <cellStyle name="Comma 2 2 2 4 6 4" xfId="24773" xr:uid="{A9A0F4E9-AFC0-45D8-AC74-61196CB22FA8}"/>
    <cellStyle name="Comma 2 2 2 4 7" xfId="11644" xr:uid="{D3371266-23F6-4BDE-85AE-E519C33BC589}"/>
    <cellStyle name="Comma 2 2 2 4 7 2" xfId="46654" xr:uid="{C356B855-4065-45F5-96D3-32E7A3D5107A}"/>
    <cellStyle name="Comma 2 2 2 4 7 3" xfId="29149" xr:uid="{F02EBD01-3CDD-4EAC-8991-7DBFF28B6E0D}"/>
    <cellStyle name="Comma 2 2 2 4 8" xfId="37902" xr:uid="{5DC9CCCB-2FB7-41B5-BEAF-54356909ECAA}"/>
    <cellStyle name="Comma 2 2 2 4 9" xfId="20397" xr:uid="{C9641C2A-0E2E-4AAB-9DD4-3DC9DA78D480}"/>
    <cellStyle name="Comma 2 2 2 5" xfId="3106" xr:uid="{00000000-0005-0000-0000-000053060000}"/>
    <cellStyle name="Comma 2 2 2 5 2" xfId="3660" xr:uid="{00000000-0005-0000-0000-000054060000}"/>
    <cellStyle name="Comma 2 2 2 5 2 2" xfId="4756" xr:uid="{00000000-0005-0000-0000-000055060000}"/>
    <cellStyle name="Comma 2 2 2 5 2 2 2" xfId="6945" xr:uid="{00000000-0005-0000-0000-000056060000}"/>
    <cellStyle name="Comma 2 2 2 5 2 2 2 2" xfId="11322" xr:uid="{00000000-0005-0000-0000-000057060000}"/>
    <cellStyle name="Comma 2 2 2 5 2 2 2 2 2" xfId="20075" xr:uid="{D4D1328D-85EB-4B7F-8D3E-76764D6F9B6D}"/>
    <cellStyle name="Comma 2 2 2 5 2 2 2 2 2 2" xfId="55085" xr:uid="{799D0D28-21AF-4935-9138-175420835455}"/>
    <cellStyle name="Comma 2 2 2 5 2 2 2 2 2 3" xfId="37580" xr:uid="{D78C472D-2270-401E-95A6-477239E747AB}"/>
    <cellStyle name="Comma 2 2 2 5 2 2 2 2 3" xfId="46333" xr:uid="{D8A1B35D-B09C-407E-BC20-47E5F6DB8FEC}"/>
    <cellStyle name="Comma 2 2 2 5 2 2 2 2 4" xfId="28828" xr:uid="{41563ECA-F31A-4D15-8051-C8F5F19AF84B}"/>
    <cellStyle name="Comma 2 2 2 5 2 2 2 3" xfId="15699" xr:uid="{3F0D7519-8B2D-42D6-974B-BAB598394D66}"/>
    <cellStyle name="Comma 2 2 2 5 2 2 2 3 2" xfId="50709" xr:uid="{24985A4E-B796-4348-ACAA-219290041F60}"/>
    <cellStyle name="Comma 2 2 2 5 2 2 2 3 3" xfId="33204" xr:uid="{F06AFC0A-B037-47E6-B141-C50F9CE31D92}"/>
    <cellStyle name="Comma 2 2 2 5 2 2 2 4" xfId="41957" xr:uid="{B5E0243A-F091-4C4A-9F49-917E52FC563A}"/>
    <cellStyle name="Comma 2 2 2 5 2 2 2 5" xfId="24452" xr:uid="{06010C8E-4842-44AD-AE37-ADE3D5951DD8}"/>
    <cellStyle name="Comma 2 2 2 5 2 2 3" xfId="9134" xr:uid="{00000000-0005-0000-0000-000058060000}"/>
    <cellStyle name="Comma 2 2 2 5 2 2 3 2" xfId="17887" xr:uid="{858D9192-12B3-4B0A-B78A-8D46A93406AB}"/>
    <cellStyle name="Comma 2 2 2 5 2 2 3 2 2" xfId="52897" xr:uid="{C9CE50DB-C800-406A-9DBB-D422036ACF81}"/>
    <cellStyle name="Comma 2 2 2 5 2 2 3 2 3" xfId="35392" xr:uid="{851F32CD-C07E-415E-B805-5994F8433F0C}"/>
    <cellStyle name="Comma 2 2 2 5 2 2 3 3" xfId="44145" xr:uid="{7519259B-881B-4541-86EB-50901082931D}"/>
    <cellStyle name="Comma 2 2 2 5 2 2 3 4" xfId="26640" xr:uid="{58592CD5-7181-4B5B-BF85-6A2DB7B34B2A}"/>
    <cellStyle name="Comma 2 2 2 5 2 2 4" xfId="13511" xr:uid="{6192CAF2-F6B1-4717-9CE6-32356E09911A}"/>
    <cellStyle name="Comma 2 2 2 5 2 2 4 2" xfId="48521" xr:uid="{F59AFD21-E253-4957-AB82-0E80EF93CD65}"/>
    <cellStyle name="Comma 2 2 2 5 2 2 4 3" xfId="31016" xr:uid="{C5FA00E6-5989-418A-8EC8-0F750E62A979}"/>
    <cellStyle name="Comma 2 2 2 5 2 2 5" xfId="39769" xr:uid="{63CD2EF7-6F02-4D2C-824B-FAC8EB2746E4}"/>
    <cellStyle name="Comma 2 2 2 5 2 2 6" xfId="22264" xr:uid="{645AD329-7F18-4415-A25E-328C6802914E}"/>
    <cellStyle name="Comma 2 2 2 5 2 3" xfId="5851" xr:uid="{00000000-0005-0000-0000-000059060000}"/>
    <cellStyle name="Comma 2 2 2 5 2 3 2" xfId="10228" xr:uid="{00000000-0005-0000-0000-00005A060000}"/>
    <cellStyle name="Comma 2 2 2 5 2 3 2 2" xfId="18981" xr:uid="{7A2BC78A-D2E4-4503-AD27-908205599AFF}"/>
    <cellStyle name="Comma 2 2 2 5 2 3 2 2 2" xfId="53991" xr:uid="{25ABC7E6-FBA0-4161-B4DB-752DB150B7A2}"/>
    <cellStyle name="Comma 2 2 2 5 2 3 2 2 3" xfId="36486" xr:uid="{35D24B55-B27A-4FEE-9CE5-B422C99AA35B}"/>
    <cellStyle name="Comma 2 2 2 5 2 3 2 3" xfId="45239" xr:uid="{5589F35B-B64B-445E-8B8C-60E0F449FD80}"/>
    <cellStyle name="Comma 2 2 2 5 2 3 2 4" xfId="27734" xr:uid="{3F7632BC-AB29-43DD-8DDE-312ACDC0AB4D}"/>
    <cellStyle name="Comma 2 2 2 5 2 3 3" xfId="14605" xr:uid="{81C05721-6978-4027-909F-F829E5D7CF60}"/>
    <cellStyle name="Comma 2 2 2 5 2 3 3 2" xfId="49615" xr:uid="{79805690-C8B7-4B08-BE63-091C32DB36C1}"/>
    <cellStyle name="Comma 2 2 2 5 2 3 3 3" xfId="32110" xr:uid="{61680DE2-CB8A-459B-A46C-1FF747EB8A75}"/>
    <cellStyle name="Comma 2 2 2 5 2 3 4" xfId="40863" xr:uid="{EC2B674D-1AD2-43F6-B46E-A2E7A13BE6A8}"/>
    <cellStyle name="Comma 2 2 2 5 2 3 5" xfId="23358" xr:uid="{6A3B5061-223E-4141-97B0-C787E128A1D1}"/>
    <cellStyle name="Comma 2 2 2 5 2 4" xfId="8040" xr:uid="{00000000-0005-0000-0000-00005B060000}"/>
    <cellStyle name="Comma 2 2 2 5 2 4 2" xfId="16793" xr:uid="{4EDA5863-A8D9-45D3-A456-D43500BE8665}"/>
    <cellStyle name="Comma 2 2 2 5 2 4 2 2" xfId="51803" xr:uid="{CA2A6F4C-BB00-44A1-80DB-7B6F6EE80BDE}"/>
    <cellStyle name="Comma 2 2 2 5 2 4 2 3" xfId="34298" xr:uid="{817A65DD-A23A-47D0-ABCA-617C4B93DB5B}"/>
    <cellStyle name="Comma 2 2 2 5 2 4 3" xfId="43051" xr:uid="{18FC2C49-2F98-4F39-AEED-B96E4440172F}"/>
    <cellStyle name="Comma 2 2 2 5 2 4 4" xfId="25546" xr:uid="{6F3DA8D6-96EA-494B-956D-BEB3DC8CC8F7}"/>
    <cellStyle name="Comma 2 2 2 5 2 5" xfId="12417" xr:uid="{C6843DC6-1788-4D76-BBDC-09604902E70D}"/>
    <cellStyle name="Comma 2 2 2 5 2 5 2" xfId="47427" xr:uid="{DC7EF611-9D63-465C-87C2-1727894E2BB9}"/>
    <cellStyle name="Comma 2 2 2 5 2 5 3" xfId="29922" xr:uid="{AA9800A4-B967-46B1-BF90-FEB2280287BA}"/>
    <cellStyle name="Comma 2 2 2 5 2 6" xfId="38675" xr:uid="{680195A7-1777-4BCE-AEE9-4023078B0E7C}"/>
    <cellStyle name="Comma 2 2 2 5 2 7" xfId="21170" xr:uid="{13EB59C9-317E-471B-AAFC-98643382D2F2}"/>
    <cellStyle name="Comma 2 2 2 5 3" xfId="4208" xr:uid="{00000000-0005-0000-0000-00005C060000}"/>
    <cellStyle name="Comma 2 2 2 5 3 2" xfId="6397" xr:uid="{00000000-0005-0000-0000-00005D060000}"/>
    <cellStyle name="Comma 2 2 2 5 3 2 2" xfId="10774" xr:uid="{00000000-0005-0000-0000-00005E060000}"/>
    <cellStyle name="Comma 2 2 2 5 3 2 2 2" xfId="19527" xr:uid="{C098AA04-7694-417A-B799-E696115C0985}"/>
    <cellStyle name="Comma 2 2 2 5 3 2 2 2 2" xfId="54537" xr:uid="{D4B98407-53C8-4305-9DB7-A86E975FD670}"/>
    <cellStyle name="Comma 2 2 2 5 3 2 2 2 3" xfId="37032" xr:uid="{CE81B9A7-12ED-4799-AA16-68E4E0CFB4DC}"/>
    <cellStyle name="Comma 2 2 2 5 3 2 2 3" xfId="45785" xr:uid="{348A228C-A4AA-44D9-99F5-0550AC603D22}"/>
    <cellStyle name="Comma 2 2 2 5 3 2 2 4" xfId="28280" xr:uid="{36735E53-FF74-4796-9913-D25E695C7154}"/>
    <cellStyle name="Comma 2 2 2 5 3 2 3" xfId="15151" xr:uid="{74AA4DD4-6DD2-4575-A5CA-6789AD6171AE}"/>
    <cellStyle name="Comma 2 2 2 5 3 2 3 2" xfId="50161" xr:uid="{9F352F74-8E24-4962-B8CA-E357816A950E}"/>
    <cellStyle name="Comma 2 2 2 5 3 2 3 3" xfId="32656" xr:uid="{5DDB33DC-2A53-47C6-87E5-CF6571CAA489}"/>
    <cellStyle name="Comma 2 2 2 5 3 2 4" xfId="41409" xr:uid="{CBEA07DA-3FC1-4318-87F0-696719E5C2CE}"/>
    <cellStyle name="Comma 2 2 2 5 3 2 5" xfId="23904" xr:uid="{5BF795DF-DDDA-4609-A526-C2B293710299}"/>
    <cellStyle name="Comma 2 2 2 5 3 3" xfId="8586" xr:uid="{00000000-0005-0000-0000-00005F060000}"/>
    <cellStyle name="Comma 2 2 2 5 3 3 2" xfId="17339" xr:uid="{420A92A7-49CF-45C0-82E4-AC158639E5C5}"/>
    <cellStyle name="Comma 2 2 2 5 3 3 2 2" xfId="52349" xr:uid="{AA8F0403-0BCB-4A18-AFA5-821F987A1692}"/>
    <cellStyle name="Comma 2 2 2 5 3 3 2 3" xfId="34844" xr:uid="{E937DB6F-63BB-4978-BEF5-7D3903E981D0}"/>
    <cellStyle name="Comma 2 2 2 5 3 3 3" xfId="43597" xr:uid="{685EAB00-1DF8-45E6-A633-7D2188B08914}"/>
    <cellStyle name="Comma 2 2 2 5 3 3 4" xfId="26092" xr:uid="{951A6474-294C-49DF-9350-527E30B4E547}"/>
    <cellStyle name="Comma 2 2 2 5 3 4" xfId="12963" xr:uid="{80E9B6EA-CE86-43D4-9921-FB94CE71E8AB}"/>
    <cellStyle name="Comma 2 2 2 5 3 4 2" xfId="47973" xr:uid="{3753368C-51EE-4037-B1D4-E30BEA8CC978}"/>
    <cellStyle name="Comma 2 2 2 5 3 4 3" xfId="30468" xr:uid="{3ED95D46-38F3-4F75-BDB7-44726CCCFD72}"/>
    <cellStyle name="Comma 2 2 2 5 3 5" xfId="39221" xr:uid="{3C16EBC1-8BE5-4EBE-8D7E-77C2B8BBF8F3}"/>
    <cellStyle name="Comma 2 2 2 5 3 6" xfId="21716" xr:uid="{F2678143-0DA8-4DCA-B76F-42F162D7070A}"/>
    <cellStyle name="Comma 2 2 2 5 4" xfId="5303" xr:uid="{00000000-0005-0000-0000-000060060000}"/>
    <cellStyle name="Comma 2 2 2 5 4 2" xfId="9680" xr:uid="{00000000-0005-0000-0000-000061060000}"/>
    <cellStyle name="Comma 2 2 2 5 4 2 2" xfId="18433" xr:uid="{9E17DFAD-F1DB-4C4D-A2BB-868CB05946CA}"/>
    <cellStyle name="Comma 2 2 2 5 4 2 2 2" xfId="53443" xr:uid="{6644282B-C338-4F9F-AF96-C5EA3B700E0A}"/>
    <cellStyle name="Comma 2 2 2 5 4 2 2 3" xfId="35938" xr:uid="{1E1CD92C-3BD6-4752-9E02-A2413F263B0B}"/>
    <cellStyle name="Comma 2 2 2 5 4 2 3" xfId="44691" xr:uid="{474605A5-8753-44CA-AFF4-EA3AD6749288}"/>
    <cellStyle name="Comma 2 2 2 5 4 2 4" xfId="27186" xr:uid="{2F094C1A-EFA4-4851-B103-7243A04B4070}"/>
    <cellStyle name="Comma 2 2 2 5 4 3" xfId="14057" xr:uid="{EEBDF537-9217-416E-B565-D0DD35099F4B}"/>
    <cellStyle name="Comma 2 2 2 5 4 3 2" xfId="49067" xr:uid="{8134EA1D-AA62-45AA-AAFF-F9CC7A4F077D}"/>
    <cellStyle name="Comma 2 2 2 5 4 3 3" xfId="31562" xr:uid="{56A5C566-A5E8-43C1-9735-74F94A2F5B9A}"/>
    <cellStyle name="Comma 2 2 2 5 4 4" xfId="40315" xr:uid="{5A6F47B8-4A82-44DD-98E5-588495E3EC20}"/>
    <cellStyle name="Comma 2 2 2 5 4 5" xfId="22810" xr:uid="{63A3245D-E43A-46A4-BBCC-2C6B002F4E7B}"/>
    <cellStyle name="Comma 2 2 2 5 5" xfId="7492" xr:uid="{00000000-0005-0000-0000-000062060000}"/>
    <cellStyle name="Comma 2 2 2 5 5 2" xfId="16245" xr:uid="{A7C3D200-2724-418D-A24A-BDB193D8FB67}"/>
    <cellStyle name="Comma 2 2 2 5 5 2 2" xfId="51255" xr:uid="{3DEB8872-D7CB-4D79-9746-855C343443C4}"/>
    <cellStyle name="Comma 2 2 2 5 5 2 3" xfId="33750" xr:uid="{73D0F494-92BE-4F64-9F4F-2A635F083E01}"/>
    <cellStyle name="Comma 2 2 2 5 5 3" xfId="42503" xr:uid="{5158E453-10BB-406C-B770-D4860B2B1A4D}"/>
    <cellStyle name="Comma 2 2 2 5 5 4" xfId="24998" xr:uid="{189255A2-3AEB-47AF-805C-D65541C8F0DD}"/>
    <cellStyle name="Comma 2 2 2 5 6" xfId="11869" xr:uid="{38885262-2FFB-4599-AE21-F7A3C4B3C739}"/>
    <cellStyle name="Comma 2 2 2 5 6 2" xfId="46879" xr:uid="{E7B474EE-514B-4B6D-9098-19B1C0C7C80E}"/>
    <cellStyle name="Comma 2 2 2 5 6 3" xfId="29374" xr:uid="{F94B9032-DB57-43B5-8BA7-1A76F75B7103}"/>
    <cellStyle name="Comma 2 2 2 5 7" xfId="38127" xr:uid="{E10C7A9D-A49B-4273-BCF0-8E257D2DCB6E}"/>
    <cellStyle name="Comma 2 2 2 5 8" xfId="20622" xr:uid="{8942BBEC-B73F-4882-8414-AC8D3CD4BA08}"/>
    <cellStyle name="Comma 2 2 2 6" xfId="3385" xr:uid="{00000000-0005-0000-0000-000063060000}"/>
    <cellStyle name="Comma 2 2 2 6 2" xfId="4482" xr:uid="{00000000-0005-0000-0000-000064060000}"/>
    <cellStyle name="Comma 2 2 2 6 2 2" xfId="6671" xr:uid="{00000000-0005-0000-0000-000065060000}"/>
    <cellStyle name="Comma 2 2 2 6 2 2 2" xfId="11048" xr:uid="{00000000-0005-0000-0000-000066060000}"/>
    <cellStyle name="Comma 2 2 2 6 2 2 2 2" xfId="19801" xr:uid="{8BEF4E5B-2660-472D-B1E9-A2456D675440}"/>
    <cellStyle name="Comma 2 2 2 6 2 2 2 2 2" xfId="54811" xr:uid="{BF1F7F4E-DECC-45AA-96FE-1C933FEAE88F}"/>
    <cellStyle name="Comma 2 2 2 6 2 2 2 2 3" xfId="37306" xr:uid="{5B8BC5BB-BE78-4FF2-AA8A-AA00BFB8E044}"/>
    <cellStyle name="Comma 2 2 2 6 2 2 2 3" xfId="46059" xr:uid="{C5032E20-D371-4EDF-BD39-76CDD05C2B4F}"/>
    <cellStyle name="Comma 2 2 2 6 2 2 2 4" xfId="28554" xr:uid="{2768933B-3438-40DC-8779-CDAB4BFC0A69}"/>
    <cellStyle name="Comma 2 2 2 6 2 2 3" xfId="15425" xr:uid="{382CF053-3D49-4AC5-ABC6-A64FDD46164F}"/>
    <cellStyle name="Comma 2 2 2 6 2 2 3 2" xfId="50435" xr:uid="{736EE295-A750-4C23-9171-07FC98B077F8}"/>
    <cellStyle name="Comma 2 2 2 6 2 2 3 3" xfId="32930" xr:uid="{47252B67-19B8-4BC9-BB88-062CB9197663}"/>
    <cellStyle name="Comma 2 2 2 6 2 2 4" xfId="41683" xr:uid="{EED0BE6C-7A74-4BDD-B744-B6DAC78F5C5A}"/>
    <cellStyle name="Comma 2 2 2 6 2 2 5" xfId="24178" xr:uid="{9A766807-4E06-46EE-B119-F46B5D6A88A1}"/>
    <cellStyle name="Comma 2 2 2 6 2 3" xfId="8860" xr:uid="{00000000-0005-0000-0000-000067060000}"/>
    <cellStyle name="Comma 2 2 2 6 2 3 2" xfId="17613" xr:uid="{B7BA7415-F572-412C-A19B-C8A4484C79DC}"/>
    <cellStyle name="Comma 2 2 2 6 2 3 2 2" xfId="52623" xr:uid="{7C29F0BB-0BC3-4EF9-9FB0-D0A4B2970D62}"/>
    <cellStyle name="Comma 2 2 2 6 2 3 2 3" xfId="35118" xr:uid="{E105CAEF-E47A-4E11-9808-6617AA86C365}"/>
    <cellStyle name="Comma 2 2 2 6 2 3 3" xfId="43871" xr:uid="{674EB168-B4CD-4F85-8979-A5F47F553F75}"/>
    <cellStyle name="Comma 2 2 2 6 2 3 4" xfId="26366" xr:uid="{33C4CF60-ED67-4DFD-AFEC-5818C3A0928F}"/>
    <cellStyle name="Comma 2 2 2 6 2 4" xfId="13237" xr:uid="{87F4A60C-A034-4288-8483-D9FD7503F708}"/>
    <cellStyle name="Comma 2 2 2 6 2 4 2" xfId="48247" xr:uid="{F5994359-A846-4FD5-9296-5CF9895417DF}"/>
    <cellStyle name="Comma 2 2 2 6 2 4 3" xfId="30742" xr:uid="{DD1D94D6-6B4C-427C-BDB0-6F6ACA3D7608}"/>
    <cellStyle name="Comma 2 2 2 6 2 5" xfId="39495" xr:uid="{74367EFD-7768-469C-874C-3B5833F3031E}"/>
    <cellStyle name="Comma 2 2 2 6 2 6" xfId="21990" xr:uid="{7C708326-1C33-491E-962F-C66802325EAB}"/>
    <cellStyle name="Comma 2 2 2 6 3" xfId="5577" xr:uid="{00000000-0005-0000-0000-000068060000}"/>
    <cellStyle name="Comma 2 2 2 6 3 2" xfId="9954" xr:uid="{00000000-0005-0000-0000-000069060000}"/>
    <cellStyle name="Comma 2 2 2 6 3 2 2" xfId="18707" xr:uid="{A24DE335-DF24-4AB9-8C0F-07B80993D088}"/>
    <cellStyle name="Comma 2 2 2 6 3 2 2 2" xfId="53717" xr:uid="{74E1BC6C-99C5-4851-8A59-9BF96AEE4CC2}"/>
    <cellStyle name="Comma 2 2 2 6 3 2 2 3" xfId="36212" xr:uid="{4D0DE91C-9B8B-4047-B4C5-F53843C04D98}"/>
    <cellStyle name="Comma 2 2 2 6 3 2 3" xfId="44965" xr:uid="{954AB615-4B58-4FA9-A976-E0FB050588C8}"/>
    <cellStyle name="Comma 2 2 2 6 3 2 4" xfId="27460" xr:uid="{BD878A78-68E5-49DC-BA04-05F8CA93A163}"/>
    <cellStyle name="Comma 2 2 2 6 3 3" xfId="14331" xr:uid="{DBDAF27F-0CE0-486F-B949-92704CAACCE3}"/>
    <cellStyle name="Comma 2 2 2 6 3 3 2" xfId="49341" xr:uid="{08309937-1716-4CD6-8CE5-0CB06F869C6E}"/>
    <cellStyle name="Comma 2 2 2 6 3 3 3" xfId="31836" xr:uid="{03B5FED2-8A2A-4E79-9782-6E367BD5CFA1}"/>
    <cellStyle name="Comma 2 2 2 6 3 4" xfId="40589" xr:uid="{E8B69698-208A-44D5-A3D3-32DC7F33E568}"/>
    <cellStyle name="Comma 2 2 2 6 3 5" xfId="23084" xr:uid="{035FDC11-9023-478A-B2C2-7E9383D30394}"/>
    <cellStyle name="Comma 2 2 2 6 4" xfId="7766" xr:uid="{00000000-0005-0000-0000-00006A060000}"/>
    <cellStyle name="Comma 2 2 2 6 4 2" xfId="16519" xr:uid="{84D2A90C-4A70-42D8-A0D4-E91A0E013024}"/>
    <cellStyle name="Comma 2 2 2 6 4 2 2" xfId="51529" xr:uid="{7E8C64B0-DA94-4C9C-8B28-33B71D1F8B83}"/>
    <cellStyle name="Comma 2 2 2 6 4 2 3" xfId="34024" xr:uid="{1FC7C655-1DB9-4E39-84B0-3750541E9B43}"/>
    <cellStyle name="Comma 2 2 2 6 4 3" xfId="42777" xr:uid="{69F4BCAC-E89B-4CF1-AA32-278ED9EA4202}"/>
    <cellStyle name="Comma 2 2 2 6 4 4" xfId="25272" xr:uid="{BB583372-7A31-4E3D-8639-F62C009E89A5}"/>
    <cellStyle name="Comma 2 2 2 6 5" xfId="12143" xr:uid="{7C645132-72E6-448B-86DB-A7015F2F5B03}"/>
    <cellStyle name="Comma 2 2 2 6 5 2" xfId="47153" xr:uid="{B5437F41-F4C3-4710-A5AF-B84E2D2311E4}"/>
    <cellStyle name="Comma 2 2 2 6 5 3" xfId="29648" xr:uid="{414C3EB8-C41F-4DE6-BB81-9A77241F7733}"/>
    <cellStyle name="Comma 2 2 2 6 6" xfId="38401" xr:uid="{BEBE5AAF-ACAF-4FAB-90E1-5EE8397565BB}"/>
    <cellStyle name="Comma 2 2 2 6 7" xfId="20896" xr:uid="{91D9BA60-0537-4F17-A23D-C80E91BE83E4}"/>
    <cellStyle name="Comma 2 2 2 7" xfId="3935" xr:uid="{00000000-0005-0000-0000-00006B060000}"/>
    <cellStyle name="Comma 2 2 2 7 2" xfId="6124" xr:uid="{00000000-0005-0000-0000-00006C060000}"/>
    <cellStyle name="Comma 2 2 2 7 2 2" xfId="10501" xr:uid="{00000000-0005-0000-0000-00006D060000}"/>
    <cellStyle name="Comma 2 2 2 7 2 2 2" xfId="19254" xr:uid="{D9A16B19-F762-4C11-8AC4-9214E2F4F61B}"/>
    <cellStyle name="Comma 2 2 2 7 2 2 2 2" xfId="54264" xr:uid="{E1A84B57-689F-40F9-AC26-7D1B1C941064}"/>
    <cellStyle name="Comma 2 2 2 7 2 2 2 3" xfId="36759" xr:uid="{84424FE4-3573-43F7-979B-7133B2A66724}"/>
    <cellStyle name="Comma 2 2 2 7 2 2 3" xfId="45512" xr:uid="{B4E6DE07-6998-437B-971E-E414241F9A3F}"/>
    <cellStyle name="Comma 2 2 2 7 2 2 4" xfId="28007" xr:uid="{B9A5861F-B89D-4A01-90F0-2525DB631FF3}"/>
    <cellStyle name="Comma 2 2 2 7 2 3" xfId="14878" xr:uid="{A5A87E22-490D-4D29-8D9F-C8FA325F0480}"/>
    <cellStyle name="Comma 2 2 2 7 2 3 2" xfId="49888" xr:uid="{FEAB30D2-38AA-4CC8-B68D-911C62E257F8}"/>
    <cellStyle name="Comma 2 2 2 7 2 3 3" xfId="32383" xr:uid="{A3E9DEB9-B2BD-4B57-8A7B-09BA1E2DC5F3}"/>
    <cellStyle name="Comma 2 2 2 7 2 4" xfId="41136" xr:uid="{901FB050-DB13-4BDB-A021-1954FC38FD89}"/>
    <cellStyle name="Comma 2 2 2 7 2 5" xfId="23631" xr:uid="{0B46C46A-67AD-403A-95A1-9661053E38E1}"/>
    <cellStyle name="Comma 2 2 2 7 3" xfId="8313" xr:uid="{00000000-0005-0000-0000-00006E060000}"/>
    <cellStyle name="Comma 2 2 2 7 3 2" xfId="17066" xr:uid="{204F0ABB-CC8B-41E2-91FB-2079A155A537}"/>
    <cellStyle name="Comma 2 2 2 7 3 2 2" xfId="52076" xr:uid="{CCFB0712-003B-4378-9014-AB1C761366A3}"/>
    <cellStyle name="Comma 2 2 2 7 3 2 3" xfId="34571" xr:uid="{D78D58B0-CF1B-4E35-9EB5-45EED6D3DD9B}"/>
    <cellStyle name="Comma 2 2 2 7 3 3" xfId="43324" xr:uid="{366480AB-B936-4E2B-839A-6EC610A76108}"/>
    <cellStyle name="Comma 2 2 2 7 3 4" xfId="25819" xr:uid="{19F6EFC5-3495-4C93-89AB-BDF14CE04A6B}"/>
    <cellStyle name="Comma 2 2 2 7 4" xfId="12690" xr:uid="{3B4981F8-7DA9-4431-A621-37E7AC385347}"/>
    <cellStyle name="Comma 2 2 2 7 4 2" xfId="47700" xr:uid="{B9855600-8D6E-4FA6-98E2-E5F3F76EAD0B}"/>
    <cellStyle name="Comma 2 2 2 7 4 3" xfId="30195" xr:uid="{25E4AF3E-2784-4551-8DBA-F9306611D500}"/>
    <cellStyle name="Comma 2 2 2 7 5" xfId="38948" xr:uid="{6084ACFF-2FCE-495D-A4BD-749FF52A06FE}"/>
    <cellStyle name="Comma 2 2 2 7 6" xfId="21443" xr:uid="{DCE593BE-536B-4D69-A620-3E488F9448E0}"/>
    <cellStyle name="Comma 2 2 2 8" xfId="5030" xr:uid="{00000000-0005-0000-0000-00006F060000}"/>
    <cellStyle name="Comma 2 2 2 8 2" xfId="9407" xr:uid="{00000000-0005-0000-0000-000070060000}"/>
    <cellStyle name="Comma 2 2 2 8 2 2" xfId="18160" xr:uid="{F8AACAFE-24DB-42EB-98E7-CABF4FEDAD87}"/>
    <cellStyle name="Comma 2 2 2 8 2 2 2" xfId="53170" xr:uid="{E598CE43-C9ED-4D4B-9B8C-E6C2D3DB5688}"/>
    <cellStyle name="Comma 2 2 2 8 2 2 3" xfId="35665" xr:uid="{764A6E7C-A4DF-4927-9E38-E38E6490521B}"/>
    <cellStyle name="Comma 2 2 2 8 2 3" xfId="44418" xr:uid="{9205DC5C-414A-4010-9B8D-784219447220}"/>
    <cellStyle name="Comma 2 2 2 8 2 4" xfId="26913" xr:uid="{36456702-9FFD-40D0-8472-082B625A22D5}"/>
    <cellStyle name="Comma 2 2 2 8 3" xfId="13784" xr:uid="{60692767-40AB-44D7-8CEC-0F13BD9D1E3B}"/>
    <cellStyle name="Comma 2 2 2 8 3 2" xfId="48794" xr:uid="{ABF852B2-4061-4FA1-9FAC-702A3FC82A82}"/>
    <cellStyle name="Comma 2 2 2 8 3 3" xfId="31289" xr:uid="{F9BA8E69-FCB2-4146-87E6-B2EA74853E7A}"/>
    <cellStyle name="Comma 2 2 2 8 4" xfId="40042" xr:uid="{A80F1E36-8801-4239-B914-2FCBA787D01F}"/>
    <cellStyle name="Comma 2 2 2 8 5" xfId="22537" xr:uid="{934A2794-A3F4-4F2B-A32B-55129F547CB7}"/>
    <cellStyle name="Comma 2 2 2 9" xfId="7219" xr:uid="{00000000-0005-0000-0000-000071060000}"/>
    <cellStyle name="Comma 2 2 2 9 2" xfId="15972" xr:uid="{0D7C8EAE-363C-4AC9-B27D-E676849D97BF}"/>
    <cellStyle name="Comma 2 2 2 9 2 2" xfId="50982" xr:uid="{1C86C293-0941-407B-8F10-548E6BB0B461}"/>
    <cellStyle name="Comma 2 2 2 9 2 3" xfId="33477" xr:uid="{F8BABBC2-FAFA-4927-A734-455FD5BEAA6C}"/>
    <cellStyle name="Comma 2 2 2 9 3" xfId="42230" xr:uid="{2CFD658C-AE07-4899-8ACF-73C3EC26EC33}"/>
    <cellStyle name="Comma 2 2 2 9 4" xfId="24725" xr:uid="{E0F4D64A-D733-4713-B681-730D079364A5}"/>
    <cellStyle name="Comma 2 2 3" xfId="2930" xr:uid="{00000000-0005-0000-0000-000072060000}"/>
    <cellStyle name="Comma 2 2 3 10" xfId="20447" xr:uid="{DD38BD2D-D0BE-489B-BC7A-660ED8AA17E4}"/>
    <cellStyle name="Comma 2 2 3 2" xfId="3042" xr:uid="{00000000-0005-0000-0000-000073060000}"/>
    <cellStyle name="Comma 2 2 3 2 2" xfId="3318" xr:uid="{00000000-0005-0000-0000-000074060000}"/>
    <cellStyle name="Comma 2 2 3 2 2 2" xfId="3871" xr:uid="{00000000-0005-0000-0000-000075060000}"/>
    <cellStyle name="Comma 2 2 3 2 2 2 2" xfId="4967" xr:uid="{00000000-0005-0000-0000-000076060000}"/>
    <cellStyle name="Comma 2 2 3 2 2 2 2 2" xfId="7156" xr:uid="{00000000-0005-0000-0000-000077060000}"/>
    <cellStyle name="Comma 2 2 3 2 2 2 2 2 2" xfId="11533" xr:uid="{00000000-0005-0000-0000-000078060000}"/>
    <cellStyle name="Comma 2 2 3 2 2 2 2 2 2 2" xfId="20286" xr:uid="{7F9AE09B-22B3-4B54-8EEA-FDDE344616F5}"/>
    <cellStyle name="Comma 2 2 3 2 2 2 2 2 2 2 2" xfId="55296" xr:uid="{D1BC3C7F-7B34-4164-8B52-321183DC2F93}"/>
    <cellStyle name="Comma 2 2 3 2 2 2 2 2 2 2 3" xfId="37791" xr:uid="{51DA4D1B-2E19-438B-898F-6423E0619204}"/>
    <cellStyle name="Comma 2 2 3 2 2 2 2 2 2 3" xfId="46544" xr:uid="{75E67E4B-C90F-4157-A126-A36A1C8A9817}"/>
    <cellStyle name="Comma 2 2 3 2 2 2 2 2 2 4" xfId="29039" xr:uid="{3B83E2CF-3162-441D-A74D-9ED9470A04BB}"/>
    <cellStyle name="Comma 2 2 3 2 2 2 2 2 3" xfId="15910" xr:uid="{6B147001-844E-4152-9BF4-8FD06E9E53F1}"/>
    <cellStyle name="Comma 2 2 3 2 2 2 2 2 3 2" xfId="50920" xr:uid="{ADB4FBF4-EDAD-4AB0-83BE-3B7ED1B0DA2D}"/>
    <cellStyle name="Comma 2 2 3 2 2 2 2 2 3 3" xfId="33415" xr:uid="{533EA398-C0FF-440B-B9AC-E14E0C726E67}"/>
    <cellStyle name="Comma 2 2 3 2 2 2 2 2 4" xfId="42168" xr:uid="{6FBC45C1-F52D-4E02-BB0A-CF1CF0143352}"/>
    <cellStyle name="Comma 2 2 3 2 2 2 2 2 5" xfId="24663" xr:uid="{DB4A1E16-71AE-4109-8C40-52FAE0992031}"/>
    <cellStyle name="Comma 2 2 3 2 2 2 2 3" xfId="9345" xr:uid="{00000000-0005-0000-0000-000079060000}"/>
    <cellStyle name="Comma 2 2 3 2 2 2 2 3 2" xfId="18098" xr:uid="{8FE9D7C4-AE07-43D4-BAD1-90504DF0D6F3}"/>
    <cellStyle name="Comma 2 2 3 2 2 2 2 3 2 2" xfId="53108" xr:uid="{9A4BE063-4511-4E95-9CB0-73C30E42BA35}"/>
    <cellStyle name="Comma 2 2 3 2 2 2 2 3 2 3" xfId="35603" xr:uid="{6EDCB6C9-E0A4-4626-9C5C-A1DA97808820}"/>
    <cellStyle name="Comma 2 2 3 2 2 2 2 3 3" xfId="44356" xr:uid="{1626E508-E7D3-46D8-B03D-8349E0EE8181}"/>
    <cellStyle name="Comma 2 2 3 2 2 2 2 3 4" xfId="26851" xr:uid="{700FE451-AC78-4F31-9AEC-F200CFEB8AF0}"/>
    <cellStyle name="Comma 2 2 3 2 2 2 2 4" xfId="13722" xr:uid="{C2BF9D24-F6BE-43CA-9E43-7349422F0D9A}"/>
    <cellStyle name="Comma 2 2 3 2 2 2 2 4 2" xfId="48732" xr:uid="{440718BD-EF0F-47FD-BF78-C38CF11024DA}"/>
    <cellStyle name="Comma 2 2 3 2 2 2 2 4 3" xfId="31227" xr:uid="{7A4BB3C3-566A-4C9C-B38D-F762053C2265}"/>
    <cellStyle name="Comma 2 2 3 2 2 2 2 5" xfId="39980" xr:uid="{58D3F5E4-BAAF-451D-9910-9030A0A3C002}"/>
    <cellStyle name="Comma 2 2 3 2 2 2 2 6" xfId="22475" xr:uid="{AAD0EA89-A101-4E7A-9EED-5A3BE01CD1FF}"/>
    <cellStyle name="Comma 2 2 3 2 2 2 3" xfId="6062" xr:uid="{00000000-0005-0000-0000-00007A060000}"/>
    <cellStyle name="Comma 2 2 3 2 2 2 3 2" xfId="10439" xr:uid="{00000000-0005-0000-0000-00007B060000}"/>
    <cellStyle name="Comma 2 2 3 2 2 2 3 2 2" xfId="19192" xr:uid="{512BAC87-52BD-411B-8293-D204F7BB68B2}"/>
    <cellStyle name="Comma 2 2 3 2 2 2 3 2 2 2" xfId="54202" xr:uid="{66E358F4-327E-4F9D-A16F-39FB4A848755}"/>
    <cellStyle name="Comma 2 2 3 2 2 2 3 2 2 3" xfId="36697" xr:uid="{804C9E0A-D206-4454-8A02-7EE925D3E271}"/>
    <cellStyle name="Comma 2 2 3 2 2 2 3 2 3" xfId="45450" xr:uid="{33B7DCB6-4543-4FCF-B49E-F2244358C7D5}"/>
    <cellStyle name="Comma 2 2 3 2 2 2 3 2 4" xfId="27945" xr:uid="{5CAF51B2-A453-4545-A8AB-70F2072A6B90}"/>
    <cellStyle name="Comma 2 2 3 2 2 2 3 3" xfId="14816" xr:uid="{4C61B84E-CFE5-4532-AC09-00680F6A31CA}"/>
    <cellStyle name="Comma 2 2 3 2 2 2 3 3 2" xfId="49826" xr:uid="{E9FE0550-E89F-4C08-8723-394BC38DC659}"/>
    <cellStyle name="Comma 2 2 3 2 2 2 3 3 3" xfId="32321" xr:uid="{D79561F4-2A8B-4CA5-B5D0-03959BAB9383}"/>
    <cellStyle name="Comma 2 2 3 2 2 2 3 4" xfId="41074" xr:uid="{56F9EF49-B0F5-46F9-833E-5F96D3DA19AB}"/>
    <cellStyle name="Comma 2 2 3 2 2 2 3 5" xfId="23569" xr:uid="{C4B1C2E0-24B3-4D93-AE04-C72B214FF49F}"/>
    <cellStyle name="Comma 2 2 3 2 2 2 4" xfId="8251" xr:uid="{00000000-0005-0000-0000-00007C060000}"/>
    <cellStyle name="Comma 2 2 3 2 2 2 4 2" xfId="17004" xr:uid="{3C6E8E0F-4221-4F86-9F07-852DE515DB96}"/>
    <cellStyle name="Comma 2 2 3 2 2 2 4 2 2" xfId="52014" xr:uid="{C1E343C5-61E3-41A3-9E74-C5AB980B4952}"/>
    <cellStyle name="Comma 2 2 3 2 2 2 4 2 3" xfId="34509" xr:uid="{60D0FA94-55D9-4B90-BA63-DE80AF5017E6}"/>
    <cellStyle name="Comma 2 2 3 2 2 2 4 3" xfId="43262" xr:uid="{BD14B828-C46C-4A2C-95B3-0B3925C28369}"/>
    <cellStyle name="Comma 2 2 3 2 2 2 4 4" xfId="25757" xr:uid="{09B90F77-3339-40E1-8091-8D0F654A0C2E}"/>
    <cellStyle name="Comma 2 2 3 2 2 2 5" xfId="12628" xr:uid="{C044741E-2A6A-4EEE-8E28-617C46C95ECC}"/>
    <cellStyle name="Comma 2 2 3 2 2 2 5 2" xfId="47638" xr:uid="{FAE3C4A3-8C2E-4207-AAF6-47D3341DFEDD}"/>
    <cellStyle name="Comma 2 2 3 2 2 2 5 3" xfId="30133" xr:uid="{8407C6A0-1A05-4468-82BF-9577A5A8F780}"/>
    <cellStyle name="Comma 2 2 3 2 2 2 6" xfId="38886" xr:uid="{13541C8C-DEBC-45C3-9FB8-2E7DC4381B34}"/>
    <cellStyle name="Comma 2 2 3 2 2 2 7" xfId="21381" xr:uid="{7E3827B3-A905-4AAB-A391-F47E8C5D66BE}"/>
    <cellStyle name="Comma 2 2 3 2 2 3" xfId="4419" xr:uid="{00000000-0005-0000-0000-00007D060000}"/>
    <cellStyle name="Comma 2 2 3 2 2 3 2" xfId="6608" xr:uid="{00000000-0005-0000-0000-00007E060000}"/>
    <cellStyle name="Comma 2 2 3 2 2 3 2 2" xfId="10985" xr:uid="{00000000-0005-0000-0000-00007F060000}"/>
    <cellStyle name="Comma 2 2 3 2 2 3 2 2 2" xfId="19738" xr:uid="{3EFE4B26-5441-4A69-A711-D9F892CADA89}"/>
    <cellStyle name="Comma 2 2 3 2 2 3 2 2 2 2" xfId="54748" xr:uid="{43DFB3CE-D805-4899-82BC-F3BD548AAC99}"/>
    <cellStyle name="Comma 2 2 3 2 2 3 2 2 2 3" xfId="37243" xr:uid="{38765D0A-8669-46A6-BD63-1272A859EC5E}"/>
    <cellStyle name="Comma 2 2 3 2 2 3 2 2 3" xfId="45996" xr:uid="{B0B690D2-7626-4BC8-A6BD-B3BE92C18481}"/>
    <cellStyle name="Comma 2 2 3 2 2 3 2 2 4" xfId="28491" xr:uid="{D8A548C4-1E47-4E7A-9F7A-91F7326575A5}"/>
    <cellStyle name="Comma 2 2 3 2 2 3 2 3" xfId="15362" xr:uid="{51902412-88CA-4C01-A638-1CAECA80D0DB}"/>
    <cellStyle name="Comma 2 2 3 2 2 3 2 3 2" xfId="50372" xr:uid="{E14A357B-B9CF-413A-A872-624D869CFE0C}"/>
    <cellStyle name="Comma 2 2 3 2 2 3 2 3 3" xfId="32867" xr:uid="{5EE541AB-ECEA-4379-A24B-E87FE8D8A1BC}"/>
    <cellStyle name="Comma 2 2 3 2 2 3 2 4" xfId="41620" xr:uid="{61467517-DBD4-4CE3-89F9-AE1E38D9D677}"/>
    <cellStyle name="Comma 2 2 3 2 2 3 2 5" xfId="24115" xr:uid="{99E0744C-214C-4783-ACB0-69F236DD8FAD}"/>
    <cellStyle name="Comma 2 2 3 2 2 3 3" xfId="8797" xr:uid="{00000000-0005-0000-0000-000080060000}"/>
    <cellStyle name="Comma 2 2 3 2 2 3 3 2" xfId="17550" xr:uid="{679A3200-4CCA-42B5-84BC-82436E9369A8}"/>
    <cellStyle name="Comma 2 2 3 2 2 3 3 2 2" xfId="52560" xr:uid="{1352EBE5-5F74-4593-9A35-6E0AEB792410}"/>
    <cellStyle name="Comma 2 2 3 2 2 3 3 2 3" xfId="35055" xr:uid="{FE9F26E6-E2A6-4C22-9ECC-662B32CD3968}"/>
    <cellStyle name="Comma 2 2 3 2 2 3 3 3" xfId="43808" xr:uid="{5A99F09D-548B-434E-9C8A-AD16474E7CE5}"/>
    <cellStyle name="Comma 2 2 3 2 2 3 3 4" xfId="26303" xr:uid="{A6F85022-B75A-4AB7-9CF2-E7EE5685458F}"/>
    <cellStyle name="Comma 2 2 3 2 2 3 4" xfId="13174" xr:uid="{A41DFA66-94CF-47CD-8E84-D7DC17026DC3}"/>
    <cellStyle name="Comma 2 2 3 2 2 3 4 2" xfId="48184" xr:uid="{8F185839-8AA0-45F4-A16E-ED04EACE0110}"/>
    <cellStyle name="Comma 2 2 3 2 2 3 4 3" xfId="30679" xr:uid="{64A6628D-2E8E-4E24-9345-9A56C6E4EA21}"/>
    <cellStyle name="Comma 2 2 3 2 2 3 5" xfId="39432" xr:uid="{28BF879B-A411-4BF6-A7F1-3A40A33FD633}"/>
    <cellStyle name="Comma 2 2 3 2 2 3 6" xfId="21927" xr:uid="{9AE77A46-0EA8-4A36-B287-0AE388799FFF}"/>
    <cellStyle name="Comma 2 2 3 2 2 4" xfId="5514" xr:uid="{00000000-0005-0000-0000-000081060000}"/>
    <cellStyle name="Comma 2 2 3 2 2 4 2" xfId="9891" xr:uid="{00000000-0005-0000-0000-000082060000}"/>
    <cellStyle name="Comma 2 2 3 2 2 4 2 2" xfId="18644" xr:uid="{8E5F3068-1DE4-4040-B209-7DF5E1133846}"/>
    <cellStyle name="Comma 2 2 3 2 2 4 2 2 2" xfId="53654" xr:uid="{D60299D3-FB02-45BD-9B4B-B0CCE20A9523}"/>
    <cellStyle name="Comma 2 2 3 2 2 4 2 2 3" xfId="36149" xr:uid="{26E7CD7E-8C0B-47EF-BBC1-A2171EC81F30}"/>
    <cellStyle name="Comma 2 2 3 2 2 4 2 3" xfId="44902" xr:uid="{6CC6DB3A-6AC8-4C26-AE1E-2231DFACBB3A}"/>
    <cellStyle name="Comma 2 2 3 2 2 4 2 4" xfId="27397" xr:uid="{67C076FE-8D46-4E8E-A168-F2D28CB2C337}"/>
    <cellStyle name="Comma 2 2 3 2 2 4 3" xfId="14268" xr:uid="{0AD3F33F-598B-4C7E-86A1-C9E4305CE1C1}"/>
    <cellStyle name="Comma 2 2 3 2 2 4 3 2" xfId="49278" xr:uid="{020660FA-7CEB-4EFD-9D31-53249437690B}"/>
    <cellStyle name="Comma 2 2 3 2 2 4 3 3" xfId="31773" xr:uid="{4E0F36C4-A544-4560-AC2C-C97A21AEE450}"/>
    <cellStyle name="Comma 2 2 3 2 2 4 4" xfId="40526" xr:uid="{3A393966-4A10-4576-85FA-6F423997A105}"/>
    <cellStyle name="Comma 2 2 3 2 2 4 5" xfId="23021" xr:uid="{A3E64114-2AAB-4F48-8C34-FAA093889573}"/>
    <cellStyle name="Comma 2 2 3 2 2 5" xfId="7703" xr:uid="{00000000-0005-0000-0000-000083060000}"/>
    <cellStyle name="Comma 2 2 3 2 2 5 2" xfId="16456" xr:uid="{AC040C13-DF90-436F-B39F-0037BD573D2B}"/>
    <cellStyle name="Comma 2 2 3 2 2 5 2 2" xfId="51466" xr:uid="{B2809635-537B-49C3-99FB-DECA65DCFDCF}"/>
    <cellStyle name="Comma 2 2 3 2 2 5 2 3" xfId="33961" xr:uid="{096566BB-B064-4EF1-B68A-D4DFB5B9CA27}"/>
    <cellStyle name="Comma 2 2 3 2 2 5 3" xfId="42714" xr:uid="{0298CDD0-44B9-4B3B-AD3C-9C4A52B9D84A}"/>
    <cellStyle name="Comma 2 2 3 2 2 5 4" xfId="25209" xr:uid="{9E7B225B-B88C-4941-B7B8-1C11E4C58AE9}"/>
    <cellStyle name="Comma 2 2 3 2 2 6" xfId="12080" xr:uid="{C09E9ADE-9877-4681-BC33-7BA2EBE7E064}"/>
    <cellStyle name="Comma 2 2 3 2 2 6 2" xfId="47090" xr:uid="{DE559C9A-810B-49E8-9EAC-627B936C8846}"/>
    <cellStyle name="Comma 2 2 3 2 2 6 3" xfId="29585" xr:uid="{1DBB2DEC-4B34-41C5-A343-41075757ECC4}"/>
    <cellStyle name="Comma 2 2 3 2 2 7" xfId="38338" xr:uid="{EAE15025-85E0-45CC-ADEB-D0FC4268A6E3}"/>
    <cellStyle name="Comma 2 2 3 2 2 8" xfId="20833" xr:uid="{C4F30F24-3870-4D0B-A0D2-C23904E3E47D}"/>
    <cellStyle name="Comma 2 2 3 2 3" xfId="3597" xr:uid="{00000000-0005-0000-0000-000084060000}"/>
    <cellStyle name="Comma 2 2 3 2 3 2" xfId="4693" xr:uid="{00000000-0005-0000-0000-000085060000}"/>
    <cellStyle name="Comma 2 2 3 2 3 2 2" xfId="6882" xr:uid="{00000000-0005-0000-0000-000086060000}"/>
    <cellStyle name="Comma 2 2 3 2 3 2 2 2" xfId="11259" xr:uid="{00000000-0005-0000-0000-000087060000}"/>
    <cellStyle name="Comma 2 2 3 2 3 2 2 2 2" xfId="20012" xr:uid="{112CF8F2-D7FC-42CC-9BC3-6F25E6162896}"/>
    <cellStyle name="Comma 2 2 3 2 3 2 2 2 2 2" xfId="55022" xr:uid="{258442D0-17E2-43E0-B6C2-BCF91EC9693D}"/>
    <cellStyle name="Comma 2 2 3 2 3 2 2 2 2 3" xfId="37517" xr:uid="{DB3F97A0-3FEF-489E-BC7B-F9C8257415E7}"/>
    <cellStyle name="Comma 2 2 3 2 3 2 2 2 3" xfId="46270" xr:uid="{775180DD-E23E-4B80-A93E-942296D316DC}"/>
    <cellStyle name="Comma 2 2 3 2 3 2 2 2 4" xfId="28765" xr:uid="{6488C152-AAD0-4D18-BBCE-08A1395D0E50}"/>
    <cellStyle name="Comma 2 2 3 2 3 2 2 3" xfId="15636" xr:uid="{C7992EAA-B3AD-457A-8C7C-58AADE90B994}"/>
    <cellStyle name="Comma 2 2 3 2 3 2 2 3 2" xfId="50646" xr:uid="{957FF508-D302-42E9-974F-350617B69245}"/>
    <cellStyle name="Comma 2 2 3 2 3 2 2 3 3" xfId="33141" xr:uid="{BF8921FB-9F50-42D6-B87D-C79A6992DDD1}"/>
    <cellStyle name="Comma 2 2 3 2 3 2 2 4" xfId="41894" xr:uid="{AA7EAC3A-BF1E-42B8-AA05-C29CD22EE259}"/>
    <cellStyle name="Comma 2 2 3 2 3 2 2 5" xfId="24389" xr:uid="{4DF0D974-0EAA-4FA7-9AFC-9F7F178F9E46}"/>
    <cellStyle name="Comma 2 2 3 2 3 2 3" xfId="9071" xr:uid="{00000000-0005-0000-0000-000088060000}"/>
    <cellStyle name="Comma 2 2 3 2 3 2 3 2" xfId="17824" xr:uid="{93B910F8-6197-48D2-8EED-50613A699369}"/>
    <cellStyle name="Comma 2 2 3 2 3 2 3 2 2" xfId="52834" xr:uid="{C8207D40-5BEB-47B7-8264-553DFF1C51F8}"/>
    <cellStyle name="Comma 2 2 3 2 3 2 3 2 3" xfId="35329" xr:uid="{96F3F046-E2B1-4F0F-BB3F-9D4546E325D0}"/>
    <cellStyle name="Comma 2 2 3 2 3 2 3 3" xfId="44082" xr:uid="{53F5E3C8-9AA4-45C1-BE4E-C948E4DEB77D}"/>
    <cellStyle name="Comma 2 2 3 2 3 2 3 4" xfId="26577" xr:uid="{49C94238-C803-4E12-81DF-1732CECA08BF}"/>
    <cellStyle name="Comma 2 2 3 2 3 2 4" xfId="13448" xr:uid="{7EA45502-007A-4D9A-93F0-299D45B76491}"/>
    <cellStyle name="Comma 2 2 3 2 3 2 4 2" xfId="48458" xr:uid="{3C8F758A-6EE7-43F0-BE53-77D3C5F8BBEE}"/>
    <cellStyle name="Comma 2 2 3 2 3 2 4 3" xfId="30953" xr:uid="{E5909877-72BC-41BF-B0CE-246630C34194}"/>
    <cellStyle name="Comma 2 2 3 2 3 2 5" xfId="39706" xr:uid="{05ECC6F9-E7BE-4DCA-92E4-A7AE00A9A980}"/>
    <cellStyle name="Comma 2 2 3 2 3 2 6" xfId="22201" xr:uid="{640EDA21-F7DB-419B-9A7D-BCEA0C24FF37}"/>
    <cellStyle name="Comma 2 2 3 2 3 3" xfId="5788" xr:uid="{00000000-0005-0000-0000-000089060000}"/>
    <cellStyle name="Comma 2 2 3 2 3 3 2" xfId="10165" xr:uid="{00000000-0005-0000-0000-00008A060000}"/>
    <cellStyle name="Comma 2 2 3 2 3 3 2 2" xfId="18918" xr:uid="{A301DF96-BF6E-4E88-B534-52260EBF9B6F}"/>
    <cellStyle name="Comma 2 2 3 2 3 3 2 2 2" xfId="53928" xr:uid="{83226118-C65B-4745-86A4-0DCE7C8EA431}"/>
    <cellStyle name="Comma 2 2 3 2 3 3 2 2 3" xfId="36423" xr:uid="{17B7D4DB-246A-4702-8755-7689EE940570}"/>
    <cellStyle name="Comma 2 2 3 2 3 3 2 3" xfId="45176" xr:uid="{B3ADE40D-E111-4CE4-9A0C-790875F83AB6}"/>
    <cellStyle name="Comma 2 2 3 2 3 3 2 4" xfId="27671" xr:uid="{B91FDCA3-4402-4563-A2BF-EB1D29C318FF}"/>
    <cellStyle name="Comma 2 2 3 2 3 3 3" xfId="14542" xr:uid="{65E83FEE-6EC4-4E7A-A343-A48ADC5F2F8C}"/>
    <cellStyle name="Comma 2 2 3 2 3 3 3 2" xfId="49552" xr:uid="{96CE1F32-4D42-431C-B51B-0ECC58C553CB}"/>
    <cellStyle name="Comma 2 2 3 2 3 3 3 3" xfId="32047" xr:uid="{194DFE79-D0A7-4E48-B610-0BD81B6E4025}"/>
    <cellStyle name="Comma 2 2 3 2 3 3 4" xfId="40800" xr:uid="{F5FAA7BE-B45B-4328-9B96-0912B3B70D58}"/>
    <cellStyle name="Comma 2 2 3 2 3 3 5" xfId="23295" xr:uid="{4DDCBAD7-6894-4AA1-89D9-F61098309906}"/>
    <cellStyle name="Comma 2 2 3 2 3 4" xfId="7977" xr:uid="{00000000-0005-0000-0000-00008B060000}"/>
    <cellStyle name="Comma 2 2 3 2 3 4 2" xfId="16730" xr:uid="{5561A1E4-071F-407C-8A2F-69079C3A8BFE}"/>
    <cellStyle name="Comma 2 2 3 2 3 4 2 2" xfId="51740" xr:uid="{D7E0E256-D623-4701-8344-FA7F77EFF3C7}"/>
    <cellStyle name="Comma 2 2 3 2 3 4 2 3" xfId="34235" xr:uid="{5A02C198-2311-4CA8-92A8-4FA9E350EAA9}"/>
    <cellStyle name="Comma 2 2 3 2 3 4 3" xfId="42988" xr:uid="{11FE483E-336D-4C69-982D-485E20D4437E}"/>
    <cellStyle name="Comma 2 2 3 2 3 4 4" xfId="25483" xr:uid="{10D16E38-2A30-4677-92BC-04875F025D2F}"/>
    <cellStyle name="Comma 2 2 3 2 3 5" xfId="12354" xr:uid="{8B22772E-7CA0-4CA2-BB19-34F3A77CF045}"/>
    <cellStyle name="Comma 2 2 3 2 3 5 2" xfId="47364" xr:uid="{C2B92072-1A01-4FB1-AA40-41392FC4F809}"/>
    <cellStyle name="Comma 2 2 3 2 3 5 3" xfId="29859" xr:uid="{FAAE91A9-B4C5-483F-ADF6-EB6004819419}"/>
    <cellStyle name="Comma 2 2 3 2 3 6" xfId="38612" xr:uid="{99F7E0F9-7611-4270-880F-16442C4DFB23}"/>
    <cellStyle name="Comma 2 2 3 2 3 7" xfId="21107" xr:uid="{792190B3-CEBB-439C-8C7E-38923F528182}"/>
    <cellStyle name="Comma 2 2 3 2 4" xfId="4145" xr:uid="{00000000-0005-0000-0000-00008C060000}"/>
    <cellStyle name="Comma 2 2 3 2 4 2" xfId="6334" xr:uid="{00000000-0005-0000-0000-00008D060000}"/>
    <cellStyle name="Comma 2 2 3 2 4 2 2" xfId="10711" xr:uid="{00000000-0005-0000-0000-00008E060000}"/>
    <cellStyle name="Comma 2 2 3 2 4 2 2 2" xfId="19464" xr:uid="{AD6F1851-F41D-48DB-90CE-36752B7D0BBE}"/>
    <cellStyle name="Comma 2 2 3 2 4 2 2 2 2" xfId="54474" xr:uid="{4220490B-C3BB-4835-875E-BB7A7062B7BB}"/>
    <cellStyle name="Comma 2 2 3 2 4 2 2 2 3" xfId="36969" xr:uid="{936D26D3-CE76-4104-84D8-2A1AEDC3B130}"/>
    <cellStyle name="Comma 2 2 3 2 4 2 2 3" xfId="45722" xr:uid="{2E7EB2B3-C550-4D5C-94F3-EE68604E4ADF}"/>
    <cellStyle name="Comma 2 2 3 2 4 2 2 4" xfId="28217" xr:uid="{9D7E5C9F-6BDB-4F03-94A8-FEFBA1DF0066}"/>
    <cellStyle name="Comma 2 2 3 2 4 2 3" xfId="15088" xr:uid="{339F2C9D-E6F3-4A80-BFCD-BBF804C58E89}"/>
    <cellStyle name="Comma 2 2 3 2 4 2 3 2" xfId="50098" xr:uid="{0A9244DF-1A67-4467-BEA9-55E1D90CEC67}"/>
    <cellStyle name="Comma 2 2 3 2 4 2 3 3" xfId="32593" xr:uid="{ED4F0EB6-A67E-4C13-A5D9-871005DDE7DC}"/>
    <cellStyle name="Comma 2 2 3 2 4 2 4" xfId="41346" xr:uid="{D7278588-208D-4AE0-9771-03BA54917C37}"/>
    <cellStyle name="Comma 2 2 3 2 4 2 5" xfId="23841" xr:uid="{42A8E37C-D2E9-4180-9AC3-469B041F4267}"/>
    <cellStyle name="Comma 2 2 3 2 4 3" xfId="8523" xr:uid="{00000000-0005-0000-0000-00008F060000}"/>
    <cellStyle name="Comma 2 2 3 2 4 3 2" xfId="17276" xr:uid="{4801B344-313C-40C4-A0B8-EFA7DC5C03E3}"/>
    <cellStyle name="Comma 2 2 3 2 4 3 2 2" xfId="52286" xr:uid="{346912E4-1762-41C6-9C58-C5F38FBD153C}"/>
    <cellStyle name="Comma 2 2 3 2 4 3 2 3" xfId="34781" xr:uid="{004B3314-522B-4D27-8450-3E8489B22EBB}"/>
    <cellStyle name="Comma 2 2 3 2 4 3 3" xfId="43534" xr:uid="{AC779586-0242-4F80-BF69-F3B8A5480C3A}"/>
    <cellStyle name="Comma 2 2 3 2 4 3 4" xfId="26029" xr:uid="{9A6CE963-832A-4945-8612-17D2F910A7ED}"/>
    <cellStyle name="Comma 2 2 3 2 4 4" xfId="12900" xr:uid="{D1142887-5C08-4602-9639-DEB061115E40}"/>
    <cellStyle name="Comma 2 2 3 2 4 4 2" xfId="47910" xr:uid="{32F1DF7F-8134-4309-869A-42F98676BF46}"/>
    <cellStyle name="Comma 2 2 3 2 4 4 3" xfId="30405" xr:uid="{8298D4F5-7CB2-42D0-92ED-CDEFDCD395F7}"/>
    <cellStyle name="Comma 2 2 3 2 4 5" xfId="39158" xr:uid="{EEC2C9C8-3245-4CAE-B486-B83ADAA4FC31}"/>
    <cellStyle name="Comma 2 2 3 2 4 6" xfId="21653" xr:uid="{ACFFCB5E-B067-44B9-89F0-17C251F23F31}"/>
    <cellStyle name="Comma 2 2 3 2 5" xfId="5240" xr:uid="{00000000-0005-0000-0000-000090060000}"/>
    <cellStyle name="Comma 2 2 3 2 5 2" xfId="9617" xr:uid="{00000000-0005-0000-0000-000091060000}"/>
    <cellStyle name="Comma 2 2 3 2 5 2 2" xfId="18370" xr:uid="{654A2072-8E09-4BB3-930B-3B0EDCE4CF1C}"/>
    <cellStyle name="Comma 2 2 3 2 5 2 2 2" xfId="53380" xr:uid="{04E99FC9-834C-47B9-9CC1-6975884590A2}"/>
    <cellStyle name="Comma 2 2 3 2 5 2 2 3" xfId="35875" xr:uid="{450CAEDA-F4C2-4243-AF5C-AE0BC61539FE}"/>
    <cellStyle name="Comma 2 2 3 2 5 2 3" xfId="44628" xr:uid="{99E8A326-6F77-49F9-87B2-4B2535B83CC4}"/>
    <cellStyle name="Comma 2 2 3 2 5 2 4" xfId="27123" xr:uid="{1D22794B-D898-4929-9C0E-508EAA3FE563}"/>
    <cellStyle name="Comma 2 2 3 2 5 3" xfId="13994" xr:uid="{57B032D4-493D-41EB-81EA-72BE8C3334E4}"/>
    <cellStyle name="Comma 2 2 3 2 5 3 2" xfId="49004" xr:uid="{7F8E01DD-0391-4A29-8814-D44610662175}"/>
    <cellStyle name="Comma 2 2 3 2 5 3 3" xfId="31499" xr:uid="{BFA56307-28EC-4974-8E0E-1C87124115DA}"/>
    <cellStyle name="Comma 2 2 3 2 5 4" xfId="40252" xr:uid="{EA75454D-A5EE-45B6-835B-4C2A1F3006FE}"/>
    <cellStyle name="Comma 2 2 3 2 5 5" xfId="22747" xr:uid="{9A7E8439-F5E4-4B35-89CC-5B1D0CE945F6}"/>
    <cellStyle name="Comma 2 2 3 2 6" xfId="7429" xr:uid="{00000000-0005-0000-0000-000092060000}"/>
    <cellStyle name="Comma 2 2 3 2 6 2" xfId="16182" xr:uid="{A3CFAF8B-1A60-47C4-ACF5-55C14EF12552}"/>
    <cellStyle name="Comma 2 2 3 2 6 2 2" xfId="51192" xr:uid="{F639EC6D-9477-48C0-8FBE-DD1CAF49CDEF}"/>
    <cellStyle name="Comma 2 2 3 2 6 2 3" xfId="33687" xr:uid="{A4708DAD-F152-46CA-9371-F922D6F6F519}"/>
    <cellStyle name="Comma 2 2 3 2 6 3" xfId="42440" xr:uid="{7E2CC128-321A-4737-B38C-A0E3BAEEA6B8}"/>
    <cellStyle name="Comma 2 2 3 2 6 4" xfId="24935" xr:uid="{0673CE2B-D357-4789-9CD0-B5A7DB6F78C1}"/>
    <cellStyle name="Comma 2 2 3 2 7" xfId="11806" xr:uid="{723ACBDD-C9C0-4A53-83D2-155D7D31C364}"/>
    <cellStyle name="Comma 2 2 3 2 7 2" xfId="46816" xr:uid="{CFE01FED-F396-420D-8308-9441028FB37E}"/>
    <cellStyle name="Comma 2 2 3 2 7 3" xfId="29311" xr:uid="{82213F07-AD6B-477B-9A65-FEC68125BF80}"/>
    <cellStyle name="Comma 2 2 3 2 8" xfId="38064" xr:uid="{C9C5CBA5-12D8-472D-9751-AF98C9B95FDC}"/>
    <cellStyle name="Comma 2 2 3 2 9" xfId="20559" xr:uid="{86E22FDB-50B5-44C2-846D-F1D9553FEDD3}"/>
    <cellStyle name="Comma 2 2 3 3" xfId="3206" xr:uid="{00000000-0005-0000-0000-000093060000}"/>
    <cellStyle name="Comma 2 2 3 3 2" xfId="3759" xr:uid="{00000000-0005-0000-0000-000094060000}"/>
    <cellStyle name="Comma 2 2 3 3 2 2" xfId="4855" xr:uid="{00000000-0005-0000-0000-000095060000}"/>
    <cellStyle name="Comma 2 2 3 3 2 2 2" xfId="7044" xr:uid="{00000000-0005-0000-0000-000096060000}"/>
    <cellStyle name="Comma 2 2 3 3 2 2 2 2" xfId="11421" xr:uid="{00000000-0005-0000-0000-000097060000}"/>
    <cellStyle name="Comma 2 2 3 3 2 2 2 2 2" xfId="20174" xr:uid="{DC0F9D93-BF8B-425F-BEDE-0C894A6F81E8}"/>
    <cellStyle name="Comma 2 2 3 3 2 2 2 2 2 2" xfId="55184" xr:uid="{9801D516-ED8C-4167-80B9-7BFAA8651A69}"/>
    <cellStyle name="Comma 2 2 3 3 2 2 2 2 2 3" xfId="37679" xr:uid="{E61ABB8E-C841-49FB-BBD1-3B0192BE6438}"/>
    <cellStyle name="Comma 2 2 3 3 2 2 2 2 3" xfId="46432" xr:uid="{31C638E6-A278-4C8A-BB71-647761D1C58C}"/>
    <cellStyle name="Comma 2 2 3 3 2 2 2 2 4" xfId="28927" xr:uid="{587DB48D-6F58-4292-BB87-A038854F7BE2}"/>
    <cellStyle name="Comma 2 2 3 3 2 2 2 3" xfId="15798" xr:uid="{E59CB133-9646-4A94-8F00-936CEB0F72D0}"/>
    <cellStyle name="Comma 2 2 3 3 2 2 2 3 2" xfId="50808" xr:uid="{76AD5BEA-5A14-4C40-84E3-EAEFE6150147}"/>
    <cellStyle name="Comma 2 2 3 3 2 2 2 3 3" xfId="33303" xr:uid="{E26D7D52-F6EC-400C-96C1-0080DBF96BE6}"/>
    <cellStyle name="Comma 2 2 3 3 2 2 2 4" xfId="42056" xr:uid="{DC01CA71-C346-4F4D-865E-59FB3AB2671A}"/>
    <cellStyle name="Comma 2 2 3 3 2 2 2 5" xfId="24551" xr:uid="{B005F5ED-E9B5-480A-8FBF-6B89E176A801}"/>
    <cellStyle name="Comma 2 2 3 3 2 2 3" xfId="9233" xr:uid="{00000000-0005-0000-0000-000098060000}"/>
    <cellStyle name="Comma 2 2 3 3 2 2 3 2" xfId="17986" xr:uid="{3DE7109F-BB20-4D5B-8353-2CC5EDC7DA5C}"/>
    <cellStyle name="Comma 2 2 3 3 2 2 3 2 2" xfId="52996" xr:uid="{88472336-3D91-4E90-B252-A1F56CA7C6E4}"/>
    <cellStyle name="Comma 2 2 3 3 2 2 3 2 3" xfId="35491" xr:uid="{93A9E79A-FA74-4A55-9D75-147457B4C53B}"/>
    <cellStyle name="Comma 2 2 3 3 2 2 3 3" xfId="44244" xr:uid="{3786B925-1E96-4569-BE48-B617FC5365D4}"/>
    <cellStyle name="Comma 2 2 3 3 2 2 3 4" xfId="26739" xr:uid="{1AB6C1DA-376B-4C95-9951-C9493D0800F3}"/>
    <cellStyle name="Comma 2 2 3 3 2 2 4" xfId="13610" xr:uid="{A1E8EBA6-612E-4CA6-81BC-B4478DCC47FF}"/>
    <cellStyle name="Comma 2 2 3 3 2 2 4 2" xfId="48620" xr:uid="{5B152245-D275-4E04-AF70-72B302E3567A}"/>
    <cellStyle name="Comma 2 2 3 3 2 2 4 3" xfId="31115" xr:uid="{B0B373D2-272C-4F3B-B3C9-09F6EEEBDAEF}"/>
    <cellStyle name="Comma 2 2 3 3 2 2 5" xfId="39868" xr:uid="{82334E2B-1DC4-4A58-9AA7-18B2119D761B}"/>
    <cellStyle name="Comma 2 2 3 3 2 2 6" xfId="22363" xr:uid="{054F3DF1-FA56-47A4-BE74-8CBAB46DE050}"/>
    <cellStyle name="Comma 2 2 3 3 2 3" xfId="5950" xr:uid="{00000000-0005-0000-0000-000099060000}"/>
    <cellStyle name="Comma 2 2 3 3 2 3 2" xfId="10327" xr:uid="{00000000-0005-0000-0000-00009A060000}"/>
    <cellStyle name="Comma 2 2 3 3 2 3 2 2" xfId="19080" xr:uid="{2F6B26CF-0624-45E2-8A2B-23CE703014F4}"/>
    <cellStyle name="Comma 2 2 3 3 2 3 2 2 2" xfId="54090" xr:uid="{8F90A8D8-CF2C-494E-8328-0CEACCD9C7C4}"/>
    <cellStyle name="Comma 2 2 3 3 2 3 2 2 3" xfId="36585" xr:uid="{ABC3F404-F409-4982-8C1C-6A6C03AF9426}"/>
    <cellStyle name="Comma 2 2 3 3 2 3 2 3" xfId="45338" xr:uid="{46B764C8-EAA0-4927-9F00-C824E5A89469}"/>
    <cellStyle name="Comma 2 2 3 3 2 3 2 4" xfId="27833" xr:uid="{14DC721D-D2C5-4DB7-8198-E4F70A189AC5}"/>
    <cellStyle name="Comma 2 2 3 3 2 3 3" xfId="14704" xr:uid="{AF21274A-948D-4E68-A801-A472B9AFC507}"/>
    <cellStyle name="Comma 2 2 3 3 2 3 3 2" xfId="49714" xr:uid="{B82E63C3-1DCF-415D-BA82-0BFDD1AD8690}"/>
    <cellStyle name="Comma 2 2 3 3 2 3 3 3" xfId="32209" xr:uid="{34F03F85-2AF5-4807-BD01-81BC2E5C55B2}"/>
    <cellStyle name="Comma 2 2 3 3 2 3 4" xfId="40962" xr:uid="{63C53D19-0E00-4C99-B7E5-77536849E08A}"/>
    <cellStyle name="Comma 2 2 3 3 2 3 5" xfId="23457" xr:uid="{51C65CA6-DAA5-4299-96DC-C052D919CC86}"/>
    <cellStyle name="Comma 2 2 3 3 2 4" xfId="8139" xr:uid="{00000000-0005-0000-0000-00009B060000}"/>
    <cellStyle name="Comma 2 2 3 3 2 4 2" xfId="16892" xr:uid="{65272CAA-0E5D-411B-BC14-5EDC3ADFBAB3}"/>
    <cellStyle name="Comma 2 2 3 3 2 4 2 2" xfId="51902" xr:uid="{E9C25C74-11D9-46BC-90A7-55D9E1B95286}"/>
    <cellStyle name="Comma 2 2 3 3 2 4 2 3" xfId="34397" xr:uid="{ED76A46E-8C9C-4A95-8558-A8BD6E6C56F6}"/>
    <cellStyle name="Comma 2 2 3 3 2 4 3" xfId="43150" xr:uid="{C033F042-51E8-418F-A118-E6CC992671CC}"/>
    <cellStyle name="Comma 2 2 3 3 2 4 4" xfId="25645" xr:uid="{1A262786-0803-4951-81F9-5BDF0CC7D11F}"/>
    <cellStyle name="Comma 2 2 3 3 2 5" xfId="12516" xr:uid="{B50ECA60-B5A8-444A-9022-002E7E0281D3}"/>
    <cellStyle name="Comma 2 2 3 3 2 5 2" xfId="47526" xr:uid="{EE34E806-CD22-4D62-A829-0145245FA7BA}"/>
    <cellStyle name="Comma 2 2 3 3 2 5 3" xfId="30021" xr:uid="{32D5B6B1-24B9-419A-B1A1-8E82498CF8FF}"/>
    <cellStyle name="Comma 2 2 3 3 2 6" xfId="38774" xr:uid="{9C312178-2EA4-453F-A44A-7A095D752ED9}"/>
    <cellStyle name="Comma 2 2 3 3 2 7" xfId="21269" xr:uid="{3BB7AA8C-6C07-4CE1-AA34-BB74D3511120}"/>
    <cellStyle name="Comma 2 2 3 3 3" xfId="4307" xr:uid="{00000000-0005-0000-0000-00009C060000}"/>
    <cellStyle name="Comma 2 2 3 3 3 2" xfId="6496" xr:uid="{00000000-0005-0000-0000-00009D060000}"/>
    <cellStyle name="Comma 2 2 3 3 3 2 2" xfId="10873" xr:uid="{00000000-0005-0000-0000-00009E060000}"/>
    <cellStyle name="Comma 2 2 3 3 3 2 2 2" xfId="19626" xr:uid="{8F48CC57-6847-4237-B884-AAB9F3520A7E}"/>
    <cellStyle name="Comma 2 2 3 3 3 2 2 2 2" xfId="54636" xr:uid="{DE8D50AE-F5A9-42F2-A5F4-04DDF87DB9A0}"/>
    <cellStyle name="Comma 2 2 3 3 3 2 2 2 3" xfId="37131" xr:uid="{CC5ACC8A-3F7B-4D08-856B-D899C5C0ADC5}"/>
    <cellStyle name="Comma 2 2 3 3 3 2 2 3" xfId="45884" xr:uid="{2CEED26E-B16F-44BA-861B-AD5CFDEC73BF}"/>
    <cellStyle name="Comma 2 2 3 3 3 2 2 4" xfId="28379" xr:uid="{1B62941D-994E-4F56-8203-1D22320846B3}"/>
    <cellStyle name="Comma 2 2 3 3 3 2 3" xfId="15250" xr:uid="{53663E09-96FA-421B-9731-137D82CAD806}"/>
    <cellStyle name="Comma 2 2 3 3 3 2 3 2" xfId="50260" xr:uid="{994C3ADE-1BB0-4323-8C50-602EE647BD8D}"/>
    <cellStyle name="Comma 2 2 3 3 3 2 3 3" xfId="32755" xr:uid="{A4B15143-E173-4F5B-A4D2-8F3EBB9CC581}"/>
    <cellStyle name="Comma 2 2 3 3 3 2 4" xfId="41508" xr:uid="{9CAA1452-43D6-4FCE-BB46-40F93E18E78F}"/>
    <cellStyle name="Comma 2 2 3 3 3 2 5" xfId="24003" xr:uid="{CF3F2D8B-0A64-4FF2-BF80-18A4740ACDF2}"/>
    <cellStyle name="Comma 2 2 3 3 3 3" xfId="8685" xr:uid="{00000000-0005-0000-0000-00009F060000}"/>
    <cellStyle name="Comma 2 2 3 3 3 3 2" xfId="17438" xr:uid="{6681918E-F434-40C4-97B9-76EED7367E50}"/>
    <cellStyle name="Comma 2 2 3 3 3 3 2 2" xfId="52448" xr:uid="{466C6FB8-EF37-43E2-BE51-743D59E24258}"/>
    <cellStyle name="Comma 2 2 3 3 3 3 2 3" xfId="34943" xr:uid="{CE289656-B253-44C0-B77F-9A682D415D4A}"/>
    <cellStyle name="Comma 2 2 3 3 3 3 3" xfId="43696" xr:uid="{379072F8-340D-4488-BA1F-5F014743D168}"/>
    <cellStyle name="Comma 2 2 3 3 3 3 4" xfId="26191" xr:uid="{1D647BFB-7767-4B4E-BC35-D8BE1ECED0B0}"/>
    <cellStyle name="Comma 2 2 3 3 3 4" xfId="13062" xr:uid="{18224B25-EC8C-4BAD-BD68-8383E0582136}"/>
    <cellStyle name="Comma 2 2 3 3 3 4 2" xfId="48072" xr:uid="{0409FD01-A635-4A54-AD62-48B98EB74163}"/>
    <cellStyle name="Comma 2 2 3 3 3 4 3" xfId="30567" xr:uid="{2AEE4D16-BD20-4272-9F63-79D80DBFCEA4}"/>
    <cellStyle name="Comma 2 2 3 3 3 5" xfId="39320" xr:uid="{EBBFCAF9-3BCD-4824-97E7-2B929AE0AD2D}"/>
    <cellStyle name="Comma 2 2 3 3 3 6" xfId="21815" xr:uid="{3406D4D5-89B6-453F-BF03-6FEE5A56E53F}"/>
    <cellStyle name="Comma 2 2 3 3 4" xfId="5402" xr:uid="{00000000-0005-0000-0000-0000A0060000}"/>
    <cellStyle name="Comma 2 2 3 3 4 2" xfId="9779" xr:uid="{00000000-0005-0000-0000-0000A1060000}"/>
    <cellStyle name="Comma 2 2 3 3 4 2 2" xfId="18532" xr:uid="{6D98A2D0-93FD-49D6-887B-9EDD6E3C96D5}"/>
    <cellStyle name="Comma 2 2 3 3 4 2 2 2" xfId="53542" xr:uid="{C25490EA-AF18-41E7-BBC9-41FF369C744E}"/>
    <cellStyle name="Comma 2 2 3 3 4 2 2 3" xfId="36037" xr:uid="{74514FC1-6D93-4EBE-827D-53E1FC46E5AC}"/>
    <cellStyle name="Comma 2 2 3 3 4 2 3" xfId="44790" xr:uid="{538B8258-F968-43D2-BE2E-57ED409F9A37}"/>
    <cellStyle name="Comma 2 2 3 3 4 2 4" xfId="27285" xr:uid="{92DF1593-CCFF-4492-8208-93D5DDC99FDE}"/>
    <cellStyle name="Comma 2 2 3 3 4 3" xfId="14156" xr:uid="{9875C0C7-C580-4D27-80EB-ECE5F745A96F}"/>
    <cellStyle name="Comma 2 2 3 3 4 3 2" xfId="49166" xr:uid="{2C424BEC-0A3F-4699-9562-D8AF7FA56277}"/>
    <cellStyle name="Comma 2 2 3 3 4 3 3" xfId="31661" xr:uid="{53CB9863-03B9-45F7-8101-8893A21A84C8}"/>
    <cellStyle name="Comma 2 2 3 3 4 4" xfId="40414" xr:uid="{50FAB1D4-C048-4AFB-ACF8-5EAB309C44CA}"/>
    <cellStyle name="Comma 2 2 3 3 4 5" xfId="22909" xr:uid="{209A02BE-C929-42DC-9911-A8A77C7B2DBC}"/>
    <cellStyle name="Comma 2 2 3 3 5" xfId="7591" xr:uid="{00000000-0005-0000-0000-0000A2060000}"/>
    <cellStyle name="Comma 2 2 3 3 5 2" xfId="16344" xr:uid="{61D5DAAD-86DE-472C-BEE7-169F9DAF511F}"/>
    <cellStyle name="Comma 2 2 3 3 5 2 2" xfId="51354" xr:uid="{67CC8307-B9F3-48AA-BD76-23F1D2518D37}"/>
    <cellStyle name="Comma 2 2 3 3 5 2 3" xfId="33849" xr:uid="{02DB484A-9C72-4D7E-99D2-32BA3C271D31}"/>
    <cellStyle name="Comma 2 2 3 3 5 3" xfId="42602" xr:uid="{EB132FEA-3BC0-45D5-8891-68C0A912EF8F}"/>
    <cellStyle name="Comma 2 2 3 3 5 4" xfId="25097" xr:uid="{DB48DFA9-F77D-48D7-8DFC-B1189A5E7E11}"/>
    <cellStyle name="Comma 2 2 3 3 6" xfId="11968" xr:uid="{98152E02-147C-4F25-8069-A3C9CCBA0E70}"/>
    <cellStyle name="Comma 2 2 3 3 6 2" xfId="46978" xr:uid="{A768CD2A-638B-4252-9C05-F7336A9BFE33}"/>
    <cellStyle name="Comma 2 2 3 3 6 3" xfId="29473" xr:uid="{FD3A0E5C-7A58-4106-8BAB-A70D03BAE5BF}"/>
    <cellStyle name="Comma 2 2 3 3 7" xfId="38226" xr:uid="{5BB579B1-B9E3-4453-97E8-2387C7BF1D77}"/>
    <cellStyle name="Comma 2 2 3 3 8" xfId="20721" xr:uid="{C1B7289B-F838-4589-A46E-69F90D596DA6}"/>
    <cellStyle name="Comma 2 2 3 4" xfId="3485" xr:uid="{00000000-0005-0000-0000-0000A3060000}"/>
    <cellStyle name="Comma 2 2 3 4 2" xfId="4581" xr:uid="{00000000-0005-0000-0000-0000A4060000}"/>
    <cellStyle name="Comma 2 2 3 4 2 2" xfId="6770" xr:uid="{00000000-0005-0000-0000-0000A5060000}"/>
    <cellStyle name="Comma 2 2 3 4 2 2 2" xfId="11147" xr:uid="{00000000-0005-0000-0000-0000A6060000}"/>
    <cellStyle name="Comma 2 2 3 4 2 2 2 2" xfId="19900" xr:uid="{B467F88D-66F0-4B85-8D81-5AC96DB33BD0}"/>
    <cellStyle name="Comma 2 2 3 4 2 2 2 2 2" xfId="54910" xr:uid="{295B6F41-AEB3-4DF9-A868-ACD3CBB13493}"/>
    <cellStyle name="Comma 2 2 3 4 2 2 2 2 3" xfId="37405" xr:uid="{45C7CBF5-5567-40A9-8547-C075BD19E811}"/>
    <cellStyle name="Comma 2 2 3 4 2 2 2 3" xfId="46158" xr:uid="{8D265F8D-2C9E-413B-820B-DE409EAE40D0}"/>
    <cellStyle name="Comma 2 2 3 4 2 2 2 4" xfId="28653" xr:uid="{BC256146-0963-4536-846D-0ACCDAE9AEE7}"/>
    <cellStyle name="Comma 2 2 3 4 2 2 3" xfId="15524" xr:uid="{A203E7B2-F3AE-4566-9AFE-317870F5E6BC}"/>
    <cellStyle name="Comma 2 2 3 4 2 2 3 2" xfId="50534" xr:uid="{626801FF-1D12-4FE1-AEDF-FEC724D2B738}"/>
    <cellStyle name="Comma 2 2 3 4 2 2 3 3" xfId="33029" xr:uid="{64389EB8-9142-4C63-86B7-701BB56FF239}"/>
    <cellStyle name="Comma 2 2 3 4 2 2 4" xfId="41782" xr:uid="{36F834D5-9DE5-4090-84F9-BF1E46DAF10E}"/>
    <cellStyle name="Comma 2 2 3 4 2 2 5" xfId="24277" xr:uid="{3114E189-36F0-4E72-A51D-3ED2CF47A035}"/>
    <cellStyle name="Comma 2 2 3 4 2 3" xfId="8959" xr:uid="{00000000-0005-0000-0000-0000A7060000}"/>
    <cellStyle name="Comma 2 2 3 4 2 3 2" xfId="17712" xr:uid="{DE31075B-1050-4CB9-A188-986C79998C3F}"/>
    <cellStyle name="Comma 2 2 3 4 2 3 2 2" xfId="52722" xr:uid="{E2DB3CFF-5460-4D53-B63F-2DA79EF8A486}"/>
    <cellStyle name="Comma 2 2 3 4 2 3 2 3" xfId="35217" xr:uid="{B8DE1601-FEFF-477A-B75A-DD5D0E2B5022}"/>
    <cellStyle name="Comma 2 2 3 4 2 3 3" xfId="43970" xr:uid="{453BAE03-5A30-444F-9F46-29D728111E1D}"/>
    <cellStyle name="Comma 2 2 3 4 2 3 4" xfId="26465" xr:uid="{70CB6EA2-25EA-4350-B3E7-8A90A605A910}"/>
    <cellStyle name="Comma 2 2 3 4 2 4" xfId="13336" xr:uid="{EE7201F7-CDD6-43C3-85B9-40C9CB29FE33}"/>
    <cellStyle name="Comma 2 2 3 4 2 4 2" xfId="48346" xr:uid="{257F9D49-98E7-47A8-A3FF-AC5CAE985E98}"/>
    <cellStyle name="Comma 2 2 3 4 2 4 3" xfId="30841" xr:uid="{FF76D08A-5BC4-4C59-B354-93B7325D0055}"/>
    <cellStyle name="Comma 2 2 3 4 2 5" xfId="39594" xr:uid="{9F5AF840-2EB9-40C1-B78C-851DB14E9AA3}"/>
    <cellStyle name="Comma 2 2 3 4 2 6" xfId="22089" xr:uid="{5BF2FC5A-519E-43BF-A920-8FFC85D38D93}"/>
    <cellStyle name="Comma 2 2 3 4 3" xfId="5676" xr:uid="{00000000-0005-0000-0000-0000A8060000}"/>
    <cellStyle name="Comma 2 2 3 4 3 2" xfId="10053" xr:uid="{00000000-0005-0000-0000-0000A9060000}"/>
    <cellStyle name="Comma 2 2 3 4 3 2 2" xfId="18806" xr:uid="{EA593291-420C-4879-875B-C0B583B53041}"/>
    <cellStyle name="Comma 2 2 3 4 3 2 2 2" xfId="53816" xr:uid="{196626A8-0EB1-4075-9F77-A733FEDAD5FF}"/>
    <cellStyle name="Comma 2 2 3 4 3 2 2 3" xfId="36311" xr:uid="{D9400231-82BB-4E55-8A96-E95F9EA5B5B1}"/>
    <cellStyle name="Comma 2 2 3 4 3 2 3" xfId="45064" xr:uid="{52972E2F-F1DE-4CF3-AFDF-53BF9BD67277}"/>
    <cellStyle name="Comma 2 2 3 4 3 2 4" xfId="27559" xr:uid="{37718CA2-B9D0-47CA-824D-A7406DAE28A3}"/>
    <cellStyle name="Comma 2 2 3 4 3 3" xfId="14430" xr:uid="{7390D906-FE76-42DB-8BD7-364288198F41}"/>
    <cellStyle name="Comma 2 2 3 4 3 3 2" xfId="49440" xr:uid="{C491FD84-995A-4011-B67A-0494F375A6F3}"/>
    <cellStyle name="Comma 2 2 3 4 3 3 3" xfId="31935" xr:uid="{6325CC3B-EAC6-4EA2-84D1-1E0037C4CEC8}"/>
    <cellStyle name="Comma 2 2 3 4 3 4" xfId="40688" xr:uid="{3615AE7E-C75E-43FA-BAF3-1C6E4D4FE12A}"/>
    <cellStyle name="Comma 2 2 3 4 3 5" xfId="23183" xr:uid="{711B5ECC-2665-4592-820F-668BB1552AAE}"/>
    <cellStyle name="Comma 2 2 3 4 4" xfId="7865" xr:uid="{00000000-0005-0000-0000-0000AA060000}"/>
    <cellStyle name="Comma 2 2 3 4 4 2" xfId="16618" xr:uid="{35E0201C-5639-4050-AE24-A332006A00CB}"/>
    <cellStyle name="Comma 2 2 3 4 4 2 2" xfId="51628" xr:uid="{AA0076A0-76B9-48AD-83F9-566E0FF3DF2F}"/>
    <cellStyle name="Comma 2 2 3 4 4 2 3" xfId="34123" xr:uid="{C6818679-01EF-48A7-89C7-C089C7824DCA}"/>
    <cellStyle name="Comma 2 2 3 4 4 3" xfId="42876" xr:uid="{CCD3F27D-50F2-4ED6-AE5B-CB90F56F2F99}"/>
    <cellStyle name="Comma 2 2 3 4 4 4" xfId="25371" xr:uid="{28C2B255-B27F-46A6-A38E-1FDE729F3DA0}"/>
    <cellStyle name="Comma 2 2 3 4 5" xfId="12242" xr:uid="{9FA3757B-23C2-4A35-AC4D-D0AEEB68D4D5}"/>
    <cellStyle name="Comma 2 2 3 4 5 2" xfId="47252" xr:uid="{8E9C146E-4A53-4436-BA5F-4CA32BF159A4}"/>
    <cellStyle name="Comma 2 2 3 4 5 3" xfId="29747" xr:uid="{AE604C4C-6953-464C-80A4-E94C656883FD}"/>
    <cellStyle name="Comma 2 2 3 4 6" xfId="38500" xr:uid="{CA8297EC-43CA-4767-B8F5-D21ADF85E68D}"/>
    <cellStyle name="Comma 2 2 3 4 7" xfId="20995" xr:uid="{0DBF2D3B-1579-4813-9F96-DA0405E819AA}"/>
    <cellStyle name="Comma 2 2 3 5" xfId="4033" xr:uid="{00000000-0005-0000-0000-0000AB060000}"/>
    <cellStyle name="Comma 2 2 3 5 2" xfId="6222" xr:uid="{00000000-0005-0000-0000-0000AC060000}"/>
    <cellStyle name="Comma 2 2 3 5 2 2" xfId="10599" xr:uid="{00000000-0005-0000-0000-0000AD060000}"/>
    <cellStyle name="Comma 2 2 3 5 2 2 2" xfId="19352" xr:uid="{E08853B9-B3B1-4052-810C-76CCC616507A}"/>
    <cellStyle name="Comma 2 2 3 5 2 2 2 2" xfId="54362" xr:uid="{7F18EE43-02DE-4754-B575-E19D1B92A7BD}"/>
    <cellStyle name="Comma 2 2 3 5 2 2 2 3" xfId="36857" xr:uid="{A47803C4-4F1F-40CE-B275-400CD275F6DB}"/>
    <cellStyle name="Comma 2 2 3 5 2 2 3" xfId="45610" xr:uid="{A79A82C2-E2BA-42B3-B58C-499FF6F91763}"/>
    <cellStyle name="Comma 2 2 3 5 2 2 4" xfId="28105" xr:uid="{58AF163D-392C-4388-8897-234F25A7E8BE}"/>
    <cellStyle name="Comma 2 2 3 5 2 3" xfId="14976" xr:uid="{1745B602-DCEF-4F7E-AEAE-BB12F320C80B}"/>
    <cellStyle name="Comma 2 2 3 5 2 3 2" xfId="49986" xr:uid="{EEFCC92D-C87B-49FE-A7A9-D1B890253569}"/>
    <cellStyle name="Comma 2 2 3 5 2 3 3" xfId="32481" xr:uid="{4D1A2D78-945D-4C7A-BD6A-75C2D53ED3B4}"/>
    <cellStyle name="Comma 2 2 3 5 2 4" xfId="41234" xr:uid="{656A800D-F6F2-48B2-884B-14A41C7F86B2}"/>
    <cellStyle name="Comma 2 2 3 5 2 5" xfId="23729" xr:uid="{6ED082C8-20A3-428A-9CA2-656A2B6955E1}"/>
    <cellStyle name="Comma 2 2 3 5 3" xfId="8411" xr:uid="{00000000-0005-0000-0000-0000AE060000}"/>
    <cellStyle name="Comma 2 2 3 5 3 2" xfId="17164" xr:uid="{3F8C7CBB-278D-4721-AFB3-3E73AA6A72ED}"/>
    <cellStyle name="Comma 2 2 3 5 3 2 2" xfId="52174" xr:uid="{5C1D577E-E2CB-4B13-A61F-142878856BA0}"/>
    <cellStyle name="Comma 2 2 3 5 3 2 3" xfId="34669" xr:uid="{0BF3A741-0547-4435-85C0-B621FC984093}"/>
    <cellStyle name="Comma 2 2 3 5 3 3" xfId="43422" xr:uid="{DF2A170F-F473-4ABF-964B-43CAC730A0F0}"/>
    <cellStyle name="Comma 2 2 3 5 3 4" xfId="25917" xr:uid="{60BDE1F2-AF4D-48AC-821B-608D6A222E65}"/>
    <cellStyle name="Comma 2 2 3 5 4" xfId="12788" xr:uid="{D61A7A31-A251-4B85-888D-4A7F724EDC52}"/>
    <cellStyle name="Comma 2 2 3 5 4 2" xfId="47798" xr:uid="{E32873FE-187F-45E5-B15B-F42DD9F6ACBE}"/>
    <cellStyle name="Comma 2 2 3 5 4 3" xfId="30293" xr:uid="{F3CE8627-8193-49CC-9EAB-F56A6F98DAD5}"/>
    <cellStyle name="Comma 2 2 3 5 5" xfId="39046" xr:uid="{B795D14D-9AAC-4DB9-838D-D3D1080E3700}"/>
    <cellStyle name="Comma 2 2 3 5 6" xfId="21541" xr:uid="{AEE9FEAC-DD2C-49BC-94D2-89E769945001}"/>
    <cellStyle name="Comma 2 2 3 6" xfId="5128" xr:uid="{00000000-0005-0000-0000-0000AF060000}"/>
    <cellStyle name="Comma 2 2 3 6 2" xfId="9505" xr:uid="{00000000-0005-0000-0000-0000B0060000}"/>
    <cellStyle name="Comma 2 2 3 6 2 2" xfId="18258" xr:uid="{34C01073-8F59-4845-AC62-67C88CF093EB}"/>
    <cellStyle name="Comma 2 2 3 6 2 2 2" xfId="53268" xr:uid="{FEF09E8D-804F-4376-A437-E58EDEA0DD57}"/>
    <cellStyle name="Comma 2 2 3 6 2 2 3" xfId="35763" xr:uid="{3C219493-9ECC-4E8E-9C7B-CCFCB152B591}"/>
    <cellStyle name="Comma 2 2 3 6 2 3" xfId="44516" xr:uid="{B14E019A-BA5A-4A18-AED6-F1C6AD559306}"/>
    <cellStyle name="Comma 2 2 3 6 2 4" xfId="27011" xr:uid="{E054EDF8-FE83-49D5-A685-F417B2ECCED2}"/>
    <cellStyle name="Comma 2 2 3 6 3" xfId="13882" xr:uid="{08B68FA1-AF6A-4194-8223-DC3F0DC8AD65}"/>
    <cellStyle name="Comma 2 2 3 6 3 2" xfId="48892" xr:uid="{FD084F4A-DC59-4297-B8DC-327439EF6D3F}"/>
    <cellStyle name="Comma 2 2 3 6 3 3" xfId="31387" xr:uid="{4797989F-7BFE-4612-BBA1-BD34AF4D6054}"/>
    <cellStyle name="Comma 2 2 3 6 4" xfId="40140" xr:uid="{EC0BF3EE-0AC9-4F59-BBF5-EE94ECC296BB}"/>
    <cellStyle name="Comma 2 2 3 6 5" xfId="22635" xr:uid="{154AE040-4CA3-4617-8391-8D7B8447F4FA}"/>
    <cellStyle name="Comma 2 2 3 7" xfId="7317" xr:uid="{00000000-0005-0000-0000-0000B1060000}"/>
    <cellStyle name="Comma 2 2 3 7 2" xfId="16070" xr:uid="{38257A51-A4AA-4E86-BAFF-C5D0DF593688}"/>
    <cellStyle name="Comma 2 2 3 7 2 2" xfId="51080" xr:uid="{FB93AA10-D95A-42A8-B4DC-E59A0B846AF6}"/>
    <cellStyle name="Comma 2 2 3 7 2 3" xfId="33575" xr:uid="{4807AE9D-B9CB-4F87-8916-856ED64906F8}"/>
    <cellStyle name="Comma 2 2 3 7 3" xfId="42328" xr:uid="{B923F772-A6CC-4244-88F0-8885F39D664E}"/>
    <cellStyle name="Comma 2 2 3 7 4" xfId="24823" xr:uid="{74F07F86-349C-431B-82E4-991A12727B4E}"/>
    <cellStyle name="Comma 2 2 3 8" xfId="11694" xr:uid="{020AA482-99E1-413D-A634-FB8BCBF02DCF}"/>
    <cellStyle name="Comma 2 2 3 8 2" xfId="46704" xr:uid="{E4CAB65B-EB8C-4DF0-8BB9-EFC74A379CAF}"/>
    <cellStyle name="Comma 2 2 3 8 3" xfId="29199" xr:uid="{60F5E51E-CDC3-44E3-AA69-207E18833DC0}"/>
    <cellStyle name="Comma 2 2 3 9" xfId="37952" xr:uid="{F013E8F0-BBA2-4BDF-A632-C820B2693D59}"/>
    <cellStyle name="Comma 2 2 4" xfId="2989" xr:uid="{00000000-0005-0000-0000-0000B2060000}"/>
    <cellStyle name="Comma 2 2 4 2" xfId="3265" xr:uid="{00000000-0005-0000-0000-0000B3060000}"/>
    <cellStyle name="Comma 2 2 4 2 2" xfId="3818" xr:uid="{00000000-0005-0000-0000-0000B4060000}"/>
    <cellStyle name="Comma 2 2 4 2 2 2" xfId="4914" xr:uid="{00000000-0005-0000-0000-0000B5060000}"/>
    <cellStyle name="Comma 2 2 4 2 2 2 2" xfId="7103" xr:uid="{00000000-0005-0000-0000-0000B6060000}"/>
    <cellStyle name="Comma 2 2 4 2 2 2 2 2" xfId="11480" xr:uid="{00000000-0005-0000-0000-0000B7060000}"/>
    <cellStyle name="Comma 2 2 4 2 2 2 2 2 2" xfId="20233" xr:uid="{5656142A-E19F-4EA8-BABA-9315D42D910E}"/>
    <cellStyle name="Comma 2 2 4 2 2 2 2 2 2 2" xfId="55243" xr:uid="{057902BF-522A-4F8D-968D-CCCCC906A213}"/>
    <cellStyle name="Comma 2 2 4 2 2 2 2 2 2 3" xfId="37738" xr:uid="{338E985A-5CA8-4511-84B0-332BB988554A}"/>
    <cellStyle name="Comma 2 2 4 2 2 2 2 2 3" xfId="46491" xr:uid="{84E4B36C-E5DE-4D2B-A9B6-2123CB622493}"/>
    <cellStyle name="Comma 2 2 4 2 2 2 2 2 4" xfId="28986" xr:uid="{BFB8C27E-1054-4B62-96F4-2BD0504B6A7D}"/>
    <cellStyle name="Comma 2 2 4 2 2 2 2 3" xfId="15857" xr:uid="{DF8A7E6D-7255-40C8-9CFF-B425D581576B}"/>
    <cellStyle name="Comma 2 2 4 2 2 2 2 3 2" xfId="50867" xr:uid="{AAFD0188-CF1C-4A64-90E6-D5AB1BFC9623}"/>
    <cellStyle name="Comma 2 2 4 2 2 2 2 3 3" xfId="33362" xr:uid="{EAF7FCE8-C862-4CBF-8C2B-81792C1AF115}"/>
    <cellStyle name="Comma 2 2 4 2 2 2 2 4" xfId="42115" xr:uid="{51ABC136-45B2-423C-81D6-6F9139A59368}"/>
    <cellStyle name="Comma 2 2 4 2 2 2 2 5" xfId="24610" xr:uid="{B08A9D48-D7EA-4DEC-8456-F2B120FFA728}"/>
    <cellStyle name="Comma 2 2 4 2 2 2 3" xfId="9292" xr:uid="{00000000-0005-0000-0000-0000B8060000}"/>
    <cellStyle name="Comma 2 2 4 2 2 2 3 2" xfId="18045" xr:uid="{75CB989B-3969-4844-8DE2-A10F2ECB901E}"/>
    <cellStyle name="Comma 2 2 4 2 2 2 3 2 2" xfId="53055" xr:uid="{35CB7801-B142-47A6-ACD1-669DAB0F3E53}"/>
    <cellStyle name="Comma 2 2 4 2 2 2 3 2 3" xfId="35550" xr:uid="{083D41B6-24F9-4044-A054-DAC3B1EC5758}"/>
    <cellStyle name="Comma 2 2 4 2 2 2 3 3" xfId="44303" xr:uid="{A61F4BD1-076A-46D8-BD58-CDCD8271BED0}"/>
    <cellStyle name="Comma 2 2 4 2 2 2 3 4" xfId="26798" xr:uid="{2D36342F-6327-4DF7-B4E8-EC10C650EE09}"/>
    <cellStyle name="Comma 2 2 4 2 2 2 4" xfId="13669" xr:uid="{D619C7A9-7B9C-4ED8-B731-77C1AD929D00}"/>
    <cellStyle name="Comma 2 2 4 2 2 2 4 2" xfId="48679" xr:uid="{419FF753-C923-45A9-8D0F-D481390E9C5E}"/>
    <cellStyle name="Comma 2 2 4 2 2 2 4 3" xfId="31174" xr:uid="{AD38C193-B4FA-4BAD-96AE-E9374EF592A1}"/>
    <cellStyle name="Comma 2 2 4 2 2 2 5" xfId="39927" xr:uid="{94DF948F-740A-42A0-8117-02DD7D22AEA6}"/>
    <cellStyle name="Comma 2 2 4 2 2 2 6" xfId="22422" xr:uid="{DFFE8C60-E3CE-4114-89D1-DDE3C11D6237}"/>
    <cellStyle name="Comma 2 2 4 2 2 3" xfId="6009" xr:uid="{00000000-0005-0000-0000-0000B9060000}"/>
    <cellStyle name="Comma 2 2 4 2 2 3 2" xfId="10386" xr:uid="{00000000-0005-0000-0000-0000BA060000}"/>
    <cellStyle name="Comma 2 2 4 2 2 3 2 2" xfId="19139" xr:uid="{0B79A614-B303-46A8-B2A3-D8194A34D5B2}"/>
    <cellStyle name="Comma 2 2 4 2 2 3 2 2 2" xfId="54149" xr:uid="{FB1D32FD-8A00-4738-A7D3-4FE31C07178D}"/>
    <cellStyle name="Comma 2 2 4 2 2 3 2 2 3" xfId="36644" xr:uid="{9E035F48-E5B8-4C0B-B05B-DDF3326BB1CC}"/>
    <cellStyle name="Comma 2 2 4 2 2 3 2 3" xfId="45397" xr:uid="{2677E4E8-73A8-49BF-8DE0-39B278B1E72E}"/>
    <cellStyle name="Comma 2 2 4 2 2 3 2 4" xfId="27892" xr:uid="{47CB8585-D9AA-469F-BAD4-7EB06924E5BB}"/>
    <cellStyle name="Comma 2 2 4 2 2 3 3" xfId="14763" xr:uid="{3A777ABA-05B1-4E1A-BB74-868900C06A25}"/>
    <cellStyle name="Comma 2 2 4 2 2 3 3 2" xfId="49773" xr:uid="{83FAF8E2-E262-4E44-A8B3-3B93F3CF020F}"/>
    <cellStyle name="Comma 2 2 4 2 2 3 3 3" xfId="32268" xr:uid="{E260A5D8-6D4B-4207-B122-F821B906D8A6}"/>
    <cellStyle name="Comma 2 2 4 2 2 3 4" xfId="41021" xr:uid="{6702573E-07C7-4AD3-8711-FCDF234098C0}"/>
    <cellStyle name="Comma 2 2 4 2 2 3 5" xfId="23516" xr:uid="{E7F8D0F8-14EB-4012-8C7A-48FAFC9D2E75}"/>
    <cellStyle name="Comma 2 2 4 2 2 4" xfId="8198" xr:uid="{00000000-0005-0000-0000-0000BB060000}"/>
    <cellStyle name="Comma 2 2 4 2 2 4 2" xfId="16951" xr:uid="{A6DEC958-0AE5-42EA-A031-4227F02233BB}"/>
    <cellStyle name="Comma 2 2 4 2 2 4 2 2" xfId="51961" xr:uid="{E0EA6468-44D7-4A01-B953-F17CBF64F2E8}"/>
    <cellStyle name="Comma 2 2 4 2 2 4 2 3" xfId="34456" xr:uid="{2578F517-FB55-4D5F-B0E2-8DEFD1DBB701}"/>
    <cellStyle name="Comma 2 2 4 2 2 4 3" xfId="43209" xr:uid="{A7577FD6-F3E5-46C6-BB82-04DA6F8E25B3}"/>
    <cellStyle name="Comma 2 2 4 2 2 4 4" xfId="25704" xr:uid="{B0C325F2-5D04-45D1-B0E6-05C8FEF82E7A}"/>
    <cellStyle name="Comma 2 2 4 2 2 5" xfId="12575" xr:uid="{A7F0A529-77CF-40B5-93A2-2841F0522C60}"/>
    <cellStyle name="Comma 2 2 4 2 2 5 2" xfId="47585" xr:uid="{762FCCE8-4EB0-4A1F-AFA4-1D79F6C5EBFB}"/>
    <cellStyle name="Comma 2 2 4 2 2 5 3" xfId="30080" xr:uid="{A85C482D-3C00-46BC-BF57-075827DFE886}"/>
    <cellStyle name="Comma 2 2 4 2 2 6" xfId="38833" xr:uid="{4D15E178-0B0B-40D7-A61D-000CB4E7DE49}"/>
    <cellStyle name="Comma 2 2 4 2 2 7" xfId="21328" xr:uid="{E0F78B8B-3565-48AE-9C47-4DDC033D7454}"/>
    <cellStyle name="Comma 2 2 4 2 3" xfId="4366" xr:uid="{00000000-0005-0000-0000-0000BC060000}"/>
    <cellStyle name="Comma 2 2 4 2 3 2" xfId="6555" xr:uid="{00000000-0005-0000-0000-0000BD060000}"/>
    <cellStyle name="Comma 2 2 4 2 3 2 2" xfId="10932" xr:uid="{00000000-0005-0000-0000-0000BE060000}"/>
    <cellStyle name="Comma 2 2 4 2 3 2 2 2" xfId="19685" xr:uid="{93692380-0754-418C-8C63-1EFD48BBED10}"/>
    <cellStyle name="Comma 2 2 4 2 3 2 2 2 2" xfId="54695" xr:uid="{762746D0-3CC7-4A1F-AA46-E0BEC0823E7E}"/>
    <cellStyle name="Comma 2 2 4 2 3 2 2 2 3" xfId="37190" xr:uid="{5D39D81B-16E1-4C90-B3AE-9FD44B588532}"/>
    <cellStyle name="Comma 2 2 4 2 3 2 2 3" xfId="45943" xr:uid="{362129D9-9E8F-4DF8-A7A7-443A600F7ACB}"/>
    <cellStyle name="Comma 2 2 4 2 3 2 2 4" xfId="28438" xr:uid="{D085B325-B6F2-414D-B3E6-CCAAEBECA944}"/>
    <cellStyle name="Comma 2 2 4 2 3 2 3" xfId="15309" xr:uid="{101B88D9-0C25-4FDF-8202-9A9BA719CD44}"/>
    <cellStyle name="Comma 2 2 4 2 3 2 3 2" xfId="50319" xr:uid="{F8987684-7B15-4AD2-8DB4-A75A5A8E28A3}"/>
    <cellStyle name="Comma 2 2 4 2 3 2 3 3" xfId="32814" xr:uid="{650496DF-F0CD-4D39-8B4C-EA104420991C}"/>
    <cellStyle name="Comma 2 2 4 2 3 2 4" xfId="41567" xr:uid="{635181A1-C546-4358-8228-BBFB3878385E}"/>
    <cellStyle name="Comma 2 2 4 2 3 2 5" xfId="24062" xr:uid="{84AD9B64-278C-42BF-8B4D-4AE2BA61F9D4}"/>
    <cellStyle name="Comma 2 2 4 2 3 3" xfId="8744" xr:uid="{00000000-0005-0000-0000-0000BF060000}"/>
    <cellStyle name="Comma 2 2 4 2 3 3 2" xfId="17497" xr:uid="{AFF586A6-18FD-4E79-A816-0FA6F9A809EE}"/>
    <cellStyle name="Comma 2 2 4 2 3 3 2 2" xfId="52507" xr:uid="{152F240F-72D9-4893-9D02-F94E3130DBAE}"/>
    <cellStyle name="Comma 2 2 4 2 3 3 2 3" xfId="35002" xr:uid="{114A312D-05DA-4D8A-A152-70DCCF4638A4}"/>
    <cellStyle name="Comma 2 2 4 2 3 3 3" xfId="43755" xr:uid="{FABB5253-E37F-4859-A5DC-9D6EA8B4CEEB}"/>
    <cellStyle name="Comma 2 2 4 2 3 3 4" xfId="26250" xr:uid="{75432DEC-F028-419D-B0B1-75AB278D7D9E}"/>
    <cellStyle name="Comma 2 2 4 2 3 4" xfId="13121" xr:uid="{DF77552C-33E5-455E-BC74-8808C6CCA8D6}"/>
    <cellStyle name="Comma 2 2 4 2 3 4 2" xfId="48131" xr:uid="{A5CB843E-0802-4491-8755-C1840CD5A415}"/>
    <cellStyle name="Comma 2 2 4 2 3 4 3" xfId="30626" xr:uid="{65300D31-2530-4C94-9C5C-6BEFCB563151}"/>
    <cellStyle name="Comma 2 2 4 2 3 5" xfId="39379" xr:uid="{F7F5F9EF-8079-46AA-AF88-DA21A6A3BCA1}"/>
    <cellStyle name="Comma 2 2 4 2 3 6" xfId="21874" xr:uid="{9DD6F278-A6BC-43BB-BE9F-E824E99F483B}"/>
    <cellStyle name="Comma 2 2 4 2 4" xfId="5461" xr:uid="{00000000-0005-0000-0000-0000C0060000}"/>
    <cellStyle name="Comma 2 2 4 2 4 2" xfId="9838" xr:uid="{00000000-0005-0000-0000-0000C1060000}"/>
    <cellStyle name="Comma 2 2 4 2 4 2 2" xfId="18591" xr:uid="{7F6F48CE-FAC1-4BC4-A434-EAEF4D590CC9}"/>
    <cellStyle name="Comma 2 2 4 2 4 2 2 2" xfId="53601" xr:uid="{DD55F02F-D684-4947-922C-F7FBD120EEB8}"/>
    <cellStyle name="Comma 2 2 4 2 4 2 2 3" xfId="36096" xr:uid="{89D11C24-DC02-4E63-8C21-03C2B4462056}"/>
    <cellStyle name="Comma 2 2 4 2 4 2 3" xfId="44849" xr:uid="{16DF462B-9716-42FB-B031-CBC70D153B87}"/>
    <cellStyle name="Comma 2 2 4 2 4 2 4" xfId="27344" xr:uid="{FDE8C207-C4FE-4841-8D8B-F2CD6B912C0F}"/>
    <cellStyle name="Comma 2 2 4 2 4 3" xfId="14215" xr:uid="{E935D091-E984-4987-AD64-A18192C0D3F5}"/>
    <cellStyle name="Comma 2 2 4 2 4 3 2" xfId="49225" xr:uid="{627B3FBC-B09D-4D1A-99AA-9BB3610D05D7}"/>
    <cellStyle name="Comma 2 2 4 2 4 3 3" xfId="31720" xr:uid="{784480FF-475F-47E8-AB00-AD60A598DF6C}"/>
    <cellStyle name="Comma 2 2 4 2 4 4" xfId="40473" xr:uid="{DCED65EF-8D91-416D-BA4C-050ACFED640A}"/>
    <cellStyle name="Comma 2 2 4 2 4 5" xfId="22968" xr:uid="{13E6DC4F-27F6-44F4-9CC9-F09D1CA73100}"/>
    <cellStyle name="Comma 2 2 4 2 5" xfId="7650" xr:uid="{00000000-0005-0000-0000-0000C2060000}"/>
    <cellStyle name="Comma 2 2 4 2 5 2" xfId="16403" xr:uid="{612A3848-0310-485C-8DBD-63EA63578160}"/>
    <cellStyle name="Comma 2 2 4 2 5 2 2" xfId="51413" xr:uid="{38B50700-B46C-4121-A37A-D39060E499C0}"/>
    <cellStyle name="Comma 2 2 4 2 5 2 3" xfId="33908" xr:uid="{A9CF60EF-C402-4C11-AF9D-57C216CC108F}"/>
    <cellStyle name="Comma 2 2 4 2 5 3" xfId="42661" xr:uid="{BF363DA0-F828-43C7-8AAE-0EADE9784D94}"/>
    <cellStyle name="Comma 2 2 4 2 5 4" xfId="25156" xr:uid="{1794A154-B33B-483C-AADF-0690B3CE37E9}"/>
    <cellStyle name="Comma 2 2 4 2 6" xfId="12027" xr:uid="{95EEA33D-D3DA-496A-9C6B-C52C72E4462B}"/>
    <cellStyle name="Comma 2 2 4 2 6 2" xfId="47037" xr:uid="{36EEEDBD-D32E-4D4A-A768-FE71C50A7CCF}"/>
    <cellStyle name="Comma 2 2 4 2 6 3" xfId="29532" xr:uid="{68B7A585-3274-4CCF-9653-17E4DA01670F}"/>
    <cellStyle name="Comma 2 2 4 2 7" xfId="38285" xr:uid="{425422E3-4453-44A8-B21D-82A9B3B9DFE0}"/>
    <cellStyle name="Comma 2 2 4 2 8" xfId="20780" xr:uid="{E8399A8E-AC8E-4E37-B03E-E1135D52CD14}"/>
    <cellStyle name="Comma 2 2 4 3" xfId="3544" xr:uid="{00000000-0005-0000-0000-0000C3060000}"/>
    <cellStyle name="Comma 2 2 4 3 2" xfId="4640" xr:uid="{00000000-0005-0000-0000-0000C4060000}"/>
    <cellStyle name="Comma 2 2 4 3 2 2" xfId="6829" xr:uid="{00000000-0005-0000-0000-0000C5060000}"/>
    <cellStyle name="Comma 2 2 4 3 2 2 2" xfId="11206" xr:uid="{00000000-0005-0000-0000-0000C6060000}"/>
    <cellStyle name="Comma 2 2 4 3 2 2 2 2" xfId="19959" xr:uid="{33BC99A0-6A8E-4134-8F41-9CAE10E5BF72}"/>
    <cellStyle name="Comma 2 2 4 3 2 2 2 2 2" xfId="54969" xr:uid="{C291CC67-9E46-448F-AFBA-50705FF69C2E}"/>
    <cellStyle name="Comma 2 2 4 3 2 2 2 2 3" xfId="37464" xr:uid="{86F137B2-A775-496C-85B8-293762E589E1}"/>
    <cellStyle name="Comma 2 2 4 3 2 2 2 3" xfId="46217" xr:uid="{258A05AF-322C-4AF5-BDED-9F5EF4C95DC0}"/>
    <cellStyle name="Comma 2 2 4 3 2 2 2 4" xfId="28712" xr:uid="{208EDEC6-40FA-48EE-9453-816D3549C6D9}"/>
    <cellStyle name="Comma 2 2 4 3 2 2 3" xfId="15583" xr:uid="{DCDB1196-ADE9-461D-8FE5-B22035339478}"/>
    <cellStyle name="Comma 2 2 4 3 2 2 3 2" xfId="50593" xr:uid="{13DAA069-9918-4CC1-821A-F157FA645DE6}"/>
    <cellStyle name="Comma 2 2 4 3 2 2 3 3" xfId="33088" xr:uid="{EC9F8F03-4BE2-46CB-B5A7-CD490E67CEB6}"/>
    <cellStyle name="Comma 2 2 4 3 2 2 4" xfId="41841" xr:uid="{B65C2C77-2EBA-4AE6-AD62-B2702C70863F}"/>
    <cellStyle name="Comma 2 2 4 3 2 2 5" xfId="24336" xr:uid="{E0D2F147-200D-4E66-8BB8-B457075C7BCA}"/>
    <cellStyle name="Comma 2 2 4 3 2 3" xfId="9018" xr:uid="{00000000-0005-0000-0000-0000C7060000}"/>
    <cellStyle name="Comma 2 2 4 3 2 3 2" xfId="17771" xr:uid="{3BBCB0C0-C39F-4A7C-B7F9-40A1152380D6}"/>
    <cellStyle name="Comma 2 2 4 3 2 3 2 2" xfId="52781" xr:uid="{DA1A50F5-1F4C-4C41-A912-54EF94F290F7}"/>
    <cellStyle name="Comma 2 2 4 3 2 3 2 3" xfId="35276" xr:uid="{688A4BD0-8DC7-42C7-8D19-70E733F58142}"/>
    <cellStyle name="Comma 2 2 4 3 2 3 3" xfId="44029" xr:uid="{B0D82F63-687A-41DE-A3C8-A846B7AC3B87}"/>
    <cellStyle name="Comma 2 2 4 3 2 3 4" xfId="26524" xr:uid="{4AC6B25C-F62A-4D8E-8DA6-0EC11F3A4F91}"/>
    <cellStyle name="Comma 2 2 4 3 2 4" xfId="13395" xr:uid="{330CEB2C-FE88-42FA-A481-B732868784DD}"/>
    <cellStyle name="Comma 2 2 4 3 2 4 2" xfId="48405" xr:uid="{FC3D5CAE-0AFE-4039-803B-A3DFBCC53056}"/>
    <cellStyle name="Comma 2 2 4 3 2 4 3" xfId="30900" xr:uid="{5340E1A2-C6BA-49E8-BCCD-1714E33B7382}"/>
    <cellStyle name="Comma 2 2 4 3 2 5" xfId="39653" xr:uid="{401F3889-A450-4CCD-B492-B033107E2DBF}"/>
    <cellStyle name="Comma 2 2 4 3 2 6" xfId="22148" xr:uid="{1CF94573-A72A-48A9-9F17-2D6C4B14A23C}"/>
    <cellStyle name="Comma 2 2 4 3 3" xfId="5735" xr:uid="{00000000-0005-0000-0000-0000C8060000}"/>
    <cellStyle name="Comma 2 2 4 3 3 2" xfId="10112" xr:uid="{00000000-0005-0000-0000-0000C9060000}"/>
    <cellStyle name="Comma 2 2 4 3 3 2 2" xfId="18865" xr:uid="{D24868C1-B627-471C-AA79-4E193452544C}"/>
    <cellStyle name="Comma 2 2 4 3 3 2 2 2" xfId="53875" xr:uid="{43A34524-F140-4101-ADBB-7A5483008106}"/>
    <cellStyle name="Comma 2 2 4 3 3 2 2 3" xfId="36370" xr:uid="{28EBCA07-01DF-4118-911A-10DF04C0A044}"/>
    <cellStyle name="Comma 2 2 4 3 3 2 3" xfId="45123" xr:uid="{C9F9216F-DD4A-43F7-BB3D-87B8D4105A94}"/>
    <cellStyle name="Comma 2 2 4 3 3 2 4" xfId="27618" xr:uid="{D2C3E92F-1DDD-46D4-AA5E-6BDE92D2C51C}"/>
    <cellStyle name="Comma 2 2 4 3 3 3" xfId="14489" xr:uid="{B286BF9B-6D3B-4015-94C4-B72737EFD781}"/>
    <cellStyle name="Comma 2 2 4 3 3 3 2" xfId="49499" xr:uid="{D368831D-888C-4199-A160-1BFBE0A0C85C}"/>
    <cellStyle name="Comma 2 2 4 3 3 3 3" xfId="31994" xr:uid="{9E993008-518C-4366-BCFB-2D38E18AC923}"/>
    <cellStyle name="Comma 2 2 4 3 3 4" xfId="40747" xr:uid="{6D86F513-566A-4429-B95C-061DFECC100E}"/>
    <cellStyle name="Comma 2 2 4 3 3 5" xfId="23242" xr:uid="{BFD538A9-9245-49C2-9882-847201A953EF}"/>
    <cellStyle name="Comma 2 2 4 3 4" xfId="7924" xr:uid="{00000000-0005-0000-0000-0000CA060000}"/>
    <cellStyle name="Comma 2 2 4 3 4 2" xfId="16677" xr:uid="{066EDE47-A0E5-40D1-BBF2-C4BAEDEC7213}"/>
    <cellStyle name="Comma 2 2 4 3 4 2 2" xfId="51687" xr:uid="{3743B969-3DEB-43C4-A650-C41EFF8F0AE9}"/>
    <cellStyle name="Comma 2 2 4 3 4 2 3" xfId="34182" xr:uid="{319E5A89-5B0D-4FF1-BA17-F8DF6B52938B}"/>
    <cellStyle name="Comma 2 2 4 3 4 3" xfId="42935" xr:uid="{DB328374-48BF-4380-93D1-CF1C86670B42}"/>
    <cellStyle name="Comma 2 2 4 3 4 4" xfId="25430" xr:uid="{6B303EE9-4DB7-4523-8AE4-0BDDDF36FC17}"/>
    <cellStyle name="Comma 2 2 4 3 5" xfId="12301" xr:uid="{AB298925-EBAB-432C-ABA8-ABE3A05C00AD}"/>
    <cellStyle name="Comma 2 2 4 3 5 2" xfId="47311" xr:uid="{848FA2E0-C90A-4211-B4D4-4948600235DE}"/>
    <cellStyle name="Comma 2 2 4 3 5 3" xfId="29806" xr:uid="{DF139166-7380-417C-800D-5DDB56F7F7B1}"/>
    <cellStyle name="Comma 2 2 4 3 6" xfId="38559" xr:uid="{0F8C558C-E7D4-49D3-A969-A2D6D4DC10DE}"/>
    <cellStyle name="Comma 2 2 4 3 7" xfId="21054" xr:uid="{49BE0135-4839-4D9A-BD93-7DCE5A2AF091}"/>
    <cellStyle name="Comma 2 2 4 4" xfId="4092" xr:uid="{00000000-0005-0000-0000-0000CB060000}"/>
    <cellStyle name="Comma 2 2 4 4 2" xfId="6281" xr:uid="{00000000-0005-0000-0000-0000CC060000}"/>
    <cellStyle name="Comma 2 2 4 4 2 2" xfId="10658" xr:uid="{00000000-0005-0000-0000-0000CD060000}"/>
    <cellStyle name="Comma 2 2 4 4 2 2 2" xfId="19411" xr:uid="{69759126-D190-45E2-A5B9-2E5EAA8963DF}"/>
    <cellStyle name="Comma 2 2 4 4 2 2 2 2" xfId="54421" xr:uid="{182F51BD-7AE1-439E-A821-A19743DBFF55}"/>
    <cellStyle name="Comma 2 2 4 4 2 2 2 3" xfId="36916" xr:uid="{F2495047-A04F-44C2-95BE-37F493067B83}"/>
    <cellStyle name="Comma 2 2 4 4 2 2 3" xfId="45669" xr:uid="{573A7F35-7A61-444F-8680-5338A6B9BBB6}"/>
    <cellStyle name="Comma 2 2 4 4 2 2 4" xfId="28164" xr:uid="{76AF44F3-4326-4ADD-88E7-3E6B4E1C616D}"/>
    <cellStyle name="Comma 2 2 4 4 2 3" xfId="15035" xr:uid="{804C5685-F20C-44D8-AB18-714E137DB5C9}"/>
    <cellStyle name="Comma 2 2 4 4 2 3 2" xfId="50045" xr:uid="{F40A09FD-314F-42B7-931B-840A2865B12D}"/>
    <cellStyle name="Comma 2 2 4 4 2 3 3" xfId="32540" xr:uid="{9DD21D17-6BC8-441F-85FB-DB396106D514}"/>
    <cellStyle name="Comma 2 2 4 4 2 4" xfId="41293" xr:uid="{056678B4-7A5E-4B1C-B911-A03DB1408D85}"/>
    <cellStyle name="Comma 2 2 4 4 2 5" xfId="23788" xr:uid="{4D07B252-99BC-43E3-9770-9849C2485B6F}"/>
    <cellStyle name="Comma 2 2 4 4 3" xfId="8470" xr:uid="{00000000-0005-0000-0000-0000CE060000}"/>
    <cellStyle name="Comma 2 2 4 4 3 2" xfId="17223" xr:uid="{A54ABD03-4313-4E66-8B15-87C1F31945FE}"/>
    <cellStyle name="Comma 2 2 4 4 3 2 2" xfId="52233" xr:uid="{9DCD9F58-7529-4B9A-AB9E-C690BAF88E54}"/>
    <cellStyle name="Comma 2 2 4 4 3 2 3" xfId="34728" xr:uid="{5C78C898-BB3B-44C3-A4C5-5761AEC26129}"/>
    <cellStyle name="Comma 2 2 4 4 3 3" xfId="43481" xr:uid="{B06ACD91-DB45-467D-A9AB-7CBC95BFBFCA}"/>
    <cellStyle name="Comma 2 2 4 4 3 4" xfId="25976" xr:uid="{4BADF607-DB56-4BFD-8BE0-FD61C0C6044F}"/>
    <cellStyle name="Comma 2 2 4 4 4" xfId="12847" xr:uid="{E30B5F91-717F-4DB6-9F22-E2EC4E3FA30E}"/>
    <cellStyle name="Comma 2 2 4 4 4 2" xfId="47857" xr:uid="{E2A2FEA1-7435-4E1D-AD2C-8559E6A4EF13}"/>
    <cellStyle name="Comma 2 2 4 4 4 3" xfId="30352" xr:uid="{2A81A373-79F0-40D6-AF38-25E0E901EB8A}"/>
    <cellStyle name="Comma 2 2 4 4 5" xfId="39105" xr:uid="{B398BB5B-A634-45E4-A60B-0A97C7306572}"/>
    <cellStyle name="Comma 2 2 4 4 6" xfId="21600" xr:uid="{A0FDF10D-F58B-4741-8A5B-5E146E278AFD}"/>
    <cellStyle name="Comma 2 2 4 5" xfId="5187" xr:uid="{00000000-0005-0000-0000-0000CF060000}"/>
    <cellStyle name="Comma 2 2 4 5 2" xfId="9564" xr:uid="{00000000-0005-0000-0000-0000D0060000}"/>
    <cellStyle name="Comma 2 2 4 5 2 2" xfId="18317" xr:uid="{BBC27BCF-990D-468A-AF9B-FA7A17956066}"/>
    <cellStyle name="Comma 2 2 4 5 2 2 2" xfId="53327" xr:uid="{7767C90C-E333-49AC-9CD1-B5514CD6FBD8}"/>
    <cellStyle name="Comma 2 2 4 5 2 2 3" xfId="35822" xr:uid="{F26084FD-0B85-466B-AF23-08EA0F33422E}"/>
    <cellStyle name="Comma 2 2 4 5 2 3" xfId="44575" xr:uid="{F8DD9B2E-58FC-4564-B489-66675A302A10}"/>
    <cellStyle name="Comma 2 2 4 5 2 4" xfId="27070" xr:uid="{35C51EAB-862F-41EB-A48F-86BCA9E2EC80}"/>
    <cellStyle name="Comma 2 2 4 5 3" xfId="13941" xr:uid="{DF107711-2372-44B2-841C-4339E1A2D75A}"/>
    <cellStyle name="Comma 2 2 4 5 3 2" xfId="48951" xr:uid="{2680EFDB-2815-40E8-84DF-BCD0CA08C026}"/>
    <cellStyle name="Comma 2 2 4 5 3 3" xfId="31446" xr:uid="{64A64322-071B-450F-BBFE-F3EF274A21B7}"/>
    <cellStyle name="Comma 2 2 4 5 4" xfId="40199" xr:uid="{91A25586-690B-489C-987C-C81E5B8CFEE6}"/>
    <cellStyle name="Comma 2 2 4 5 5" xfId="22694" xr:uid="{D86B4777-B7DB-4001-BA77-3DE246C486C8}"/>
    <cellStyle name="Comma 2 2 4 6" xfId="7376" xr:uid="{00000000-0005-0000-0000-0000D1060000}"/>
    <cellStyle name="Comma 2 2 4 6 2" xfId="16129" xr:uid="{B963A92C-FBC5-489E-B10A-B441332FC305}"/>
    <cellStyle name="Comma 2 2 4 6 2 2" xfId="51139" xr:uid="{C018D734-262E-4218-96F6-299E7F733E1C}"/>
    <cellStyle name="Comma 2 2 4 6 2 3" xfId="33634" xr:uid="{088C4EB0-7904-49E9-A0E7-130D61139533}"/>
    <cellStyle name="Comma 2 2 4 6 3" xfId="42387" xr:uid="{61C2D093-E3C4-4474-884F-319E82C8F642}"/>
    <cellStyle name="Comma 2 2 4 6 4" xfId="24882" xr:uid="{048AA084-0418-4346-98BC-12B04CD5ED13}"/>
    <cellStyle name="Comma 2 2 4 7" xfId="11753" xr:uid="{233124F3-3124-4C7D-895A-FD83ACEB8BCF}"/>
    <cellStyle name="Comma 2 2 4 7 2" xfId="46763" xr:uid="{87294441-3928-4B82-8327-1172E931BDB8}"/>
    <cellStyle name="Comma 2 2 4 7 3" xfId="29258" xr:uid="{847E68D6-E0E5-468A-BC50-F78656AE9907}"/>
    <cellStyle name="Comma 2 2 4 8" xfId="38011" xr:uid="{D0CD4F65-8305-4B11-B420-FDECAA33512A}"/>
    <cellStyle name="Comma 2 2 4 9" xfId="20506" xr:uid="{F7922184-23E9-4781-9D95-5EFAF4C64F4D}"/>
    <cellStyle name="Comma 2 2 5" xfId="2876" xr:uid="{00000000-0005-0000-0000-0000D2060000}"/>
    <cellStyle name="Comma 2 2 5 2" xfId="3155" xr:uid="{00000000-0005-0000-0000-0000D3060000}"/>
    <cellStyle name="Comma 2 2 5 2 2" xfId="3708" xr:uid="{00000000-0005-0000-0000-0000D4060000}"/>
    <cellStyle name="Comma 2 2 5 2 2 2" xfId="4804" xr:uid="{00000000-0005-0000-0000-0000D5060000}"/>
    <cellStyle name="Comma 2 2 5 2 2 2 2" xfId="6993" xr:uid="{00000000-0005-0000-0000-0000D6060000}"/>
    <cellStyle name="Comma 2 2 5 2 2 2 2 2" xfId="11370" xr:uid="{00000000-0005-0000-0000-0000D7060000}"/>
    <cellStyle name="Comma 2 2 5 2 2 2 2 2 2" xfId="20123" xr:uid="{E9693CC9-4FD9-4EB8-B865-1BD6993B1ACF}"/>
    <cellStyle name="Comma 2 2 5 2 2 2 2 2 2 2" xfId="55133" xr:uid="{A3BC3369-133C-4B15-B363-1AE308D2F568}"/>
    <cellStyle name="Comma 2 2 5 2 2 2 2 2 2 3" xfId="37628" xr:uid="{2B1DFF2A-0579-4DB5-B911-93026ED8A15B}"/>
    <cellStyle name="Comma 2 2 5 2 2 2 2 2 3" xfId="46381" xr:uid="{9DD99134-67DA-43C9-A27D-886B6B26A45A}"/>
    <cellStyle name="Comma 2 2 5 2 2 2 2 2 4" xfId="28876" xr:uid="{F4D55EB7-C46A-4993-9513-A911E4D5327E}"/>
    <cellStyle name="Comma 2 2 5 2 2 2 2 3" xfId="15747" xr:uid="{E60ED87E-8BFB-4CA7-8B0C-92DF7E32833D}"/>
    <cellStyle name="Comma 2 2 5 2 2 2 2 3 2" xfId="50757" xr:uid="{95500706-FA5C-4825-BC4B-608EC5830DAD}"/>
    <cellStyle name="Comma 2 2 5 2 2 2 2 3 3" xfId="33252" xr:uid="{0C9F173D-6360-47BA-8E4C-DD5959BAE9CC}"/>
    <cellStyle name="Comma 2 2 5 2 2 2 2 4" xfId="42005" xr:uid="{69FBEBA7-7C24-4B37-9E5E-954FEE3ADF07}"/>
    <cellStyle name="Comma 2 2 5 2 2 2 2 5" xfId="24500" xr:uid="{020ADC57-469E-4988-B3B5-C868C9D606CD}"/>
    <cellStyle name="Comma 2 2 5 2 2 2 3" xfId="9182" xr:uid="{00000000-0005-0000-0000-0000D8060000}"/>
    <cellStyle name="Comma 2 2 5 2 2 2 3 2" xfId="17935" xr:uid="{DC43AD8F-DF2E-4621-ABA7-E5BFEA55E8C0}"/>
    <cellStyle name="Comma 2 2 5 2 2 2 3 2 2" xfId="52945" xr:uid="{8C04D529-8683-49AF-B89E-1C11CEB895CB}"/>
    <cellStyle name="Comma 2 2 5 2 2 2 3 2 3" xfId="35440" xr:uid="{755E8487-C0F8-4744-BF45-E7D5F3BA794C}"/>
    <cellStyle name="Comma 2 2 5 2 2 2 3 3" xfId="44193" xr:uid="{ABDD1FB4-1267-4CC4-BDA9-92A380206BE2}"/>
    <cellStyle name="Comma 2 2 5 2 2 2 3 4" xfId="26688" xr:uid="{7E770FAB-BE0A-4A73-AB78-F4B01286255F}"/>
    <cellStyle name="Comma 2 2 5 2 2 2 4" xfId="13559" xr:uid="{9CA62F41-0FAB-439A-B3E8-614773DC9713}"/>
    <cellStyle name="Comma 2 2 5 2 2 2 4 2" xfId="48569" xr:uid="{20E2CB72-E01C-42A5-A3DD-B2EFC6496348}"/>
    <cellStyle name="Comma 2 2 5 2 2 2 4 3" xfId="31064" xr:uid="{8ECE7571-0290-41DC-AA16-08D9A3F3078B}"/>
    <cellStyle name="Comma 2 2 5 2 2 2 5" xfId="39817" xr:uid="{2BB3DAFD-63B6-4244-B310-0BFADCB852A5}"/>
    <cellStyle name="Comma 2 2 5 2 2 2 6" xfId="22312" xr:uid="{BBB9C6A8-F646-4A93-B777-4A1C3A13802D}"/>
    <cellStyle name="Comma 2 2 5 2 2 3" xfId="5899" xr:uid="{00000000-0005-0000-0000-0000D9060000}"/>
    <cellStyle name="Comma 2 2 5 2 2 3 2" xfId="10276" xr:uid="{00000000-0005-0000-0000-0000DA060000}"/>
    <cellStyle name="Comma 2 2 5 2 2 3 2 2" xfId="19029" xr:uid="{9D04363A-E147-48CB-90B6-3CE7EAEFFAD6}"/>
    <cellStyle name="Comma 2 2 5 2 2 3 2 2 2" xfId="54039" xr:uid="{D0BC4B70-B975-4900-B374-005D75CC7C38}"/>
    <cellStyle name="Comma 2 2 5 2 2 3 2 2 3" xfId="36534" xr:uid="{F8D12D7D-E34F-4F2A-9D21-FB249F744F8A}"/>
    <cellStyle name="Comma 2 2 5 2 2 3 2 3" xfId="45287" xr:uid="{38A26EE0-077D-42A1-B3A3-E5B45EF52695}"/>
    <cellStyle name="Comma 2 2 5 2 2 3 2 4" xfId="27782" xr:uid="{F79BC5B9-5172-4073-AE81-8CE83A34B99A}"/>
    <cellStyle name="Comma 2 2 5 2 2 3 3" xfId="14653" xr:uid="{860827A1-16A1-4DAF-B0F9-C6908FC09FC4}"/>
    <cellStyle name="Comma 2 2 5 2 2 3 3 2" xfId="49663" xr:uid="{6A7A5355-3053-497B-B939-B344C08ADC56}"/>
    <cellStyle name="Comma 2 2 5 2 2 3 3 3" xfId="32158" xr:uid="{0DCECB59-CA21-42A1-9EE7-A10531D2EEFE}"/>
    <cellStyle name="Comma 2 2 5 2 2 3 4" xfId="40911" xr:uid="{8301F3FA-43BD-434F-8613-583DDFC7816C}"/>
    <cellStyle name="Comma 2 2 5 2 2 3 5" xfId="23406" xr:uid="{07A7CB1D-AA22-4C8A-892E-EB15268ED002}"/>
    <cellStyle name="Comma 2 2 5 2 2 4" xfId="8088" xr:uid="{00000000-0005-0000-0000-0000DB060000}"/>
    <cellStyle name="Comma 2 2 5 2 2 4 2" xfId="16841" xr:uid="{A735163A-1D4B-423D-9D46-AFE5FED73FDA}"/>
    <cellStyle name="Comma 2 2 5 2 2 4 2 2" xfId="51851" xr:uid="{06031E96-C34E-4973-8887-26FBE3671BDA}"/>
    <cellStyle name="Comma 2 2 5 2 2 4 2 3" xfId="34346" xr:uid="{70270ECB-DEB7-4300-A086-41144EFC6DC9}"/>
    <cellStyle name="Comma 2 2 5 2 2 4 3" xfId="43099" xr:uid="{A89DF8D7-29A1-4108-A5DC-1D89F7FA1D8E}"/>
    <cellStyle name="Comma 2 2 5 2 2 4 4" xfId="25594" xr:uid="{DB3001E0-A286-4048-A2C3-828E23F1F9DB}"/>
    <cellStyle name="Comma 2 2 5 2 2 5" xfId="12465" xr:uid="{007709C9-A550-4728-81D1-CE38036BB0EB}"/>
    <cellStyle name="Comma 2 2 5 2 2 5 2" xfId="47475" xr:uid="{3C62A9A7-2720-4C63-86DC-830A13AFCF25}"/>
    <cellStyle name="Comma 2 2 5 2 2 5 3" xfId="29970" xr:uid="{7378075E-A714-45EA-8EFA-FD4B8D9E8BE8}"/>
    <cellStyle name="Comma 2 2 5 2 2 6" xfId="38723" xr:uid="{4B42FDCB-680E-4E00-9F26-9689FB2F2600}"/>
    <cellStyle name="Comma 2 2 5 2 2 7" xfId="21218" xr:uid="{18D4C6A6-AA83-49AF-977B-A6CBFE159390}"/>
    <cellStyle name="Comma 2 2 5 2 3" xfId="4256" xr:uid="{00000000-0005-0000-0000-0000DC060000}"/>
    <cellStyle name="Comma 2 2 5 2 3 2" xfId="6445" xr:uid="{00000000-0005-0000-0000-0000DD060000}"/>
    <cellStyle name="Comma 2 2 5 2 3 2 2" xfId="10822" xr:uid="{00000000-0005-0000-0000-0000DE060000}"/>
    <cellStyle name="Comma 2 2 5 2 3 2 2 2" xfId="19575" xr:uid="{AAB2BA3E-4442-493A-95C4-64CC4089DBF7}"/>
    <cellStyle name="Comma 2 2 5 2 3 2 2 2 2" xfId="54585" xr:uid="{7D21FF6C-49B5-4377-9D95-799293C8F332}"/>
    <cellStyle name="Comma 2 2 5 2 3 2 2 2 3" xfId="37080" xr:uid="{8CE77034-D6C7-47FE-B47A-288972F194CF}"/>
    <cellStyle name="Comma 2 2 5 2 3 2 2 3" xfId="45833" xr:uid="{FE73AF6C-C41D-47D8-B7A8-131B24B83FCB}"/>
    <cellStyle name="Comma 2 2 5 2 3 2 2 4" xfId="28328" xr:uid="{8A01BBB6-E13B-4938-BB0F-28579AA6C378}"/>
    <cellStyle name="Comma 2 2 5 2 3 2 3" xfId="15199" xr:uid="{C88B98B0-46EF-4613-B541-AD132B8DBC2D}"/>
    <cellStyle name="Comma 2 2 5 2 3 2 3 2" xfId="50209" xr:uid="{90A1A60F-C56A-4A7C-AAAB-A596866D9E67}"/>
    <cellStyle name="Comma 2 2 5 2 3 2 3 3" xfId="32704" xr:uid="{080526FF-C8BC-40B6-B17C-AF07D2E7B6C6}"/>
    <cellStyle name="Comma 2 2 5 2 3 2 4" xfId="41457" xr:uid="{2949BCDA-C9BE-4A35-9319-937DC3794294}"/>
    <cellStyle name="Comma 2 2 5 2 3 2 5" xfId="23952" xr:uid="{E2A932E3-B28C-437F-90B4-FB8FCA91922E}"/>
    <cellStyle name="Comma 2 2 5 2 3 3" xfId="8634" xr:uid="{00000000-0005-0000-0000-0000DF060000}"/>
    <cellStyle name="Comma 2 2 5 2 3 3 2" xfId="17387" xr:uid="{0D37FAEB-9229-4DFC-82B7-F80651CEE0F4}"/>
    <cellStyle name="Comma 2 2 5 2 3 3 2 2" xfId="52397" xr:uid="{2557D981-544A-43B2-A24A-ECA620AF2659}"/>
    <cellStyle name="Comma 2 2 5 2 3 3 2 3" xfId="34892" xr:uid="{742944FF-5FB4-4D05-83FB-19CF632A6A9F}"/>
    <cellStyle name="Comma 2 2 5 2 3 3 3" xfId="43645" xr:uid="{E59F6579-C23E-459E-9824-ED940CFDDDC7}"/>
    <cellStyle name="Comma 2 2 5 2 3 3 4" xfId="26140" xr:uid="{ACD1F255-38B0-43EE-AB0A-24FDA84385F0}"/>
    <cellStyle name="Comma 2 2 5 2 3 4" xfId="13011" xr:uid="{047F4220-BB54-417B-9ED7-EC0CBCB8B848}"/>
    <cellStyle name="Comma 2 2 5 2 3 4 2" xfId="48021" xr:uid="{6F6AA693-9BF4-4D29-B3BF-08A5A3839809}"/>
    <cellStyle name="Comma 2 2 5 2 3 4 3" xfId="30516" xr:uid="{93C6638E-B46F-4931-9D6D-B6B2CB6DD39A}"/>
    <cellStyle name="Comma 2 2 5 2 3 5" xfId="39269" xr:uid="{000FCC70-E5B8-4A42-9092-252FC665AA8D}"/>
    <cellStyle name="Comma 2 2 5 2 3 6" xfId="21764" xr:uid="{E2FA9BB8-1380-4349-923B-C8C057162097}"/>
    <cellStyle name="Comma 2 2 5 2 4" xfId="5351" xr:uid="{00000000-0005-0000-0000-0000E0060000}"/>
    <cellStyle name="Comma 2 2 5 2 4 2" xfId="9728" xr:uid="{00000000-0005-0000-0000-0000E1060000}"/>
    <cellStyle name="Comma 2 2 5 2 4 2 2" xfId="18481" xr:uid="{0F6CBE88-DD3E-4F43-9597-ED8A0333879D}"/>
    <cellStyle name="Comma 2 2 5 2 4 2 2 2" xfId="53491" xr:uid="{0DBB4D22-5A6C-4ADE-A3AC-54F882A8B246}"/>
    <cellStyle name="Comma 2 2 5 2 4 2 2 3" xfId="35986" xr:uid="{13FCBACB-E013-4390-BE37-B8E62FBC94C8}"/>
    <cellStyle name="Comma 2 2 5 2 4 2 3" xfId="44739" xr:uid="{F9302B57-B2E6-4523-BD3D-AEE18C5A6CBA}"/>
    <cellStyle name="Comma 2 2 5 2 4 2 4" xfId="27234" xr:uid="{C051FC78-68D0-47DD-938F-9B9684811DC5}"/>
    <cellStyle name="Comma 2 2 5 2 4 3" xfId="14105" xr:uid="{99A563D8-1069-4FF3-9C9A-669459885108}"/>
    <cellStyle name="Comma 2 2 5 2 4 3 2" xfId="49115" xr:uid="{787785DC-5E9F-4C6E-8E7A-8B32549BBAC6}"/>
    <cellStyle name="Comma 2 2 5 2 4 3 3" xfId="31610" xr:uid="{9E43BF64-C24B-4D0F-941D-65B108D4BBCC}"/>
    <cellStyle name="Comma 2 2 5 2 4 4" xfId="40363" xr:uid="{31EA64E1-9478-458B-9636-2F84B10F9E2E}"/>
    <cellStyle name="Comma 2 2 5 2 4 5" xfId="22858" xr:uid="{DC7DD6E9-5BB5-45C5-851D-25428DA42D06}"/>
    <cellStyle name="Comma 2 2 5 2 5" xfId="7540" xr:uid="{00000000-0005-0000-0000-0000E2060000}"/>
    <cellStyle name="Comma 2 2 5 2 5 2" xfId="16293" xr:uid="{7BC91F70-136C-4E2A-9595-443388AEED45}"/>
    <cellStyle name="Comma 2 2 5 2 5 2 2" xfId="51303" xr:uid="{9E28F4DC-F323-4A5C-B01B-E8D86E9A04ED}"/>
    <cellStyle name="Comma 2 2 5 2 5 2 3" xfId="33798" xr:uid="{BC8A48E7-4CEB-417E-A4E9-9187347A39AD}"/>
    <cellStyle name="Comma 2 2 5 2 5 3" xfId="42551" xr:uid="{93A97799-4DFF-4737-9A44-110A9F1CFD07}"/>
    <cellStyle name="Comma 2 2 5 2 5 4" xfId="25046" xr:uid="{DD19F915-3018-494B-9DDE-7CC864341123}"/>
    <cellStyle name="Comma 2 2 5 2 6" xfId="11917" xr:uid="{6C1352AF-1E0F-483D-8ACE-228A6D72FCA3}"/>
    <cellStyle name="Comma 2 2 5 2 6 2" xfId="46927" xr:uid="{B18E5483-9519-439C-96D0-180F9E1539EB}"/>
    <cellStyle name="Comma 2 2 5 2 6 3" xfId="29422" xr:uid="{7729A173-2171-4791-94F6-6E723AF8E919}"/>
    <cellStyle name="Comma 2 2 5 2 7" xfId="38175" xr:uid="{6D269E66-08E2-47C3-8802-48524EB213E4}"/>
    <cellStyle name="Comma 2 2 5 2 8" xfId="20670" xr:uid="{27140585-ABFB-44FF-A667-C3F9DD5A6708}"/>
    <cellStyle name="Comma 2 2 5 3" xfId="3434" xr:uid="{00000000-0005-0000-0000-0000E3060000}"/>
    <cellStyle name="Comma 2 2 5 3 2" xfId="4530" xr:uid="{00000000-0005-0000-0000-0000E4060000}"/>
    <cellStyle name="Comma 2 2 5 3 2 2" xfId="6719" xr:uid="{00000000-0005-0000-0000-0000E5060000}"/>
    <cellStyle name="Comma 2 2 5 3 2 2 2" xfId="11096" xr:uid="{00000000-0005-0000-0000-0000E6060000}"/>
    <cellStyle name="Comma 2 2 5 3 2 2 2 2" xfId="19849" xr:uid="{4B94100C-63C9-4020-9DF1-6237E37F7215}"/>
    <cellStyle name="Comma 2 2 5 3 2 2 2 2 2" xfId="54859" xr:uid="{71401304-E49B-49B5-8BB7-EAFB46FB252D}"/>
    <cellStyle name="Comma 2 2 5 3 2 2 2 2 3" xfId="37354" xr:uid="{BF131EF3-82A5-441C-80EF-DDD3BD26B379}"/>
    <cellStyle name="Comma 2 2 5 3 2 2 2 3" xfId="46107" xr:uid="{FEDA8B6E-64E2-4932-9429-4544D44E1DCF}"/>
    <cellStyle name="Comma 2 2 5 3 2 2 2 4" xfId="28602" xr:uid="{D970380D-BAA5-416F-B4A8-5A27D2FD029E}"/>
    <cellStyle name="Comma 2 2 5 3 2 2 3" xfId="15473" xr:uid="{5CB3CD3E-0E86-4A2D-B7AA-9ED3731E4425}"/>
    <cellStyle name="Comma 2 2 5 3 2 2 3 2" xfId="50483" xr:uid="{ECC8CCC5-84D0-4F67-A8E1-071038B6E1D8}"/>
    <cellStyle name="Comma 2 2 5 3 2 2 3 3" xfId="32978" xr:uid="{59820636-984D-4777-84D7-6772A850B6CC}"/>
    <cellStyle name="Comma 2 2 5 3 2 2 4" xfId="41731" xr:uid="{E1E126E2-3DC2-448C-81CD-E4587E1DD85F}"/>
    <cellStyle name="Comma 2 2 5 3 2 2 5" xfId="24226" xr:uid="{C8B12B2F-DB5C-4199-93E3-5F9DB26885FF}"/>
    <cellStyle name="Comma 2 2 5 3 2 3" xfId="8908" xr:uid="{00000000-0005-0000-0000-0000E7060000}"/>
    <cellStyle name="Comma 2 2 5 3 2 3 2" xfId="17661" xr:uid="{765396DC-AC94-4724-9B16-79C541285101}"/>
    <cellStyle name="Comma 2 2 5 3 2 3 2 2" xfId="52671" xr:uid="{85B12496-BC39-4DA7-94B8-8CE06AABAEAD}"/>
    <cellStyle name="Comma 2 2 5 3 2 3 2 3" xfId="35166" xr:uid="{D4746FD4-7145-48E6-AA87-076296616A4C}"/>
    <cellStyle name="Comma 2 2 5 3 2 3 3" xfId="43919" xr:uid="{149DE404-F6EA-41D9-BE44-4E7FBE61CB64}"/>
    <cellStyle name="Comma 2 2 5 3 2 3 4" xfId="26414" xr:uid="{CA5E50DD-FABB-405D-81F7-B73FEDCF87D6}"/>
    <cellStyle name="Comma 2 2 5 3 2 4" xfId="13285" xr:uid="{DFF5F377-170D-4504-949F-D0B13F597F2F}"/>
    <cellStyle name="Comma 2 2 5 3 2 4 2" xfId="48295" xr:uid="{9ACE37D2-5653-48F1-B1FD-2DDC518560DD}"/>
    <cellStyle name="Comma 2 2 5 3 2 4 3" xfId="30790" xr:uid="{86E76495-FC1C-43E7-ACDE-B69B8F65D10B}"/>
    <cellStyle name="Comma 2 2 5 3 2 5" xfId="39543" xr:uid="{ED0D52AA-3F4B-486B-88EA-2215EC045C5B}"/>
    <cellStyle name="Comma 2 2 5 3 2 6" xfId="22038" xr:uid="{0106F040-9843-4AE3-BAF8-424CBF53E3B6}"/>
    <cellStyle name="Comma 2 2 5 3 3" xfId="5625" xr:uid="{00000000-0005-0000-0000-0000E8060000}"/>
    <cellStyle name="Comma 2 2 5 3 3 2" xfId="10002" xr:uid="{00000000-0005-0000-0000-0000E9060000}"/>
    <cellStyle name="Comma 2 2 5 3 3 2 2" xfId="18755" xr:uid="{9779A593-BA13-4763-9A10-A467FEFA30E8}"/>
    <cellStyle name="Comma 2 2 5 3 3 2 2 2" xfId="53765" xr:uid="{BAC4E6CB-2034-4DF9-B2F2-DD6454A019E7}"/>
    <cellStyle name="Comma 2 2 5 3 3 2 2 3" xfId="36260" xr:uid="{41A765E1-5456-4BA9-8975-B8CBF9EF0E86}"/>
    <cellStyle name="Comma 2 2 5 3 3 2 3" xfId="45013" xr:uid="{4FCD0861-453F-4675-98B6-6351EFA1278C}"/>
    <cellStyle name="Comma 2 2 5 3 3 2 4" xfId="27508" xr:uid="{1BB26B58-DE4E-4E8E-AB02-F89AD8365FA7}"/>
    <cellStyle name="Comma 2 2 5 3 3 3" xfId="14379" xr:uid="{75360678-4981-4289-891A-1757B4E51240}"/>
    <cellStyle name="Comma 2 2 5 3 3 3 2" xfId="49389" xr:uid="{AE73A0E1-1A1B-4B4A-90FB-9CD6FD5EFEBE}"/>
    <cellStyle name="Comma 2 2 5 3 3 3 3" xfId="31884" xr:uid="{C596A540-1632-4F24-A326-B2F3B5134044}"/>
    <cellStyle name="Comma 2 2 5 3 3 4" xfId="40637" xr:uid="{7D2F710F-5573-483F-859D-D486EE7B936C}"/>
    <cellStyle name="Comma 2 2 5 3 3 5" xfId="23132" xr:uid="{0B6CC098-F24D-42E2-B183-2041607C36A9}"/>
    <cellStyle name="Comma 2 2 5 3 4" xfId="7814" xr:uid="{00000000-0005-0000-0000-0000EA060000}"/>
    <cellStyle name="Comma 2 2 5 3 4 2" xfId="16567" xr:uid="{5B3D54B6-038C-4B17-9C41-15A90C47A063}"/>
    <cellStyle name="Comma 2 2 5 3 4 2 2" xfId="51577" xr:uid="{A12F0087-3442-47C4-B9A0-3D3E55EA58F7}"/>
    <cellStyle name="Comma 2 2 5 3 4 2 3" xfId="34072" xr:uid="{D0D0E5F0-AFBA-4117-B122-82B95135A819}"/>
    <cellStyle name="Comma 2 2 5 3 4 3" xfId="42825" xr:uid="{92A15FA5-2894-4211-8452-C69B1FB7C767}"/>
    <cellStyle name="Comma 2 2 5 3 4 4" xfId="25320" xr:uid="{A1A0C5CD-42FC-4524-BB31-00AA7A087178}"/>
    <cellStyle name="Comma 2 2 5 3 5" xfId="12191" xr:uid="{1E7E0997-A482-4297-B363-1FE2180AE7D3}"/>
    <cellStyle name="Comma 2 2 5 3 5 2" xfId="47201" xr:uid="{D16CFDA2-CCFB-4194-99D8-E32FE09D81D4}"/>
    <cellStyle name="Comma 2 2 5 3 5 3" xfId="29696" xr:uid="{D0BB302A-CB3C-4935-9102-C8C72DE3B265}"/>
    <cellStyle name="Comma 2 2 5 3 6" xfId="38449" xr:uid="{72437F94-231B-4126-9EC4-B88546B72E14}"/>
    <cellStyle name="Comma 2 2 5 3 7" xfId="20944" xr:uid="{7E1222EB-F19B-437E-91EA-D111EE14D61C}"/>
    <cellStyle name="Comma 2 2 5 4" xfId="3982" xr:uid="{00000000-0005-0000-0000-0000EB060000}"/>
    <cellStyle name="Comma 2 2 5 4 2" xfId="6171" xr:uid="{00000000-0005-0000-0000-0000EC060000}"/>
    <cellStyle name="Comma 2 2 5 4 2 2" xfId="10548" xr:uid="{00000000-0005-0000-0000-0000ED060000}"/>
    <cellStyle name="Comma 2 2 5 4 2 2 2" xfId="19301" xr:uid="{DE91D24B-60B1-419B-89E7-605525E69D8A}"/>
    <cellStyle name="Comma 2 2 5 4 2 2 2 2" xfId="54311" xr:uid="{70750583-77F3-42A5-B987-E0FCF1E53FFF}"/>
    <cellStyle name="Comma 2 2 5 4 2 2 2 3" xfId="36806" xr:uid="{A2879F74-F177-4956-883F-5EDF5E73BA71}"/>
    <cellStyle name="Comma 2 2 5 4 2 2 3" xfId="45559" xr:uid="{807CE5EA-FCBD-4D02-BF54-2C9B33CAEBE3}"/>
    <cellStyle name="Comma 2 2 5 4 2 2 4" xfId="28054" xr:uid="{76C0B4DC-8853-4E3A-9610-B7F3D2DC7FF5}"/>
    <cellStyle name="Comma 2 2 5 4 2 3" xfId="14925" xr:uid="{B70A80FA-9DE4-4D63-9DFB-4918640080AC}"/>
    <cellStyle name="Comma 2 2 5 4 2 3 2" xfId="49935" xr:uid="{30A37797-0042-433B-9C89-B04619E63F09}"/>
    <cellStyle name="Comma 2 2 5 4 2 3 3" xfId="32430" xr:uid="{861BCF16-1370-47C4-BC2D-E36D8F9C7244}"/>
    <cellStyle name="Comma 2 2 5 4 2 4" xfId="41183" xr:uid="{F0190B35-9C4D-4FBC-861A-87FDB447B92B}"/>
    <cellStyle name="Comma 2 2 5 4 2 5" xfId="23678" xr:uid="{6400DA78-5404-4941-AAA0-001F0FF8D7A4}"/>
    <cellStyle name="Comma 2 2 5 4 3" xfId="8360" xr:uid="{00000000-0005-0000-0000-0000EE060000}"/>
    <cellStyle name="Comma 2 2 5 4 3 2" xfId="17113" xr:uid="{8EE0F793-E80E-476A-B6F2-C2A77A12E7A0}"/>
    <cellStyle name="Comma 2 2 5 4 3 2 2" xfId="52123" xr:uid="{CEC935FA-82A9-48B7-8232-57BAD7AB8B11}"/>
    <cellStyle name="Comma 2 2 5 4 3 2 3" xfId="34618" xr:uid="{F6819356-92D0-4B99-BCEF-0BED54BA52A0}"/>
    <cellStyle name="Comma 2 2 5 4 3 3" xfId="43371" xr:uid="{F6A48584-4867-489B-A210-ACAD10F70501}"/>
    <cellStyle name="Comma 2 2 5 4 3 4" xfId="25866" xr:uid="{BA23E55C-3125-40FE-AFB0-43C6E1CB5D78}"/>
    <cellStyle name="Comma 2 2 5 4 4" xfId="12737" xr:uid="{A2EB446F-9695-43E1-85BC-6F0FFFA636F7}"/>
    <cellStyle name="Comma 2 2 5 4 4 2" xfId="47747" xr:uid="{90D799A4-6C5C-4717-A8A0-F83348B0D820}"/>
    <cellStyle name="Comma 2 2 5 4 4 3" xfId="30242" xr:uid="{6AD165C7-BEF5-43E7-88B8-CEC4180551EB}"/>
    <cellStyle name="Comma 2 2 5 4 5" xfId="38995" xr:uid="{439C98F7-06E3-4345-AF12-2B792CAC11FB}"/>
    <cellStyle name="Comma 2 2 5 4 6" xfId="21490" xr:uid="{C14B8DC5-C4EB-4B07-889F-2C5A92FA2F9B}"/>
    <cellStyle name="Comma 2 2 5 5" xfId="5077" xr:uid="{00000000-0005-0000-0000-0000EF060000}"/>
    <cellStyle name="Comma 2 2 5 5 2" xfId="9454" xr:uid="{00000000-0005-0000-0000-0000F0060000}"/>
    <cellStyle name="Comma 2 2 5 5 2 2" xfId="18207" xr:uid="{3CE010D9-F0AA-49B7-B18C-1CB12728A44F}"/>
    <cellStyle name="Comma 2 2 5 5 2 2 2" xfId="53217" xr:uid="{854E1BAE-97B3-4C8E-8066-EAC9865D6A1D}"/>
    <cellStyle name="Comma 2 2 5 5 2 2 3" xfId="35712" xr:uid="{AF01C863-9A60-4D06-859D-BD0E2139883E}"/>
    <cellStyle name="Comma 2 2 5 5 2 3" xfId="44465" xr:uid="{AE44D017-DA3A-4533-B4F7-2CD6557EC8CF}"/>
    <cellStyle name="Comma 2 2 5 5 2 4" xfId="26960" xr:uid="{9E91B9B7-43D5-4AE5-814A-37215DF507C1}"/>
    <cellStyle name="Comma 2 2 5 5 3" xfId="13831" xr:uid="{70A85EE9-5656-4D43-B026-C96400FE77E3}"/>
    <cellStyle name="Comma 2 2 5 5 3 2" xfId="48841" xr:uid="{9D619EAF-3D77-4C33-8AF1-CB5DE8C4559A}"/>
    <cellStyle name="Comma 2 2 5 5 3 3" xfId="31336" xr:uid="{F7D4CD5B-C6CF-4B40-832B-D20D2F3E74CA}"/>
    <cellStyle name="Comma 2 2 5 5 4" xfId="40089" xr:uid="{9CB6B725-1C10-4D5D-B4C6-B2EEDE65AEF2}"/>
    <cellStyle name="Comma 2 2 5 5 5" xfId="22584" xr:uid="{5568E788-82C3-4A9D-83BA-9439F8FD8FD1}"/>
    <cellStyle name="Comma 2 2 5 6" xfId="7266" xr:uid="{00000000-0005-0000-0000-0000F1060000}"/>
    <cellStyle name="Comma 2 2 5 6 2" xfId="16019" xr:uid="{B12C72E4-18A5-4B16-82E2-75AFAC418276}"/>
    <cellStyle name="Comma 2 2 5 6 2 2" xfId="51029" xr:uid="{E66FF0C6-5090-45F1-8B56-1C2298E1D864}"/>
    <cellStyle name="Comma 2 2 5 6 2 3" xfId="33524" xr:uid="{5FF66D4C-B361-40EC-BCF5-A00C8C7FCED4}"/>
    <cellStyle name="Comma 2 2 5 6 3" xfId="42277" xr:uid="{28F6C50E-0D9C-49D6-A966-CACB56F14E18}"/>
    <cellStyle name="Comma 2 2 5 6 4" xfId="24772" xr:uid="{6C3E4AD4-527A-447E-8C94-65B35AACCA14}"/>
    <cellStyle name="Comma 2 2 5 7" xfId="11643" xr:uid="{7053C3C3-D531-4682-A1F0-D4667E5756E1}"/>
    <cellStyle name="Comma 2 2 5 7 2" xfId="46653" xr:uid="{65455A06-B44C-4ECF-A6E1-ED0DB62360BD}"/>
    <cellStyle name="Comma 2 2 5 7 3" xfId="29148" xr:uid="{F0C3884D-4FDF-4272-A1C2-B1CBA53E4511}"/>
    <cellStyle name="Comma 2 2 5 8" xfId="37901" xr:uid="{D678DA26-F5DD-4B20-AC94-4427CB8A8754}"/>
    <cellStyle name="Comma 2 2 5 9" xfId="20396" xr:uid="{5C77ECE8-9F03-4607-9065-A48CE670B0B9}"/>
    <cellStyle name="Comma 2 2 6" xfId="3105" xr:uid="{00000000-0005-0000-0000-0000F2060000}"/>
    <cellStyle name="Comma 2 2 6 2" xfId="3659" xr:uid="{00000000-0005-0000-0000-0000F3060000}"/>
    <cellStyle name="Comma 2 2 6 2 2" xfId="4755" xr:uid="{00000000-0005-0000-0000-0000F4060000}"/>
    <cellStyle name="Comma 2 2 6 2 2 2" xfId="6944" xr:uid="{00000000-0005-0000-0000-0000F5060000}"/>
    <cellStyle name="Comma 2 2 6 2 2 2 2" xfId="11321" xr:uid="{00000000-0005-0000-0000-0000F6060000}"/>
    <cellStyle name="Comma 2 2 6 2 2 2 2 2" xfId="20074" xr:uid="{3595100F-9C69-4FEC-911C-33FF94F398D8}"/>
    <cellStyle name="Comma 2 2 6 2 2 2 2 2 2" xfId="55084" xr:uid="{ABD94EB3-F3E4-41A9-90A3-DCC3816E0B06}"/>
    <cellStyle name="Comma 2 2 6 2 2 2 2 2 3" xfId="37579" xr:uid="{32CE2C3E-7B6A-4326-B660-0EA0B34D9D90}"/>
    <cellStyle name="Comma 2 2 6 2 2 2 2 3" xfId="46332" xr:uid="{5753A818-0ABA-467B-A624-0435FEDC67A9}"/>
    <cellStyle name="Comma 2 2 6 2 2 2 2 4" xfId="28827" xr:uid="{4B42429D-AFC5-40DA-84D2-3D824BE4C636}"/>
    <cellStyle name="Comma 2 2 6 2 2 2 3" xfId="15698" xr:uid="{6885B61F-0D61-4477-9C33-9447106D0513}"/>
    <cellStyle name="Comma 2 2 6 2 2 2 3 2" xfId="50708" xr:uid="{7D7A1021-707B-4B70-83A5-F8A90C4CF5AE}"/>
    <cellStyle name="Comma 2 2 6 2 2 2 3 3" xfId="33203" xr:uid="{BCC5ED21-9DAF-436E-B6BB-98E76E24F676}"/>
    <cellStyle name="Comma 2 2 6 2 2 2 4" xfId="41956" xr:uid="{F76492BE-5107-45CB-849C-E8C492DC4D6C}"/>
    <cellStyle name="Comma 2 2 6 2 2 2 5" xfId="24451" xr:uid="{255B36FD-8815-4278-8954-7CFEFD4D659A}"/>
    <cellStyle name="Comma 2 2 6 2 2 3" xfId="9133" xr:uid="{00000000-0005-0000-0000-0000F7060000}"/>
    <cellStyle name="Comma 2 2 6 2 2 3 2" xfId="17886" xr:uid="{0FEAFAAD-8714-4A03-8F89-49A89C65E32D}"/>
    <cellStyle name="Comma 2 2 6 2 2 3 2 2" xfId="52896" xr:uid="{03172625-5EE3-46D6-927B-7E9E29DBFEC6}"/>
    <cellStyle name="Comma 2 2 6 2 2 3 2 3" xfId="35391" xr:uid="{0B5C95E2-02FF-434E-9812-1A5F3D27CE5B}"/>
    <cellStyle name="Comma 2 2 6 2 2 3 3" xfId="44144" xr:uid="{B13F7C73-ABBB-4367-B236-DA7354959EA5}"/>
    <cellStyle name="Comma 2 2 6 2 2 3 4" xfId="26639" xr:uid="{F76775A1-E34C-4C41-9720-FA02D7DB725B}"/>
    <cellStyle name="Comma 2 2 6 2 2 4" xfId="13510" xr:uid="{379CBE52-972A-42DE-AC4A-2E26F8005798}"/>
    <cellStyle name="Comma 2 2 6 2 2 4 2" xfId="48520" xr:uid="{269FD01C-1F6A-4A88-A2D2-B022FC2B7505}"/>
    <cellStyle name="Comma 2 2 6 2 2 4 3" xfId="31015" xr:uid="{BE38B29C-853B-4B82-9422-5924792CA900}"/>
    <cellStyle name="Comma 2 2 6 2 2 5" xfId="39768" xr:uid="{10044404-0D7B-4386-B103-D756B3DA43FE}"/>
    <cellStyle name="Comma 2 2 6 2 2 6" xfId="22263" xr:uid="{4B62F3D8-E5FF-4682-9814-219B7B13896F}"/>
    <cellStyle name="Comma 2 2 6 2 3" xfId="5850" xr:uid="{00000000-0005-0000-0000-0000F8060000}"/>
    <cellStyle name="Comma 2 2 6 2 3 2" xfId="10227" xr:uid="{00000000-0005-0000-0000-0000F9060000}"/>
    <cellStyle name="Comma 2 2 6 2 3 2 2" xfId="18980" xr:uid="{8452683C-138B-401D-A5BE-5369B7D35409}"/>
    <cellStyle name="Comma 2 2 6 2 3 2 2 2" xfId="53990" xr:uid="{2B630341-1CC6-400A-9382-4285F953BB3E}"/>
    <cellStyle name="Comma 2 2 6 2 3 2 2 3" xfId="36485" xr:uid="{CC830A9F-6DCD-4CE1-B72C-2F165DF31A03}"/>
    <cellStyle name="Comma 2 2 6 2 3 2 3" xfId="45238" xr:uid="{691F4FD2-E49D-42CA-9A5E-FC4FF050CC85}"/>
    <cellStyle name="Comma 2 2 6 2 3 2 4" xfId="27733" xr:uid="{41C1A64F-48D5-44F8-A211-3F6ACD6537BE}"/>
    <cellStyle name="Comma 2 2 6 2 3 3" xfId="14604" xr:uid="{1A07E8A6-4BFD-4BB8-AF26-BF27337E3A6D}"/>
    <cellStyle name="Comma 2 2 6 2 3 3 2" xfId="49614" xr:uid="{BBD193AC-FD9A-449B-9720-3FDADF11BD9F}"/>
    <cellStyle name="Comma 2 2 6 2 3 3 3" xfId="32109" xr:uid="{92B425D7-F6E0-4F06-ABFB-8F5CCDB6FBF9}"/>
    <cellStyle name="Comma 2 2 6 2 3 4" xfId="40862" xr:uid="{E0ADCCDE-988C-45E0-B2A1-B4D5FD41A777}"/>
    <cellStyle name="Comma 2 2 6 2 3 5" xfId="23357" xr:uid="{DB9A186C-FB3E-4C14-AF49-8273DBBBE09F}"/>
    <cellStyle name="Comma 2 2 6 2 4" xfId="8039" xr:uid="{00000000-0005-0000-0000-0000FA060000}"/>
    <cellStyle name="Comma 2 2 6 2 4 2" xfId="16792" xr:uid="{52FAFE2E-760E-4CC5-862F-9C1384A92270}"/>
    <cellStyle name="Comma 2 2 6 2 4 2 2" xfId="51802" xr:uid="{188D2800-AA80-497E-B1A9-8B385B37E8C8}"/>
    <cellStyle name="Comma 2 2 6 2 4 2 3" xfId="34297" xr:uid="{DEDD4C71-5E4A-49D5-B70E-00619215558A}"/>
    <cellStyle name="Comma 2 2 6 2 4 3" xfId="43050" xr:uid="{31853E6E-C6DA-4370-B27C-668E5E2DC407}"/>
    <cellStyle name="Comma 2 2 6 2 4 4" xfId="25545" xr:uid="{5D347392-F66D-4490-B592-5142433CC597}"/>
    <cellStyle name="Comma 2 2 6 2 5" xfId="12416" xr:uid="{1956B7FB-385D-4CC7-8A85-38D12EEDAA1E}"/>
    <cellStyle name="Comma 2 2 6 2 5 2" xfId="47426" xr:uid="{BDDE6887-96D4-456A-B839-DEE45212C9FF}"/>
    <cellStyle name="Comma 2 2 6 2 5 3" xfId="29921" xr:uid="{4394D6DC-9A2B-4CB4-8FB7-961E741AA5DF}"/>
    <cellStyle name="Comma 2 2 6 2 6" xfId="38674" xr:uid="{8007C0C2-82B8-45EE-B9C6-38679E727C77}"/>
    <cellStyle name="Comma 2 2 6 2 7" xfId="21169" xr:uid="{388E1FB2-CB77-4764-ABF5-A842E88DE5FA}"/>
    <cellStyle name="Comma 2 2 6 3" xfId="4207" xr:uid="{00000000-0005-0000-0000-0000FB060000}"/>
    <cellStyle name="Comma 2 2 6 3 2" xfId="6396" xr:uid="{00000000-0005-0000-0000-0000FC060000}"/>
    <cellStyle name="Comma 2 2 6 3 2 2" xfId="10773" xr:uid="{00000000-0005-0000-0000-0000FD060000}"/>
    <cellStyle name="Comma 2 2 6 3 2 2 2" xfId="19526" xr:uid="{993ABC2C-050D-4CF4-9A94-BED74AAA0987}"/>
    <cellStyle name="Comma 2 2 6 3 2 2 2 2" xfId="54536" xr:uid="{7D170BAC-5B91-4B48-97DF-B6931B7954C0}"/>
    <cellStyle name="Comma 2 2 6 3 2 2 2 3" xfId="37031" xr:uid="{5398194E-53A9-4B31-95A4-F943C05B64A9}"/>
    <cellStyle name="Comma 2 2 6 3 2 2 3" xfId="45784" xr:uid="{50D0DC43-883A-4B7B-BCB8-E3E60368ADAF}"/>
    <cellStyle name="Comma 2 2 6 3 2 2 4" xfId="28279" xr:uid="{AE5DF5F4-98B3-4AD6-A92A-0BD06482C3FD}"/>
    <cellStyle name="Comma 2 2 6 3 2 3" xfId="15150" xr:uid="{AB1CD238-72DF-40F1-A5B7-EA4B76AFF777}"/>
    <cellStyle name="Comma 2 2 6 3 2 3 2" xfId="50160" xr:uid="{B7C3BC30-88B4-4633-A0FD-F21EE6107C41}"/>
    <cellStyle name="Comma 2 2 6 3 2 3 3" xfId="32655" xr:uid="{D8C6CB25-8E30-4367-B0CB-1840DA9DFA60}"/>
    <cellStyle name="Comma 2 2 6 3 2 4" xfId="41408" xr:uid="{0694C1D5-3687-4EF6-9FB9-9E2C13EF6DE0}"/>
    <cellStyle name="Comma 2 2 6 3 2 5" xfId="23903" xr:uid="{9A905D3D-8D72-4AAA-A057-1CD29A001672}"/>
    <cellStyle name="Comma 2 2 6 3 3" xfId="8585" xr:uid="{00000000-0005-0000-0000-0000FE060000}"/>
    <cellStyle name="Comma 2 2 6 3 3 2" xfId="17338" xr:uid="{82BEAF33-5257-4FB2-A4CE-CB0A10475EE3}"/>
    <cellStyle name="Comma 2 2 6 3 3 2 2" xfId="52348" xr:uid="{DCD0DDA9-76A2-486D-9545-5E87ED56475F}"/>
    <cellStyle name="Comma 2 2 6 3 3 2 3" xfId="34843" xr:uid="{86557B46-D103-45B9-8018-4B6B885AE428}"/>
    <cellStyle name="Comma 2 2 6 3 3 3" xfId="43596" xr:uid="{934FAED7-55E1-4C5B-9AB0-6BF36D4401EC}"/>
    <cellStyle name="Comma 2 2 6 3 3 4" xfId="26091" xr:uid="{76F894DF-3CE9-4DC2-B547-7C86E29AAA91}"/>
    <cellStyle name="Comma 2 2 6 3 4" xfId="12962" xr:uid="{7A34788B-7E4D-4205-AF4F-D858A0638E74}"/>
    <cellStyle name="Comma 2 2 6 3 4 2" xfId="47972" xr:uid="{8472C1E4-8529-4803-B8A8-23500CAA3E46}"/>
    <cellStyle name="Comma 2 2 6 3 4 3" xfId="30467" xr:uid="{77EC3C78-B197-46A6-87B1-5A42F25E9B89}"/>
    <cellStyle name="Comma 2 2 6 3 5" xfId="39220" xr:uid="{36645517-ACA7-4AC1-96AE-F3A03345B0FD}"/>
    <cellStyle name="Comma 2 2 6 3 6" xfId="21715" xr:uid="{9A5EA6AA-6223-498F-9DAE-2D62114C97E8}"/>
    <cellStyle name="Comma 2 2 6 4" xfId="5302" xr:uid="{00000000-0005-0000-0000-0000FF060000}"/>
    <cellStyle name="Comma 2 2 6 4 2" xfId="9679" xr:uid="{00000000-0005-0000-0000-000000070000}"/>
    <cellStyle name="Comma 2 2 6 4 2 2" xfId="18432" xr:uid="{E06C065A-539A-4C00-A1A3-E1885E051B59}"/>
    <cellStyle name="Comma 2 2 6 4 2 2 2" xfId="53442" xr:uid="{41A7F4B8-30CD-4AC4-8CB2-1F8ADB0F0465}"/>
    <cellStyle name="Comma 2 2 6 4 2 2 3" xfId="35937" xr:uid="{0A9FC527-5B10-4440-AC2D-B9625692F500}"/>
    <cellStyle name="Comma 2 2 6 4 2 3" xfId="44690" xr:uid="{9C74AF8C-039F-4878-BB22-000BCDB50D46}"/>
    <cellStyle name="Comma 2 2 6 4 2 4" xfId="27185" xr:uid="{2C8A5B7B-EFB1-4578-A829-FE4A20BA8EFF}"/>
    <cellStyle name="Comma 2 2 6 4 3" xfId="14056" xr:uid="{064BDF07-1789-4DEE-9353-5B96883B2F93}"/>
    <cellStyle name="Comma 2 2 6 4 3 2" xfId="49066" xr:uid="{51836EF4-D3D3-4724-86D3-D0FBB297FCD1}"/>
    <cellStyle name="Comma 2 2 6 4 3 3" xfId="31561" xr:uid="{ACCE9B97-7068-48B8-9A4E-D688FC28EEAE}"/>
    <cellStyle name="Comma 2 2 6 4 4" xfId="40314" xr:uid="{7FDD0CB9-3F0B-4CEB-BA09-AC1C72DB04AE}"/>
    <cellStyle name="Comma 2 2 6 4 5" xfId="22809" xr:uid="{61C94E43-D903-4630-8355-09952B10D868}"/>
    <cellStyle name="Comma 2 2 6 5" xfId="7491" xr:uid="{00000000-0005-0000-0000-000001070000}"/>
    <cellStyle name="Comma 2 2 6 5 2" xfId="16244" xr:uid="{F42C77D0-5E3B-4100-9DD7-0E2B72FB1D6B}"/>
    <cellStyle name="Comma 2 2 6 5 2 2" xfId="51254" xr:uid="{1D5199F5-DEB5-4B63-8E63-0A05B42594F5}"/>
    <cellStyle name="Comma 2 2 6 5 2 3" xfId="33749" xr:uid="{C5B0CEF5-280B-4B24-91DB-5DF6A515E778}"/>
    <cellStyle name="Comma 2 2 6 5 3" xfId="42502" xr:uid="{C4BB71E4-3EE0-4F7C-97DD-C45E6435E023}"/>
    <cellStyle name="Comma 2 2 6 5 4" xfId="24997" xr:uid="{8E6E00E8-DB84-478C-9AEF-17F39C5307DD}"/>
    <cellStyle name="Comma 2 2 6 6" xfId="11868" xr:uid="{67F0BD9D-748F-4C84-B4C1-CBDAC246B706}"/>
    <cellStyle name="Comma 2 2 6 6 2" xfId="46878" xr:uid="{A5367002-9B6D-474C-B502-F4BBE85DC5B0}"/>
    <cellStyle name="Comma 2 2 6 6 3" xfId="29373" xr:uid="{D7EC247F-D623-4F55-9E43-5009F8B74DA0}"/>
    <cellStyle name="Comma 2 2 6 7" xfId="38126" xr:uid="{9A07F092-FED2-437C-B8E3-0F441E3BD3A9}"/>
    <cellStyle name="Comma 2 2 6 8" xfId="20621" xr:uid="{6195540F-AAC3-4C9E-9598-D95440BB70B0}"/>
    <cellStyle name="Comma 2 2 7" xfId="3384" xr:uid="{00000000-0005-0000-0000-000002070000}"/>
    <cellStyle name="Comma 2 2 7 2" xfId="4481" xr:uid="{00000000-0005-0000-0000-000003070000}"/>
    <cellStyle name="Comma 2 2 7 2 2" xfId="6670" xr:uid="{00000000-0005-0000-0000-000004070000}"/>
    <cellStyle name="Comma 2 2 7 2 2 2" xfId="11047" xr:uid="{00000000-0005-0000-0000-000005070000}"/>
    <cellStyle name="Comma 2 2 7 2 2 2 2" xfId="19800" xr:uid="{4E09C31A-A583-4F40-80BE-5793E83C3F26}"/>
    <cellStyle name="Comma 2 2 7 2 2 2 2 2" xfId="54810" xr:uid="{A3181C23-F132-43C2-9C1E-17231748725D}"/>
    <cellStyle name="Comma 2 2 7 2 2 2 2 3" xfId="37305" xr:uid="{3817BC95-0A37-448F-9913-64C2124664F8}"/>
    <cellStyle name="Comma 2 2 7 2 2 2 3" xfId="46058" xr:uid="{30CBF609-6430-41B6-9A6D-7661E54DB940}"/>
    <cellStyle name="Comma 2 2 7 2 2 2 4" xfId="28553" xr:uid="{7B43BF00-4455-473A-BB8A-930D4186F040}"/>
    <cellStyle name="Comma 2 2 7 2 2 3" xfId="15424" xr:uid="{C9A42BD4-8619-4D76-A2E8-8B71F4F688DC}"/>
    <cellStyle name="Comma 2 2 7 2 2 3 2" xfId="50434" xr:uid="{0A517446-1DDA-46F3-9A91-61B15C6CAE2E}"/>
    <cellStyle name="Comma 2 2 7 2 2 3 3" xfId="32929" xr:uid="{03C7BE37-CFDD-4243-A384-B4151A60C08B}"/>
    <cellStyle name="Comma 2 2 7 2 2 4" xfId="41682" xr:uid="{40F5D2F3-4427-4277-8B6E-03A8C17AF57A}"/>
    <cellStyle name="Comma 2 2 7 2 2 5" xfId="24177" xr:uid="{75487E3A-36FF-455A-9269-782844C493C2}"/>
    <cellStyle name="Comma 2 2 7 2 3" xfId="8859" xr:uid="{00000000-0005-0000-0000-000006070000}"/>
    <cellStyle name="Comma 2 2 7 2 3 2" xfId="17612" xr:uid="{74432D5C-D725-4DE7-80AA-143D336E9423}"/>
    <cellStyle name="Comma 2 2 7 2 3 2 2" xfId="52622" xr:uid="{6C6D4B78-C6EA-4760-AA0F-8FAB1CADDFC6}"/>
    <cellStyle name="Comma 2 2 7 2 3 2 3" xfId="35117" xr:uid="{9D39C85F-9D06-4DE8-9B1D-30E6110AB0F8}"/>
    <cellStyle name="Comma 2 2 7 2 3 3" xfId="43870" xr:uid="{6D44BE2F-9681-47B0-8D52-2E15774562C2}"/>
    <cellStyle name="Comma 2 2 7 2 3 4" xfId="26365" xr:uid="{E1ACCDAF-8D98-4ADF-B1A6-6E9C34EB37DA}"/>
    <cellStyle name="Comma 2 2 7 2 4" xfId="13236" xr:uid="{E2C0EE8A-18FD-4CF4-BF8B-185B18FA7163}"/>
    <cellStyle name="Comma 2 2 7 2 4 2" xfId="48246" xr:uid="{188DD636-79B9-42B0-807B-566170ED9057}"/>
    <cellStyle name="Comma 2 2 7 2 4 3" xfId="30741" xr:uid="{365F7A0F-EA90-44B3-8A95-D5EC09B09025}"/>
    <cellStyle name="Comma 2 2 7 2 5" xfId="39494" xr:uid="{711F1184-2757-4906-9A76-31D0D3987417}"/>
    <cellStyle name="Comma 2 2 7 2 6" xfId="21989" xr:uid="{0B75E050-1531-4090-ABAB-89F73C2D7CC7}"/>
    <cellStyle name="Comma 2 2 7 3" xfId="5576" xr:uid="{00000000-0005-0000-0000-000007070000}"/>
    <cellStyle name="Comma 2 2 7 3 2" xfId="9953" xr:uid="{00000000-0005-0000-0000-000008070000}"/>
    <cellStyle name="Comma 2 2 7 3 2 2" xfId="18706" xr:uid="{9B20158A-C04F-4440-A29F-5FE65A62153D}"/>
    <cellStyle name="Comma 2 2 7 3 2 2 2" xfId="53716" xr:uid="{E9B3650B-E66E-4308-9A1C-D89A6B79A070}"/>
    <cellStyle name="Comma 2 2 7 3 2 2 3" xfId="36211" xr:uid="{0D50B301-AFBC-4AFE-8151-57612214DAEA}"/>
    <cellStyle name="Comma 2 2 7 3 2 3" xfId="44964" xr:uid="{46CA027B-0CAB-411E-BBFE-749725FAA616}"/>
    <cellStyle name="Comma 2 2 7 3 2 4" xfId="27459" xr:uid="{60F60508-2226-4174-8E18-E548C126A4DF}"/>
    <cellStyle name="Comma 2 2 7 3 3" xfId="14330" xr:uid="{D91DF7AF-F9B8-4316-A920-79D72CCD831E}"/>
    <cellStyle name="Comma 2 2 7 3 3 2" xfId="49340" xr:uid="{251DC412-D6CC-4C0B-AC8A-5EAFEF4DD1E1}"/>
    <cellStyle name="Comma 2 2 7 3 3 3" xfId="31835" xr:uid="{9B9F8C21-988A-4FEE-AE53-6D9D411542C6}"/>
    <cellStyle name="Comma 2 2 7 3 4" xfId="40588" xr:uid="{D70D1BCA-49AB-4034-87CA-F7344706831F}"/>
    <cellStyle name="Comma 2 2 7 3 5" xfId="23083" xr:uid="{BBC27070-4B2D-48F6-90F4-DCFB39BB6619}"/>
    <cellStyle name="Comma 2 2 7 4" xfId="7765" xr:uid="{00000000-0005-0000-0000-000009070000}"/>
    <cellStyle name="Comma 2 2 7 4 2" xfId="16518" xr:uid="{665B40A2-4787-4169-8C28-56F01B6947BF}"/>
    <cellStyle name="Comma 2 2 7 4 2 2" xfId="51528" xr:uid="{DB9F171E-6202-487E-B1E2-BD8E2E537E5B}"/>
    <cellStyle name="Comma 2 2 7 4 2 3" xfId="34023" xr:uid="{9D4E4380-55D6-4019-8F44-F232D0818D0B}"/>
    <cellStyle name="Comma 2 2 7 4 3" xfId="42776" xr:uid="{DD231F75-10D7-4D87-9DCE-742081D558B3}"/>
    <cellStyle name="Comma 2 2 7 4 4" xfId="25271" xr:uid="{88123B48-996D-4A91-9AFD-A0CCB109D64E}"/>
    <cellStyle name="Comma 2 2 7 5" xfId="12142" xr:uid="{9BD7F76B-B622-4BC7-81DD-DFED889DE251}"/>
    <cellStyle name="Comma 2 2 7 5 2" xfId="47152" xr:uid="{4991E85E-0C21-4AF7-B358-1C4D3E1BFC07}"/>
    <cellStyle name="Comma 2 2 7 5 3" xfId="29647" xr:uid="{554526F5-9A56-4241-A7D5-5B3EE5BBB776}"/>
    <cellStyle name="Comma 2 2 7 6" xfId="38400" xr:uid="{A8C57D06-788E-4F57-92B6-C9F9D36DA776}"/>
    <cellStyle name="Comma 2 2 7 7" xfId="20895" xr:uid="{23D98570-4513-47DB-932A-F688F9C877A4}"/>
    <cellStyle name="Comma 2 2 8" xfId="3934" xr:uid="{00000000-0005-0000-0000-00000A070000}"/>
    <cellStyle name="Comma 2 2 8 2" xfId="6123" xr:uid="{00000000-0005-0000-0000-00000B070000}"/>
    <cellStyle name="Comma 2 2 8 2 2" xfId="10500" xr:uid="{00000000-0005-0000-0000-00000C070000}"/>
    <cellStyle name="Comma 2 2 8 2 2 2" xfId="19253" xr:uid="{240964B2-F2FF-4D1D-9B72-A3BC31744EF5}"/>
    <cellStyle name="Comma 2 2 8 2 2 2 2" xfId="54263" xr:uid="{38B4B669-16AD-4DA2-8EF4-2E0F91C92447}"/>
    <cellStyle name="Comma 2 2 8 2 2 2 3" xfId="36758" xr:uid="{6B2C9A24-5F98-46AF-9662-CC922C815AE8}"/>
    <cellStyle name="Comma 2 2 8 2 2 3" xfId="45511" xr:uid="{662DB843-4761-4E17-B3EF-B8D5D4618480}"/>
    <cellStyle name="Comma 2 2 8 2 2 4" xfId="28006" xr:uid="{323E005B-975F-4DFE-8C31-B2A103B5F721}"/>
    <cellStyle name="Comma 2 2 8 2 3" xfId="14877" xr:uid="{0B451C7E-DC02-48AD-80DA-AEF5B887A680}"/>
    <cellStyle name="Comma 2 2 8 2 3 2" xfId="49887" xr:uid="{86448F58-7695-4537-A81C-2BFEFDDB7801}"/>
    <cellStyle name="Comma 2 2 8 2 3 3" xfId="32382" xr:uid="{C112497A-369A-4519-A12C-191AF344894A}"/>
    <cellStyle name="Comma 2 2 8 2 4" xfId="41135" xr:uid="{B3456B99-D656-48ED-A21C-801F97CC9618}"/>
    <cellStyle name="Comma 2 2 8 2 5" xfId="23630" xr:uid="{B20878E1-2882-41BA-B704-2D7EBCF7A1EE}"/>
    <cellStyle name="Comma 2 2 8 3" xfId="8312" xr:uid="{00000000-0005-0000-0000-00000D070000}"/>
    <cellStyle name="Comma 2 2 8 3 2" xfId="17065" xr:uid="{09C4D5F7-CB0E-4587-9A28-4526AB62D8AA}"/>
    <cellStyle name="Comma 2 2 8 3 2 2" xfId="52075" xr:uid="{CC79B34B-F623-4AF6-939C-9C2AEA565050}"/>
    <cellStyle name="Comma 2 2 8 3 2 3" xfId="34570" xr:uid="{381FEC4D-B0AC-4C8A-B9CE-EA6F261F8EC8}"/>
    <cellStyle name="Comma 2 2 8 3 3" xfId="43323" xr:uid="{7001CC07-31C0-4A28-9979-32C175120503}"/>
    <cellStyle name="Comma 2 2 8 3 4" xfId="25818" xr:uid="{22CF104F-D36F-4AD3-9E36-283203CCBE97}"/>
    <cellStyle name="Comma 2 2 8 4" xfId="12689" xr:uid="{C24D14C5-A780-457D-A4B8-925885D2FB03}"/>
    <cellStyle name="Comma 2 2 8 4 2" xfId="47699" xr:uid="{2CC8277C-8F29-4549-9373-C98C83B597E6}"/>
    <cellStyle name="Comma 2 2 8 4 3" xfId="30194" xr:uid="{DA23FD6D-9ABB-4C40-B2CD-8F80FB600C8B}"/>
    <cellStyle name="Comma 2 2 8 5" xfId="38947" xr:uid="{3A5D84DC-BC95-445C-BD80-B5E65F02259B}"/>
    <cellStyle name="Comma 2 2 8 6" xfId="21442" xr:uid="{840B319A-14FE-4CE4-A16D-99013A8D1BF4}"/>
    <cellStyle name="Comma 2 2 9" xfId="5029" xr:uid="{00000000-0005-0000-0000-00000E070000}"/>
    <cellStyle name="Comma 2 2 9 2" xfId="9406" xr:uid="{00000000-0005-0000-0000-00000F070000}"/>
    <cellStyle name="Comma 2 2 9 2 2" xfId="18159" xr:uid="{15C8E456-3EF1-4FC7-9F4E-BED281914648}"/>
    <cellStyle name="Comma 2 2 9 2 2 2" xfId="53169" xr:uid="{FE026670-061B-4921-B55F-4AD2BF6BD199}"/>
    <cellStyle name="Comma 2 2 9 2 2 3" xfId="35664" xr:uid="{D9228642-A291-4AE6-899F-970B75078E6E}"/>
    <cellStyle name="Comma 2 2 9 2 3" xfId="44417" xr:uid="{3A17A248-67C5-41B3-91E3-467F7A7D3F3C}"/>
    <cellStyle name="Comma 2 2 9 2 4" xfId="26912" xr:uid="{63D7A196-06A0-4576-9C7D-F1F1D9373A7F}"/>
    <cellStyle name="Comma 2 2 9 3" xfId="13783" xr:uid="{534C912D-C2C4-4F35-957F-C92ECCDB3673}"/>
    <cellStyle name="Comma 2 2 9 3 2" xfId="48793" xr:uid="{65C9B1C2-EE2C-42C7-A6B4-A550A37F3542}"/>
    <cellStyle name="Comma 2 2 9 3 3" xfId="31288" xr:uid="{55CE4717-8EB7-442F-BEE0-76E2C8F778AD}"/>
    <cellStyle name="Comma 2 2 9 4" xfId="40041" xr:uid="{9107C55F-EAD3-4965-9305-2F893BE6E817}"/>
    <cellStyle name="Comma 2 2 9 5" xfId="22536" xr:uid="{0B1BA928-3993-473E-A364-1809F1EBA56C}"/>
    <cellStyle name="Comma 2 3" xfId="79" xr:uid="{00000000-0005-0000-0000-000010070000}"/>
    <cellStyle name="Comma 2 3 10" xfId="11597" xr:uid="{CF673C46-30E9-4677-A191-BDFA1E71F9E5}"/>
    <cellStyle name="Comma 2 3 10 2" xfId="46607" xr:uid="{5AE10948-E4D9-444A-8DE1-93DE4C38C45C}"/>
    <cellStyle name="Comma 2 3 10 3" xfId="29102" xr:uid="{1D73368B-8DE8-4B4F-9653-765558709E2B}"/>
    <cellStyle name="Comma 2 3 11" xfId="37855" xr:uid="{6452218F-F99B-44D3-8E76-757DB46CB0CB}"/>
    <cellStyle name="Comma 2 3 12" xfId="20350" xr:uid="{EF0C8594-C2D0-4EA5-B24E-49CF73A748F8}"/>
    <cellStyle name="Comma 2 3 2" xfId="2932" xr:uid="{00000000-0005-0000-0000-000011070000}"/>
    <cellStyle name="Comma 2 3 2 10" xfId="20449" xr:uid="{4119C436-295E-457E-8967-1F0967D98391}"/>
    <cellStyle name="Comma 2 3 2 2" xfId="3044" xr:uid="{00000000-0005-0000-0000-000012070000}"/>
    <cellStyle name="Comma 2 3 2 2 2" xfId="3320" xr:uid="{00000000-0005-0000-0000-000013070000}"/>
    <cellStyle name="Comma 2 3 2 2 2 2" xfId="3873" xr:uid="{00000000-0005-0000-0000-000014070000}"/>
    <cellStyle name="Comma 2 3 2 2 2 2 2" xfId="4969" xr:uid="{00000000-0005-0000-0000-000015070000}"/>
    <cellStyle name="Comma 2 3 2 2 2 2 2 2" xfId="7158" xr:uid="{00000000-0005-0000-0000-000016070000}"/>
    <cellStyle name="Comma 2 3 2 2 2 2 2 2 2" xfId="11535" xr:uid="{00000000-0005-0000-0000-000017070000}"/>
    <cellStyle name="Comma 2 3 2 2 2 2 2 2 2 2" xfId="20288" xr:uid="{7DB1EC6B-950B-41E6-9F75-9ECB53DEFC5A}"/>
    <cellStyle name="Comma 2 3 2 2 2 2 2 2 2 2 2" xfId="55298" xr:uid="{AF41CD0C-20F2-4BFE-8BFA-407BCEC81A4D}"/>
    <cellStyle name="Comma 2 3 2 2 2 2 2 2 2 2 3" xfId="37793" xr:uid="{56AE64CD-451B-4A08-B178-36BFE32D7E7B}"/>
    <cellStyle name="Comma 2 3 2 2 2 2 2 2 2 3" xfId="46546" xr:uid="{0543788F-8AD8-4D64-B82F-4BBF449D0D6B}"/>
    <cellStyle name="Comma 2 3 2 2 2 2 2 2 2 4" xfId="29041" xr:uid="{A9CFC0EE-753E-4729-B37A-EDA7F44B7DEA}"/>
    <cellStyle name="Comma 2 3 2 2 2 2 2 2 3" xfId="15912" xr:uid="{9AB04587-1693-45BD-955F-29C3CD55DB51}"/>
    <cellStyle name="Comma 2 3 2 2 2 2 2 2 3 2" xfId="50922" xr:uid="{6C97B575-11DC-4F26-9EE4-78816866B7E7}"/>
    <cellStyle name="Comma 2 3 2 2 2 2 2 2 3 3" xfId="33417" xr:uid="{1C9D4E03-BA5E-4841-B6D5-3F16B3C412E5}"/>
    <cellStyle name="Comma 2 3 2 2 2 2 2 2 4" xfId="42170" xr:uid="{88041DE3-988A-48E6-8B21-5AC853AB053C}"/>
    <cellStyle name="Comma 2 3 2 2 2 2 2 2 5" xfId="24665" xr:uid="{58015CD5-68C0-4999-ACFD-D1A67C16BE9F}"/>
    <cellStyle name="Comma 2 3 2 2 2 2 2 3" xfId="9347" xr:uid="{00000000-0005-0000-0000-000018070000}"/>
    <cellStyle name="Comma 2 3 2 2 2 2 2 3 2" xfId="18100" xr:uid="{301AD808-5483-43FA-BD70-3C72CE07C5E3}"/>
    <cellStyle name="Comma 2 3 2 2 2 2 2 3 2 2" xfId="53110" xr:uid="{25346C28-7551-4C4E-BF3A-5D5E77FA2149}"/>
    <cellStyle name="Comma 2 3 2 2 2 2 2 3 2 3" xfId="35605" xr:uid="{0D145521-8CC6-4793-9EF0-F19C99C8B651}"/>
    <cellStyle name="Comma 2 3 2 2 2 2 2 3 3" xfId="44358" xr:uid="{4A8A57FE-0A49-458F-BD42-BC640C03283F}"/>
    <cellStyle name="Comma 2 3 2 2 2 2 2 3 4" xfId="26853" xr:uid="{E89060B7-D51D-40D3-B3EE-C2D8DCD9A84A}"/>
    <cellStyle name="Comma 2 3 2 2 2 2 2 4" xfId="13724" xr:uid="{FA57DB7D-E094-4751-8BDC-45348B5B2DEF}"/>
    <cellStyle name="Comma 2 3 2 2 2 2 2 4 2" xfId="48734" xr:uid="{37931C34-46D4-46F0-B15E-BF39A97EFDCB}"/>
    <cellStyle name="Comma 2 3 2 2 2 2 2 4 3" xfId="31229" xr:uid="{3844224B-B3A5-47DC-B9B5-5F5A13E60BFD}"/>
    <cellStyle name="Comma 2 3 2 2 2 2 2 5" xfId="39982" xr:uid="{275C67D3-95B7-44B7-AD89-E06EE62AB50E}"/>
    <cellStyle name="Comma 2 3 2 2 2 2 2 6" xfId="22477" xr:uid="{093444CF-0D69-44AB-AAA3-D336E9786449}"/>
    <cellStyle name="Comma 2 3 2 2 2 2 3" xfId="6064" xr:uid="{00000000-0005-0000-0000-000019070000}"/>
    <cellStyle name="Comma 2 3 2 2 2 2 3 2" xfId="10441" xr:uid="{00000000-0005-0000-0000-00001A070000}"/>
    <cellStyle name="Comma 2 3 2 2 2 2 3 2 2" xfId="19194" xr:uid="{7056288E-2106-4D76-AB46-B84BFB6C157C}"/>
    <cellStyle name="Comma 2 3 2 2 2 2 3 2 2 2" xfId="54204" xr:uid="{D6D12E04-1A95-41D8-9429-3D88ECA6F82E}"/>
    <cellStyle name="Comma 2 3 2 2 2 2 3 2 2 3" xfId="36699" xr:uid="{6CC7D0D4-5F26-411C-8355-430EA1C54143}"/>
    <cellStyle name="Comma 2 3 2 2 2 2 3 2 3" xfId="45452" xr:uid="{E53E882E-DF2F-476E-827E-9D8EB7289D1F}"/>
    <cellStyle name="Comma 2 3 2 2 2 2 3 2 4" xfId="27947" xr:uid="{902EF0E2-5BC8-4095-8FCE-2A86B944D04F}"/>
    <cellStyle name="Comma 2 3 2 2 2 2 3 3" xfId="14818" xr:uid="{4276E6AE-9C1F-4A9D-99A3-FC8CBA8DFE0A}"/>
    <cellStyle name="Comma 2 3 2 2 2 2 3 3 2" xfId="49828" xr:uid="{3E4DA99A-98D2-4467-AFAE-CE0E18E50E11}"/>
    <cellStyle name="Comma 2 3 2 2 2 2 3 3 3" xfId="32323" xr:uid="{55B6283F-FB03-4140-8F50-9574590E4EDC}"/>
    <cellStyle name="Comma 2 3 2 2 2 2 3 4" xfId="41076" xr:uid="{7FAE6263-1A6C-445F-8E42-E4DA2DAD24F3}"/>
    <cellStyle name="Comma 2 3 2 2 2 2 3 5" xfId="23571" xr:uid="{0509044A-914C-4666-BBFE-EEBC08097225}"/>
    <cellStyle name="Comma 2 3 2 2 2 2 4" xfId="8253" xr:uid="{00000000-0005-0000-0000-00001B070000}"/>
    <cellStyle name="Comma 2 3 2 2 2 2 4 2" xfId="17006" xr:uid="{1946DEB1-CE19-4500-A657-F3B317E11F1A}"/>
    <cellStyle name="Comma 2 3 2 2 2 2 4 2 2" xfId="52016" xr:uid="{1A501264-55CF-49DE-9A31-B71FA96DC32B}"/>
    <cellStyle name="Comma 2 3 2 2 2 2 4 2 3" xfId="34511" xr:uid="{09C4406E-D694-475D-81BF-45C2C2AD599E}"/>
    <cellStyle name="Comma 2 3 2 2 2 2 4 3" xfId="43264" xr:uid="{88A863C2-4C9C-46E7-B757-4403E21A437D}"/>
    <cellStyle name="Comma 2 3 2 2 2 2 4 4" xfId="25759" xr:uid="{4F5B3145-8C3A-46C3-AE03-8BC306ECC54F}"/>
    <cellStyle name="Comma 2 3 2 2 2 2 5" xfId="12630" xr:uid="{CEFD1FE1-9AC1-4183-B23B-862646CD89D1}"/>
    <cellStyle name="Comma 2 3 2 2 2 2 5 2" xfId="47640" xr:uid="{B543AD6D-94B3-4388-81B3-933C33AF94C5}"/>
    <cellStyle name="Comma 2 3 2 2 2 2 5 3" xfId="30135" xr:uid="{46115BD8-A815-4F92-B663-347704840A37}"/>
    <cellStyle name="Comma 2 3 2 2 2 2 6" xfId="38888" xr:uid="{ABD538D2-44C9-4580-ABE0-A7FDA5AA32AC}"/>
    <cellStyle name="Comma 2 3 2 2 2 2 7" xfId="21383" xr:uid="{F6EFEE9D-E8EE-4C18-82CC-5C299D0E3812}"/>
    <cellStyle name="Comma 2 3 2 2 2 3" xfId="4421" xr:uid="{00000000-0005-0000-0000-00001C070000}"/>
    <cellStyle name="Comma 2 3 2 2 2 3 2" xfId="6610" xr:uid="{00000000-0005-0000-0000-00001D070000}"/>
    <cellStyle name="Comma 2 3 2 2 2 3 2 2" xfId="10987" xr:uid="{00000000-0005-0000-0000-00001E070000}"/>
    <cellStyle name="Comma 2 3 2 2 2 3 2 2 2" xfId="19740" xr:uid="{8604EFF0-890C-4D3C-BB5B-FEAD8D9502BE}"/>
    <cellStyle name="Comma 2 3 2 2 2 3 2 2 2 2" xfId="54750" xr:uid="{FFDD8325-E27E-407F-835D-E95A5B855A1E}"/>
    <cellStyle name="Comma 2 3 2 2 2 3 2 2 2 3" xfId="37245" xr:uid="{2AE280A5-FDA7-4392-81CC-393DF198B935}"/>
    <cellStyle name="Comma 2 3 2 2 2 3 2 2 3" xfId="45998" xr:uid="{C3B6DCD9-4171-41E7-B270-542C869C15C5}"/>
    <cellStyle name="Comma 2 3 2 2 2 3 2 2 4" xfId="28493" xr:uid="{4B5C8670-97AC-4ADC-AD72-565B5E5E37C5}"/>
    <cellStyle name="Comma 2 3 2 2 2 3 2 3" xfId="15364" xr:uid="{14099B71-8A64-4718-96BC-1AE9D5C86271}"/>
    <cellStyle name="Comma 2 3 2 2 2 3 2 3 2" xfId="50374" xr:uid="{BAEBD3B8-C465-4F8F-A097-8B157470B538}"/>
    <cellStyle name="Comma 2 3 2 2 2 3 2 3 3" xfId="32869" xr:uid="{6686995A-B817-4C0F-BA20-9E315CB4B4B1}"/>
    <cellStyle name="Comma 2 3 2 2 2 3 2 4" xfId="41622" xr:uid="{1CE31FD8-D5AB-4758-847A-2D682241C14B}"/>
    <cellStyle name="Comma 2 3 2 2 2 3 2 5" xfId="24117" xr:uid="{88CAE1EA-12B8-491D-91F1-E278E60D12C6}"/>
    <cellStyle name="Comma 2 3 2 2 2 3 3" xfId="8799" xr:uid="{00000000-0005-0000-0000-00001F070000}"/>
    <cellStyle name="Comma 2 3 2 2 2 3 3 2" xfId="17552" xr:uid="{E057897D-A02D-4CF8-BB6D-F2F561AEB26E}"/>
    <cellStyle name="Comma 2 3 2 2 2 3 3 2 2" xfId="52562" xr:uid="{77084708-B979-443E-B825-241230893C93}"/>
    <cellStyle name="Comma 2 3 2 2 2 3 3 2 3" xfId="35057" xr:uid="{6FF88D6C-6575-4A0D-AB9C-B7E94F84377A}"/>
    <cellStyle name="Comma 2 3 2 2 2 3 3 3" xfId="43810" xr:uid="{19079FF5-36CD-4636-8DFE-C79C32A0FAD7}"/>
    <cellStyle name="Comma 2 3 2 2 2 3 3 4" xfId="26305" xr:uid="{A60C108C-D66A-4C97-8665-54CAD654FBFD}"/>
    <cellStyle name="Comma 2 3 2 2 2 3 4" xfId="13176" xr:uid="{78470D75-9175-44C6-8BE2-118F6003245E}"/>
    <cellStyle name="Comma 2 3 2 2 2 3 4 2" xfId="48186" xr:uid="{1F57482D-C1C4-47BE-B06C-C9637F5360F4}"/>
    <cellStyle name="Comma 2 3 2 2 2 3 4 3" xfId="30681" xr:uid="{A324EABC-B63C-4072-815F-607311120A65}"/>
    <cellStyle name="Comma 2 3 2 2 2 3 5" xfId="39434" xr:uid="{E4C5B748-BF25-4751-87BE-5DCA43F8C07C}"/>
    <cellStyle name="Comma 2 3 2 2 2 3 6" xfId="21929" xr:uid="{4DD3081F-17F4-4B58-B0D0-827A42F797F3}"/>
    <cellStyle name="Comma 2 3 2 2 2 4" xfId="5516" xr:uid="{00000000-0005-0000-0000-000020070000}"/>
    <cellStyle name="Comma 2 3 2 2 2 4 2" xfId="9893" xr:uid="{00000000-0005-0000-0000-000021070000}"/>
    <cellStyle name="Comma 2 3 2 2 2 4 2 2" xfId="18646" xr:uid="{DA5C30FC-4A8F-40A5-B80C-83BE0DB69069}"/>
    <cellStyle name="Comma 2 3 2 2 2 4 2 2 2" xfId="53656" xr:uid="{CEAF2588-32ED-438A-B852-C915FA5BF0CF}"/>
    <cellStyle name="Comma 2 3 2 2 2 4 2 2 3" xfId="36151" xr:uid="{10FD84B4-6CD4-4E94-B347-F846458F513B}"/>
    <cellStyle name="Comma 2 3 2 2 2 4 2 3" xfId="44904" xr:uid="{4CEB87D4-7186-4A80-89D6-674643499DEB}"/>
    <cellStyle name="Comma 2 3 2 2 2 4 2 4" xfId="27399" xr:uid="{6635C279-584B-4D3B-A7D1-541A24D5ECC0}"/>
    <cellStyle name="Comma 2 3 2 2 2 4 3" xfId="14270" xr:uid="{425FBB4E-A5F4-4152-99E9-35578756B707}"/>
    <cellStyle name="Comma 2 3 2 2 2 4 3 2" xfId="49280" xr:uid="{830B52D2-806A-4895-8BDB-8D8DE33FB84F}"/>
    <cellStyle name="Comma 2 3 2 2 2 4 3 3" xfId="31775" xr:uid="{2F206CA9-11B1-48AD-B365-9EC591FE4CF5}"/>
    <cellStyle name="Comma 2 3 2 2 2 4 4" xfId="40528" xr:uid="{A3150C9F-4D63-43BF-8621-76E89D6E092A}"/>
    <cellStyle name="Comma 2 3 2 2 2 4 5" xfId="23023" xr:uid="{A25AF9E9-AFFA-4A93-B835-3786D1CEADC0}"/>
    <cellStyle name="Comma 2 3 2 2 2 5" xfId="7705" xr:uid="{00000000-0005-0000-0000-000022070000}"/>
    <cellStyle name="Comma 2 3 2 2 2 5 2" xfId="16458" xr:uid="{D9EFDEA8-1182-468A-AC8E-68B5D0984817}"/>
    <cellStyle name="Comma 2 3 2 2 2 5 2 2" xfId="51468" xr:uid="{A831C69B-D30C-4390-81CC-03BAF5AFDAAD}"/>
    <cellStyle name="Comma 2 3 2 2 2 5 2 3" xfId="33963" xr:uid="{2D9EC5CB-8883-4856-B13B-DEF0C6503EEA}"/>
    <cellStyle name="Comma 2 3 2 2 2 5 3" xfId="42716" xr:uid="{4EF0968F-F3A4-4448-8419-B0DAB94EECD9}"/>
    <cellStyle name="Comma 2 3 2 2 2 5 4" xfId="25211" xr:uid="{FC9B9E61-3FC3-41B9-BD4B-A83404A94394}"/>
    <cellStyle name="Comma 2 3 2 2 2 6" xfId="12082" xr:uid="{32D74718-555D-409C-99A9-DFF3BD7CEF64}"/>
    <cellStyle name="Comma 2 3 2 2 2 6 2" xfId="47092" xr:uid="{E9CFDA07-89F4-43F3-AF8F-0B97927AA4AE}"/>
    <cellStyle name="Comma 2 3 2 2 2 6 3" xfId="29587" xr:uid="{6C87E610-D3CC-475D-BD11-63046196AE4E}"/>
    <cellStyle name="Comma 2 3 2 2 2 7" xfId="38340" xr:uid="{3CBEB2CD-C5DA-4AC6-906D-7188F0D79949}"/>
    <cellStyle name="Comma 2 3 2 2 2 8" xfId="20835" xr:uid="{CBC2EAA2-BDD4-474A-8D47-29223E7017E0}"/>
    <cellStyle name="Comma 2 3 2 2 3" xfId="3599" xr:uid="{00000000-0005-0000-0000-000023070000}"/>
    <cellStyle name="Comma 2 3 2 2 3 2" xfId="4695" xr:uid="{00000000-0005-0000-0000-000024070000}"/>
    <cellStyle name="Comma 2 3 2 2 3 2 2" xfId="6884" xr:uid="{00000000-0005-0000-0000-000025070000}"/>
    <cellStyle name="Comma 2 3 2 2 3 2 2 2" xfId="11261" xr:uid="{00000000-0005-0000-0000-000026070000}"/>
    <cellStyle name="Comma 2 3 2 2 3 2 2 2 2" xfId="20014" xr:uid="{FB82016B-6A19-495A-866E-54C717007619}"/>
    <cellStyle name="Comma 2 3 2 2 3 2 2 2 2 2" xfId="55024" xr:uid="{3A8C51DD-A775-43A4-8A9F-8EB4B0584BFD}"/>
    <cellStyle name="Comma 2 3 2 2 3 2 2 2 2 3" xfId="37519" xr:uid="{C11016C0-F8D9-41C5-9159-232992408CF6}"/>
    <cellStyle name="Comma 2 3 2 2 3 2 2 2 3" xfId="46272" xr:uid="{5AEED9B7-645C-4149-BEDB-88BA0903041C}"/>
    <cellStyle name="Comma 2 3 2 2 3 2 2 2 4" xfId="28767" xr:uid="{C1E01DD8-FFA2-4C06-83A6-5841BCEFE938}"/>
    <cellStyle name="Comma 2 3 2 2 3 2 2 3" xfId="15638" xr:uid="{72A8BCA8-7B63-4D9B-9750-50070B8B6E8B}"/>
    <cellStyle name="Comma 2 3 2 2 3 2 2 3 2" xfId="50648" xr:uid="{1555CD12-7A89-4E8F-8B18-498986F3A220}"/>
    <cellStyle name="Comma 2 3 2 2 3 2 2 3 3" xfId="33143" xr:uid="{94F73B96-8D47-41DF-92EA-B6F55DC6EC4E}"/>
    <cellStyle name="Comma 2 3 2 2 3 2 2 4" xfId="41896" xr:uid="{B68EF85C-8A1D-4C8E-A4D9-C1FE06DF0F69}"/>
    <cellStyle name="Comma 2 3 2 2 3 2 2 5" xfId="24391" xr:uid="{71D1CFFA-1DE7-4100-B027-0EB368B7D7D3}"/>
    <cellStyle name="Comma 2 3 2 2 3 2 3" xfId="9073" xr:uid="{00000000-0005-0000-0000-000027070000}"/>
    <cellStyle name="Comma 2 3 2 2 3 2 3 2" xfId="17826" xr:uid="{5BFF7B51-0E95-4398-910E-F1D09BADB512}"/>
    <cellStyle name="Comma 2 3 2 2 3 2 3 2 2" xfId="52836" xr:uid="{ABA8B81A-40D2-4AB5-9539-9B9E8DD014DF}"/>
    <cellStyle name="Comma 2 3 2 2 3 2 3 2 3" xfId="35331" xr:uid="{5DDFD3A6-FC1F-4169-BB9C-600B0347875A}"/>
    <cellStyle name="Comma 2 3 2 2 3 2 3 3" xfId="44084" xr:uid="{85E76D4C-4017-479B-87EE-95C8BBBD40F2}"/>
    <cellStyle name="Comma 2 3 2 2 3 2 3 4" xfId="26579" xr:uid="{75F4B367-824F-4530-BF1C-3E2EED4AB83A}"/>
    <cellStyle name="Comma 2 3 2 2 3 2 4" xfId="13450" xr:uid="{3AA26D89-D252-4740-8B23-4C3BED5551C3}"/>
    <cellStyle name="Comma 2 3 2 2 3 2 4 2" xfId="48460" xr:uid="{225150BE-AE41-4540-84E1-B741DB7538A0}"/>
    <cellStyle name="Comma 2 3 2 2 3 2 4 3" xfId="30955" xr:uid="{C98F798C-7074-4E54-AA8D-3E867D596115}"/>
    <cellStyle name="Comma 2 3 2 2 3 2 5" xfId="39708" xr:uid="{688D344F-E883-4C86-ABE9-C8D8975C85F3}"/>
    <cellStyle name="Comma 2 3 2 2 3 2 6" xfId="22203" xr:uid="{76844CE4-DFC0-4028-BCDD-27E0B0CB5D66}"/>
    <cellStyle name="Comma 2 3 2 2 3 3" xfId="5790" xr:uid="{00000000-0005-0000-0000-000028070000}"/>
    <cellStyle name="Comma 2 3 2 2 3 3 2" xfId="10167" xr:uid="{00000000-0005-0000-0000-000029070000}"/>
    <cellStyle name="Comma 2 3 2 2 3 3 2 2" xfId="18920" xr:uid="{3D85C880-7782-440B-B3C4-3E1672083DCA}"/>
    <cellStyle name="Comma 2 3 2 2 3 3 2 2 2" xfId="53930" xr:uid="{1330A6BB-CA4A-445C-913F-04509D39444E}"/>
    <cellStyle name="Comma 2 3 2 2 3 3 2 2 3" xfId="36425" xr:uid="{2B8F4B1B-A63F-45E1-8744-A58504D11602}"/>
    <cellStyle name="Comma 2 3 2 2 3 3 2 3" xfId="45178" xr:uid="{72F8336D-5F5D-455E-BF98-A03CD0ADE618}"/>
    <cellStyle name="Comma 2 3 2 2 3 3 2 4" xfId="27673" xr:uid="{18623F63-CF8E-44B6-8892-701A254393B2}"/>
    <cellStyle name="Comma 2 3 2 2 3 3 3" xfId="14544" xr:uid="{79F921E2-CEC5-4B9A-A698-7B2489296409}"/>
    <cellStyle name="Comma 2 3 2 2 3 3 3 2" xfId="49554" xr:uid="{8C91ADC2-24CE-415C-B777-09C598CD0F89}"/>
    <cellStyle name="Comma 2 3 2 2 3 3 3 3" xfId="32049" xr:uid="{B2FB4A98-CB3F-4A54-84A2-A3CC89D8969F}"/>
    <cellStyle name="Comma 2 3 2 2 3 3 4" xfId="40802" xr:uid="{5D622F3C-F9A3-43C1-875E-782C4C2F20ED}"/>
    <cellStyle name="Comma 2 3 2 2 3 3 5" xfId="23297" xr:uid="{E601DC1B-A8E3-468B-A514-6813F8372650}"/>
    <cellStyle name="Comma 2 3 2 2 3 4" xfId="7979" xr:uid="{00000000-0005-0000-0000-00002A070000}"/>
    <cellStyle name="Comma 2 3 2 2 3 4 2" xfId="16732" xr:uid="{D510F7FE-B7DA-458B-A81C-4D8E673C5ABD}"/>
    <cellStyle name="Comma 2 3 2 2 3 4 2 2" xfId="51742" xr:uid="{DBEDA14A-6464-4986-B48B-138B3F69A815}"/>
    <cellStyle name="Comma 2 3 2 2 3 4 2 3" xfId="34237" xr:uid="{03338B5C-C8CD-42BA-BFAB-9FFAA496FFBD}"/>
    <cellStyle name="Comma 2 3 2 2 3 4 3" xfId="42990" xr:uid="{A6A5B17E-9ECE-4D70-9322-F7BE71C9F6DA}"/>
    <cellStyle name="Comma 2 3 2 2 3 4 4" xfId="25485" xr:uid="{D193EEBE-3FFA-4015-98CD-94ADE6370C5D}"/>
    <cellStyle name="Comma 2 3 2 2 3 5" xfId="12356" xr:uid="{4C824272-3E1A-4D98-879D-C207518D9240}"/>
    <cellStyle name="Comma 2 3 2 2 3 5 2" xfId="47366" xr:uid="{8D0EA773-55B5-4A77-AB58-C211F98DF1C4}"/>
    <cellStyle name="Comma 2 3 2 2 3 5 3" xfId="29861" xr:uid="{5826C615-DFC1-4128-8897-6077E92D8414}"/>
    <cellStyle name="Comma 2 3 2 2 3 6" xfId="38614" xr:uid="{4D88126A-C2E6-4C98-B73D-838A9C7A4D15}"/>
    <cellStyle name="Comma 2 3 2 2 3 7" xfId="21109" xr:uid="{23D7B7AF-E57D-48ED-B1A8-7DEB3CF5EFBC}"/>
    <cellStyle name="Comma 2 3 2 2 4" xfId="4147" xr:uid="{00000000-0005-0000-0000-00002B070000}"/>
    <cellStyle name="Comma 2 3 2 2 4 2" xfId="6336" xr:uid="{00000000-0005-0000-0000-00002C070000}"/>
    <cellStyle name="Comma 2 3 2 2 4 2 2" xfId="10713" xr:uid="{00000000-0005-0000-0000-00002D070000}"/>
    <cellStyle name="Comma 2 3 2 2 4 2 2 2" xfId="19466" xr:uid="{C964E010-09A0-45C1-B458-321C4DC638F7}"/>
    <cellStyle name="Comma 2 3 2 2 4 2 2 2 2" xfId="54476" xr:uid="{C54FA0F6-6280-4EBF-AB6B-1820C65D5A5A}"/>
    <cellStyle name="Comma 2 3 2 2 4 2 2 2 3" xfId="36971" xr:uid="{C7A8FBBE-265E-498C-B229-E513E7FC64B4}"/>
    <cellStyle name="Comma 2 3 2 2 4 2 2 3" xfId="45724" xr:uid="{0243FC53-30CC-45D5-9F80-BE0F179C8025}"/>
    <cellStyle name="Comma 2 3 2 2 4 2 2 4" xfId="28219" xr:uid="{5AC9D25D-3DDA-41A7-BFE7-727055469786}"/>
    <cellStyle name="Comma 2 3 2 2 4 2 3" xfId="15090" xr:uid="{784477E8-AD37-4CC9-95B4-25D03AB5F6CF}"/>
    <cellStyle name="Comma 2 3 2 2 4 2 3 2" xfId="50100" xr:uid="{225B0517-9BF7-4BD0-8A07-CCA58E9D2EF1}"/>
    <cellStyle name="Comma 2 3 2 2 4 2 3 3" xfId="32595" xr:uid="{6F9ED7A2-6709-46B2-9D59-6EBE103FCD45}"/>
    <cellStyle name="Comma 2 3 2 2 4 2 4" xfId="41348" xr:uid="{81934EB0-906C-44D2-ABC3-884EA3F8F668}"/>
    <cellStyle name="Comma 2 3 2 2 4 2 5" xfId="23843" xr:uid="{BFB0BDDB-4381-4AA2-BCD7-4D9DC439F2A4}"/>
    <cellStyle name="Comma 2 3 2 2 4 3" xfId="8525" xr:uid="{00000000-0005-0000-0000-00002E070000}"/>
    <cellStyle name="Comma 2 3 2 2 4 3 2" xfId="17278" xr:uid="{040A460E-FC14-4255-9E3C-95299DBFA5F7}"/>
    <cellStyle name="Comma 2 3 2 2 4 3 2 2" xfId="52288" xr:uid="{AC0564FC-1D5A-48A2-B388-E057C9BA7AF6}"/>
    <cellStyle name="Comma 2 3 2 2 4 3 2 3" xfId="34783" xr:uid="{87B8147D-065B-4587-908B-04510FE3DCCB}"/>
    <cellStyle name="Comma 2 3 2 2 4 3 3" xfId="43536" xr:uid="{D4CFB00F-71F4-4EBB-AB43-D21E4B148E0D}"/>
    <cellStyle name="Comma 2 3 2 2 4 3 4" xfId="26031" xr:uid="{8E3252A9-BCFC-47E1-A79A-7D41CB451559}"/>
    <cellStyle name="Comma 2 3 2 2 4 4" xfId="12902" xr:uid="{60E1D882-3290-45CC-B9E8-9E9E88DCDEFC}"/>
    <cellStyle name="Comma 2 3 2 2 4 4 2" xfId="47912" xr:uid="{116A60E7-36D6-4C45-90CD-F4619350F0C1}"/>
    <cellStyle name="Comma 2 3 2 2 4 4 3" xfId="30407" xr:uid="{23A02E22-EA49-4E6D-9F16-1452E70C3749}"/>
    <cellStyle name="Comma 2 3 2 2 4 5" xfId="39160" xr:uid="{ECAA4822-E7BF-4FB3-8679-25E7F6311767}"/>
    <cellStyle name="Comma 2 3 2 2 4 6" xfId="21655" xr:uid="{F73FDCD7-9931-427E-8204-51EE5B4AADBD}"/>
    <cellStyle name="Comma 2 3 2 2 5" xfId="5242" xr:uid="{00000000-0005-0000-0000-00002F070000}"/>
    <cellStyle name="Comma 2 3 2 2 5 2" xfId="9619" xr:uid="{00000000-0005-0000-0000-000030070000}"/>
    <cellStyle name="Comma 2 3 2 2 5 2 2" xfId="18372" xr:uid="{A9C5CCF7-BD43-4240-B9AB-C97D8113340E}"/>
    <cellStyle name="Comma 2 3 2 2 5 2 2 2" xfId="53382" xr:uid="{DCDABBFE-5EA3-4F9E-A4C7-DFF78E80FFCD}"/>
    <cellStyle name="Comma 2 3 2 2 5 2 2 3" xfId="35877" xr:uid="{2E563FB1-C7CD-4842-AE55-18C98036BD04}"/>
    <cellStyle name="Comma 2 3 2 2 5 2 3" xfId="44630" xr:uid="{7C76074E-FD5B-4C5B-811F-0A9A2A457EC0}"/>
    <cellStyle name="Comma 2 3 2 2 5 2 4" xfId="27125" xr:uid="{588BF8D1-1BF4-4B6E-89E9-307F63C88CC2}"/>
    <cellStyle name="Comma 2 3 2 2 5 3" xfId="13996" xr:uid="{5839AB5F-94E9-4696-AD05-5578FEF4EE89}"/>
    <cellStyle name="Comma 2 3 2 2 5 3 2" xfId="49006" xr:uid="{CD2D73EE-60EB-4AD2-933E-952DF457B260}"/>
    <cellStyle name="Comma 2 3 2 2 5 3 3" xfId="31501" xr:uid="{8CE38B88-D75B-4798-9B4A-5A57986BFD11}"/>
    <cellStyle name="Comma 2 3 2 2 5 4" xfId="40254" xr:uid="{D904DF46-1C1F-4457-89C2-8A591785BD48}"/>
    <cellStyle name="Comma 2 3 2 2 5 5" xfId="22749" xr:uid="{008BB4B2-D496-4FD2-9128-9A05AFBE1AC9}"/>
    <cellStyle name="Comma 2 3 2 2 6" xfId="7431" xr:uid="{00000000-0005-0000-0000-000031070000}"/>
    <cellStyle name="Comma 2 3 2 2 6 2" xfId="16184" xr:uid="{CC380753-FC6D-4D6E-AEF9-5083EEA0A297}"/>
    <cellStyle name="Comma 2 3 2 2 6 2 2" xfId="51194" xr:uid="{C8EC32AE-6328-4584-A33F-8A5C0E04F804}"/>
    <cellStyle name="Comma 2 3 2 2 6 2 3" xfId="33689" xr:uid="{419B3D8C-B0F3-4B4B-AA0F-38F17826926C}"/>
    <cellStyle name="Comma 2 3 2 2 6 3" xfId="42442" xr:uid="{555AC96D-7F59-4282-89CE-F8C81CA4C581}"/>
    <cellStyle name="Comma 2 3 2 2 6 4" xfId="24937" xr:uid="{2D5FEEEA-7631-405C-BDEC-343C2B8AE0F4}"/>
    <cellStyle name="Comma 2 3 2 2 7" xfId="11808" xr:uid="{DC0DED6F-86E7-4D9E-808A-073907497855}"/>
    <cellStyle name="Comma 2 3 2 2 7 2" xfId="46818" xr:uid="{2FB35182-EF5C-4DE1-91D5-C9B70AFC4095}"/>
    <cellStyle name="Comma 2 3 2 2 7 3" xfId="29313" xr:uid="{7532D9FD-BBF0-409F-AAC5-690199DC8830}"/>
    <cellStyle name="Comma 2 3 2 2 8" xfId="38066" xr:uid="{07204A54-A2D7-40B7-8B88-D17F48BB3E0D}"/>
    <cellStyle name="Comma 2 3 2 2 9" xfId="20561" xr:uid="{92954615-086C-438C-BD9A-1A4D8EA1E962}"/>
    <cellStyle name="Comma 2 3 2 3" xfId="3208" xr:uid="{00000000-0005-0000-0000-000032070000}"/>
    <cellStyle name="Comma 2 3 2 3 2" xfId="3761" xr:uid="{00000000-0005-0000-0000-000033070000}"/>
    <cellStyle name="Comma 2 3 2 3 2 2" xfId="4857" xr:uid="{00000000-0005-0000-0000-000034070000}"/>
    <cellStyle name="Comma 2 3 2 3 2 2 2" xfId="7046" xr:uid="{00000000-0005-0000-0000-000035070000}"/>
    <cellStyle name="Comma 2 3 2 3 2 2 2 2" xfId="11423" xr:uid="{00000000-0005-0000-0000-000036070000}"/>
    <cellStyle name="Comma 2 3 2 3 2 2 2 2 2" xfId="20176" xr:uid="{CEF82B73-8F0A-4817-B1DA-20AE1B59F196}"/>
    <cellStyle name="Comma 2 3 2 3 2 2 2 2 2 2" xfId="55186" xr:uid="{10D5E31C-F16C-4C8D-8C55-BE3B97EA0952}"/>
    <cellStyle name="Comma 2 3 2 3 2 2 2 2 2 3" xfId="37681" xr:uid="{7FAF462D-D3BD-4E9B-9263-5DB06AC7FFF7}"/>
    <cellStyle name="Comma 2 3 2 3 2 2 2 2 3" xfId="46434" xr:uid="{C4F763ED-CBEB-4572-84B5-3D7E71EEB748}"/>
    <cellStyle name="Comma 2 3 2 3 2 2 2 2 4" xfId="28929" xr:uid="{12245C46-5252-4201-A588-0F9A329C212F}"/>
    <cellStyle name="Comma 2 3 2 3 2 2 2 3" xfId="15800" xr:uid="{F6B319DE-4DCE-483C-B7D5-5EA43BADBEBF}"/>
    <cellStyle name="Comma 2 3 2 3 2 2 2 3 2" xfId="50810" xr:uid="{ED46E469-89AF-491A-AB49-7FDC3C3A90D6}"/>
    <cellStyle name="Comma 2 3 2 3 2 2 2 3 3" xfId="33305" xr:uid="{A6A90982-8636-416B-A685-A1FF569A78A8}"/>
    <cellStyle name="Comma 2 3 2 3 2 2 2 4" xfId="42058" xr:uid="{94FE4748-1D84-450C-B7F9-DA95D231CD63}"/>
    <cellStyle name="Comma 2 3 2 3 2 2 2 5" xfId="24553" xr:uid="{9BD09AE6-05C2-4890-A2E3-A144C79E7C7D}"/>
    <cellStyle name="Comma 2 3 2 3 2 2 3" xfId="9235" xr:uid="{00000000-0005-0000-0000-000037070000}"/>
    <cellStyle name="Comma 2 3 2 3 2 2 3 2" xfId="17988" xr:uid="{6842BF37-5990-4420-9FED-B313586BA06F}"/>
    <cellStyle name="Comma 2 3 2 3 2 2 3 2 2" xfId="52998" xr:uid="{E91B4FC8-03C3-458D-9F33-84CBCC57F89F}"/>
    <cellStyle name="Comma 2 3 2 3 2 2 3 2 3" xfId="35493" xr:uid="{CCDD05D7-368F-41B4-B850-58BDD2D552EC}"/>
    <cellStyle name="Comma 2 3 2 3 2 2 3 3" xfId="44246" xr:uid="{0D0D8840-78F8-4F62-A781-A71CDAFF9D04}"/>
    <cellStyle name="Comma 2 3 2 3 2 2 3 4" xfId="26741" xr:uid="{F4C4FC69-CD95-4C51-80CF-31764A387F75}"/>
    <cellStyle name="Comma 2 3 2 3 2 2 4" xfId="13612" xr:uid="{61936F61-2B73-4D15-982E-CC01ABA82C44}"/>
    <cellStyle name="Comma 2 3 2 3 2 2 4 2" xfId="48622" xr:uid="{BB7908B8-F50E-4BAA-BFDA-2C003942E8A6}"/>
    <cellStyle name="Comma 2 3 2 3 2 2 4 3" xfId="31117" xr:uid="{77905E91-F727-49DD-A8C3-74E438F550B8}"/>
    <cellStyle name="Comma 2 3 2 3 2 2 5" xfId="39870" xr:uid="{85FC8399-70B3-42DE-AAFA-650802897EC8}"/>
    <cellStyle name="Comma 2 3 2 3 2 2 6" xfId="22365" xr:uid="{362C112C-0370-4F49-84EC-745C9FEB3401}"/>
    <cellStyle name="Comma 2 3 2 3 2 3" xfId="5952" xr:uid="{00000000-0005-0000-0000-000038070000}"/>
    <cellStyle name="Comma 2 3 2 3 2 3 2" xfId="10329" xr:uid="{00000000-0005-0000-0000-000039070000}"/>
    <cellStyle name="Comma 2 3 2 3 2 3 2 2" xfId="19082" xr:uid="{E92CE0BC-1F94-4F7C-9ADB-89B80833435E}"/>
    <cellStyle name="Comma 2 3 2 3 2 3 2 2 2" xfId="54092" xr:uid="{6CA7B243-7BB4-4B6C-B7CE-1A47E00586C2}"/>
    <cellStyle name="Comma 2 3 2 3 2 3 2 2 3" xfId="36587" xr:uid="{88200AC2-034B-44E4-A1B1-9E63964F52E0}"/>
    <cellStyle name="Comma 2 3 2 3 2 3 2 3" xfId="45340" xr:uid="{67AEE765-104F-4F73-8256-FC859C6898C9}"/>
    <cellStyle name="Comma 2 3 2 3 2 3 2 4" xfId="27835" xr:uid="{5EE4D382-9D5D-4DF6-8F89-7836DE23159A}"/>
    <cellStyle name="Comma 2 3 2 3 2 3 3" xfId="14706" xr:uid="{8BB3912D-D5B2-4EA9-8FF8-AA137FB2DE72}"/>
    <cellStyle name="Comma 2 3 2 3 2 3 3 2" xfId="49716" xr:uid="{DD15D71A-9F55-4E8F-A1EE-4E3BD42DA032}"/>
    <cellStyle name="Comma 2 3 2 3 2 3 3 3" xfId="32211" xr:uid="{0AE3BC2E-CCAF-4FEB-9D04-4A55567F4C71}"/>
    <cellStyle name="Comma 2 3 2 3 2 3 4" xfId="40964" xr:uid="{AB8270A9-0B25-4DD3-BC3E-0DD5C1B6E125}"/>
    <cellStyle name="Comma 2 3 2 3 2 3 5" xfId="23459" xr:uid="{6B7F7579-D06D-4EDB-9833-FFF2D3495505}"/>
    <cellStyle name="Comma 2 3 2 3 2 4" xfId="8141" xr:uid="{00000000-0005-0000-0000-00003A070000}"/>
    <cellStyle name="Comma 2 3 2 3 2 4 2" xfId="16894" xr:uid="{8D5694D6-7025-4B99-A928-0ED1F242B977}"/>
    <cellStyle name="Comma 2 3 2 3 2 4 2 2" xfId="51904" xr:uid="{040A0B90-E46B-4541-9DD7-C2793CCF4684}"/>
    <cellStyle name="Comma 2 3 2 3 2 4 2 3" xfId="34399" xr:uid="{054C2AD1-CBC8-4C33-AC67-BF92F9E2C8BD}"/>
    <cellStyle name="Comma 2 3 2 3 2 4 3" xfId="43152" xr:uid="{70390D70-BAAF-4BBB-B8F4-6B3BF5829C73}"/>
    <cellStyle name="Comma 2 3 2 3 2 4 4" xfId="25647" xr:uid="{78AFB02E-1DB3-4539-9579-433DCB866D4D}"/>
    <cellStyle name="Comma 2 3 2 3 2 5" xfId="12518" xr:uid="{BD1292A6-8993-4157-B4B3-847CA431F393}"/>
    <cellStyle name="Comma 2 3 2 3 2 5 2" xfId="47528" xr:uid="{818065CA-B012-4ADC-9C0D-771E67714531}"/>
    <cellStyle name="Comma 2 3 2 3 2 5 3" xfId="30023" xr:uid="{04DB4FA5-229C-40D1-8CE9-21FF7F23E337}"/>
    <cellStyle name="Comma 2 3 2 3 2 6" xfId="38776" xr:uid="{972F5FF1-376B-4B76-9F46-AB65E1042E3B}"/>
    <cellStyle name="Comma 2 3 2 3 2 7" xfId="21271" xr:uid="{B4E0FBC2-83D6-4201-9C7B-BA146DCF51CD}"/>
    <cellStyle name="Comma 2 3 2 3 3" xfId="4309" xr:uid="{00000000-0005-0000-0000-00003B070000}"/>
    <cellStyle name="Comma 2 3 2 3 3 2" xfId="6498" xr:uid="{00000000-0005-0000-0000-00003C070000}"/>
    <cellStyle name="Comma 2 3 2 3 3 2 2" xfId="10875" xr:uid="{00000000-0005-0000-0000-00003D070000}"/>
    <cellStyle name="Comma 2 3 2 3 3 2 2 2" xfId="19628" xr:uid="{5E2034BB-1A4D-4256-8AD4-C1D719FB6F3A}"/>
    <cellStyle name="Comma 2 3 2 3 3 2 2 2 2" xfId="54638" xr:uid="{61A96427-D43B-42A4-84F3-1BEB8B08EA50}"/>
    <cellStyle name="Comma 2 3 2 3 3 2 2 2 3" xfId="37133" xr:uid="{FCF715CF-9696-4BF8-9033-3D5ADAA43E0B}"/>
    <cellStyle name="Comma 2 3 2 3 3 2 2 3" xfId="45886" xr:uid="{56C7EEA3-946D-4AA9-8370-70EB45B12D31}"/>
    <cellStyle name="Comma 2 3 2 3 3 2 2 4" xfId="28381" xr:uid="{2E9DB819-C040-4B54-8711-40C71806D96D}"/>
    <cellStyle name="Comma 2 3 2 3 3 2 3" xfId="15252" xr:uid="{038FB709-A47E-449C-94A7-685F86B1920B}"/>
    <cellStyle name="Comma 2 3 2 3 3 2 3 2" xfId="50262" xr:uid="{009F0B6D-3F03-453B-8A3E-BE832305A70A}"/>
    <cellStyle name="Comma 2 3 2 3 3 2 3 3" xfId="32757" xr:uid="{322BE657-4127-4E1B-B5D6-7B58CF90A4CA}"/>
    <cellStyle name="Comma 2 3 2 3 3 2 4" xfId="41510" xr:uid="{76D991BB-121E-4E86-825A-C99E77921B84}"/>
    <cellStyle name="Comma 2 3 2 3 3 2 5" xfId="24005" xr:uid="{CC307975-5FF3-44F1-AB70-948188541546}"/>
    <cellStyle name="Comma 2 3 2 3 3 3" xfId="8687" xr:uid="{00000000-0005-0000-0000-00003E070000}"/>
    <cellStyle name="Comma 2 3 2 3 3 3 2" xfId="17440" xr:uid="{6E522CDB-91B4-43D5-97D9-79B873B74612}"/>
    <cellStyle name="Comma 2 3 2 3 3 3 2 2" xfId="52450" xr:uid="{C98A77B0-DEFD-4827-AC03-83266297828D}"/>
    <cellStyle name="Comma 2 3 2 3 3 3 2 3" xfId="34945" xr:uid="{2283947E-2045-487D-BE80-0FB7F080EC4F}"/>
    <cellStyle name="Comma 2 3 2 3 3 3 3" xfId="43698" xr:uid="{C65CE19D-9D10-4073-B5DD-8828C295F043}"/>
    <cellStyle name="Comma 2 3 2 3 3 3 4" xfId="26193" xr:uid="{600A6CB1-9DD1-4EDC-A357-ACF03E6E65B6}"/>
    <cellStyle name="Comma 2 3 2 3 3 4" xfId="13064" xr:uid="{31DC59C3-3DA0-40E7-A99C-41BF5F04D55C}"/>
    <cellStyle name="Comma 2 3 2 3 3 4 2" xfId="48074" xr:uid="{B498F6FA-8208-4C82-BD57-09B3400CF013}"/>
    <cellStyle name="Comma 2 3 2 3 3 4 3" xfId="30569" xr:uid="{ED8E723D-FB0B-4A51-AAA1-CA15D4DE4599}"/>
    <cellStyle name="Comma 2 3 2 3 3 5" xfId="39322" xr:uid="{83D598C3-F3D6-427F-9D38-7BD358BEB46E}"/>
    <cellStyle name="Comma 2 3 2 3 3 6" xfId="21817" xr:uid="{F03CED11-2BA6-4D6C-93AA-508F7AA88590}"/>
    <cellStyle name="Comma 2 3 2 3 4" xfId="5404" xr:uid="{00000000-0005-0000-0000-00003F070000}"/>
    <cellStyle name="Comma 2 3 2 3 4 2" xfId="9781" xr:uid="{00000000-0005-0000-0000-000040070000}"/>
    <cellStyle name="Comma 2 3 2 3 4 2 2" xfId="18534" xr:uid="{710E9DD2-2B48-4B1B-816B-360DCC0D8216}"/>
    <cellStyle name="Comma 2 3 2 3 4 2 2 2" xfId="53544" xr:uid="{7AF87A8E-DB33-4100-8A88-6AE10196FC6D}"/>
    <cellStyle name="Comma 2 3 2 3 4 2 2 3" xfId="36039" xr:uid="{7295FBD8-F148-4595-9EEA-D3D0629BB3E3}"/>
    <cellStyle name="Comma 2 3 2 3 4 2 3" xfId="44792" xr:uid="{901B8FA4-56AF-435E-A7E2-365425C453A3}"/>
    <cellStyle name="Comma 2 3 2 3 4 2 4" xfId="27287" xr:uid="{C277CCFA-50E6-4EA6-8045-A78CB7DC6DA7}"/>
    <cellStyle name="Comma 2 3 2 3 4 3" xfId="14158" xr:uid="{F4A39CB7-EEFA-451D-B240-50173A61F9A7}"/>
    <cellStyle name="Comma 2 3 2 3 4 3 2" xfId="49168" xr:uid="{FD496DBF-82EA-46A6-A829-A4D8C1CE553B}"/>
    <cellStyle name="Comma 2 3 2 3 4 3 3" xfId="31663" xr:uid="{20DBAF39-9AF5-417D-8F61-80BE4207D4DE}"/>
    <cellStyle name="Comma 2 3 2 3 4 4" xfId="40416" xr:uid="{6038AA12-CB11-4A8A-80DE-80148ED05054}"/>
    <cellStyle name="Comma 2 3 2 3 4 5" xfId="22911" xr:uid="{9522E74C-2142-4E57-B910-D81E04F07121}"/>
    <cellStyle name="Comma 2 3 2 3 5" xfId="7593" xr:uid="{00000000-0005-0000-0000-000041070000}"/>
    <cellStyle name="Comma 2 3 2 3 5 2" xfId="16346" xr:uid="{8DCBDFD8-4304-4902-B5FB-862996352A6C}"/>
    <cellStyle name="Comma 2 3 2 3 5 2 2" xfId="51356" xr:uid="{572E2DEC-0FA6-4EBD-9B18-44D3D082FBF6}"/>
    <cellStyle name="Comma 2 3 2 3 5 2 3" xfId="33851" xr:uid="{F1F78FF4-D930-4FDA-AEFC-2C8B27A68905}"/>
    <cellStyle name="Comma 2 3 2 3 5 3" xfId="42604" xr:uid="{52F4938D-CEFA-42E2-9BC6-F8D1D4FEDB60}"/>
    <cellStyle name="Comma 2 3 2 3 5 4" xfId="25099" xr:uid="{525BC467-5714-470E-A7D4-8A983D349170}"/>
    <cellStyle name="Comma 2 3 2 3 6" xfId="11970" xr:uid="{74E8114B-E6F7-40A0-9BDA-C64B7C96AE6E}"/>
    <cellStyle name="Comma 2 3 2 3 6 2" xfId="46980" xr:uid="{2A15EB6F-7536-4703-88ED-42BC8C8634C1}"/>
    <cellStyle name="Comma 2 3 2 3 6 3" xfId="29475" xr:uid="{FC610E54-BAA7-4C16-8BF0-41B6FC6D0B2E}"/>
    <cellStyle name="Comma 2 3 2 3 7" xfId="38228" xr:uid="{F419A158-8778-40F1-909F-FF95FFEAE627}"/>
    <cellStyle name="Comma 2 3 2 3 8" xfId="20723" xr:uid="{850A8ABF-FF5A-4039-B668-1269903599F9}"/>
    <cellStyle name="Comma 2 3 2 4" xfId="3487" xr:uid="{00000000-0005-0000-0000-000042070000}"/>
    <cellStyle name="Comma 2 3 2 4 2" xfId="4583" xr:uid="{00000000-0005-0000-0000-000043070000}"/>
    <cellStyle name="Comma 2 3 2 4 2 2" xfId="6772" xr:uid="{00000000-0005-0000-0000-000044070000}"/>
    <cellStyle name="Comma 2 3 2 4 2 2 2" xfId="11149" xr:uid="{00000000-0005-0000-0000-000045070000}"/>
    <cellStyle name="Comma 2 3 2 4 2 2 2 2" xfId="19902" xr:uid="{BEAAB896-875C-4E53-AC41-8DA014E0F5B0}"/>
    <cellStyle name="Comma 2 3 2 4 2 2 2 2 2" xfId="54912" xr:uid="{B96EBFCC-9CF0-4950-8E36-B287DB9C1E55}"/>
    <cellStyle name="Comma 2 3 2 4 2 2 2 2 3" xfId="37407" xr:uid="{7811A765-CBB2-4BD0-8914-5EB0F99DCB8F}"/>
    <cellStyle name="Comma 2 3 2 4 2 2 2 3" xfId="46160" xr:uid="{5549FA95-A736-4661-A40A-A680144473B5}"/>
    <cellStyle name="Comma 2 3 2 4 2 2 2 4" xfId="28655" xr:uid="{A6E2411F-DC17-418C-929D-444257CDE948}"/>
    <cellStyle name="Comma 2 3 2 4 2 2 3" xfId="15526" xr:uid="{654C37E8-4D4A-405B-9F7B-4E3C82EB2FA5}"/>
    <cellStyle name="Comma 2 3 2 4 2 2 3 2" xfId="50536" xr:uid="{5EF7F727-A2B5-4B32-BDF1-8AA60ADB2799}"/>
    <cellStyle name="Comma 2 3 2 4 2 2 3 3" xfId="33031" xr:uid="{9179CF77-1F7F-48FB-A179-A94B24A0777C}"/>
    <cellStyle name="Comma 2 3 2 4 2 2 4" xfId="41784" xr:uid="{0EF7D9E2-F410-469A-90B4-DC03E21B4EC0}"/>
    <cellStyle name="Comma 2 3 2 4 2 2 5" xfId="24279" xr:uid="{2CA81E5A-58BE-4494-BCE0-E5D7DD726A90}"/>
    <cellStyle name="Comma 2 3 2 4 2 3" xfId="8961" xr:uid="{00000000-0005-0000-0000-000046070000}"/>
    <cellStyle name="Comma 2 3 2 4 2 3 2" xfId="17714" xr:uid="{3F0FD87E-850A-4940-AA21-819B0E76C299}"/>
    <cellStyle name="Comma 2 3 2 4 2 3 2 2" xfId="52724" xr:uid="{F0B0BAE0-F508-4310-8F05-4C2868001EFB}"/>
    <cellStyle name="Comma 2 3 2 4 2 3 2 3" xfId="35219" xr:uid="{3A307077-DE6F-4ED1-857B-A5A5A2F7E208}"/>
    <cellStyle name="Comma 2 3 2 4 2 3 3" xfId="43972" xr:uid="{EC38E2BF-BBFF-4A05-9E72-EB97DDA7DEC1}"/>
    <cellStyle name="Comma 2 3 2 4 2 3 4" xfId="26467" xr:uid="{9C739397-E994-49E3-BC31-AA6E627A3EF1}"/>
    <cellStyle name="Comma 2 3 2 4 2 4" xfId="13338" xr:uid="{7E4C9FDE-A56B-4127-ADC1-788EF15DFE0E}"/>
    <cellStyle name="Comma 2 3 2 4 2 4 2" xfId="48348" xr:uid="{3CBF5E3A-0406-4217-8E5D-A91B278F4312}"/>
    <cellStyle name="Comma 2 3 2 4 2 4 3" xfId="30843" xr:uid="{E20F5CEC-B4B6-47F4-8D7E-569E5B331954}"/>
    <cellStyle name="Comma 2 3 2 4 2 5" xfId="39596" xr:uid="{4EA11ACA-1929-45C8-B9EB-2FAFCE7058D9}"/>
    <cellStyle name="Comma 2 3 2 4 2 6" xfId="22091" xr:uid="{2719EEE1-9A7E-465E-8C05-8818F4E701FB}"/>
    <cellStyle name="Comma 2 3 2 4 3" xfId="5678" xr:uid="{00000000-0005-0000-0000-000047070000}"/>
    <cellStyle name="Comma 2 3 2 4 3 2" xfId="10055" xr:uid="{00000000-0005-0000-0000-000048070000}"/>
    <cellStyle name="Comma 2 3 2 4 3 2 2" xfId="18808" xr:uid="{3DEF70CC-B7D0-4F41-BA06-FBA4945074D1}"/>
    <cellStyle name="Comma 2 3 2 4 3 2 2 2" xfId="53818" xr:uid="{5E5FAB07-8019-4F99-BED5-477A4E6582DA}"/>
    <cellStyle name="Comma 2 3 2 4 3 2 2 3" xfId="36313" xr:uid="{15F4B8DA-D50C-44D6-A480-F736F6DB7A2C}"/>
    <cellStyle name="Comma 2 3 2 4 3 2 3" xfId="45066" xr:uid="{348DFA87-3A29-45F9-8651-32459A216329}"/>
    <cellStyle name="Comma 2 3 2 4 3 2 4" xfId="27561" xr:uid="{FA311DD2-34D6-4D60-944A-8B29369B30CF}"/>
    <cellStyle name="Comma 2 3 2 4 3 3" xfId="14432" xr:uid="{45D6556D-DD6C-458E-92CE-6B081D07E921}"/>
    <cellStyle name="Comma 2 3 2 4 3 3 2" xfId="49442" xr:uid="{C6FBA818-8E2D-432E-B76D-B6E112845959}"/>
    <cellStyle name="Comma 2 3 2 4 3 3 3" xfId="31937" xr:uid="{175434E3-F0B6-4131-992E-8E6D18ECC4EF}"/>
    <cellStyle name="Comma 2 3 2 4 3 4" xfId="40690" xr:uid="{05022331-9701-42D5-97CC-2F790540EAA7}"/>
    <cellStyle name="Comma 2 3 2 4 3 5" xfId="23185" xr:uid="{8B3E4EA3-70C5-4DFE-BDCD-A5F8495B7E41}"/>
    <cellStyle name="Comma 2 3 2 4 4" xfId="7867" xr:uid="{00000000-0005-0000-0000-000049070000}"/>
    <cellStyle name="Comma 2 3 2 4 4 2" xfId="16620" xr:uid="{45C6AF8C-6D03-44BC-8367-FAEB03F56180}"/>
    <cellStyle name="Comma 2 3 2 4 4 2 2" xfId="51630" xr:uid="{6A26D7E5-F077-4103-97D1-AC2B38052889}"/>
    <cellStyle name="Comma 2 3 2 4 4 2 3" xfId="34125" xr:uid="{D08B1C68-047F-4FB4-99E3-EC1BC9FF1602}"/>
    <cellStyle name="Comma 2 3 2 4 4 3" xfId="42878" xr:uid="{081CA270-6C11-45DF-87C3-712F1DD69FAA}"/>
    <cellStyle name="Comma 2 3 2 4 4 4" xfId="25373" xr:uid="{F4518FCB-12D4-4E05-9B91-869593E52EF2}"/>
    <cellStyle name="Comma 2 3 2 4 5" xfId="12244" xr:uid="{366A5100-9182-45BC-8BF6-8C767BCC908E}"/>
    <cellStyle name="Comma 2 3 2 4 5 2" xfId="47254" xr:uid="{B93E0210-58BC-4372-BF78-9DBA22A4BD00}"/>
    <cellStyle name="Comma 2 3 2 4 5 3" xfId="29749" xr:uid="{F93521F7-FAFE-41F6-812D-56B14DBCA897}"/>
    <cellStyle name="Comma 2 3 2 4 6" xfId="38502" xr:uid="{20BE2CA8-75C8-430D-9CC1-C73A8CBDFFAF}"/>
    <cellStyle name="Comma 2 3 2 4 7" xfId="20997" xr:uid="{747A075C-2C44-4B2D-AB20-54D36891FC64}"/>
    <cellStyle name="Comma 2 3 2 5" xfId="4035" xr:uid="{00000000-0005-0000-0000-00004A070000}"/>
    <cellStyle name="Comma 2 3 2 5 2" xfId="6224" xr:uid="{00000000-0005-0000-0000-00004B070000}"/>
    <cellStyle name="Comma 2 3 2 5 2 2" xfId="10601" xr:uid="{00000000-0005-0000-0000-00004C070000}"/>
    <cellStyle name="Comma 2 3 2 5 2 2 2" xfId="19354" xr:uid="{735949AF-61BF-45B4-AFCD-1B9BE51F7189}"/>
    <cellStyle name="Comma 2 3 2 5 2 2 2 2" xfId="54364" xr:uid="{561A89EC-A35A-4C83-8E74-9BC1597CB7CD}"/>
    <cellStyle name="Comma 2 3 2 5 2 2 2 3" xfId="36859" xr:uid="{0E743EFD-169B-4292-BB54-D2A8B4AFFDF6}"/>
    <cellStyle name="Comma 2 3 2 5 2 2 3" xfId="45612" xr:uid="{37B96D65-A3CF-405F-B231-AF9AA92BFFF4}"/>
    <cellStyle name="Comma 2 3 2 5 2 2 4" xfId="28107" xr:uid="{BAF23F76-E878-4AA6-96AE-B18F0C7089A7}"/>
    <cellStyle name="Comma 2 3 2 5 2 3" xfId="14978" xr:uid="{0EEB4CAA-313F-438D-8588-3E34D7B6FB8E}"/>
    <cellStyle name="Comma 2 3 2 5 2 3 2" xfId="49988" xr:uid="{4358530B-1D25-463B-B5EA-3209E4CC0BE5}"/>
    <cellStyle name="Comma 2 3 2 5 2 3 3" xfId="32483" xr:uid="{8776B59B-0A63-42CA-ABD0-B0402F6D4A7C}"/>
    <cellStyle name="Comma 2 3 2 5 2 4" xfId="41236" xr:uid="{AA844342-0551-4639-AC81-58C543BFB94A}"/>
    <cellStyle name="Comma 2 3 2 5 2 5" xfId="23731" xr:uid="{1D33E55D-5829-4DDD-B6D3-1B25AD57338D}"/>
    <cellStyle name="Comma 2 3 2 5 3" xfId="8413" xr:uid="{00000000-0005-0000-0000-00004D070000}"/>
    <cellStyle name="Comma 2 3 2 5 3 2" xfId="17166" xr:uid="{53EE39D0-216D-4DC9-A7A6-AADF13A60C7C}"/>
    <cellStyle name="Comma 2 3 2 5 3 2 2" xfId="52176" xr:uid="{C9F71D99-57EA-40EE-A2B7-2D7159A72A1E}"/>
    <cellStyle name="Comma 2 3 2 5 3 2 3" xfId="34671" xr:uid="{B892BA3C-EA69-4BAD-A725-858C67D57194}"/>
    <cellStyle name="Comma 2 3 2 5 3 3" xfId="43424" xr:uid="{63BC1565-38AA-4245-BA19-8D8053B42125}"/>
    <cellStyle name="Comma 2 3 2 5 3 4" xfId="25919" xr:uid="{BCC26A41-06A7-49C4-956C-7308D2E2F8C0}"/>
    <cellStyle name="Comma 2 3 2 5 4" xfId="12790" xr:uid="{3974D974-8DD7-4A81-9F2B-653E6B0DF319}"/>
    <cellStyle name="Comma 2 3 2 5 4 2" xfId="47800" xr:uid="{7C769248-5D16-4680-986A-19966C68DF33}"/>
    <cellStyle name="Comma 2 3 2 5 4 3" xfId="30295" xr:uid="{A327A1BB-A472-42F7-A7E0-EF48C5C18F41}"/>
    <cellStyle name="Comma 2 3 2 5 5" xfId="39048" xr:uid="{472E2D53-A864-438C-ADDC-DE8C993796C0}"/>
    <cellStyle name="Comma 2 3 2 5 6" xfId="21543" xr:uid="{1CC78761-16A1-492D-8BE0-05A630E20BDA}"/>
    <cellStyle name="Comma 2 3 2 6" xfId="5130" xr:uid="{00000000-0005-0000-0000-00004E070000}"/>
    <cellStyle name="Comma 2 3 2 6 2" xfId="9507" xr:uid="{00000000-0005-0000-0000-00004F070000}"/>
    <cellStyle name="Comma 2 3 2 6 2 2" xfId="18260" xr:uid="{0B97BDBC-D4C3-4EAD-9CAB-552B408D5A1D}"/>
    <cellStyle name="Comma 2 3 2 6 2 2 2" xfId="53270" xr:uid="{415CA7FE-94C9-49EB-8128-B2CB6A9AA9A7}"/>
    <cellStyle name="Comma 2 3 2 6 2 2 3" xfId="35765" xr:uid="{5DC4BF2B-07F8-4D91-84CE-C80F79C627CD}"/>
    <cellStyle name="Comma 2 3 2 6 2 3" xfId="44518" xr:uid="{CD437A2D-1281-4555-B9D7-AE79204F2536}"/>
    <cellStyle name="Comma 2 3 2 6 2 4" xfId="27013" xr:uid="{5CD677D9-74E6-4CDA-9612-4D3A6F6182B5}"/>
    <cellStyle name="Comma 2 3 2 6 3" xfId="13884" xr:uid="{9955F5E4-5C74-464A-BDAC-B9F7D1DC5E47}"/>
    <cellStyle name="Comma 2 3 2 6 3 2" xfId="48894" xr:uid="{1C08D023-DA07-451B-8F7E-45D67C2515AD}"/>
    <cellStyle name="Comma 2 3 2 6 3 3" xfId="31389" xr:uid="{4D971CEC-77F0-4EBA-BC9A-532DDF9ED77F}"/>
    <cellStyle name="Comma 2 3 2 6 4" xfId="40142" xr:uid="{8D394F19-3C5A-438A-94E9-3CEDFAE5349A}"/>
    <cellStyle name="Comma 2 3 2 6 5" xfId="22637" xr:uid="{A30435A6-0F31-4A8B-A95E-C33B7A9FE5CB}"/>
    <cellStyle name="Comma 2 3 2 7" xfId="7319" xr:uid="{00000000-0005-0000-0000-000050070000}"/>
    <cellStyle name="Comma 2 3 2 7 2" xfId="16072" xr:uid="{859BAD6B-02E6-44D4-AB25-9EEDCFFEE15D}"/>
    <cellStyle name="Comma 2 3 2 7 2 2" xfId="51082" xr:uid="{2B0ADD7C-2832-4385-A1FC-143703DCA581}"/>
    <cellStyle name="Comma 2 3 2 7 2 3" xfId="33577" xr:uid="{F58633AE-BA9D-4F50-89CC-30F8E933B66E}"/>
    <cellStyle name="Comma 2 3 2 7 3" xfId="42330" xr:uid="{0803700A-A183-415F-9783-525CFA1174D5}"/>
    <cellStyle name="Comma 2 3 2 7 4" xfId="24825" xr:uid="{9BED31F7-257F-4B44-93E1-596B55455DE2}"/>
    <cellStyle name="Comma 2 3 2 8" xfId="11696" xr:uid="{62374BE2-4609-40CB-90C2-9693DDF353C3}"/>
    <cellStyle name="Comma 2 3 2 8 2" xfId="46706" xr:uid="{94AB53F8-982B-44D6-A2AA-24663E6C650C}"/>
    <cellStyle name="Comma 2 3 2 8 3" xfId="29201" xr:uid="{559DC52A-B30F-4898-9BD9-F3FFB635CB6D}"/>
    <cellStyle name="Comma 2 3 2 9" xfId="37954" xr:uid="{92550770-085C-487A-A957-BA147C30FF9D}"/>
    <cellStyle name="Comma 2 3 3" xfId="2991" xr:uid="{00000000-0005-0000-0000-000051070000}"/>
    <cellStyle name="Comma 2 3 3 2" xfId="3267" xr:uid="{00000000-0005-0000-0000-000052070000}"/>
    <cellStyle name="Comma 2 3 3 2 2" xfId="3820" xr:uid="{00000000-0005-0000-0000-000053070000}"/>
    <cellStyle name="Comma 2 3 3 2 2 2" xfId="4916" xr:uid="{00000000-0005-0000-0000-000054070000}"/>
    <cellStyle name="Comma 2 3 3 2 2 2 2" xfId="7105" xr:uid="{00000000-0005-0000-0000-000055070000}"/>
    <cellStyle name="Comma 2 3 3 2 2 2 2 2" xfId="11482" xr:uid="{00000000-0005-0000-0000-000056070000}"/>
    <cellStyle name="Comma 2 3 3 2 2 2 2 2 2" xfId="20235" xr:uid="{BE802D85-8046-4504-877C-B0254C67A2A3}"/>
    <cellStyle name="Comma 2 3 3 2 2 2 2 2 2 2" xfId="55245" xr:uid="{6ED967D5-2198-4FFA-89D0-EEFBF4CA9270}"/>
    <cellStyle name="Comma 2 3 3 2 2 2 2 2 2 3" xfId="37740" xr:uid="{394762EA-325B-467A-B249-1202BD1C8ACC}"/>
    <cellStyle name="Comma 2 3 3 2 2 2 2 2 3" xfId="46493" xr:uid="{241720F3-9CC6-47E5-A9CE-4DCD227EE7AF}"/>
    <cellStyle name="Comma 2 3 3 2 2 2 2 2 4" xfId="28988" xr:uid="{CC8A3812-2457-481F-9C2A-0D89D6031810}"/>
    <cellStyle name="Comma 2 3 3 2 2 2 2 3" xfId="15859" xr:uid="{E6D09899-6F93-4467-8D73-FED39ED80545}"/>
    <cellStyle name="Comma 2 3 3 2 2 2 2 3 2" xfId="50869" xr:uid="{0BA88B57-1760-482C-8087-DED62CFF3416}"/>
    <cellStyle name="Comma 2 3 3 2 2 2 2 3 3" xfId="33364" xr:uid="{F8EC834E-A9BB-46C7-B6D1-C7F3BBAF9332}"/>
    <cellStyle name="Comma 2 3 3 2 2 2 2 4" xfId="42117" xr:uid="{E1ACCF29-B0C8-4ECD-9636-502F410DFC03}"/>
    <cellStyle name="Comma 2 3 3 2 2 2 2 5" xfId="24612" xr:uid="{82153234-FF67-4ED3-B4F6-57F4F1CD3D4A}"/>
    <cellStyle name="Comma 2 3 3 2 2 2 3" xfId="9294" xr:uid="{00000000-0005-0000-0000-000057070000}"/>
    <cellStyle name="Comma 2 3 3 2 2 2 3 2" xfId="18047" xr:uid="{3113F932-00BD-4AA2-8463-131645A49D98}"/>
    <cellStyle name="Comma 2 3 3 2 2 2 3 2 2" xfId="53057" xr:uid="{9540885C-F3F5-47DF-ABC4-97FFA01CCD9E}"/>
    <cellStyle name="Comma 2 3 3 2 2 2 3 2 3" xfId="35552" xr:uid="{C3135A4C-78C0-41D9-AF9D-49730169EDB7}"/>
    <cellStyle name="Comma 2 3 3 2 2 2 3 3" xfId="44305" xr:uid="{D3D4DE00-9013-4E91-9E65-9ACAE09B8E32}"/>
    <cellStyle name="Comma 2 3 3 2 2 2 3 4" xfId="26800" xr:uid="{A8EEB1C6-A100-4FD8-8198-4CC7F294D4A9}"/>
    <cellStyle name="Comma 2 3 3 2 2 2 4" xfId="13671" xr:uid="{8127BF61-9904-4532-B71C-1DFF6EA748E6}"/>
    <cellStyle name="Comma 2 3 3 2 2 2 4 2" xfId="48681" xr:uid="{26F56F72-998D-4A34-B7C8-8E550F940623}"/>
    <cellStyle name="Comma 2 3 3 2 2 2 4 3" xfId="31176" xr:uid="{6403B8E0-60BA-49ED-9AE5-622261A5D2B6}"/>
    <cellStyle name="Comma 2 3 3 2 2 2 5" xfId="39929" xr:uid="{77746158-981C-449F-8F31-7CA60735A323}"/>
    <cellStyle name="Comma 2 3 3 2 2 2 6" xfId="22424" xr:uid="{C6664C12-0E2E-4E5C-9359-B7B165071C9F}"/>
    <cellStyle name="Comma 2 3 3 2 2 3" xfId="6011" xr:uid="{00000000-0005-0000-0000-000058070000}"/>
    <cellStyle name="Comma 2 3 3 2 2 3 2" xfId="10388" xr:uid="{00000000-0005-0000-0000-000059070000}"/>
    <cellStyle name="Comma 2 3 3 2 2 3 2 2" xfId="19141" xr:uid="{169C2DEC-1616-4D58-AD21-2CA45893D52A}"/>
    <cellStyle name="Comma 2 3 3 2 2 3 2 2 2" xfId="54151" xr:uid="{9C79F524-A066-4777-A874-276F5974F7E2}"/>
    <cellStyle name="Comma 2 3 3 2 2 3 2 2 3" xfId="36646" xr:uid="{48903464-7E13-4422-930B-4F7D2447643F}"/>
    <cellStyle name="Comma 2 3 3 2 2 3 2 3" xfId="45399" xr:uid="{34345D07-9320-4B52-B840-4EAC26A0FAD8}"/>
    <cellStyle name="Comma 2 3 3 2 2 3 2 4" xfId="27894" xr:uid="{8E372FB5-5A7E-422D-B824-99EDD988381B}"/>
    <cellStyle name="Comma 2 3 3 2 2 3 3" xfId="14765" xr:uid="{2A3F4B3C-9095-4794-B58B-9FCA26E66B00}"/>
    <cellStyle name="Comma 2 3 3 2 2 3 3 2" xfId="49775" xr:uid="{12ADF081-E1E4-42E4-94BF-F40C51BD3AD4}"/>
    <cellStyle name="Comma 2 3 3 2 2 3 3 3" xfId="32270" xr:uid="{AE2F3468-4D20-4E8B-87D9-58C01611F70D}"/>
    <cellStyle name="Comma 2 3 3 2 2 3 4" xfId="41023" xr:uid="{179F1F3B-B20F-4C3F-808A-298B508ABF6E}"/>
    <cellStyle name="Comma 2 3 3 2 2 3 5" xfId="23518" xr:uid="{CDBBE673-F17B-45E4-B9EB-FD72364647CB}"/>
    <cellStyle name="Comma 2 3 3 2 2 4" xfId="8200" xr:uid="{00000000-0005-0000-0000-00005A070000}"/>
    <cellStyle name="Comma 2 3 3 2 2 4 2" xfId="16953" xr:uid="{D4FC61F1-0040-4809-A1EE-A85DAEF4474C}"/>
    <cellStyle name="Comma 2 3 3 2 2 4 2 2" xfId="51963" xr:uid="{2E6A9F58-AFFA-47D5-BB66-FAC6A1A9632F}"/>
    <cellStyle name="Comma 2 3 3 2 2 4 2 3" xfId="34458" xr:uid="{51BA1A04-75AE-42A2-926F-6335E822DD66}"/>
    <cellStyle name="Comma 2 3 3 2 2 4 3" xfId="43211" xr:uid="{380E45C9-99EC-4EF9-9D31-C577167DD093}"/>
    <cellStyle name="Comma 2 3 3 2 2 4 4" xfId="25706" xr:uid="{2BDC37A8-3509-4764-8031-AD53E152EE96}"/>
    <cellStyle name="Comma 2 3 3 2 2 5" xfId="12577" xr:uid="{74E04270-1A3C-4C81-9F2D-3A558D0BDD74}"/>
    <cellStyle name="Comma 2 3 3 2 2 5 2" xfId="47587" xr:uid="{A3249F5F-D5A3-49E9-93A4-C307BE81EF57}"/>
    <cellStyle name="Comma 2 3 3 2 2 5 3" xfId="30082" xr:uid="{67482577-C7D1-442F-A847-8A56F668D22C}"/>
    <cellStyle name="Comma 2 3 3 2 2 6" xfId="38835" xr:uid="{27F6B9A9-D032-4947-AB28-1E20D1587435}"/>
    <cellStyle name="Comma 2 3 3 2 2 7" xfId="21330" xr:uid="{59B8EF71-D933-4578-819B-1DA3BE16326B}"/>
    <cellStyle name="Comma 2 3 3 2 3" xfId="4368" xr:uid="{00000000-0005-0000-0000-00005B070000}"/>
    <cellStyle name="Comma 2 3 3 2 3 2" xfId="6557" xr:uid="{00000000-0005-0000-0000-00005C070000}"/>
    <cellStyle name="Comma 2 3 3 2 3 2 2" xfId="10934" xr:uid="{00000000-0005-0000-0000-00005D070000}"/>
    <cellStyle name="Comma 2 3 3 2 3 2 2 2" xfId="19687" xr:uid="{DABDD618-BB69-446C-ADE0-680CDBC4ABB3}"/>
    <cellStyle name="Comma 2 3 3 2 3 2 2 2 2" xfId="54697" xr:uid="{5BC336EC-6BB0-42C9-9240-818178F3B20F}"/>
    <cellStyle name="Comma 2 3 3 2 3 2 2 2 3" xfId="37192" xr:uid="{F878C70F-C221-4DF3-A1A8-22F1026B4486}"/>
    <cellStyle name="Comma 2 3 3 2 3 2 2 3" xfId="45945" xr:uid="{7EEB4CB6-3657-4A83-8F7B-6112C4AF41D7}"/>
    <cellStyle name="Comma 2 3 3 2 3 2 2 4" xfId="28440" xr:uid="{2F4913F4-3AEA-4602-828B-7896A44070A3}"/>
    <cellStyle name="Comma 2 3 3 2 3 2 3" xfId="15311" xr:uid="{88A4DD2F-7EAA-45B0-BDC2-2C45FCAC301B}"/>
    <cellStyle name="Comma 2 3 3 2 3 2 3 2" xfId="50321" xr:uid="{3BC317F2-CDE2-48F6-AE8F-2913F48B6F33}"/>
    <cellStyle name="Comma 2 3 3 2 3 2 3 3" xfId="32816" xr:uid="{BA434073-63E9-4F66-A2DC-5DC0246939D3}"/>
    <cellStyle name="Comma 2 3 3 2 3 2 4" xfId="41569" xr:uid="{600A576B-79D6-42DE-9501-A6E819375183}"/>
    <cellStyle name="Comma 2 3 3 2 3 2 5" xfId="24064" xr:uid="{DA8F7EFD-48BD-41CC-9899-6E1F59C5E970}"/>
    <cellStyle name="Comma 2 3 3 2 3 3" xfId="8746" xr:uid="{00000000-0005-0000-0000-00005E070000}"/>
    <cellStyle name="Comma 2 3 3 2 3 3 2" xfId="17499" xr:uid="{48F33335-EA15-44A2-9BBF-E2F47DEE495B}"/>
    <cellStyle name="Comma 2 3 3 2 3 3 2 2" xfId="52509" xr:uid="{816BADFE-2C69-405C-A176-94374CAFE6A0}"/>
    <cellStyle name="Comma 2 3 3 2 3 3 2 3" xfId="35004" xr:uid="{BF790B2F-8AAA-4686-A409-644AA7856A10}"/>
    <cellStyle name="Comma 2 3 3 2 3 3 3" xfId="43757" xr:uid="{6FB34E5D-D761-4D62-A793-82691ABC109F}"/>
    <cellStyle name="Comma 2 3 3 2 3 3 4" xfId="26252" xr:uid="{F4BE504A-691B-4D61-8B98-9826CF361DA8}"/>
    <cellStyle name="Comma 2 3 3 2 3 4" xfId="13123" xr:uid="{B8E56AC8-E13F-4680-9343-A245D9D46DD6}"/>
    <cellStyle name="Comma 2 3 3 2 3 4 2" xfId="48133" xr:uid="{3A2A5862-1BF3-4212-8C3F-AA7277218FC1}"/>
    <cellStyle name="Comma 2 3 3 2 3 4 3" xfId="30628" xr:uid="{7E208384-15D9-4350-8AF8-C219C7A12BF0}"/>
    <cellStyle name="Comma 2 3 3 2 3 5" xfId="39381" xr:uid="{CC1BBF5B-ECB1-42E3-B097-8DB7771D6416}"/>
    <cellStyle name="Comma 2 3 3 2 3 6" xfId="21876" xr:uid="{90E8847B-E172-4596-9871-CDF1335AA577}"/>
    <cellStyle name="Comma 2 3 3 2 4" xfId="5463" xr:uid="{00000000-0005-0000-0000-00005F070000}"/>
    <cellStyle name="Comma 2 3 3 2 4 2" xfId="9840" xr:uid="{00000000-0005-0000-0000-000060070000}"/>
    <cellStyle name="Comma 2 3 3 2 4 2 2" xfId="18593" xr:uid="{17434F97-F0C2-4888-94E4-ADD58074BD1E}"/>
    <cellStyle name="Comma 2 3 3 2 4 2 2 2" xfId="53603" xr:uid="{32102298-3891-4E30-B039-5746B4F01D9B}"/>
    <cellStyle name="Comma 2 3 3 2 4 2 2 3" xfId="36098" xr:uid="{B1FC2FCA-AB8E-4258-AB3C-6CA575601591}"/>
    <cellStyle name="Comma 2 3 3 2 4 2 3" xfId="44851" xr:uid="{889516E0-2FE6-4BB3-BB38-FEF3FB82D2E3}"/>
    <cellStyle name="Comma 2 3 3 2 4 2 4" xfId="27346" xr:uid="{F41DD33C-3E7F-42AA-BCE9-728F9C71D6BD}"/>
    <cellStyle name="Comma 2 3 3 2 4 3" xfId="14217" xr:uid="{6B43C385-64D1-4839-A465-B81E14A09E1A}"/>
    <cellStyle name="Comma 2 3 3 2 4 3 2" xfId="49227" xr:uid="{853938AD-A1F6-4F19-A1A3-5293CBE8163C}"/>
    <cellStyle name="Comma 2 3 3 2 4 3 3" xfId="31722" xr:uid="{87102858-6346-4C66-BC1D-196127520679}"/>
    <cellStyle name="Comma 2 3 3 2 4 4" xfId="40475" xr:uid="{D1AC083D-95E8-4A37-840E-42935ECA73EE}"/>
    <cellStyle name="Comma 2 3 3 2 4 5" xfId="22970" xr:uid="{6B6CC46E-F629-4136-8E1B-869AF643BCEE}"/>
    <cellStyle name="Comma 2 3 3 2 5" xfId="7652" xr:uid="{00000000-0005-0000-0000-000061070000}"/>
    <cellStyle name="Comma 2 3 3 2 5 2" xfId="16405" xr:uid="{2228B155-D053-4817-AC9E-3D5D39CCE1CE}"/>
    <cellStyle name="Comma 2 3 3 2 5 2 2" xfId="51415" xr:uid="{48AFD133-0FCF-452D-8B3F-AB6EAD259C1B}"/>
    <cellStyle name="Comma 2 3 3 2 5 2 3" xfId="33910" xr:uid="{8DDB3651-5C15-466B-AE75-4342F147F756}"/>
    <cellStyle name="Comma 2 3 3 2 5 3" xfId="42663" xr:uid="{69FE8AB6-8B5C-4471-A8B1-E2ED4B70A501}"/>
    <cellStyle name="Comma 2 3 3 2 5 4" xfId="25158" xr:uid="{CA6A51FB-53BA-4DB7-B496-7ED34C7843AC}"/>
    <cellStyle name="Comma 2 3 3 2 6" xfId="12029" xr:uid="{E271968B-1310-4CE1-8F64-5031D35A124C}"/>
    <cellStyle name="Comma 2 3 3 2 6 2" xfId="47039" xr:uid="{C844E9F0-0958-4BA2-BC08-6EBF4BEBF264}"/>
    <cellStyle name="Comma 2 3 3 2 6 3" xfId="29534" xr:uid="{9C5D72B9-C79C-4274-A3B2-901CEF0FAE4D}"/>
    <cellStyle name="Comma 2 3 3 2 7" xfId="38287" xr:uid="{B7C4D3F1-46FB-417A-977E-5499917BE1CC}"/>
    <cellStyle name="Comma 2 3 3 2 8" xfId="20782" xr:uid="{8E69608D-F929-4A61-9D20-C9D33EE6B5FA}"/>
    <cellStyle name="Comma 2 3 3 3" xfId="3546" xr:uid="{00000000-0005-0000-0000-000062070000}"/>
    <cellStyle name="Comma 2 3 3 3 2" xfId="4642" xr:uid="{00000000-0005-0000-0000-000063070000}"/>
    <cellStyle name="Comma 2 3 3 3 2 2" xfId="6831" xr:uid="{00000000-0005-0000-0000-000064070000}"/>
    <cellStyle name="Comma 2 3 3 3 2 2 2" xfId="11208" xr:uid="{00000000-0005-0000-0000-000065070000}"/>
    <cellStyle name="Comma 2 3 3 3 2 2 2 2" xfId="19961" xr:uid="{90848534-34D0-44B6-9BDC-F8A9E89E3CAC}"/>
    <cellStyle name="Comma 2 3 3 3 2 2 2 2 2" xfId="54971" xr:uid="{718A91CE-3E64-4CC0-8B71-4EF3B92D05BB}"/>
    <cellStyle name="Comma 2 3 3 3 2 2 2 2 3" xfId="37466" xr:uid="{82B379A4-9AAE-4086-92D1-DA481625A97C}"/>
    <cellStyle name="Comma 2 3 3 3 2 2 2 3" xfId="46219" xr:uid="{5BCCA2CD-B333-4DB7-9F54-841338862E72}"/>
    <cellStyle name="Comma 2 3 3 3 2 2 2 4" xfId="28714" xr:uid="{9173D0B6-FD2B-4184-B30A-5178FBEA5B4D}"/>
    <cellStyle name="Comma 2 3 3 3 2 2 3" xfId="15585" xr:uid="{B1397980-B427-42EA-B10F-72DBCCB5A107}"/>
    <cellStyle name="Comma 2 3 3 3 2 2 3 2" xfId="50595" xr:uid="{C77B63A0-2481-4A73-B548-53E00230CEB0}"/>
    <cellStyle name="Comma 2 3 3 3 2 2 3 3" xfId="33090" xr:uid="{B416FDA6-56BE-491B-AEB3-1CAAAD0D1CC1}"/>
    <cellStyle name="Comma 2 3 3 3 2 2 4" xfId="41843" xr:uid="{24BB2E1C-4941-4730-AC11-4C3B515BA99D}"/>
    <cellStyle name="Comma 2 3 3 3 2 2 5" xfId="24338" xr:uid="{40930998-C943-4C79-A34C-6A2E7406DA11}"/>
    <cellStyle name="Comma 2 3 3 3 2 3" xfId="9020" xr:uid="{00000000-0005-0000-0000-000066070000}"/>
    <cellStyle name="Comma 2 3 3 3 2 3 2" xfId="17773" xr:uid="{79148FCB-17D7-454F-952B-2AA7800B538E}"/>
    <cellStyle name="Comma 2 3 3 3 2 3 2 2" xfId="52783" xr:uid="{288F03D9-E9CD-4980-BC91-E2CBB5D06C78}"/>
    <cellStyle name="Comma 2 3 3 3 2 3 2 3" xfId="35278" xr:uid="{D4F42696-2DEA-43E3-9946-C3EE3542CA5F}"/>
    <cellStyle name="Comma 2 3 3 3 2 3 3" xfId="44031" xr:uid="{EEBBAB7A-393F-42ED-A04B-0C2AE7AC9B2A}"/>
    <cellStyle name="Comma 2 3 3 3 2 3 4" xfId="26526" xr:uid="{124F2E23-38E5-4853-8ED6-C18F3411FA1E}"/>
    <cellStyle name="Comma 2 3 3 3 2 4" xfId="13397" xr:uid="{F5AC6286-87C6-4159-A88B-F0BE8A82605B}"/>
    <cellStyle name="Comma 2 3 3 3 2 4 2" xfId="48407" xr:uid="{20FEFAA6-1E77-49F5-9D1E-19ACF074A5CF}"/>
    <cellStyle name="Comma 2 3 3 3 2 4 3" xfId="30902" xr:uid="{F27D144C-80AC-494F-90A2-6B8EC3D298BD}"/>
    <cellStyle name="Comma 2 3 3 3 2 5" xfId="39655" xr:uid="{0AA44583-E09E-4628-82B3-0F9EBCB50B2F}"/>
    <cellStyle name="Comma 2 3 3 3 2 6" xfId="22150" xr:uid="{D3B33A79-BC01-4A59-9D97-3204231A1203}"/>
    <cellStyle name="Comma 2 3 3 3 3" xfId="5737" xr:uid="{00000000-0005-0000-0000-000067070000}"/>
    <cellStyle name="Comma 2 3 3 3 3 2" xfId="10114" xr:uid="{00000000-0005-0000-0000-000068070000}"/>
    <cellStyle name="Comma 2 3 3 3 3 2 2" xfId="18867" xr:uid="{2C9BAFC3-8A2F-4F93-BD11-93630C0695AD}"/>
    <cellStyle name="Comma 2 3 3 3 3 2 2 2" xfId="53877" xr:uid="{1D514DE5-7B19-4D53-BEEB-02821AC71CE3}"/>
    <cellStyle name="Comma 2 3 3 3 3 2 2 3" xfId="36372" xr:uid="{43EB6EF6-48C1-4FA0-B09F-7E5021FC0CD1}"/>
    <cellStyle name="Comma 2 3 3 3 3 2 3" xfId="45125" xr:uid="{3CC2CD5B-398A-46D8-9537-17B3BF83D586}"/>
    <cellStyle name="Comma 2 3 3 3 3 2 4" xfId="27620" xr:uid="{FC718510-69FF-47BA-B1F4-8319D0863641}"/>
    <cellStyle name="Comma 2 3 3 3 3 3" xfId="14491" xr:uid="{F5EB8A73-D095-49BC-9F29-48C25E7D032E}"/>
    <cellStyle name="Comma 2 3 3 3 3 3 2" xfId="49501" xr:uid="{CD10A441-AEFF-46D1-BE24-463C46419060}"/>
    <cellStyle name="Comma 2 3 3 3 3 3 3" xfId="31996" xr:uid="{8812B274-3A18-49B3-B2D6-2064B4B1EE8E}"/>
    <cellStyle name="Comma 2 3 3 3 3 4" xfId="40749" xr:uid="{7AC45040-E236-4983-AE37-85A7004E23AC}"/>
    <cellStyle name="Comma 2 3 3 3 3 5" xfId="23244" xr:uid="{15DC7347-5F82-4138-9B50-A227A34E34D5}"/>
    <cellStyle name="Comma 2 3 3 3 4" xfId="7926" xr:uid="{00000000-0005-0000-0000-000069070000}"/>
    <cellStyle name="Comma 2 3 3 3 4 2" xfId="16679" xr:uid="{A1B7644B-532C-4370-922F-82A99BD9C000}"/>
    <cellStyle name="Comma 2 3 3 3 4 2 2" xfId="51689" xr:uid="{1B93E061-5788-4CA1-B19F-488A0687420F}"/>
    <cellStyle name="Comma 2 3 3 3 4 2 3" xfId="34184" xr:uid="{6AB962A3-4E63-46D8-9147-D5681B69985B}"/>
    <cellStyle name="Comma 2 3 3 3 4 3" xfId="42937" xr:uid="{58CC4CFF-40A1-45A9-B67E-F4994E4CBF3B}"/>
    <cellStyle name="Comma 2 3 3 3 4 4" xfId="25432" xr:uid="{7BCFA8E2-9B9B-4C09-B184-AAA032C3E97B}"/>
    <cellStyle name="Comma 2 3 3 3 5" xfId="12303" xr:uid="{185C0D8C-5F45-448B-A0B6-7E48190DE290}"/>
    <cellStyle name="Comma 2 3 3 3 5 2" xfId="47313" xr:uid="{4EEB76CC-41B7-49E8-90CA-A54B779787A5}"/>
    <cellStyle name="Comma 2 3 3 3 5 3" xfId="29808" xr:uid="{FD718475-C2EB-487C-9605-F35235ADB070}"/>
    <cellStyle name="Comma 2 3 3 3 6" xfId="38561" xr:uid="{A43D71D3-6D16-4EE2-9805-63CEE05217C8}"/>
    <cellStyle name="Comma 2 3 3 3 7" xfId="21056" xr:uid="{812C9D0E-67C6-4C7F-B495-7EE1D1A861C5}"/>
    <cellStyle name="Comma 2 3 3 4" xfId="4094" xr:uid="{00000000-0005-0000-0000-00006A070000}"/>
    <cellStyle name="Comma 2 3 3 4 2" xfId="6283" xr:uid="{00000000-0005-0000-0000-00006B070000}"/>
    <cellStyle name="Comma 2 3 3 4 2 2" xfId="10660" xr:uid="{00000000-0005-0000-0000-00006C070000}"/>
    <cellStyle name="Comma 2 3 3 4 2 2 2" xfId="19413" xr:uid="{23844249-02C4-4C3C-A5BE-6C33D9005E1E}"/>
    <cellStyle name="Comma 2 3 3 4 2 2 2 2" xfId="54423" xr:uid="{5882B8BE-8939-4199-B30B-2A44B583441E}"/>
    <cellStyle name="Comma 2 3 3 4 2 2 2 3" xfId="36918" xr:uid="{4A63971F-E1C9-4BDF-BBA8-BC2C45948E2E}"/>
    <cellStyle name="Comma 2 3 3 4 2 2 3" xfId="45671" xr:uid="{F022904B-216E-47AB-94BD-456A49CFB783}"/>
    <cellStyle name="Comma 2 3 3 4 2 2 4" xfId="28166" xr:uid="{17CBD290-985F-4D2D-84B2-17ABDD325D47}"/>
    <cellStyle name="Comma 2 3 3 4 2 3" xfId="15037" xr:uid="{36674416-9444-43D1-8BB9-DA4C58C15C8E}"/>
    <cellStyle name="Comma 2 3 3 4 2 3 2" xfId="50047" xr:uid="{3D08BBBA-B4FA-4C32-A7A3-CCE7DD9CC562}"/>
    <cellStyle name="Comma 2 3 3 4 2 3 3" xfId="32542" xr:uid="{F2C52FC9-D207-4F53-8428-0A07D2E69E60}"/>
    <cellStyle name="Comma 2 3 3 4 2 4" xfId="41295" xr:uid="{17BDDEA4-B731-4EDF-BB1C-BFA25D639CA6}"/>
    <cellStyle name="Comma 2 3 3 4 2 5" xfId="23790" xr:uid="{66BD9D80-8A54-46FA-B64B-B01634701531}"/>
    <cellStyle name="Comma 2 3 3 4 3" xfId="8472" xr:uid="{00000000-0005-0000-0000-00006D070000}"/>
    <cellStyle name="Comma 2 3 3 4 3 2" xfId="17225" xr:uid="{1FE7FAE5-A4AD-4D92-BC99-A2B32C92E2A2}"/>
    <cellStyle name="Comma 2 3 3 4 3 2 2" xfId="52235" xr:uid="{AD7F53B6-6F2F-4331-B3BA-FB165DD20CDA}"/>
    <cellStyle name="Comma 2 3 3 4 3 2 3" xfId="34730" xr:uid="{03F9A124-69DB-4525-8E0D-73602A2D6865}"/>
    <cellStyle name="Comma 2 3 3 4 3 3" xfId="43483" xr:uid="{358C9C41-0479-4ACB-84BF-D1A75CAC5860}"/>
    <cellStyle name="Comma 2 3 3 4 3 4" xfId="25978" xr:uid="{D91C367E-8514-4158-89E1-D6A1CB79E637}"/>
    <cellStyle name="Comma 2 3 3 4 4" xfId="12849" xr:uid="{A291BF03-E0E4-49C4-9BA4-B1538801A787}"/>
    <cellStyle name="Comma 2 3 3 4 4 2" xfId="47859" xr:uid="{1812D3C7-0C57-40D8-8511-760DF4A4F1C8}"/>
    <cellStyle name="Comma 2 3 3 4 4 3" xfId="30354" xr:uid="{B07F2C0A-1674-4017-826F-6F4E3EE2E798}"/>
    <cellStyle name="Comma 2 3 3 4 5" xfId="39107" xr:uid="{FF742042-3AFE-41BF-8867-D3FC776A0364}"/>
    <cellStyle name="Comma 2 3 3 4 6" xfId="21602" xr:uid="{F3C542B2-2836-407F-8334-89121B8A8591}"/>
    <cellStyle name="Comma 2 3 3 5" xfId="5189" xr:uid="{00000000-0005-0000-0000-00006E070000}"/>
    <cellStyle name="Comma 2 3 3 5 2" xfId="9566" xr:uid="{00000000-0005-0000-0000-00006F070000}"/>
    <cellStyle name="Comma 2 3 3 5 2 2" xfId="18319" xr:uid="{F11FEB83-F089-4528-AA76-B9F6B5D22B8F}"/>
    <cellStyle name="Comma 2 3 3 5 2 2 2" xfId="53329" xr:uid="{A86858E1-3D20-4126-8847-38A6E7C3999D}"/>
    <cellStyle name="Comma 2 3 3 5 2 2 3" xfId="35824" xr:uid="{EC449CA8-A003-427F-BE87-D6E507D1183C}"/>
    <cellStyle name="Comma 2 3 3 5 2 3" xfId="44577" xr:uid="{A8C2AA8F-8881-4641-B566-5D536063D8A2}"/>
    <cellStyle name="Comma 2 3 3 5 2 4" xfId="27072" xr:uid="{B4D1006F-94E8-4836-941F-22466BDA56EC}"/>
    <cellStyle name="Comma 2 3 3 5 3" xfId="13943" xr:uid="{E48FD396-9FB5-45D2-83F0-C5E46A91ADBA}"/>
    <cellStyle name="Comma 2 3 3 5 3 2" xfId="48953" xr:uid="{A94CE2B6-6177-4A4A-A12C-CA2F2D5CED1E}"/>
    <cellStyle name="Comma 2 3 3 5 3 3" xfId="31448" xr:uid="{3165D887-2081-4D6D-B44A-59EBDAD1360A}"/>
    <cellStyle name="Comma 2 3 3 5 4" xfId="40201" xr:uid="{0035148D-C238-44E6-8654-C25156BCC0B2}"/>
    <cellStyle name="Comma 2 3 3 5 5" xfId="22696" xr:uid="{FF6A392D-8ADB-46D9-99C9-CE9B4A37C421}"/>
    <cellStyle name="Comma 2 3 3 6" xfId="7378" xr:uid="{00000000-0005-0000-0000-000070070000}"/>
    <cellStyle name="Comma 2 3 3 6 2" xfId="16131" xr:uid="{8139111F-AD94-43A4-B018-87DDC7F6077C}"/>
    <cellStyle name="Comma 2 3 3 6 2 2" xfId="51141" xr:uid="{8ADEFE42-BF7F-43BC-9736-B16E35D51502}"/>
    <cellStyle name="Comma 2 3 3 6 2 3" xfId="33636" xr:uid="{B80DE32E-BFF8-4309-BE6C-37EF751AB4D8}"/>
    <cellStyle name="Comma 2 3 3 6 3" xfId="42389" xr:uid="{C71F4562-5E62-4C15-B229-8BD8758D8C7D}"/>
    <cellStyle name="Comma 2 3 3 6 4" xfId="24884" xr:uid="{246A99BF-DA13-45D9-91B0-F0F025645C7B}"/>
    <cellStyle name="Comma 2 3 3 7" xfId="11755" xr:uid="{11B0AABE-CA1B-49B4-A1DA-E9B8112EF973}"/>
    <cellStyle name="Comma 2 3 3 7 2" xfId="46765" xr:uid="{0F5D4FC3-C266-4846-97D5-00AE17A9BECE}"/>
    <cellStyle name="Comma 2 3 3 7 3" xfId="29260" xr:uid="{7173292C-7E9E-4057-9710-2EFFB8C5646E}"/>
    <cellStyle name="Comma 2 3 3 8" xfId="38013" xr:uid="{1116DBB9-F733-4A65-AEF4-89E410B4F506}"/>
    <cellStyle name="Comma 2 3 3 9" xfId="20508" xr:uid="{FB26AE48-E35A-4C02-B6B6-6EED1E73EB91}"/>
    <cellStyle name="Comma 2 3 4" xfId="2878" xr:uid="{00000000-0005-0000-0000-000071070000}"/>
    <cellStyle name="Comma 2 3 4 2" xfId="3157" xr:uid="{00000000-0005-0000-0000-000072070000}"/>
    <cellStyle name="Comma 2 3 4 2 2" xfId="3710" xr:uid="{00000000-0005-0000-0000-000073070000}"/>
    <cellStyle name="Comma 2 3 4 2 2 2" xfId="4806" xr:uid="{00000000-0005-0000-0000-000074070000}"/>
    <cellStyle name="Comma 2 3 4 2 2 2 2" xfId="6995" xr:uid="{00000000-0005-0000-0000-000075070000}"/>
    <cellStyle name="Comma 2 3 4 2 2 2 2 2" xfId="11372" xr:uid="{00000000-0005-0000-0000-000076070000}"/>
    <cellStyle name="Comma 2 3 4 2 2 2 2 2 2" xfId="20125" xr:uid="{4212D9AC-F2E8-404A-AE50-D7DF80816536}"/>
    <cellStyle name="Comma 2 3 4 2 2 2 2 2 2 2" xfId="55135" xr:uid="{3914063A-64A5-47E3-B81B-659B92F2F8CD}"/>
    <cellStyle name="Comma 2 3 4 2 2 2 2 2 2 3" xfId="37630" xr:uid="{390848F6-378C-4A65-949A-F00832812D90}"/>
    <cellStyle name="Comma 2 3 4 2 2 2 2 2 3" xfId="46383" xr:uid="{8B60F014-CEF9-4AA3-9589-4CD6DEC75C7A}"/>
    <cellStyle name="Comma 2 3 4 2 2 2 2 2 4" xfId="28878" xr:uid="{40F1298A-F793-4390-AA26-E9724259479C}"/>
    <cellStyle name="Comma 2 3 4 2 2 2 2 3" xfId="15749" xr:uid="{3150B98B-08B9-4F24-A640-164A9DACDEB6}"/>
    <cellStyle name="Comma 2 3 4 2 2 2 2 3 2" xfId="50759" xr:uid="{2573723F-F677-4DF1-9968-943A7ADEBBED}"/>
    <cellStyle name="Comma 2 3 4 2 2 2 2 3 3" xfId="33254" xr:uid="{22D21E76-8E86-440C-921F-6FDFE13FDDFD}"/>
    <cellStyle name="Comma 2 3 4 2 2 2 2 4" xfId="42007" xr:uid="{72473663-2E9A-4C0D-BC1C-76F41759C74A}"/>
    <cellStyle name="Comma 2 3 4 2 2 2 2 5" xfId="24502" xr:uid="{21F73732-7686-40CF-B451-B82BF19A43FB}"/>
    <cellStyle name="Comma 2 3 4 2 2 2 3" xfId="9184" xr:uid="{00000000-0005-0000-0000-000077070000}"/>
    <cellStyle name="Comma 2 3 4 2 2 2 3 2" xfId="17937" xr:uid="{2036B54C-BAF7-4061-993D-C834B4998762}"/>
    <cellStyle name="Comma 2 3 4 2 2 2 3 2 2" xfId="52947" xr:uid="{58EE7A8B-47FE-4ECF-83D6-37EB68E655F7}"/>
    <cellStyle name="Comma 2 3 4 2 2 2 3 2 3" xfId="35442" xr:uid="{0CC0A98F-4D13-4323-8576-2D3F1C6C9CC6}"/>
    <cellStyle name="Comma 2 3 4 2 2 2 3 3" xfId="44195" xr:uid="{D3C4A163-1E09-4337-BA59-EED54B9C8C19}"/>
    <cellStyle name="Comma 2 3 4 2 2 2 3 4" xfId="26690" xr:uid="{7081FE4B-F580-4F52-A7AD-157FF912F8B5}"/>
    <cellStyle name="Comma 2 3 4 2 2 2 4" xfId="13561" xr:uid="{DCE9C875-6C7F-4B2D-9772-18F5E8DB67F8}"/>
    <cellStyle name="Comma 2 3 4 2 2 2 4 2" xfId="48571" xr:uid="{8100F66E-7EDD-40DD-B74C-71EB007D2772}"/>
    <cellStyle name="Comma 2 3 4 2 2 2 4 3" xfId="31066" xr:uid="{58C5AB0D-F507-46E5-B497-481E2AF898AB}"/>
    <cellStyle name="Comma 2 3 4 2 2 2 5" xfId="39819" xr:uid="{76C753C1-EDB1-474B-8504-8FB6E058889C}"/>
    <cellStyle name="Comma 2 3 4 2 2 2 6" xfId="22314" xr:uid="{9F377CED-19A6-4ED3-8210-5331E0DB64CA}"/>
    <cellStyle name="Comma 2 3 4 2 2 3" xfId="5901" xr:uid="{00000000-0005-0000-0000-000078070000}"/>
    <cellStyle name="Comma 2 3 4 2 2 3 2" xfId="10278" xr:uid="{00000000-0005-0000-0000-000079070000}"/>
    <cellStyle name="Comma 2 3 4 2 2 3 2 2" xfId="19031" xr:uid="{D574D013-EBA2-4F72-BC45-D9986AA5D85A}"/>
    <cellStyle name="Comma 2 3 4 2 2 3 2 2 2" xfId="54041" xr:uid="{5E53309F-1E71-4506-8D7B-771EDC4D1B09}"/>
    <cellStyle name="Comma 2 3 4 2 2 3 2 2 3" xfId="36536" xr:uid="{5DAE484A-2EF8-4A64-AECC-E6D8C8D0DA59}"/>
    <cellStyle name="Comma 2 3 4 2 2 3 2 3" xfId="45289" xr:uid="{8A34CAA9-1191-4772-808F-D8D2B631EDDC}"/>
    <cellStyle name="Comma 2 3 4 2 2 3 2 4" xfId="27784" xr:uid="{3522FA80-6A14-497B-8BDF-267C08119D64}"/>
    <cellStyle name="Comma 2 3 4 2 2 3 3" xfId="14655" xr:uid="{785A4DB6-51F4-4CA9-AC90-27C3BC70B7A3}"/>
    <cellStyle name="Comma 2 3 4 2 2 3 3 2" xfId="49665" xr:uid="{DED4DAF0-340D-49F4-BD8B-02C3DAF569ED}"/>
    <cellStyle name="Comma 2 3 4 2 2 3 3 3" xfId="32160" xr:uid="{4E81229A-8B9E-46CD-9E9C-8866F162FC2B}"/>
    <cellStyle name="Comma 2 3 4 2 2 3 4" xfId="40913" xr:uid="{4D362FA8-517E-43D3-8F60-97EB8B2A97AE}"/>
    <cellStyle name="Comma 2 3 4 2 2 3 5" xfId="23408" xr:uid="{3809A68C-FBED-4EA8-865D-BE5A620EF88D}"/>
    <cellStyle name="Comma 2 3 4 2 2 4" xfId="8090" xr:uid="{00000000-0005-0000-0000-00007A070000}"/>
    <cellStyle name="Comma 2 3 4 2 2 4 2" xfId="16843" xr:uid="{831B23D8-CBBC-4CD3-A791-8FCC8138986B}"/>
    <cellStyle name="Comma 2 3 4 2 2 4 2 2" xfId="51853" xr:uid="{04D7A5E6-C45B-4E9B-9436-ED63E85A1717}"/>
    <cellStyle name="Comma 2 3 4 2 2 4 2 3" xfId="34348" xr:uid="{CE904ADC-E1C5-4921-9D76-A386892FBE3E}"/>
    <cellStyle name="Comma 2 3 4 2 2 4 3" xfId="43101" xr:uid="{AB56166F-3498-423A-B1BD-9416FF76C3CC}"/>
    <cellStyle name="Comma 2 3 4 2 2 4 4" xfId="25596" xr:uid="{D50E454E-7E86-4886-BC08-0D7085994AA7}"/>
    <cellStyle name="Comma 2 3 4 2 2 5" xfId="12467" xr:uid="{BE64A643-BB9C-4722-8036-9D2DEA3519D5}"/>
    <cellStyle name="Comma 2 3 4 2 2 5 2" xfId="47477" xr:uid="{BFA3B3AE-33E6-463B-9C81-71BDED3044D2}"/>
    <cellStyle name="Comma 2 3 4 2 2 5 3" xfId="29972" xr:uid="{8670C724-7DD9-46EF-8FAE-D6393BCBD92C}"/>
    <cellStyle name="Comma 2 3 4 2 2 6" xfId="38725" xr:uid="{852F4535-6A0D-43C8-BB18-23DCFB7E4431}"/>
    <cellStyle name="Comma 2 3 4 2 2 7" xfId="21220" xr:uid="{891A4266-32EC-4BF3-872A-DBDCFA10341E}"/>
    <cellStyle name="Comma 2 3 4 2 3" xfId="4258" xr:uid="{00000000-0005-0000-0000-00007B070000}"/>
    <cellStyle name="Comma 2 3 4 2 3 2" xfId="6447" xr:uid="{00000000-0005-0000-0000-00007C070000}"/>
    <cellStyle name="Comma 2 3 4 2 3 2 2" xfId="10824" xr:uid="{00000000-0005-0000-0000-00007D070000}"/>
    <cellStyle name="Comma 2 3 4 2 3 2 2 2" xfId="19577" xr:uid="{69007793-704D-4348-BA43-013D2BD57B87}"/>
    <cellStyle name="Comma 2 3 4 2 3 2 2 2 2" xfId="54587" xr:uid="{93B2C546-7C4E-43A9-872A-1B18833E7876}"/>
    <cellStyle name="Comma 2 3 4 2 3 2 2 2 3" xfId="37082" xr:uid="{AFAF5E6B-1CFD-4F77-89D2-BA08286F7F5A}"/>
    <cellStyle name="Comma 2 3 4 2 3 2 2 3" xfId="45835" xr:uid="{19A8DC49-302D-4890-9A97-76C17D5B6956}"/>
    <cellStyle name="Comma 2 3 4 2 3 2 2 4" xfId="28330" xr:uid="{D4D9D376-0A95-41ED-A65B-BF492B871B30}"/>
    <cellStyle name="Comma 2 3 4 2 3 2 3" xfId="15201" xr:uid="{193662B6-C0C6-4CD1-960A-BC7757D48AC7}"/>
    <cellStyle name="Comma 2 3 4 2 3 2 3 2" xfId="50211" xr:uid="{12F6F6A0-0058-461F-886B-BE25D6CF18C2}"/>
    <cellStyle name="Comma 2 3 4 2 3 2 3 3" xfId="32706" xr:uid="{74DBA472-B2FC-4E3C-895E-6BAE0231C578}"/>
    <cellStyle name="Comma 2 3 4 2 3 2 4" xfId="41459" xr:uid="{0670754C-0673-4485-B5E7-EBF078B7BB0B}"/>
    <cellStyle name="Comma 2 3 4 2 3 2 5" xfId="23954" xr:uid="{67BC828D-8EB1-462A-928A-6C583194B457}"/>
    <cellStyle name="Comma 2 3 4 2 3 3" xfId="8636" xr:uid="{00000000-0005-0000-0000-00007E070000}"/>
    <cellStyle name="Comma 2 3 4 2 3 3 2" xfId="17389" xr:uid="{9DD5461E-50D9-4B67-97A9-95FD6995F35F}"/>
    <cellStyle name="Comma 2 3 4 2 3 3 2 2" xfId="52399" xr:uid="{16251F84-E332-402D-930D-F884E0E7B790}"/>
    <cellStyle name="Comma 2 3 4 2 3 3 2 3" xfId="34894" xr:uid="{C0236F69-208A-4695-9CC3-86C08AF23E84}"/>
    <cellStyle name="Comma 2 3 4 2 3 3 3" xfId="43647" xr:uid="{B7A7F6E5-B451-4B72-9253-CDF9CF154D96}"/>
    <cellStyle name="Comma 2 3 4 2 3 3 4" xfId="26142" xr:uid="{BCF29F0B-E497-463B-A4C3-F8EC6D81CE21}"/>
    <cellStyle name="Comma 2 3 4 2 3 4" xfId="13013" xr:uid="{79943737-128C-45EB-AF2D-7F3B9DBD8560}"/>
    <cellStyle name="Comma 2 3 4 2 3 4 2" xfId="48023" xr:uid="{EFB65537-7713-4930-A956-195F7187B28C}"/>
    <cellStyle name="Comma 2 3 4 2 3 4 3" xfId="30518" xr:uid="{393C7709-83A5-413A-8B18-C6246CD94913}"/>
    <cellStyle name="Comma 2 3 4 2 3 5" xfId="39271" xr:uid="{48FF442F-7C0D-4ADC-92CE-733D948584F6}"/>
    <cellStyle name="Comma 2 3 4 2 3 6" xfId="21766" xr:uid="{4FE9B3CB-6ECA-435E-8625-3FB480B5384B}"/>
    <cellStyle name="Comma 2 3 4 2 4" xfId="5353" xr:uid="{00000000-0005-0000-0000-00007F070000}"/>
    <cellStyle name="Comma 2 3 4 2 4 2" xfId="9730" xr:uid="{00000000-0005-0000-0000-000080070000}"/>
    <cellStyle name="Comma 2 3 4 2 4 2 2" xfId="18483" xr:uid="{D62C9042-A6BC-49D3-A173-53E72EBD13E4}"/>
    <cellStyle name="Comma 2 3 4 2 4 2 2 2" xfId="53493" xr:uid="{50E0C456-476E-4C8E-8251-A0C3A5A7366F}"/>
    <cellStyle name="Comma 2 3 4 2 4 2 2 3" xfId="35988" xr:uid="{02F151E2-A426-4A9D-9223-8F8630CBBAB5}"/>
    <cellStyle name="Comma 2 3 4 2 4 2 3" xfId="44741" xr:uid="{ABA094EF-20ED-4040-A24C-ADB40E9F9D8F}"/>
    <cellStyle name="Comma 2 3 4 2 4 2 4" xfId="27236" xr:uid="{922B4E48-B201-42F9-8227-6894DCB6C76A}"/>
    <cellStyle name="Comma 2 3 4 2 4 3" xfId="14107" xr:uid="{929B5789-0A0A-40FF-A172-B9B58A6F1D58}"/>
    <cellStyle name="Comma 2 3 4 2 4 3 2" xfId="49117" xr:uid="{E2D77113-3BAD-43B5-B1E1-7106FAEB9522}"/>
    <cellStyle name="Comma 2 3 4 2 4 3 3" xfId="31612" xr:uid="{5CD351D1-6348-4299-96DA-3374DCF866BE}"/>
    <cellStyle name="Comma 2 3 4 2 4 4" xfId="40365" xr:uid="{C1D28A06-73D9-462B-B9EE-A1D6C8E5429D}"/>
    <cellStyle name="Comma 2 3 4 2 4 5" xfId="22860" xr:uid="{D74F6E6D-6882-492C-AC0F-51586A6AB66E}"/>
    <cellStyle name="Comma 2 3 4 2 5" xfId="7542" xr:uid="{00000000-0005-0000-0000-000081070000}"/>
    <cellStyle name="Comma 2 3 4 2 5 2" xfId="16295" xr:uid="{A3A24F51-1450-4C96-AE03-1F0E84CEE5C0}"/>
    <cellStyle name="Comma 2 3 4 2 5 2 2" xfId="51305" xr:uid="{D6543C62-C887-4034-9361-5A2E519AE72F}"/>
    <cellStyle name="Comma 2 3 4 2 5 2 3" xfId="33800" xr:uid="{2B52433B-3D99-499F-9143-334E57D68F32}"/>
    <cellStyle name="Comma 2 3 4 2 5 3" xfId="42553" xr:uid="{17BA90FB-425F-40B7-B718-D7CD3AB060D9}"/>
    <cellStyle name="Comma 2 3 4 2 5 4" xfId="25048" xr:uid="{28D7D49A-209B-42A2-9B4B-AF413EB0E0BC}"/>
    <cellStyle name="Comma 2 3 4 2 6" xfId="11919" xr:uid="{BDD3AC1B-8307-4CF0-936C-2E3693788A20}"/>
    <cellStyle name="Comma 2 3 4 2 6 2" xfId="46929" xr:uid="{53FC2AEF-AA28-4A38-A708-B9CD182158F2}"/>
    <cellStyle name="Comma 2 3 4 2 6 3" xfId="29424" xr:uid="{AB7DB4E4-6D9C-48A5-853A-4EA207CEBB29}"/>
    <cellStyle name="Comma 2 3 4 2 7" xfId="38177" xr:uid="{3DA51619-FF41-4BA3-83BC-CDDF40D3D3BB}"/>
    <cellStyle name="Comma 2 3 4 2 8" xfId="20672" xr:uid="{FC7D06E5-5C69-4E06-B80D-EBB4188C809A}"/>
    <cellStyle name="Comma 2 3 4 3" xfId="3436" xr:uid="{00000000-0005-0000-0000-000082070000}"/>
    <cellStyle name="Comma 2 3 4 3 2" xfId="4532" xr:uid="{00000000-0005-0000-0000-000083070000}"/>
    <cellStyle name="Comma 2 3 4 3 2 2" xfId="6721" xr:uid="{00000000-0005-0000-0000-000084070000}"/>
    <cellStyle name="Comma 2 3 4 3 2 2 2" xfId="11098" xr:uid="{00000000-0005-0000-0000-000085070000}"/>
    <cellStyle name="Comma 2 3 4 3 2 2 2 2" xfId="19851" xr:uid="{79A3DC71-16B5-4D12-AB38-2739527CABB7}"/>
    <cellStyle name="Comma 2 3 4 3 2 2 2 2 2" xfId="54861" xr:uid="{D634094D-BFF5-4AD3-A494-3E20DCC809A2}"/>
    <cellStyle name="Comma 2 3 4 3 2 2 2 2 3" xfId="37356" xr:uid="{D410A752-8A8C-4E51-A349-4C635149CF0F}"/>
    <cellStyle name="Comma 2 3 4 3 2 2 2 3" xfId="46109" xr:uid="{0221F096-6533-48E4-A9B6-31285EE3A901}"/>
    <cellStyle name="Comma 2 3 4 3 2 2 2 4" xfId="28604" xr:uid="{BCBF7DAC-270B-49A0-9719-BD1FF1CD765F}"/>
    <cellStyle name="Comma 2 3 4 3 2 2 3" xfId="15475" xr:uid="{FBC6F55A-D320-464A-AB91-656D3BC5CA3B}"/>
    <cellStyle name="Comma 2 3 4 3 2 2 3 2" xfId="50485" xr:uid="{17A77F83-80B3-43A1-BF82-DF7AA0A49C02}"/>
    <cellStyle name="Comma 2 3 4 3 2 2 3 3" xfId="32980" xr:uid="{04784F93-26CF-4D92-BFF6-DDB375B4FB9D}"/>
    <cellStyle name="Comma 2 3 4 3 2 2 4" xfId="41733" xr:uid="{EE844AAC-774A-4BA7-A320-1F91F6971D97}"/>
    <cellStyle name="Comma 2 3 4 3 2 2 5" xfId="24228" xr:uid="{5EFC6646-AE49-44DB-A5AD-EB7B2F057BD1}"/>
    <cellStyle name="Comma 2 3 4 3 2 3" xfId="8910" xr:uid="{00000000-0005-0000-0000-000086070000}"/>
    <cellStyle name="Comma 2 3 4 3 2 3 2" xfId="17663" xr:uid="{09034DC1-37A4-426C-A5DD-DE3E81C5BE1B}"/>
    <cellStyle name="Comma 2 3 4 3 2 3 2 2" xfId="52673" xr:uid="{6C000A24-E713-46A7-AD0A-D054CA49E949}"/>
    <cellStyle name="Comma 2 3 4 3 2 3 2 3" xfId="35168" xr:uid="{2F759F88-D3AA-49AB-8889-BB78F141D8FF}"/>
    <cellStyle name="Comma 2 3 4 3 2 3 3" xfId="43921" xr:uid="{8D6F9C82-9AA6-414C-A453-D9667D38267C}"/>
    <cellStyle name="Comma 2 3 4 3 2 3 4" xfId="26416" xr:uid="{E46B7053-D4F3-41F7-858F-98608BA0B901}"/>
    <cellStyle name="Comma 2 3 4 3 2 4" xfId="13287" xr:uid="{407473F0-C172-41FE-A931-CE14A59F0A2A}"/>
    <cellStyle name="Comma 2 3 4 3 2 4 2" xfId="48297" xr:uid="{53DF29CF-0AE6-43F5-8E67-5A0165B1A957}"/>
    <cellStyle name="Comma 2 3 4 3 2 4 3" xfId="30792" xr:uid="{F853F121-90AD-4AA8-A326-AD51C48FF9F9}"/>
    <cellStyle name="Comma 2 3 4 3 2 5" xfId="39545" xr:uid="{0D45D601-DE68-4774-9A97-D0E720262AC6}"/>
    <cellStyle name="Comma 2 3 4 3 2 6" xfId="22040" xr:uid="{FB50F7A2-B037-448D-B0A8-742E97910C3D}"/>
    <cellStyle name="Comma 2 3 4 3 3" xfId="5627" xr:uid="{00000000-0005-0000-0000-000087070000}"/>
    <cellStyle name="Comma 2 3 4 3 3 2" xfId="10004" xr:uid="{00000000-0005-0000-0000-000088070000}"/>
    <cellStyle name="Comma 2 3 4 3 3 2 2" xfId="18757" xr:uid="{9B49B16F-4269-4956-9E62-61EEDDFAAA62}"/>
    <cellStyle name="Comma 2 3 4 3 3 2 2 2" xfId="53767" xr:uid="{FE23DEE9-6276-48BD-852B-35614CA846BC}"/>
    <cellStyle name="Comma 2 3 4 3 3 2 2 3" xfId="36262" xr:uid="{4D77F318-8799-497B-B007-EC2944CAF011}"/>
    <cellStyle name="Comma 2 3 4 3 3 2 3" xfId="45015" xr:uid="{37105473-7DC3-4C3F-8727-F3AC7FD5CCE0}"/>
    <cellStyle name="Comma 2 3 4 3 3 2 4" xfId="27510" xr:uid="{4241DD91-E8F6-49F3-A7D4-3BF37B799B17}"/>
    <cellStyle name="Comma 2 3 4 3 3 3" xfId="14381" xr:uid="{7CCEDDE7-DC01-4DDB-A46C-6FAD472C210F}"/>
    <cellStyle name="Comma 2 3 4 3 3 3 2" xfId="49391" xr:uid="{FBBFEB89-CEA9-4CD2-8230-128951CF6861}"/>
    <cellStyle name="Comma 2 3 4 3 3 3 3" xfId="31886" xr:uid="{5F97199B-C7C1-4925-8A11-E7008DCAE5FA}"/>
    <cellStyle name="Comma 2 3 4 3 3 4" xfId="40639" xr:uid="{E640B681-3A4C-4744-8E1F-5E4391A865B3}"/>
    <cellStyle name="Comma 2 3 4 3 3 5" xfId="23134" xr:uid="{9B79CFBF-633D-461A-B9F3-3B8638A794F6}"/>
    <cellStyle name="Comma 2 3 4 3 4" xfId="7816" xr:uid="{00000000-0005-0000-0000-000089070000}"/>
    <cellStyle name="Comma 2 3 4 3 4 2" xfId="16569" xr:uid="{FE142342-1CE9-4ED6-9B0D-A7EFFAF5C335}"/>
    <cellStyle name="Comma 2 3 4 3 4 2 2" xfId="51579" xr:uid="{1BE2D5C2-355A-426A-92FD-A88CFAF29111}"/>
    <cellStyle name="Comma 2 3 4 3 4 2 3" xfId="34074" xr:uid="{3A94A03B-E0D6-4940-90FE-DACA1A124D16}"/>
    <cellStyle name="Comma 2 3 4 3 4 3" xfId="42827" xr:uid="{EE43DB9B-7DE0-4F4C-8E31-14FD8CD2F041}"/>
    <cellStyle name="Comma 2 3 4 3 4 4" xfId="25322" xr:uid="{11F53034-4B22-42FD-8A9E-9C4581D1B6FA}"/>
    <cellStyle name="Comma 2 3 4 3 5" xfId="12193" xr:uid="{D13165E5-26F5-4FB1-8485-CE2693B82CCA}"/>
    <cellStyle name="Comma 2 3 4 3 5 2" xfId="47203" xr:uid="{276B5456-66FF-4238-846D-61A42D97F6E0}"/>
    <cellStyle name="Comma 2 3 4 3 5 3" xfId="29698" xr:uid="{F6F371A4-ED7F-44F4-A166-84BE7E9424E3}"/>
    <cellStyle name="Comma 2 3 4 3 6" xfId="38451" xr:uid="{3F0AEDEB-C474-41E0-B98D-FDA1902C68EB}"/>
    <cellStyle name="Comma 2 3 4 3 7" xfId="20946" xr:uid="{D756809C-C764-481A-B1F6-3575F02F0731}"/>
    <cellStyle name="Comma 2 3 4 4" xfId="3984" xr:uid="{00000000-0005-0000-0000-00008A070000}"/>
    <cellStyle name="Comma 2 3 4 4 2" xfId="6173" xr:uid="{00000000-0005-0000-0000-00008B070000}"/>
    <cellStyle name="Comma 2 3 4 4 2 2" xfId="10550" xr:uid="{00000000-0005-0000-0000-00008C070000}"/>
    <cellStyle name="Comma 2 3 4 4 2 2 2" xfId="19303" xr:uid="{42EBF727-F7DA-44DE-AD01-4BB88AE39F26}"/>
    <cellStyle name="Comma 2 3 4 4 2 2 2 2" xfId="54313" xr:uid="{5847FBD7-506E-45B3-8301-D761A595984F}"/>
    <cellStyle name="Comma 2 3 4 4 2 2 2 3" xfId="36808" xr:uid="{D8D27C07-80A4-432B-B50A-DB07E2310151}"/>
    <cellStyle name="Comma 2 3 4 4 2 2 3" xfId="45561" xr:uid="{D7E3D173-5D9A-474C-860A-7AD6A685389F}"/>
    <cellStyle name="Comma 2 3 4 4 2 2 4" xfId="28056" xr:uid="{1A172645-10A1-4037-B4C9-078602BB26EB}"/>
    <cellStyle name="Comma 2 3 4 4 2 3" xfId="14927" xr:uid="{5213632C-240D-486E-8C8C-51969C6DD778}"/>
    <cellStyle name="Comma 2 3 4 4 2 3 2" xfId="49937" xr:uid="{477EA307-3E93-442C-829B-789488FB3042}"/>
    <cellStyle name="Comma 2 3 4 4 2 3 3" xfId="32432" xr:uid="{203C8A25-4D6A-4027-912F-98CADFB71043}"/>
    <cellStyle name="Comma 2 3 4 4 2 4" xfId="41185" xr:uid="{B5471E4C-6DB0-46BB-B28A-164402DA9BA4}"/>
    <cellStyle name="Comma 2 3 4 4 2 5" xfId="23680" xr:uid="{0281B3BB-D02B-4DF2-9D76-B5556E0DCF4D}"/>
    <cellStyle name="Comma 2 3 4 4 3" xfId="8362" xr:uid="{00000000-0005-0000-0000-00008D070000}"/>
    <cellStyle name="Comma 2 3 4 4 3 2" xfId="17115" xr:uid="{10C197F4-6175-43A9-89F9-D3BED2CC45AC}"/>
    <cellStyle name="Comma 2 3 4 4 3 2 2" xfId="52125" xr:uid="{D2D82BB2-0E4B-4910-BD82-9412F47F48C4}"/>
    <cellStyle name="Comma 2 3 4 4 3 2 3" xfId="34620" xr:uid="{197F1688-1880-431E-97C5-81DCC199E318}"/>
    <cellStyle name="Comma 2 3 4 4 3 3" xfId="43373" xr:uid="{9B552C1B-921D-49CD-816B-F81DDA237F8C}"/>
    <cellStyle name="Comma 2 3 4 4 3 4" xfId="25868" xr:uid="{911B5617-5ADD-4F95-A600-9120DE57AD11}"/>
    <cellStyle name="Comma 2 3 4 4 4" xfId="12739" xr:uid="{74FCB9F0-3D1E-4CD8-A98E-0EBEAB70F0A3}"/>
    <cellStyle name="Comma 2 3 4 4 4 2" xfId="47749" xr:uid="{F64F7908-6F56-4FD9-A543-2B4814D65B22}"/>
    <cellStyle name="Comma 2 3 4 4 4 3" xfId="30244" xr:uid="{A395CB03-829E-4153-99D6-3C4314FA31CF}"/>
    <cellStyle name="Comma 2 3 4 4 5" xfId="38997" xr:uid="{3769391C-2960-44AD-9B91-BE30F28EA6FC}"/>
    <cellStyle name="Comma 2 3 4 4 6" xfId="21492" xr:uid="{5BB78C1D-D971-465C-A20F-4E318678F191}"/>
    <cellStyle name="Comma 2 3 4 5" xfId="5079" xr:uid="{00000000-0005-0000-0000-00008E070000}"/>
    <cellStyle name="Comma 2 3 4 5 2" xfId="9456" xr:uid="{00000000-0005-0000-0000-00008F070000}"/>
    <cellStyle name="Comma 2 3 4 5 2 2" xfId="18209" xr:uid="{239D5192-729D-4C75-9EDC-6A6B8B554440}"/>
    <cellStyle name="Comma 2 3 4 5 2 2 2" xfId="53219" xr:uid="{6AEB21F9-F3C5-42D2-AA30-E56FE11C69EA}"/>
    <cellStyle name="Comma 2 3 4 5 2 2 3" xfId="35714" xr:uid="{AF90EDB8-9B69-441D-879E-C15E555314DC}"/>
    <cellStyle name="Comma 2 3 4 5 2 3" xfId="44467" xr:uid="{1DFE10B0-6A56-422A-90F1-3E552B098F7C}"/>
    <cellStyle name="Comma 2 3 4 5 2 4" xfId="26962" xr:uid="{BAFDBD86-2C76-4CAC-991C-C2B4275DB7E8}"/>
    <cellStyle name="Comma 2 3 4 5 3" xfId="13833" xr:uid="{599E09F9-576D-40D5-BCEB-1E57A7C3509A}"/>
    <cellStyle name="Comma 2 3 4 5 3 2" xfId="48843" xr:uid="{94934E63-F3D2-4CA4-880B-0D29504DF9AB}"/>
    <cellStyle name="Comma 2 3 4 5 3 3" xfId="31338" xr:uid="{4C59483C-37D2-4581-8B9E-0E94ED2CFCFC}"/>
    <cellStyle name="Comma 2 3 4 5 4" xfId="40091" xr:uid="{BC7B61FA-A4EB-4B1F-B0F0-D585C01FD82D}"/>
    <cellStyle name="Comma 2 3 4 5 5" xfId="22586" xr:uid="{89E78D26-CD8C-42B4-92DD-CED6A384C230}"/>
    <cellStyle name="Comma 2 3 4 6" xfId="7268" xr:uid="{00000000-0005-0000-0000-000090070000}"/>
    <cellStyle name="Comma 2 3 4 6 2" xfId="16021" xr:uid="{69E60EB1-1813-4EAB-BEF9-5281FFF29371}"/>
    <cellStyle name="Comma 2 3 4 6 2 2" xfId="51031" xr:uid="{F3EC006C-D5AE-47D5-9B68-1A479628CEBF}"/>
    <cellStyle name="Comma 2 3 4 6 2 3" xfId="33526" xr:uid="{2998762F-A849-482D-9773-5B7A57058F77}"/>
    <cellStyle name="Comma 2 3 4 6 3" xfId="42279" xr:uid="{BC0EC4E1-6DDE-44F5-ADD9-55A767B968A5}"/>
    <cellStyle name="Comma 2 3 4 6 4" xfId="24774" xr:uid="{F5282DE2-6005-4A68-A40C-FC2D1A0F2E9D}"/>
    <cellStyle name="Comma 2 3 4 7" xfId="11645" xr:uid="{1B28F99A-A2C1-476C-B5D4-0A1A79167CBD}"/>
    <cellStyle name="Comma 2 3 4 7 2" xfId="46655" xr:uid="{712F9443-D2CC-4EAF-B63C-E4F72F561E35}"/>
    <cellStyle name="Comma 2 3 4 7 3" xfId="29150" xr:uid="{33D5FD28-0CE3-4C0E-9230-1BB5EA3BA788}"/>
    <cellStyle name="Comma 2 3 4 8" xfId="37903" xr:uid="{3A7839CB-2FF6-4A1E-84AF-9FB3A5BB5AA6}"/>
    <cellStyle name="Comma 2 3 4 9" xfId="20398" xr:uid="{EECDD93B-CD09-458F-873C-F5EF6106D151}"/>
    <cellStyle name="Comma 2 3 5" xfId="3107" xr:uid="{00000000-0005-0000-0000-000091070000}"/>
    <cellStyle name="Comma 2 3 5 2" xfId="3661" xr:uid="{00000000-0005-0000-0000-000092070000}"/>
    <cellStyle name="Comma 2 3 5 2 2" xfId="4757" xr:uid="{00000000-0005-0000-0000-000093070000}"/>
    <cellStyle name="Comma 2 3 5 2 2 2" xfId="6946" xr:uid="{00000000-0005-0000-0000-000094070000}"/>
    <cellStyle name="Comma 2 3 5 2 2 2 2" xfId="11323" xr:uid="{00000000-0005-0000-0000-000095070000}"/>
    <cellStyle name="Comma 2 3 5 2 2 2 2 2" xfId="20076" xr:uid="{7FE04007-608C-4363-8776-944CB453F4B2}"/>
    <cellStyle name="Comma 2 3 5 2 2 2 2 2 2" xfId="55086" xr:uid="{FC93B7E6-83ED-4623-996B-4F3B4B4FB1A8}"/>
    <cellStyle name="Comma 2 3 5 2 2 2 2 2 3" xfId="37581" xr:uid="{AF05CC98-A79C-4471-9CBF-A1C69862B9BC}"/>
    <cellStyle name="Comma 2 3 5 2 2 2 2 3" xfId="46334" xr:uid="{146F8106-92D3-4AE8-AC60-F28BD43648B6}"/>
    <cellStyle name="Comma 2 3 5 2 2 2 2 4" xfId="28829" xr:uid="{4FFC0C94-F2A8-42D0-802C-E3EAB7E106B0}"/>
    <cellStyle name="Comma 2 3 5 2 2 2 3" xfId="15700" xr:uid="{FA973166-8CEB-47D9-A153-54A1AF301791}"/>
    <cellStyle name="Comma 2 3 5 2 2 2 3 2" xfId="50710" xr:uid="{F3FAB757-C18C-4AD9-9AF4-2AA8A481C5FF}"/>
    <cellStyle name="Comma 2 3 5 2 2 2 3 3" xfId="33205" xr:uid="{74328B8E-0DB8-4CF8-81C6-56BD891DE25A}"/>
    <cellStyle name="Comma 2 3 5 2 2 2 4" xfId="41958" xr:uid="{45F3021C-2434-4729-B330-48FCAC92CC20}"/>
    <cellStyle name="Comma 2 3 5 2 2 2 5" xfId="24453" xr:uid="{996E36F3-354D-4CFB-AE60-1A5B792CC3F0}"/>
    <cellStyle name="Comma 2 3 5 2 2 3" xfId="9135" xr:uid="{00000000-0005-0000-0000-000096070000}"/>
    <cellStyle name="Comma 2 3 5 2 2 3 2" xfId="17888" xr:uid="{5651454F-ABED-476D-90D4-F9B5BBE82304}"/>
    <cellStyle name="Comma 2 3 5 2 2 3 2 2" xfId="52898" xr:uid="{8FE80EE7-4F8E-4C0D-A7E5-EC956DCDFCFE}"/>
    <cellStyle name="Comma 2 3 5 2 2 3 2 3" xfId="35393" xr:uid="{F6D9CAF8-3D13-44C7-A007-D752E4B080B8}"/>
    <cellStyle name="Comma 2 3 5 2 2 3 3" xfId="44146" xr:uid="{1AA569A3-B0BB-4D1D-A4B6-7E5BCB7DE2B6}"/>
    <cellStyle name="Comma 2 3 5 2 2 3 4" xfId="26641" xr:uid="{F9B52BF1-E1D9-4F72-A834-EA57A8DBA143}"/>
    <cellStyle name="Comma 2 3 5 2 2 4" xfId="13512" xr:uid="{D4B746DE-D27C-45DC-BB45-7DAA105C390E}"/>
    <cellStyle name="Comma 2 3 5 2 2 4 2" xfId="48522" xr:uid="{564BE6A7-17AC-4E0F-AC70-52705291F275}"/>
    <cellStyle name="Comma 2 3 5 2 2 4 3" xfId="31017" xr:uid="{8177FA0A-39B3-47A9-88B9-29DFBE43367F}"/>
    <cellStyle name="Comma 2 3 5 2 2 5" xfId="39770" xr:uid="{CC045935-D8B9-4E0A-8E1A-F36C832BCB1D}"/>
    <cellStyle name="Comma 2 3 5 2 2 6" xfId="22265" xr:uid="{A9C1719C-2CC6-4712-9EFB-36A277760DCD}"/>
    <cellStyle name="Comma 2 3 5 2 3" xfId="5852" xr:uid="{00000000-0005-0000-0000-000097070000}"/>
    <cellStyle name="Comma 2 3 5 2 3 2" xfId="10229" xr:uid="{00000000-0005-0000-0000-000098070000}"/>
    <cellStyle name="Comma 2 3 5 2 3 2 2" xfId="18982" xr:uid="{272EBDC2-B72D-43EB-8BDF-0D037E84BCE4}"/>
    <cellStyle name="Comma 2 3 5 2 3 2 2 2" xfId="53992" xr:uid="{3BFB51B6-113A-4406-A119-0FEA1FE7FAE4}"/>
    <cellStyle name="Comma 2 3 5 2 3 2 2 3" xfId="36487" xr:uid="{700645C7-73AE-47F1-BA24-AF0ACF8FF233}"/>
    <cellStyle name="Comma 2 3 5 2 3 2 3" xfId="45240" xr:uid="{29CB0B6B-EB4C-4E8F-BDF5-5BAB840C7130}"/>
    <cellStyle name="Comma 2 3 5 2 3 2 4" xfId="27735" xr:uid="{A4EC6FBD-D61E-4F13-A88C-434A354840A4}"/>
    <cellStyle name="Comma 2 3 5 2 3 3" xfId="14606" xr:uid="{64EA3227-3051-4CC4-AD90-975FF393EC76}"/>
    <cellStyle name="Comma 2 3 5 2 3 3 2" xfId="49616" xr:uid="{DE1DEEC6-AFCF-44CD-B886-383E261A8B15}"/>
    <cellStyle name="Comma 2 3 5 2 3 3 3" xfId="32111" xr:uid="{89711745-EA57-4F93-A2C1-96DE70DE954B}"/>
    <cellStyle name="Comma 2 3 5 2 3 4" xfId="40864" xr:uid="{6180AEF5-4F57-4242-AD53-04C83577BD85}"/>
    <cellStyle name="Comma 2 3 5 2 3 5" xfId="23359" xr:uid="{FDC24E00-9DAA-4D8F-93F1-858B68FFFD0C}"/>
    <cellStyle name="Comma 2 3 5 2 4" xfId="8041" xr:uid="{00000000-0005-0000-0000-000099070000}"/>
    <cellStyle name="Comma 2 3 5 2 4 2" xfId="16794" xr:uid="{D616CDFF-7C29-4A97-AF92-0C2F61034B7E}"/>
    <cellStyle name="Comma 2 3 5 2 4 2 2" xfId="51804" xr:uid="{150D73C4-ED3C-4808-9528-0CE6394E95A5}"/>
    <cellStyle name="Comma 2 3 5 2 4 2 3" xfId="34299" xr:uid="{8DF22E01-1DDA-4096-8793-5FCCAE0A2D34}"/>
    <cellStyle name="Comma 2 3 5 2 4 3" xfId="43052" xr:uid="{AEC8BD2B-929E-4162-808A-07A9934E0EA1}"/>
    <cellStyle name="Comma 2 3 5 2 4 4" xfId="25547" xr:uid="{8852E32A-233F-4F93-86A6-4C60292C0E30}"/>
    <cellStyle name="Comma 2 3 5 2 5" xfId="12418" xr:uid="{7639B090-6CD8-4E14-8FDC-20A23687468C}"/>
    <cellStyle name="Comma 2 3 5 2 5 2" xfId="47428" xr:uid="{99A640A8-5A95-407D-94BC-397AF14AA964}"/>
    <cellStyle name="Comma 2 3 5 2 5 3" xfId="29923" xr:uid="{3D1FAD77-8812-43D6-8211-DEF831E92140}"/>
    <cellStyle name="Comma 2 3 5 2 6" xfId="38676" xr:uid="{F8F6768D-56FA-40D5-8E2C-6919045EF9FC}"/>
    <cellStyle name="Comma 2 3 5 2 7" xfId="21171" xr:uid="{0E79846A-6110-4B4C-A21B-B6A40251221D}"/>
    <cellStyle name="Comma 2 3 5 3" xfId="4209" xr:uid="{00000000-0005-0000-0000-00009A070000}"/>
    <cellStyle name="Comma 2 3 5 3 2" xfId="6398" xr:uid="{00000000-0005-0000-0000-00009B070000}"/>
    <cellStyle name="Comma 2 3 5 3 2 2" xfId="10775" xr:uid="{00000000-0005-0000-0000-00009C070000}"/>
    <cellStyle name="Comma 2 3 5 3 2 2 2" xfId="19528" xr:uid="{9F285EF2-AF1F-491C-9547-020EC77A24A9}"/>
    <cellStyle name="Comma 2 3 5 3 2 2 2 2" xfId="54538" xr:uid="{E638E17A-20DC-4F8D-8344-62EDFC724D54}"/>
    <cellStyle name="Comma 2 3 5 3 2 2 2 3" xfId="37033" xr:uid="{DB100A4D-866A-4D5F-9660-FE1BFC547EFC}"/>
    <cellStyle name="Comma 2 3 5 3 2 2 3" xfId="45786" xr:uid="{18C1D73E-702F-4E04-B991-92906B7DA446}"/>
    <cellStyle name="Comma 2 3 5 3 2 2 4" xfId="28281" xr:uid="{5F13BE45-19CF-48A8-A69F-B28F2819FD67}"/>
    <cellStyle name="Comma 2 3 5 3 2 3" xfId="15152" xr:uid="{E952FD3E-BA21-4427-9F1A-F2E0CD6F2D36}"/>
    <cellStyle name="Comma 2 3 5 3 2 3 2" xfId="50162" xr:uid="{143B1DC3-3B8D-4FDC-A612-6AE995462BA9}"/>
    <cellStyle name="Comma 2 3 5 3 2 3 3" xfId="32657" xr:uid="{9CCC0ABC-4361-4CF3-9521-052F0D770653}"/>
    <cellStyle name="Comma 2 3 5 3 2 4" xfId="41410" xr:uid="{2713A69A-DB62-466A-A7E4-D9627FE436F9}"/>
    <cellStyle name="Comma 2 3 5 3 2 5" xfId="23905" xr:uid="{839EE7B0-8207-4BFA-9C15-1BD5ACB4555A}"/>
    <cellStyle name="Comma 2 3 5 3 3" xfId="8587" xr:uid="{00000000-0005-0000-0000-00009D070000}"/>
    <cellStyle name="Comma 2 3 5 3 3 2" xfId="17340" xr:uid="{F8365542-C609-4005-976F-48C01FF829C0}"/>
    <cellStyle name="Comma 2 3 5 3 3 2 2" xfId="52350" xr:uid="{815C8D05-F156-407A-9F93-2EA92F5F9CA4}"/>
    <cellStyle name="Comma 2 3 5 3 3 2 3" xfId="34845" xr:uid="{3B2C9362-5931-4E0C-B3BB-EA0817AAD35F}"/>
    <cellStyle name="Comma 2 3 5 3 3 3" xfId="43598" xr:uid="{E2FE9DF2-5F35-4652-8F75-BE6E72147EB4}"/>
    <cellStyle name="Comma 2 3 5 3 3 4" xfId="26093" xr:uid="{DBB178D1-9937-446C-8BBF-D0A5A3E14914}"/>
    <cellStyle name="Comma 2 3 5 3 4" xfId="12964" xr:uid="{61953F95-9C83-4677-B8EB-191EBC136495}"/>
    <cellStyle name="Comma 2 3 5 3 4 2" xfId="47974" xr:uid="{2F2D1B2D-5D73-4DD9-8278-687DE627D17F}"/>
    <cellStyle name="Comma 2 3 5 3 4 3" xfId="30469" xr:uid="{FDEE7B0E-F45B-48B2-9BFC-EC72EA22B610}"/>
    <cellStyle name="Comma 2 3 5 3 5" xfId="39222" xr:uid="{E59F2955-3520-4066-AEEC-97C43F61837D}"/>
    <cellStyle name="Comma 2 3 5 3 6" xfId="21717" xr:uid="{2045F167-C6F4-48EE-BD6F-60524264CF90}"/>
    <cellStyle name="Comma 2 3 5 4" xfId="5304" xr:uid="{00000000-0005-0000-0000-00009E070000}"/>
    <cellStyle name="Comma 2 3 5 4 2" xfId="9681" xr:uid="{00000000-0005-0000-0000-00009F070000}"/>
    <cellStyle name="Comma 2 3 5 4 2 2" xfId="18434" xr:uid="{A294C7CA-1461-42A3-809B-BFD453FFD373}"/>
    <cellStyle name="Comma 2 3 5 4 2 2 2" xfId="53444" xr:uid="{5CA1C596-AC2B-4178-8796-8A6C77B66714}"/>
    <cellStyle name="Comma 2 3 5 4 2 2 3" xfId="35939" xr:uid="{97936470-A687-4C2C-B54A-D4D062B4356F}"/>
    <cellStyle name="Comma 2 3 5 4 2 3" xfId="44692" xr:uid="{E2810690-3390-4B5A-A3F0-78044272BEAB}"/>
    <cellStyle name="Comma 2 3 5 4 2 4" xfId="27187" xr:uid="{58C94DA8-50F6-47CA-90A9-FDD57726F95D}"/>
    <cellStyle name="Comma 2 3 5 4 3" xfId="14058" xr:uid="{F8F4D9CD-C163-435C-BFCD-A15CFFD0E194}"/>
    <cellStyle name="Comma 2 3 5 4 3 2" xfId="49068" xr:uid="{D2B1ED46-ECE0-4794-934B-2875D2AE8F10}"/>
    <cellStyle name="Comma 2 3 5 4 3 3" xfId="31563" xr:uid="{05C06EB2-6086-4595-A7C7-4D5F53B0F9B9}"/>
    <cellStyle name="Comma 2 3 5 4 4" xfId="40316" xr:uid="{8F695E65-6257-496E-8EE7-FC4572250F3D}"/>
    <cellStyle name="Comma 2 3 5 4 5" xfId="22811" xr:uid="{E5E88DF7-29F0-4A06-BD95-2BA4F893A378}"/>
    <cellStyle name="Comma 2 3 5 5" xfId="7493" xr:uid="{00000000-0005-0000-0000-0000A0070000}"/>
    <cellStyle name="Comma 2 3 5 5 2" xfId="16246" xr:uid="{258A0020-BC15-461F-A1CF-5CF6F7E319B6}"/>
    <cellStyle name="Comma 2 3 5 5 2 2" xfId="51256" xr:uid="{BDDC14C8-7402-4A6A-87D5-50F1F75028AE}"/>
    <cellStyle name="Comma 2 3 5 5 2 3" xfId="33751" xr:uid="{C1475AF2-5DD1-4ECC-BD2B-AB61EAE66D91}"/>
    <cellStyle name="Comma 2 3 5 5 3" xfId="42504" xr:uid="{31FE9E29-24E2-4721-B3A7-4BCF2DD1222B}"/>
    <cellStyle name="Comma 2 3 5 5 4" xfId="24999" xr:uid="{4A1E41C3-1CCA-4164-BD27-DB91D4D0A8BB}"/>
    <cellStyle name="Comma 2 3 5 6" xfId="11870" xr:uid="{D13271E1-0267-4913-A18F-D19D9DA4AD12}"/>
    <cellStyle name="Comma 2 3 5 6 2" xfId="46880" xr:uid="{EF06D720-5F00-4F9B-9B53-92FB1275A32E}"/>
    <cellStyle name="Comma 2 3 5 6 3" xfId="29375" xr:uid="{8DF81BD9-ED09-455A-9E17-9C01BAD9500A}"/>
    <cellStyle name="Comma 2 3 5 7" xfId="38128" xr:uid="{C42E4A17-A7FC-4356-9631-A380735B995C}"/>
    <cellStyle name="Comma 2 3 5 8" xfId="20623" xr:uid="{8E61F51F-903A-4C87-A9A5-BDD1AF93A988}"/>
    <cellStyle name="Comma 2 3 6" xfId="3386" xr:uid="{00000000-0005-0000-0000-0000A1070000}"/>
    <cellStyle name="Comma 2 3 6 2" xfId="4483" xr:uid="{00000000-0005-0000-0000-0000A2070000}"/>
    <cellStyle name="Comma 2 3 6 2 2" xfId="6672" xr:uid="{00000000-0005-0000-0000-0000A3070000}"/>
    <cellStyle name="Comma 2 3 6 2 2 2" xfId="11049" xr:uid="{00000000-0005-0000-0000-0000A4070000}"/>
    <cellStyle name="Comma 2 3 6 2 2 2 2" xfId="19802" xr:uid="{1E565DFA-808F-4AF4-B372-804BA16A2814}"/>
    <cellStyle name="Comma 2 3 6 2 2 2 2 2" xfId="54812" xr:uid="{3CAD84DF-C9F1-4D57-96D9-2F88B8FCE59B}"/>
    <cellStyle name="Comma 2 3 6 2 2 2 2 3" xfId="37307" xr:uid="{29A31B0F-43A8-4260-85D6-49CD467E6E78}"/>
    <cellStyle name="Comma 2 3 6 2 2 2 3" xfId="46060" xr:uid="{420182BE-0B7A-4DDA-A5E4-6F9CCF48D13A}"/>
    <cellStyle name="Comma 2 3 6 2 2 2 4" xfId="28555" xr:uid="{23D38518-1282-440C-A756-393420BB7155}"/>
    <cellStyle name="Comma 2 3 6 2 2 3" xfId="15426" xr:uid="{956EAE72-4A50-4AF2-B425-1055F3B7752A}"/>
    <cellStyle name="Comma 2 3 6 2 2 3 2" xfId="50436" xr:uid="{CC10F39C-2AA1-44F0-ADBF-E55515F3D27C}"/>
    <cellStyle name="Comma 2 3 6 2 2 3 3" xfId="32931" xr:uid="{02F8CC5C-2F61-47AC-B7D5-C444C6C32A48}"/>
    <cellStyle name="Comma 2 3 6 2 2 4" xfId="41684" xr:uid="{F91FFE12-C17E-4FCD-B70B-CC34D2F9B90E}"/>
    <cellStyle name="Comma 2 3 6 2 2 5" xfId="24179" xr:uid="{FC577C58-71FB-401F-99E0-AD5EE89A5716}"/>
    <cellStyle name="Comma 2 3 6 2 3" xfId="8861" xr:uid="{00000000-0005-0000-0000-0000A5070000}"/>
    <cellStyle name="Comma 2 3 6 2 3 2" xfId="17614" xr:uid="{BAC8A7D6-422E-4E33-9032-EC5FCE827C7D}"/>
    <cellStyle name="Comma 2 3 6 2 3 2 2" xfId="52624" xr:uid="{25755939-AA69-48EA-882C-652BF0649AE0}"/>
    <cellStyle name="Comma 2 3 6 2 3 2 3" xfId="35119" xr:uid="{BBE287CC-CEC7-4155-89D7-5C1E9991F457}"/>
    <cellStyle name="Comma 2 3 6 2 3 3" xfId="43872" xr:uid="{D0D48396-0BD0-4B8F-82FF-343FC99EA896}"/>
    <cellStyle name="Comma 2 3 6 2 3 4" xfId="26367" xr:uid="{EE0B8D54-26CF-449B-B5B1-99680A9FB981}"/>
    <cellStyle name="Comma 2 3 6 2 4" xfId="13238" xr:uid="{41371925-2C6D-4429-AD9F-ECA0B20919D5}"/>
    <cellStyle name="Comma 2 3 6 2 4 2" xfId="48248" xr:uid="{8AB6A914-9967-4C1A-A74A-007B67294F87}"/>
    <cellStyle name="Comma 2 3 6 2 4 3" xfId="30743" xr:uid="{CFC89E52-7A5D-4E4F-A32F-A94C115D8F9E}"/>
    <cellStyle name="Comma 2 3 6 2 5" xfId="39496" xr:uid="{1129A8D3-CDB5-4BDD-A19A-98A27491D76C}"/>
    <cellStyle name="Comma 2 3 6 2 6" xfId="21991" xr:uid="{21FAFAC2-4335-453C-AB25-249F9445C0E7}"/>
    <cellStyle name="Comma 2 3 6 3" xfId="5578" xr:uid="{00000000-0005-0000-0000-0000A6070000}"/>
    <cellStyle name="Comma 2 3 6 3 2" xfId="9955" xr:uid="{00000000-0005-0000-0000-0000A7070000}"/>
    <cellStyle name="Comma 2 3 6 3 2 2" xfId="18708" xr:uid="{82934642-1A1C-45CB-8E14-4A61C2CBA9C0}"/>
    <cellStyle name="Comma 2 3 6 3 2 2 2" xfId="53718" xr:uid="{2DCA6CAC-4EE3-4A0D-9803-2CB111E7BD95}"/>
    <cellStyle name="Comma 2 3 6 3 2 2 3" xfId="36213" xr:uid="{88021370-80B7-4D97-A2D1-6DB485B62293}"/>
    <cellStyle name="Comma 2 3 6 3 2 3" xfId="44966" xr:uid="{10514EB2-1A7E-45EA-86D3-F4D992DB0275}"/>
    <cellStyle name="Comma 2 3 6 3 2 4" xfId="27461" xr:uid="{0554BF47-18BE-4910-AAB4-9846D996799D}"/>
    <cellStyle name="Comma 2 3 6 3 3" xfId="14332" xr:uid="{3529132A-109D-4EBC-A3EA-D6928FE8840E}"/>
    <cellStyle name="Comma 2 3 6 3 3 2" xfId="49342" xr:uid="{21E09147-8C81-4CAE-A9B1-7752163FEA4A}"/>
    <cellStyle name="Comma 2 3 6 3 3 3" xfId="31837" xr:uid="{24C526CA-EDD8-4296-8FE8-38BC17F32ADE}"/>
    <cellStyle name="Comma 2 3 6 3 4" xfId="40590" xr:uid="{01C3D675-11A7-4482-8FC2-4BDF3A396174}"/>
    <cellStyle name="Comma 2 3 6 3 5" xfId="23085" xr:uid="{B2B80BC2-010D-44BC-A474-245E43F295A6}"/>
    <cellStyle name="Comma 2 3 6 4" xfId="7767" xr:uid="{00000000-0005-0000-0000-0000A8070000}"/>
    <cellStyle name="Comma 2 3 6 4 2" xfId="16520" xr:uid="{915BE8DD-1E58-4094-A4DF-6C92EEA62A27}"/>
    <cellStyle name="Comma 2 3 6 4 2 2" xfId="51530" xr:uid="{4277A83E-EFFF-4AB5-9175-ABE16741C846}"/>
    <cellStyle name="Comma 2 3 6 4 2 3" xfId="34025" xr:uid="{8D72AD73-C766-4857-8B40-BA964CF7025A}"/>
    <cellStyle name="Comma 2 3 6 4 3" xfId="42778" xr:uid="{19B5636A-B2A8-499C-97CC-437A40DC30FA}"/>
    <cellStyle name="Comma 2 3 6 4 4" xfId="25273" xr:uid="{FA6BD675-7B37-47E5-9434-5748398BB492}"/>
    <cellStyle name="Comma 2 3 6 5" xfId="12144" xr:uid="{16A6086F-9C97-44C6-8ADE-ABFF1E1D431A}"/>
    <cellStyle name="Comma 2 3 6 5 2" xfId="47154" xr:uid="{BFBB764A-3B69-4E06-95CA-C12708983AFA}"/>
    <cellStyle name="Comma 2 3 6 5 3" xfId="29649" xr:uid="{101FF3BE-6504-4A71-865C-8A64A840B85D}"/>
    <cellStyle name="Comma 2 3 6 6" xfId="38402" xr:uid="{CA124628-45C1-4991-B542-A50350BAF827}"/>
    <cellStyle name="Comma 2 3 6 7" xfId="20897" xr:uid="{6F17A583-74A0-454D-B5CA-543D09B15F1E}"/>
    <cellStyle name="Comma 2 3 7" xfId="3936" xr:uid="{00000000-0005-0000-0000-0000A9070000}"/>
    <cellStyle name="Comma 2 3 7 2" xfId="6125" xr:uid="{00000000-0005-0000-0000-0000AA070000}"/>
    <cellStyle name="Comma 2 3 7 2 2" xfId="10502" xr:uid="{00000000-0005-0000-0000-0000AB070000}"/>
    <cellStyle name="Comma 2 3 7 2 2 2" xfId="19255" xr:uid="{062DB8C1-C45E-4152-BFD1-29848E9858AF}"/>
    <cellStyle name="Comma 2 3 7 2 2 2 2" xfId="54265" xr:uid="{E3B80422-B06B-473D-A8AB-D4274B9D777C}"/>
    <cellStyle name="Comma 2 3 7 2 2 2 3" xfId="36760" xr:uid="{ADFA81E1-53D1-4E1C-A8E1-3EE2C84A35B7}"/>
    <cellStyle name="Comma 2 3 7 2 2 3" xfId="45513" xr:uid="{72064B0B-3D2E-433F-8ABC-5D056E0B05F2}"/>
    <cellStyle name="Comma 2 3 7 2 2 4" xfId="28008" xr:uid="{F5274863-DDDB-4897-AE3D-9975DDD55E7E}"/>
    <cellStyle name="Comma 2 3 7 2 3" xfId="14879" xr:uid="{1B2F7BED-4829-4515-A190-F72C48CE449B}"/>
    <cellStyle name="Comma 2 3 7 2 3 2" xfId="49889" xr:uid="{ED31FC1D-786C-4C54-B3B7-55177432FE32}"/>
    <cellStyle name="Comma 2 3 7 2 3 3" xfId="32384" xr:uid="{30297371-269F-47E5-802F-E04EBED901A7}"/>
    <cellStyle name="Comma 2 3 7 2 4" xfId="41137" xr:uid="{732DAE98-0B88-4B3A-9D8B-DE7B9B2615C0}"/>
    <cellStyle name="Comma 2 3 7 2 5" xfId="23632" xr:uid="{8B2618E1-4CE8-4AAE-8731-FD4A853BD39B}"/>
    <cellStyle name="Comma 2 3 7 3" xfId="8314" xr:uid="{00000000-0005-0000-0000-0000AC070000}"/>
    <cellStyle name="Comma 2 3 7 3 2" xfId="17067" xr:uid="{984C9B82-A4F3-4588-8C8A-942CF50E4B73}"/>
    <cellStyle name="Comma 2 3 7 3 2 2" xfId="52077" xr:uid="{C5EE2B90-6814-45D3-8A47-D5244BDDC67E}"/>
    <cellStyle name="Comma 2 3 7 3 2 3" xfId="34572" xr:uid="{0913DDC8-70FE-441A-AB5F-DE456722B6EB}"/>
    <cellStyle name="Comma 2 3 7 3 3" xfId="43325" xr:uid="{99D0FCAE-3C0D-420D-9C05-916BF74DCF7A}"/>
    <cellStyle name="Comma 2 3 7 3 4" xfId="25820" xr:uid="{9791E3B5-0A66-4055-B178-1E91675A365F}"/>
    <cellStyle name="Comma 2 3 7 4" xfId="12691" xr:uid="{E49E86D5-EADC-44AB-9323-C9310CC96104}"/>
    <cellStyle name="Comma 2 3 7 4 2" xfId="47701" xr:uid="{A7BA996A-5F1A-4FDB-9513-20345B758650}"/>
    <cellStyle name="Comma 2 3 7 4 3" xfId="30196" xr:uid="{CD09A5B9-1388-4D80-AEFE-0C3F44850B17}"/>
    <cellStyle name="Comma 2 3 7 5" xfId="38949" xr:uid="{FB6C0DAF-16EB-41EE-945C-B3D22440634C}"/>
    <cellStyle name="Comma 2 3 7 6" xfId="21444" xr:uid="{82BE158A-3EA5-4084-BCC6-6FBC9FEA22AC}"/>
    <cellStyle name="Comma 2 3 8" xfId="5031" xr:uid="{00000000-0005-0000-0000-0000AD070000}"/>
    <cellStyle name="Comma 2 3 8 2" xfId="9408" xr:uid="{00000000-0005-0000-0000-0000AE070000}"/>
    <cellStyle name="Comma 2 3 8 2 2" xfId="18161" xr:uid="{35F9560A-4C85-4CEF-A364-4F0BA23C2DA9}"/>
    <cellStyle name="Comma 2 3 8 2 2 2" xfId="53171" xr:uid="{E5B43F10-31F5-4F9F-B4A7-68F45E769A44}"/>
    <cellStyle name="Comma 2 3 8 2 2 3" xfId="35666" xr:uid="{C60D21B4-B517-4F7C-B641-8549DFE89E14}"/>
    <cellStyle name="Comma 2 3 8 2 3" xfId="44419" xr:uid="{D76D8F83-9BBE-4D2E-B499-085414273171}"/>
    <cellStyle name="Comma 2 3 8 2 4" xfId="26914" xr:uid="{FE38AFE8-924F-4905-A20C-879722E05649}"/>
    <cellStyle name="Comma 2 3 8 3" xfId="13785" xr:uid="{28F6ACCA-E6D0-4EB9-8B4A-0D2B889311D2}"/>
    <cellStyle name="Comma 2 3 8 3 2" xfId="48795" xr:uid="{78F5D2B6-C96A-4628-8912-FD66F550FCF1}"/>
    <cellStyle name="Comma 2 3 8 3 3" xfId="31290" xr:uid="{32BAD42E-B241-4F09-B946-60612295124C}"/>
    <cellStyle name="Comma 2 3 8 4" xfId="40043" xr:uid="{C8926AF5-ABAA-44A9-A464-DB19D2DAD845}"/>
    <cellStyle name="Comma 2 3 8 5" xfId="22538" xr:uid="{74AA1F5A-9667-425C-B709-E4A179D2009E}"/>
    <cellStyle name="Comma 2 3 9" xfId="7220" xr:uid="{00000000-0005-0000-0000-0000AF070000}"/>
    <cellStyle name="Comma 2 3 9 2" xfId="15973" xr:uid="{74F6A65C-1020-458D-A249-D00402E5337A}"/>
    <cellStyle name="Comma 2 3 9 2 2" xfId="50983" xr:uid="{FECF04C9-161E-40E2-84D5-8AF7A83F851B}"/>
    <cellStyle name="Comma 2 3 9 2 3" xfId="33478" xr:uid="{5ED08971-AA65-467A-9A11-8F38AF2E63FE}"/>
    <cellStyle name="Comma 2 3 9 3" xfId="42231" xr:uid="{9037E25B-EFEC-47D7-998B-38C60D8C2CFB}"/>
    <cellStyle name="Comma 2 3 9 4" xfId="24726" xr:uid="{512730BD-E51C-46CB-AE47-02DE468DC966}"/>
    <cellStyle name="Comma 2 4" xfId="2929" xr:uid="{00000000-0005-0000-0000-0000B0070000}"/>
    <cellStyle name="Comma 2 4 10" xfId="20446" xr:uid="{601A6576-C070-4AA9-9C5E-51DCF40E87A7}"/>
    <cellStyle name="Comma 2 4 2" xfId="3041" xr:uid="{00000000-0005-0000-0000-0000B1070000}"/>
    <cellStyle name="Comma 2 4 2 2" xfId="3317" xr:uid="{00000000-0005-0000-0000-0000B2070000}"/>
    <cellStyle name="Comma 2 4 2 2 2" xfId="3870" xr:uid="{00000000-0005-0000-0000-0000B3070000}"/>
    <cellStyle name="Comma 2 4 2 2 2 2" xfId="4966" xr:uid="{00000000-0005-0000-0000-0000B4070000}"/>
    <cellStyle name="Comma 2 4 2 2 2 2 2" xfId="7155" xr:uid="{00000000-0005-0000-0000-0000B5070000}"/>
    <cellStyle name="Comma 2 4 2 2 2 2 2 2" xfId="11532" xr:uid="{00000000-0005-0000-0000-0000B6070000}"/>
    <cellStyle name="Comma 2 4 2 2 2 2 2 2 2" xfId="20285" xr:uid="{335A429F-E2A2-479D-A1BB-9AE426A86EF8}"/>
    <cellStyle name="Comma 2 4 2 2 2 2 2 2 2 2" xfId="55295" xr:uid="{992CD1A5-D92E-4AC6-AC0B-D4668D5F3572}"/>
    <cellStyle name="Comma 2 4 2 2 2 2 2 2 2 3" xfId="37790" xr:uid="{F42D2B07-E228-4EF5-86B9-527139A188A3}"/>
    <cellStyle name="Comma 2 4 2 2 2 2 2 2 3" xfId="46543" xr:uid="{9A788A97-5F64-41EE-ADC9-BD973CB62E37}"/>
    <cellStyle name="Comma 2 4 2 2 2 2 2 2 4" xfId="29038" xr:uid="{720B1B11-C237-4946-BDD9-7B78E8420860}"/>
    <cellStyle name="Comma 2 4 2 2 2 2 2 3" xfId="15909" xr:uid="{CEAC5FC9-790E-4522-9BB2-F44B3301C230}"/>
    <cellStyle name="Comma 2 4 2 2 2 2 2 3 2" xfId="50919" xr:uid="{B72057D2-86F6-46CE-9424-A5A4650DE147}"/>
    <cellStyle name="Comma 2 4 2 2 2 2 2 3 3" xfId="33414" xr:uid="{17AF9774-F2AA-4670-984D-91238BD21EB4}"/>
    <cellStyle name="Comma 2 4 2 2 2 2 2 4" xfId="42167" xr:uid="{48477693-183C-4C9E-BF36-EC6D8DE54BD9}"/>
    <cellStyle name="Comma 2 4 2 2 2 2 2 5" xfId="24662" xr:uid="{5AFCAA6F-336A-4A7E-8AD9-AC59683EE0CD}"/>
    <cellStyle name="Comma 2 4 2 2 2 2 3" xfId="9344" xr:uid="{00000000-0005-0000-0000-0000B7070000}"/>
    <cellStyle name="Comma 2 4 2 2 2 2 3 2" xfId="18097" xr:uid="{69FEBD95-6718-4DDC-9900-EF4161608840}"/>
    <cellStyle name="Comma 2 4 2 2 2 2 3 2 2" xfId="53107" xr:uid="{002FF73A-A361-421E-B130-4D247982709A}"/>
    <cellStyle name="Comma 2 4 2 2 2 2 3 2 3" xfId="35602" xr:uid="{48C32FF5-F211-4CF0-BEF0-364CD9865829}"/>
    <cellStyle name="Comma 2 4 2 2 2 2 3 3" xfId="44355" xr:uid="{D1E904EE-BCCB-49E9-8202-DC791647702E}"/>
    <cellStyle name="Comma 2 4 2 2 2 2 3 4" xfId="26850" xr:uid="{AF4B9270-F477-450F-AC1C-1486894F7CCF}"/>
    <cellStyle name="Comma 2 4 2 2 2 2 4" xfId="13721" xr:uid="{6C13044F-FAD1-48E2-8166-7BF0F5272E5B}"/>
    <cellStyle name="Comma 2 4 2 2 2 2 4 2" xfId="48731" xr:uid="{A8FE19F3-4477-4231-887F-104C24315C03}"/>
    <cellStyle name="Comma 2 4 2 2 2 2 4 3" xfId="31226" xr:uid="{F53DFBE4-A4A2-4C52-A1D9-3BDA9FF47304}"/>
    <cellStyle name="Comma 2 4 2 2 2 2 5" xfId="39979" xr:uid="{F14A1B0A-2ADC-4E0F-9DCD-E61859B62688}"/>
    <cellStyle name="Comma 2 4 2 2 2 2 6" xfId="22474" xr:uid="{02691ED1-E421-4C0D-9709-66A471CD547C}"/>
    <cellStyle name="Comma 2 4 2 2 2 3" xfId="6061" xr:uid="{00000000-0005-0000-0000-0000B8070000}"/>
    <cellStyle name="Comma 2 4 2 2 2 3 2" xfId="10438" xr:uid="{00000000-0005-0000-0000-0000B9070000}"/>
    <cellStyle name="Comma 2 4 2 2 2 3 2 2" xfId="19191" xr:uid="{7E43B67F-CFC7-4D37-B315-58DA00C33D9D}"/>
    <cellStyle name="Comma 2 4 2 2 2 3 2 2 2" xfId="54201" xr:uid="{F3DFC2EF-094A-4241-B8F4-7B1F7449BC19}"/>
    <cellStyle name="Comma 2 4 2 2 2 3 2 2 3" xfId="36696" xr:uid="{983BBAB7-ED24-4B98-9687-84E17087CDAE}"/>
    <cellStyle name="Comma 2 4 2 2 2 3 2 3" xfId="45449" xr:uid="{8A3C8811-E955-4F30-BE73-949FC562BC92}"/>
    <cellStyle name="Comma 2 4 2 2 2 3 2 4" xfId="27944" xr:uid="{6BC0311F-73BF-434A-9E8E-396B8510C18A}"/>
    <cellStyle name="Comma 2 4 2 2 2 3 3" xfId="14815" xr:uid="{95BD1826-2784-4FAF-9A15-9D07247AFC3D}"/>
    <cellStyle name="Comma 2 4 2 2 2 3 3 2" xfId="49825" xr:uid="{D680521F-101B-453F-9F7C-AB7C0E314455}"/>
    <cellStyle name="Comma 2 4 2 2 2 3 3 3" xfId="32320" xr:uid="{B9A8C8A9-A373-47A6-99A8-FC8F41DD5A87}"/>
    <cellStyle name="Comma 2 4 2 2 2 3 4" xfId="41073" xr:uid="{AD0C78BB-E0EB-4721-B5C7-0A7116B424E7}"/>
    <cellStyle name="Comma 2 4 2 2 2 3 5" xfId="23568" xr:uid="{A5E152BA-4E67-4751-ABCD-553DBECB86EC}"/>
    <cellStyle name="Comma 2 4 2 2 2 4" xfId="8250" xr:uid="{00000000-0005-0000-0000-0000BA070000}"/>
    <cellStyle name="Comma 2 4 2 2 2 4 2" xfId="17003" xr:uid="{F75CA19C-5722-4343-B95A-440B291EB73F}"/>
    <cellStyle name="Comma 2 4 2 2 2 4 2 2" xfId="52013" xr:uid="{C1C9EF92-9838-48B8-B589-5B5D6D29E2C6}"/>
    <cellStyle name="Comma 2 4 2 2 2 4 2 3" xfId="34508" xr:uid="{6C45EB6F-6D48-49C6-B155-6108B5E56430}"/>
    <cellStyle name="Comma 2 4 2 2 2 4 3" xfId="43261" xr:uid="{E2EC27C3-AE07-4BBA-8D7E-33FDA642CB2F}"/>
    <cellStyle name="Comma 2 4 2 2 2 4 4" xfId="25756" xr:uid="{825962D1-6E24-477F-87BA-F4C6401767A7}"/>
    <cellStyle name="Comma 2 4 2 2 2 5" xfId="12627" xr:uid="{2EC31E6F-E680-4E27-BD0B-43ED912B9633}"/>
    <cellStyle name="Comma 2 4 2 2 2 5 2" xfId="47637" xr:uid="{A73285FA-9ED9-4A34-B052-62419D5532A2}"/>
    <cellStyle name="Comma 2 4 2 2 2 5 3" xfId="30132" xr:uid="{6E5C8B25-9721-4299-AB24-E8C77CA7F643}"/>
    <cellStyle name="Comma 2 4 2 2 2 6" xfId="38885" xr:uid="{4B593966-55A7-4160-BDAF-4325FA989C68}"/>
    <cellStyle name="Comma 2 4 2 2 2 7" xfId="21380" xr:uid="{6E3B305F-B414-44D0-A637-EFBE1543FC21}"/>
    <cellStyle name="Comma 2 4 2 2 3" xfId="4418" xr:uid="{00000000-0005-0000-0000-0000BB070000}"/>
    <cellStyle name="Comma 2 4 2 2 3 2" xfId="6607" xr:uid="{00000000-0005-0000-0000-0000BC070000}"/>
    <cellStyle name="Comma 2 4 2 2 3 2 2" xfId="10984" xr:uid="{00000000-0005-0000-0000-0000BD070000}"/>
    <cellStyle name="Comma 2 4 2 2 3 2 2 2" xfId="19737" xr:uid="{AE1BC8C0-4282-4197-9466-469DA4560517}"/>
    <cellStyle name="Comma 2 4 2 2 3 2 2 2 2" xfId="54747" xr:uid="{89C847C9-6DBA-44D7-BD68-4523F0B51050}"/>
    <cellStyle name="Comma 2 4 2 2 3 2 2 2 3" xfId="37242" xr:uid="{CC87A22D-3F03-4D28-83DD-1B45814224AC}"/>
    <cellStyle name="Comma 2 4 2 2 3 2 2 3" xfId="45995" xr:uid="{1EA087FD-A828-4BED-948D-1F90C408266A}"/>
    <cellStyle name="Comma 2 4 2 2 3 2 2 4" xfId="28490" xr:uid="{A72BFB81-EDB8-40D6-B585-22258C242898}"/>
    <cellStyle name="Comma 2 4 2 2 3 2 3" xfId="15361" xr:uid="{2B95D792-1D21-421E-BE38-339C908ECAB8}"/>
    <cellStyle name="Comma 2 4 2 2 3 2 3 2" xfId="50371" xr:uid="{5C6E9CF6-49BE-423E-900C-6FCE4E74B1D5}"/>
    <cellStyle name="Comma 2 4 2 2 3 2 3 3" xfId="32866" xr:uid="{F40A880F-0DAC-4E4B-A7CB-5874C378EFA9}"/>
    <cellStyle name="Comma 2 4 2 2 3 2 4" xfId="41619" xr:uid="{F0126073-450D-47EC-9340-DFDD9FBBBE85}"/>
    <cellStyle name="Comma 2 4 2 2 3 2 5" xfId="24114" xr:uid="{055574D5-D34B-4B4C-99D8-F753368E22D4}"/>
    <cellStyle name="Comma 2 4 2 2 3 3" xfId="8796" xr:uid="{00000000-0005-0000-0000-0000BE070000}"/>
    <cellStyle name="Comma 2 4 2 2 3 3 2" xfId="17549" xr:uid="{72EC6445-AF85-4D95-9753-6DF0D6726C7E}"/>
    <cellStyle name="Comma 2 4 2 2 3 3 2 2" xfId="52559" xr:uid="{90A0ACEC-F87F-48ED-BBDD-1A71988CCFCE}"/>
    <cellStyle name="Comma 2 4 2 2 3 3 2 3" xfId="35054" xr:uid="{F2ED977F-EF9A-4395-AD99-8482FDE1697F}"/>
    <cellStyle name="Comma 2 4 2 2 3 3 3" xfId="43807" xr:uid="{52FD1127-A0D0-4EBE-891D-66FC9063FF0C}"/>
    <cellStyle name="Comma 2 4 2 2 3 3 4" xfId="26302" xr:uid="{135A38E9-1BB9-4C5D-9BF9-28B3A30867EE}"/>
    <cellStyle name="Comma 2 4 2 2 3 4" xfId="13173" xr:uid="{76A2653A-B186-4061-936E-B3D7C33554E6}"/>
    <cellStyle name="Comma 2 4 2 2 3 4 2" xfId="48183" xr:uid="{665D50C0-FE4C-4328-A194-B75E63E787CD}"/>
    <cellStyle name="Comma 2 4 2 2 3 4 3" xfId="30678" xr:uid="{5C4D5FE1-2F5D-4468-908F-D0AF78AAB3A3}"/>
    <cellStyle name="Comma 2 4 2 2 3 5" xfId="39431" xr:uid="{6AB5EF7C-85FF-444D-9560-55AD2A04BE3A}"/>
    <cellStyle name="Comma 2 4 2 2 3 6" xfId="21926" xr:uid="{FAFA9263-B708-459F-B568-88CBD93B2895}"/>
    <cellStyle name="Comma 2 4 2 2 4" xfId="5513" xr:uid="{00000000-0005-0000-0000-0000BF070000}"/>
    <cellStyle name="Comma 2 4 2 2 4 2" xfId="9890" xr:uid="{00000000-0005-0000-0000-0000C0070000}"/>
    <cellStyle name="Comma 2 4 2 2 4 2 2" xfId="18643" xr:uid="{ECD06C20-03B2-4A2C-946B-6D8B3FC02605}"/>
    <cellStyle name="Comma 2 4 2 2 4 2 2 2" xfId="53653" xr:uid="{A6F20D6B-54B4-404A-AECC-63813D05F76C}"/>
    <cellStyle name="Comma 2 4 2 2 4 2 2 3" xfId="36148" xr:uid="{939A1FF1-D424-45C0-A118-C998A4A15BF2}"/>
    <cellStyle name="Comma 2 4 2 2 4 2 3" xfId="44901" xr:uid="{3A9E2E06-AB9E-400F-A8C2-821B6B28ABE2}"/>
    <cellStyle name="Comma 2 4 2 2 4 2 4" xfId="27396" xr:uid="{EA2641A1-329F-42D1-95F7-ACD279A805EE}"/>
    <cellStyle name="Comma 2 4 2 2 4 3" xfId="14267" xr:uid="{A2CCA339-BCC7-4EC9-AF16-03DB59301333}"/>
    <cellStyle name="Comma 2 4 2 2 4 3 2" xfId="49277" xr:uid="{15C76852-0F01-445F-85F6-0DFC7CB5DE44}"/>
    <cellStyle name="Comma 2 4 2 2 4 3 3" xfId="31772" xr:uid="{4E495E5C-47D1-43F5-AB3A-347A4BFA49C6}"/>
    <cellStyle name="Comma 2 4 2 2 4 4" xfId="40525" xr:uid="{9B87A044-286C-413D-85F5-F9D59ADD0E6B}"/>
    <cellStyle name="Comma 2 4 2 2 4 5" xfId="23020" xr:uid="{D337A260-0967-4805-A648-EF7FD9D83037}"/>
    <cellStyle name="Comma 2 4 2 2 5" xfId="7702" xr:uid="{00000000-0005-0000-0000-0000C1070000}"/>
    <cellStyle name="Comma 2 4 2 2 5 2" xfId="16455" xr:uid="{2A1F7CD7-3AA4-4EF3-840C-B7C0BAD8AB04}"/>
    <cellStyle name="Comma 2 4 2 2 5 2 2" xfId="51465" xr:uid="{B7278782-2472-4F43-B02D-27489BB97DE5}"/>
    <cellStyle name="Comma 2 4 2 2 5 2 3" xfId="33960" xr:uid="{9CB07647-454E-4993-A2E7-434B5542D2E5}"/>
    <cellStyle name="Comma 2 4 2 2 5 3" xfId="42713" xr:uid="{6ACAF7E8-4070-4CD0-9A2E-7DA033505CE5}"/>
    <cellStyle name="Comma 2 4 2 2 5 4" xfId="25208" xr:uid="{2EB315B1-CD03-479E-89A7-32DF8CFDBC08}"/>
    <cellStyle name="Comma 2 4 2 2 6" xfId="12079" xr:uid="{0F74D64E-B374-43E2-B000-B0C6DC7D9219}"/>
    <cellStyle name="Comma 2 4 2 2 6 2" xfId="47089" xr:uid="{7BB9BFD2-8E7A-4A8F-A43F-91C9AB6DE549}"/>
    <cellStyle name="Comma 2 4 2 2 6 3" xfId="29584" xr:uid="{62F74FE4-6222-437D-A131-07C93B334B20}"/>
    <cellStyle name="Comma 2 4 2 2 7" xfId="38337" xr:uid="{142A6294-326F-4BB5-9C61-60BB6C26D3F7}"/>
    <cellStyle name="Comma 2 4 2 2 8" xfId="20832" xr:uid="{51EEEEFA-3AF6-4ABE-9E68-AE3E9C507ED7}"/>
    <cellStyle name="Comma 2 4 2 3" xfId="3596" xr:uid="{00000000-0005-0000-0000-0000C2070000}"/>
    <cellStyle name="Comma 2 4 2 3 2" xfId="4692" xr:uid="{00000000-0005-0000-0000-0000C3070000}"/>
    <cellStyle name="Comma 2 4 2 3 2 2" xfId="6881" xr:uid="{00000000-0005-0000-0000-0000C4070000}"/>
    <cellStyle name="Comma 2 4 2 3 2 2 2" xfId="11258" xr:uid="{00000000-0005-0000-0000-0000C5070000}"/>
    <cellStyle name="Comma 2 4 2 3 2 2 2 2" xfId="20011" xr:uid="{39382CF6-C961-4F48-B3EE-A4CF7B447177}"/>
    <cellStyle name="Comma 2 4 2 3 2 2 2 2 2" xfId="55021" xr:uid="{6861013F-8E4F-4BF8-9B55-4C2695F596DE}"/>
    <cellStyle name="Comma 2 4 2 3 2 2 2 2 3" xfId="37516" xr:uid="{6FE520A1-E214-4384-BF7A-3831EB9CA85F}"/>
    <cellStyle name="Comma 2 4 2 3 2 2 2 3" xfId="46269" xr:uid="{AA004DAC-00C8-409A-BBC3-9C390A2FDFCE}"/>
    <cellStyle name="Comma 2 4 2 3 2 2 2 4" xfId="28764" xr:uid="{A66841AF-5F0D-4EAF-B284-89A4187AE237}"/>
    <cellStyle name="Comma 2 4 2 3 2 2 3" xfId="15635" xr:uid="{41FB3FAA-3B0C-4804-AEC5-FE59A2E537C8}"/>
    <cellStyle name="Comma 2 4 2 3 2 2 3 2" xfId="50645" xr:uid="{13D70F71-917A-4042-B826-1B7724AC43A9}"/>
    <cellStyle name="Comma 2 4 2 3 2 2 3 3" xfId="33140" xr:uid="{B2042721-561B-4F6B-9336-C9139B2C3BAA}"/>
    <cellStyle name="Comma 2 4 2 3 2 2 4" xfId="41893" xr:uid="{6FA343AC-45F8-48A8-B0BE-DC30FB630ADC}"/>
    <cellStyle name="Comma 2 4 2 3 2 2 5" xfId="24388" xr:uid="{8B6480E4-11B7-4F46-ABC8-BA3209E30C37}"/>
    <cellStyle name="Comma 2 4 2 3 2 3" xfId="9070" xr:uid="{00000000-0005-0000-0000-0000C6070000}"/>
    <cellStyle name="Comma 2 4 2 3 2 3 2" xfId="17823" xr:uid="{31D5DDA9-D838-4102-9E95-372F8B002D16}"/>
    <cellStyle name="Comma 2 4 2 3 2 3 2 2" xfId="52833" xr:uid="{5F8E731E-469E-4CB6-8B64-A7FBA5F14376}"/>
    <cellStyle name="Comma 2 4 2 3 2 3 2 3" xfId="35328" xr:uid="{B16814B6-60D9-4266-B975-23A40CF36EC5}"/>
    <cellStyle name="Comma 2 4 2 3 2 3 3" xfId="44081" xr:uid="{62E784B3-D579-4C15-BF67-8E81AFBDF1A9}"/>
    <cellStyle name="Comma 2 4 2 3 2 3 4" xfId="26576" xr:uid="{F048FD3C-6240-4C4D-9F98-822CDB63FE19}"/>
    <cellStyle name="Comma 2 4 2 3 2 4" xfId="13447" xr:uid="{D7E8DF3C-9556-4421-99CE-99AC18D3971E}"/>
    <cellStyle name="Comma 2 4 2 3 2 4 2" xfId="48457" xr:uid="{5479FAD8-86E1-40B9-87B8-5C013B30BFC8}"/>
    <cellStyle name="Comma 2 4 2 3 2 4 3" xfId="30952" xr:uid="{9F94F0EC-9086-4122-8769-6F7FFA85870E}"/>
    <cellStyle name="Comma 2 4 2 3 2 5" xfId="39705" xr:uid="{59180188-C581-464A-8E3D-9760EC6F5D8D}"/>
    <cellStyle name="Comma 2 4 2 3 2 6" xfId="22200" xr:uid="{BAE67FF6-A303-46EC-9174-3EAB9928CB20}"/>
    <cellStyle name="Comma 2 4 2 3 3" xfId="5787" xr:uid="{00000000-0005-0000-0000-0000C7070000}"/>
    <cellStyle name="Comma 2 4 2 3 3 2" xfId="10164" xr:uid="{00000000-0005-0000-0000-0000C8070000}"/>
    <cellStyle name="Comma 2 4 2 3 3 2 2" xfId="18917" xr:uid="{5B51C8AD-6E2A-4192-BE84-F9A667D2A7E8}"/>
    <cellStyle name="Comma 2 4 2 3 3 2 2 2" xfId="53927" xr:uid="{268646CA-D42B-4E14-90A7-BBBF18DA1345}"/>
    <cellStyle name="Comma 2 4 2 3 3 2 2 3" xfId="36422" xr:uid="{C536DF32-EDB9-4A28-932B-A714A14A4795}"/>
    <cellStyle name="Comma 2 4 2 3 3 2 3" xfId="45175" xr:uid="{597A0AC6-D5A2-4BD4-83C6-6A8EC80BA88B}"/>
    <cellStyle name="Comma 2 4 2 3 3 2 4" xfId="27670" xr:uid="{DAE3FC8F-0FFF-46B8-A18A-00F69BE1737F}"/>
    <cellStyle name="Comma 2 4 2 3 3 3" xfId="14541" xr:uid="{14C226A6-A498-40AE-B7E7-8711FCB53D94}"/>
    <cellStyle name="Comma 2 4 2 3 3 3 2" xfId="49551" xr:uid="{50371BD8-9B44-4995-84ED-D79945721629}"/>
    <cellStyle name="Comma 2 4 2 3 3 3 3" xfId="32046" xr:uid="{E7863A41-3E45-4727-9CDA-81DBA058CA89}"/>
    <cellStyle name="Comma 2 4 2 3 3 4" xfId="40799" xr:uid="{80A6C0B5-087E-410F-AAE6-946C2232AD14}"/>
    <cellStyle name="Comma 2 4 2 3 3 5" xfId="23294" xr:uid="{DE224169-405C-46A4-8B99-26A0C6AD2051}"/>
    <cellStyle name="Comma 2 4 2 3 4" xfId="7976" xr:uid="{00000000-0005-0000-0000-0000C9070000}"/>
    <cellStyle name="Comma 2 4 2 3 4 2" xfId="16729" xr:uid="{3A02968C-F3E7-4C1C-976F-645B2D124C13}"/>
    <cellStyle name="Comma 2 4 2 3 4 2 2" xfId="51739" xr:uid="{B9159676-E5E4-49DD-8867-B6AF2B85AC6A}"/>
    <cellStyle name="Comma 2 4 2 3 4 2 3" xfId="34234" xr:uid="{FB3FA6C1-3BEE-4873-8134-A5976E32BF98}"/>
    <cellStyle name="Comma 2 4 2 3 4 3" xfId="42987" xr:uid="{85E6186D-944A-4B53-AE15-1FA1C6DCD51F}"/>
    <cellStyle name="Comma 2 4 2 3 4 4" xfId="25482" xr:uid="{EA986D1E-C786-432C-BDCA-D4AC7E564EB3}"/>
    <cellStyle name="Comma 2 4 2 3 5" xfId="12353" xr:uid="{8DE6FC03-42E3-40FF-8415-783CA30494E6}"/>
    <cellStyle name="Comma 2 4 2 3 5 2" xfId="47363" xr:uid="{8F8D21D5-BB0B-4C4D-83FE-918A7E85C1BA}"/>
    <cellStyle name="Comma 2 4 2 3 5 3" xfId="29858" xr:uid="{6626BF6A-C311-405F-8D21-AFC325FE4E17}"/>
    <cellStyle name="Comma 2 4 2 3 6" xfId="38611" xr:uid="{B20123D0-931D-4AB3-9810-5AE3CB4F415E}"/>
    <cellStyle name="Comma 2 4 2 3 7" xfId="21106" xr:uid="{540CF248-6ED8-42C8-A0A2-E6ED37F7EC21}"/>
    <cellStyle name="Comma 2 4 2 4" xfId="4144" xr:uid="{00000000-0005-0000-0000-0000CA070000}"/>
    <cellStyle name="Comma 2 4 2 4 2" xfId="6333" xr:uid="{00000000-0005-0000-0000-0000CB070000}"/>
    <cellStyle name="Comma 2 4 2 4 2 2" xfId="10710" xr:uid="{00000000-0005-0000-0000-0000CC070000}"/>
    <cellStyle name="Comma 2 4 2 4 2 2 2" xfId="19463" xr:uid="{F55B8DE8-819D-4188-8135-893AB1CDC493}"/>
    <cellStyle name="Comma 2 4 2 4 2 2 2 2" xfId="54473" xr:uid="{2DB03FB1-5993-4C1C-A6F5-0AB081FC799A}"/>
    <cellStyle name="Comma 2 4 2 4 2 2 2 3" xfId="36968" xr:uid="{414A2A4E-76D4-46C0-85D8-FAF8B59A6A8A}"/>
    <cellStyle name="Comma 2 4 2 4 2 2 3" xfId="45721" xr:uid="{BE5AA25F-81A9-496C-883E-B5A79891F376}"/>
    <cellStyle name="Comma 2 4 2 4 2 2 4" xfId="28216" xr:uid="{EC4799DB-C721-4C43-B697-2CE92CC5DBEB}"/>
    <cellStyle name="Comma 2 4 2 4 2 3" xfId="15087" xr:uid="{F88A3BC9-05BD-47E8-A657-2F655E8A67C3}"/>
    <cellStyle name="Comma 2 4 2 4 2 3 2" xfId="50097" xr:uid="{B32EAF16-4CC0-446D-8E8F-2E4DAE610580}"/>
    <cellStyle name="Comma 2 4 2 4 2 3 3" xfId="32592" xr:uid="{2E268E0A-367E-4B66-8594-A94DDA8EEEE2}"/>
    <cellStyle name="Comma 2 4 2 4 2 4" xfId="41345" xr:uid="{E4846171-8BD9-4D0F-B05D-6CA02520EE7B}"/>
    <cellStyle name="Comma 2 4 2 4 2 5" xfId="23840" xr:uid="{2358812C-2EA4-4DCC-887F-B7FA05EA37BC}"/>
    <cellStyle name="Comma 2 4 2 4 3" xfId="8522" xr:uid="{00000000-0005-0000-0000-0000CD070000}"/>
    <cellStyle name="Comma 2 4 2 4 3 2" xfId="17275" xr:uid="{6F430F67-3DA6-4349-8188-872B61ED25DD}"/>
    <cellStyle name="Comma 2 4 2 4 3 2 2" xfId="52285" xr:uid="{26DDC705-38DD-44AB-B34B-548DB785066E}"/>
    <cellStyle name="Comma 2 4 2 4 3 2 3" xfId="34780" xr:uid="{6FC0CA2E-1194-43DF-A1FF-B988853EEC15}"/>
    <cellStyle name="Comma 2 4 2 4 3 3" xfId="43533" xr:uid="{3FE54CAE-B3D3-4986-8DB5-BA24ADBB0D13}"/>
    <cellStyle name="Comma 2 4 2 4 3 4" xfId="26028" xr:uid="{5C952426-DC80-4AF5-8704-11A56D344C0B}"/>
    <cellStyle name="Comma 2 4 2 4 4" xfId="12899" xr:uid="{A28C8522-4274-4C99-8CBA-077DBA31848A}"/>
    <cellStyle name="Comma 2 4 2 4 4 2" xfId="47909" xr:uid="{2DB3948F-7657-4E01-A943-4CDC24D01B79}"/>
    <cellStyle name="Comma 2 4 2 4 4 3" xfId="30404" xr:uid="{A6513EA4-CBD2-4FEF-8775-23099186C7C3}"/>
    <cellStyle name="Comma 2 4 2 4 5" xfId="39157" xr:uid="{99CD221F-776F-4E51-A670-07F9C2E10AEA}"/>
    <cellStyle name="Comma 2 4 2 4 6" xfId="21652" xr:uid="{9BB10BF3-EC37-4E10-95BE-AF6F7EFB66D7}"/>
    <cellStyle name="Comma 2 4 2 5" xfId="5239" xr:uid="{00000000-0005-0000-0000-0000CE070000}"/>
    <cellStyle name="Comma 2 4 2 5 2" xfId="9616" xr:uid="{00000000-0005-0000-0000-0000CF070000}"/>
    <cellStyle name="Comma 2 4 2 5 2 2" xfId="18369" xr:uid="{B32D4BF5-D699-4474-836D-8419511A05A5}"/>
    <cellStyle name="Comma 2 4 2 5 2 2 2" xfId="53379" xr:uid="{D34F9511-39E4-429E-B04B-DDD2DDAA388A}"/>
    <cellStyle name="Comma 2 4 2 5 2 2 3" xfId="35874" xr:uid="{50B011A9-545E-48F1-9E5B-914D83D30E3B}"/>
    <cellStyle name="Comma 2 4 2 5 2 3" xfId="44627" xr:uid="{7A516C6E-5D3F-4545-A7FB-A03435FDE5A8}"/>
    <cellStyle name="Comma 2 4 2 5 2 4" xfId="27122" xr:uid="{E1AA6333-5C70-4387-8C84-7F46AFFDF885}"/>
    <cellStyle name="Comma 2 4 2 5 3" xfId="13993" xr:uid="{A9A0537B-932A-4336-B5EC-E2AB1425DDAF}"/>
    <cellStyle name="Comma 2 4 2 5 3 2" xfId="49003" xr:uid="{6DB05D4E-4BDB-484D-BB33-E1B59ADF0237}"/>
    <cellStyle name="Comma 2 4 2 5 3 3" xfId="31498" xr:uid="{5AAEDDDD-31F8-423C-9956-02609F285880}"/>
    <cellStyle name="Comma 2 4 2 5 4" xfId="40251" xr:uid="{D121CED8-2602-44F0-9694-465CBB81D3F6}"/>
    <cellStyle name="Comma 2 4 2 5 5" xfId="22746" xr:uid="{AB85E1D9-6005-4C0E-819E-BCB2039F8940}"/>
    <cellStyle name="Comma 2 4 2 6" xfId="7428" xr:uid="{00000000-0005-0000-0000-0000D0070000}"/>
    <cellStyle name="Comma 2 4 2 6 2" xfId="16181" xr:uid="{F99B5F56-9A2A-43C9-B651-AE0A6408127A}"/>
    <cellStyle name="Comma 2 4 2 6 2 2" xfId="51191" xr:uid="{384C347C-3556-4CC5-BD57-B0E230D7D692}"/>
    <cellStyle name="Comma 2 4 2 6 2 3" xfId="33686" xr:uid="{FA7335A4-BE0D-4AE2-86B0-6463B11327BD}"/>
    <cellStyle name="Comma 2 4 2 6 3" xfId="42439" xr:uid="{FC8D7533-BBC2-4855-9748-6096625FC652}"/>
    <cellStyle name="Comma 2 4 2 6 4" xfId="24934" xr:uid="{37EF520A-C287-4CDA-B9A9-5827CB1BDEE4}"/>
    <cellStyle name="Comma 2 4 2 7" xfId="11805" xr:uid="{12AAD568-D559-44CE-958A-74CECC09561A}"/>
    <cellStyle name="Comma 2 4 2 7 2" xfId="46815" xr:uid="{5017BAC0-B868-48DA-87B1-EEE97B579156}"/>
    <cellStyle name="Comma 2 4 2 7 3" xfId="29310" xr:uid="{05410D97-1C33-4931-A18E-F71178CBCFA0}"/>
    <cellStyle name="Comma 2 4 2 8" xfId="38063" xr:uid="{A3D1AD33-53D2-4DF1-B66F-CDE0E1AE8669}"/>
    <cellStyle name="Comma 2 4 2 9" xfId="20558" xr:uid="{9B96FAB2-11D9-406F-9635-750B104F1E0A}"/>
    <cellStyle name="Comma 2 4 3" xfId="3205" xr:uid="{00000000-0005-0000-0000-0000D1070000}"/>
    <cellStyle name="Comma 2 4 3 2" xfId="3758" xr:uid="{00000000-0005-0000-0000-0000D2070000}"/>
    <cellStyle name="Comma 2 4 3 2 2" xfId="4854" xr:uid="{00000000-0005-0000-0000-0000D3070000}"/>
    <cellStyle name="Comma 2 4 3 2 2 2" xfId="7043" xr:uid="{00000000-0005-0000-0000-0000D4070000}"/>
    <cellStyle name="Comma 2 4 3 2 2 2 2" xfId="11420" xr:uid="{00000000-0005-0000-0000-0000D5070000}"/>
    <cellStyle name="Comma 2 4 3 2 2 2 2 2" xfId="20173" xr:uid="{29DA0432-9931-4736-B9FE-8A97B08D2F82}"/>
    <cellStyle name="Comma 2 4 3 2 2 2 2 2 2" xfId="55183" xr:uid="{72543169-B94B-461D-9431-88E9786E3F5C}"/>
    <cellStyle name="Comma 2 4 3 2 2 2 2 2 3" xfId="37678" xr:uid="{884FA6DB-B711-4D3A-BB06-75A93F97709D}"/>
    <cellStyle name="Comma 2 4 3 2 2 2 2 3" xfId="46431" xr:uid="{EB27BF2A-F99C-4ACA-9A00-120224BBC64C}"/>
    <cellStyle name="Comma 2 4 3 2 2 2 2 4" xfId="28926" xr:uid="{735E8A18-81AB-4983-BB83-3C23917191F4}"/>
    <cellStyle name="Comma 2 4 3 2 2 2 3" xfId="15797" xr:uid="{98304581-579E-4684-8CAD-42867859D42B}"/>
    <cellStyle name="Comma 2 4 3 2 2 2 3 2" xfId="50807" xr:uid="{32F77B13-7CA4-4C2F-B346-5573E3E6539A}"/>
    <cellStyle name="Comma 2 4 3 2 2 2 3 3" xfId="33302" xr:uid="{C2C30757-A8C4-4844-B6CE-86435980BA0F}"/>
    <cellStyle name="Comma 2 4 3 2 2 2 4" xfId="42055" xr:uid="{9FFA441B-7EB1-4F72-A50D-4CDBC804636C}"/>
    <cellStyle name="Comma 2 4 3 2 2 2 5" xfId="24550" xr:uid="{4DAFEC16-55E6-40A2-AF7A-7514D01CDDC0}"/>
    <cellStyle name="Comma 2 4 3 2 2 3" xfId="9232" xr:uid="{00000000-0005-0000-0000-0000D6070000}"/>
    <cellStyle name="Comma 2 4 3 2 2 3 2" xfId="17985" xr:uid="{D9AFBF72-0D43-49E8-86EB-297B3C4D0C2A}"/>
    <cellStyle name="Comma 2 4 3 2 2 3 2 2" xfId="52995" xr:uid="{CDE64CED-1704-4756-A24F-33C6331FF4B0}"/>
    <cellStyle name="Comma 2 4 3 2 2 3 2 3" xfId="35490" xr:uid="{1B9931B6-AEA2-4567-8EF7-9B9247FF7D8B}"/>
    <cellStyle name="Comma 2 4 3 2 2 3 3" xfId="44243" xr:uid="{4ED594DC-79B2-42FB-B49F-206D2F87B5B7}"/>
    <cellStyle name="Comma 2 4 3 2 2 3 4" xfId="26738" xr:uid="{614862B9-94CC-4AE8-9D1D-B3A017BBC480}"/>
    <cellStyle name="Comma 2 4 3 2 2 4" xfId="13609" xr:uid="{B6BC06C7-CE48-4BE1-9ADF-3D26DD357354}"/>
    <cellStyle name="Comma 2 4 3 2 2 4 2" xfId="48619" xr:uid="{2F0413C4-1C9B-4D21-8826-CBC741BC6D44}"/>
    <cellStyle name="Comma 2 4 3 2 2 4 3" xfId="31114" xr:uid="{5EA7FFCD-4767-48CF-AA77-A95A3A232D05}"/>
    <cellStyle name="Comma 2 4 3 2 2 5" xfId="39867" xr:uid="{EA966CED-CFBC-472A-9627-4AD3A08A3E62}"/>
    <cellStyle name="Comma 2 4 3 2 2 6" xfId="22362" xr:uid="{F5D70352-2376-4325-8156-07B470F0FAEE}"/>
    <cellStyle name="Comma 2 4 3 2 3" xfId="5949" xr:uid="{00000000-0005-0000-0000-0000D7070000}"/>
    <cellStyle name="Comma 2 4 3 2 3 2" xfId="10326" xr:uid="{00000000-0005-0000-0000-0000D8070000}"/>
    <cellStyle name="Comma 2 4 3 2 3 2 2" xfId="19079" xr:uid="{C9C39F03-AD92-4D51-9537-ECDCC5767219}"/>
    <cellStyle name="Comma 2 4 3 2 3 2 2 2" xfId="54089" xr:uid="{9CC70F10-4335-4D4C-B6C0-D63EF9CCD572}"/>
    <cellStyle name="Comma 2 4 3 2 3 2 2 3" xfId="36584" xr:uid="{34CFE498-58A0-4905-A4C4-B5CFD08993D4}"/>
    <cellStyle name="Comma 2 4 3 2 3 2 3" xfId="45337" xr:uid="{35BD2BC8-821C-4D95-9C75-B701DAB880D4}"/>
    <cellStyle name="Comma 2 4 3 2 3 2 4" xfId="27832" xr:uid="{A644727B-9470-4FFF-B0A7-19D283B1D4F3}"/>
    <cellStyle name="Comma 2 4 3 2 3 3" xfId="14703" xr:uid="{2D0DBA30-BB5A-4FFF-ACF5-D877CB4D8F16}"/>
    <cellStyle name="Comma 2 4 3 2 3 3 2" xfId="49713" xr:uid="{49911CB2-7154-41AD-A201-2BAECA401766}"/>
    <cellStyle name="Comma 2 4 3 2 3 3 3" xfId="32208" xr:uid="{0F9B2805-CD48-449A-BD1B-F105199C288A}"/>
    <cellStyle name="Comma 2 4 3 2 3 4" xfId="40961" xr:uid="{1B2903DB-A935-43A4-B025-02F0883E858B}"/>
    <cellStyle name="Comma 2 4 3 2 3 5" xfId="23456" xr:uid="{F3523BA8-786F-4571-95C5-940820818E0C}"/>
    <cellStyle name="Comma 2 4 3 2 4" xfId="8138" xr:uid="{00000000-0005-0000-0000-0000D9070000}"/>
    <cellStyle name="Comma 2 4 3 2 4 2" xfId="16891" xr:uid="{198FBFB6-05C9-482F-9A95-CCCFCB7B87A7}"/>
    <cellStyle name="Comma 2 4 3 2 4 2 2" xfId="51901" xr:uid="{82AC9540-6C2C-4337-9835-1F993AF2F3D2}"/>
    <cellStyle name="Comma 2 4 3 2 4 2 3" xfId="34396" xr:uid="{CB09268E-6038-484A-BFD7-2250627F7F8F}"/>
    <cellStyle name="Comma 2 4 3 2 4 3" xfId="43149" xr:uid="{196790FB-582D-418D-8C03-EF8F791A36E2}"/>
    <cellStyle name="Comma 2 4 3 2 4 4" xfId="25644" xr:uid="{18C2E159-953A-48AD-AECB-BAF9B35F1074}"/>
    <cellStyle name="Comma 2 4 3 2 5" xfId="12515" xr:uid="{3AB59E62-20D2-400F-9794-83F0DB7BF20C}"/>
    <cellStyle name="Comma 2 4 3 2 5 2" xfId="47525" xr:uid="{A77A3B89-857F-42EE-A36A-E88454059FF8}"/>
    <cellStyle name="Comma 2 4 3 2 5 3" xfId="30020" xr:uid="{93CD351B-1D9D-4022-9C46-9884C50E08B4}"/>
    <cellStyle name="Comma 2 4 3 2 6" xfId="38773" xr:uid="{39BE6E0D-7386-403E-B41C-BBBC6462D13C}"/>
    <cellStyle name="Comma 2 4 3 2 7" xfId="21268" xr:uid="{2E830975-9490-439B-8699-5D23C9954C96}"/>
    <cellStyle name="Comma 2 4 3 3" xfId="4306" xr:uid="{00000000-0005-0000-0000-0000DA070000}"/>
    <cellStyle name="Comma 2 4 3 3 2" xfId="6495" xr:uid="{00000000-0005-0000-0000-0000DB070000}"/>
    <cellStyle name="Comma 2 4 3 3 2 2" xfId="10872" xr:uid="{00000000-0005-0000-0000-0000DC070000}"/>
    <cellStyle name="Comma 2 4 3 3 2 2 2" xfId="19625" xr:uid="{706E7E05-3639-4459-AF7E-844B339C12FA}"/>
    <cellStyle name="Comma 2 4 3 3 2 2 2 2" xfId="54635" xr:uid="{738B4835-A1CA-49A0-AEFE-0ACD5CE44E9C}"/>
    <cellStyle name="Comma 2 4 3 3 2 2 2 3" xfId="37130" xr:uid="{F0D1E0FE-9890-40DD-B958-26AAC69A5530}"/>
    <cellStyle name="Comma 2 4 3 3 2 2 3" xfId="45883" xr:uid="{67DD5883-2B5F-407A-A720-5A93A3FACCA9}"/>
    <cellStyle name="Comma 2 4 3 3 2 2 4" xfId="28378" xr:uid="{5D8FFABE-A20C-4226-9AF0-08306BEDA70D}"/>
    <cellStyle name="Comma 2 4 3 3 2 3" xfId="15249" xr:uid="{8EE1321A-DA6B-4EB6-B136-4CD2ABA89F28}"/>
    <cellStyle name="Comma 2 4 3 3 2 3 2" xfId="50259" xr:uid="{069970CE-AD5E-4ACA-B5E5-8D085369E1D2}"/>
    <cellStyle name="Comma 2 4 3 3 2 3 3" xfId="32754" xr:uid="{486765FB-F9C3-48CC-8CA6-446BDFF14D03}"/>
    <cellStyle name="Comma 2 4 3 3 2 4" xfId="41507" xr:uid="{C33B3D2C-E637-489A-BEC0-524EA7D529EC}"/>
    <cellStyle name="Comma 2 4 3 3 2 5" xfId="24002" xr:uid="{31E01358-426A-4330-9902-CD1B1EF64498}"/>
    <cellStyle name="Comma 2 4 3 3 3" xfId="8684" xr:uid="{00000000-0005-0000-0000-0000DD070000}"/>
    <cellStyle name="Comma 2 4 3 3 3 2" xfId="17437" xr:uid="{7FABF443-1067-4D2B-986B-1C1D9B55C72E}"/>
    <cellStyle name="Comma 2 4 3 3 3 2 2" xfId="52447" xr:uid="{20FC4727-FD5D-4C35-83B3-932205A30FD0}"/>
    <cellStyle name="Comma 2 4 3 3 3 2 3" xfId="34942" xr:uid="{21BD59B6-7B3B-4FBF-BB46-56FD13AEA3A0}"/>
    <cellStyle name="Comma 2 4 3 3 3 3" xfId="43695" xr:uid="{2196C299-C9B6-4029-9958-384BEB09A090}"/>
    <cellStyle name="Comma 2 4 3 3 3 4" xfId="26190" xr:uid="{A1DDD4E3-5991-4C5A-AE55-510ADBB3D028}"/>
    <cellStyle name="Comma 2 4 3 3 4" xfId="13061" xr:uid="{E53D18E1-D7D5-41D7-BD3B-E0F557C7EAC2}"/>
    <cellStyle name="Comma 2 4 3 3 4 2" xfId="48071" xr:uid="{E711753A-B6BB-455B-9A0C-20310390C340}"/>
    <cellStyle name="Comma 2 4 3 3 4 3" xfId="30566" xr:uid="{BB0849C1-F3F1-4116-9B45-BE3287A9FA02}"/>
    <cellStyle name="Comma 2 4 3 3 5" xfId="39319" xr:uid="{DA931F10-F540-4386-AD89-F6433C1280FC}"/>
    <cellStyle name="Comma 2 4 3 3 6" xfId="21814" xr:uid="{46737AD1-C9BF-420C-915E-0F840EE2704C}"/>
    <cellStyle name="Comma 2 4 3 4" xfId="5401" xr:uid="{00000000-0005-0000-0000-0000DE070000}"/>
    <cellStyle name="Comma 2 4 3 4 2" xfId="9778" xr:uid="{00000000-0005-0000-0000-0000DF070000}"/>
    <cellStyle name="Comma 2 4 3 4 2 2" xfId="18531" xr:uid="{E116C6AF-6919-4BDE-B38A-C3A8D023B803}"/>
    <cellStyle name="Comma 2 4 3 4 2 2 2" xfId="53541" xr:uid="{D62E52B1-25D0-42CF-99CE-3202768D4431}"/>
    <cellStyle name="Comma 2 4 3 4 2 2 3" xfId="36036" xr:uid="{CE20EAF9-EE11-41A5-9CFC-21091F217C9D}"/>
    <cellStyle name="Comma 2 4 3 4 2 3" xfId="44789" xr:uid="{F37D92A2-AAD7-4F45-9385-D25A33422E72}"/>
    <cellStyle name="Comma 2 4 3 4 2 4" xfId="27284" xr:uid="{C37691CC-2944-45B4-83C1-66D04BBBC89D}"/>
    <cellStyle name="Comma 2 4 3 4 3" xfId="14155" xr:uid="{36FDF342-1F9E-47E3-90E7-4B99415A95B6}"/>
    <cellStyle name="Comma 2 4 3 4 3 2" xfId="49165" xr:uid="{F5065906-58E9-47E5-BE18-807B08305A15}"/>
    <cellStyle name="Comma 2 4 3 4 3 3" xfId="31660" xr:uid="{477EB2CF-BBA2-4F45-836E-900DF312FB29}"/>
    <cellStyle name="Comma 2 4 3 4 4" xfId="40413" xr:uid="{B8E057A0-5EDB-4104-A267-A813DB70AD7B}"/>
    <cellStyle name="Comma 2 4 3 4 5" xfId="22908" xr:uid="{60B9597D-6A63-43C6-BD00-FB32079F5943}"/>
    <cellStyle name="Comma 2 4 3 5" xfId="7590" xr:uid="{00000000-0005-0000-0000-0000E0070000}"/>
    <cellStyle name="Comma 2 4 3 5 2" xfId="16343" xr:uid="{EC216CAB-1EDD-4F4F-85EB-7EE553E290BF}"/>
    <cellStyle name="Comma 2 4 3 5 2 2" xfId="51353" xr:uid="{B14D834A-3251-4AEC-A84E-B02E68FA54C5}"/>
    <cellStyle name="Comma 2 4 3 5 2 3" xfId="33848" xr:uid="{732C4713-C4E3-4B4F-8FFC-120A1282AB79}"/>
    <cellStyle name="Comma 2 4 3 5 3" xfId="42601" xr:uid="{EE8D3021-5D5C-45E8-A9D8-BBE57E450773}"/>
    <cellStyle name="Comma 2 4 3 5 4" xfId="25096" xr:uid="{193DAE4A-201B-426C-ACC2-5BD71A87E0A6}"/>
    <cellStyle name="Comma 2 4 3 6" xfId="11967" xr:uid="{F6E5AC62-934C-4741-B2D7-81AC4790A2D1}"/>
    <cellStyle name="Comma 2 4 3 6 2" xfId="46977" xr:uid="{6AAA4EE0-A8C4-4A73-8898-121A6E514EE8}"/>
    <cellStyle name="Comma 2 4 3 6 3" xfId="29472" xr:uid="{F32C606C-80E4-4005-8B8E-AE73CFDC700B}"/>
    <cellStyle name="Comma 2 4 3 7" xfId="38225" xr:uid="{C49C8C22-0F66-4FC7-88C5-FC9ADBD8B7B3}"/>
    <cellStyle name="Comma 2 4 3 8" xfId="20720" xr:uid="{F1285817-4E32-4990-9655-7505C7C6B258}"/>
    <cellStyle name="Comma 2 4 4" xfId="3484" xr:uid="{00000000-0005-0000-0000-0000E1070000}"/>
    <cellStyle name="Comma 2 4 4 2" xfId="4580" xr:uid="{00000000-0005-0000-0000-0000E2070000}"/>
    <cellStyle name="Comma 2 4 4 2 2" xfId="6769" xr:uid="{00000000-0005-0000-0000-0000E3070000}"/>
    <cellStyle name="Comma 2 4 4 2 2 2" xfId="11146" xr:uid="{00000000-0005-0000-0000-0000E4070000}"/>
    <cellStyle name="Comma 2 4 4 2 2 2 2" xfId="19899" xr:uid="{8828D6B6-1695-4650-A036-35632913AE91}"/>
    <cellStyle name="Comma 2 4 4 2 2 2 2 2" xfId="54909" xr:uid="{3C16FE27-D22C-4316-94A1-9175A5F9ADD8}"/>
    <cellStyle name="Comma 2 4 4 2 2 2 2 3" xfId="37404" xr:uid="{F1D162FA-CD28-478D-BD3C-8825E8DCA51E}"/>
    <cellStyle name="Comma 2 4 4 2 2 2 3" xfId="46157" xr:uid="{18116515-0C5F-40B3-9BF4-8262A3B28B75}"/>
    <cellStyle name="Comma 2 4 4 2 2 2 4" xfId="28652" xr:uid="{93C77A64-7058-4694-B86C-19C9951899E0}"/>
    <cellStyle name="Comma 2 4 4 2 2 3" xfId="15523" xr:uid="{DA13957F-6F16-429A-9324-DD722DFFE7E1}"/>
    <cellStyle name="Comma 2 4 4 2 2 3 2" xfId="50533" xr:uid="{445F3D93-C963-449F-AD59-AF4B7FDDACC8}"/>
    <cellStyle name="Comma 2 4 4 2 2 3 3" xfId="33028" xr:uid="{A51C6291-D608-4168-8AAE-7967DDCB5A09}"/>
    <cellStyle name="Comma 2 4 4 2 2 4" xfId="41781" xr:uid="{3D5C3043-13C4-44E7-827D-00F26D60DE38}"/>
    <cellStyle name="Comma 2 4 4 2 2 5" xfId="24276" xr:uid="{87CC7FFE-5714-47A4-A837-9ED1E43EB593}"/>
    <cellStyle name="Comma 2 4 4 2 3" xfId="8958" xr:uid="{00000000-0005-0000-0000-0000E5070000}"/>
    <cellStyle name="Comma 2 4 4 2 3 2" xfId="17711" xr:uid="{23D30872-5FE8-4107-860B-53844D701501}"/>
    <cellStyle name="Comma 2 4 4 2 3 2 2" xfId="52721" xr:uid="{2E5AF9B0-B2C0-456C-AE78-65C91A4B640F}"/>
    <cellStyle name="Comma 2 4 4 2 3 2 3" xfId="35216" xr:uid="{99F58A65-2635-47AC-BD26-10EBDFC33FA9}"/>
    <cellStyle name="Comma 2 4 4 2 3 3" xfId="43969" xr:uid="{39DD0CB5-7928-4B1E-A920-49A8ED11A648}"/>
    <cellStyle name="Comma 2 4 4 2 3 4" xfId="26464" xr:uid="{C1ABFF4C-CF19-458F-B33C-9F1CF90884BA}"/>
    <cellStyle name="Comma 2 4 4 2 4" xfId="13335" xr:uid="{C095706A-8E19-4EA8-877A-E32179EF61EA}"/>
    <cellStyle name="Comma 2 4 4 2 4 2" xfId="48345" xr:uid="{7DDACBD6-AC66-4079-AEAC-56E02EBED2E6}"/>
    <cellStyle name="Comma 2 4 4 2 4 3" xfId="30840" xr:uid="{D8014FFA-2D0D-4340-8118-AD06572A0DDF}"/>
    <cellStyle name="Comma 2 4 4 2 5" xfId="39593" xr:uid="{A6721917-D6F5-476E-B54F-1E8C1D6DEDA3}"/>
    <cellStyle name="Comma 2 4 4 2 6" xfId="22088" xr:uid="{A3A49D2D-BC7E-47C7-8AF8-6F115B2D4ED1}"/>
    <cellStyle name="Comma 2 4 4 3" xfId="5675" xr:uid="{00000000-0005-0000-0000-0000E6070000}"/>
    <cellStyle name="Comma 2 4 4 3 2" xfId="10052" xr:uid="{00000000-0005-0000-0000-0000E7070000}"/>
    <cellStyle name="Comma 2 4 4 3 2 2" xfId="18805" xr:uid="{8BC1022B-A96F-4DFB-919A-A77D14DDF75D}"/>
    <cellStyle name="Comma 2 4 4 3 2 2 2" xfId="53815" xr:uid="{1D10FADE-9952-435C-A565-FB118E7A5870}"/>
    <cellStyle name="Comma 2 4 4 3 2 2 3" xfId="36310" xr:uid="{189BB829-CCCD-4C84-BF9E-D1B420589862}"/>
    <cellStyle name="Comma 2 4 4 3 2 3" xfId="45063" xr:uid="{631474CF-B101-4AD1-A035-7611F6FFBDCC}"/>
    <cellStyle name="Comma 2 4 4 3 2 4" xfId="27558" xr:uid="{B4A592DE-099B-41C5-B2A9-459654478318}"/>
    <cellStyle name="Comma 2 4 4 3 3" xfId="14429" xr:uid="{409992E3-AD9E-4668-8B21-E4F578103E4E}"/>
    <cellStyle name="Comma 2 4 4 3 3 2" xfId="49439" xr:uid="{891D30C9-2670-4AF1-9246-4B74220DB983}"/>
    <cellStyle name="Comma 2 4 4 3 3 3" xfId="31934" xr:uid="{449EC16C-9132-46EF-A268-D275AE3AB15E}"/>
    <cellStyle name="Comma 2 4 4 3 4" xfId="40687" xr:uid="{3C5D4FB4-FFD6-4EE2-9351-C1ECB887A693}"/>
    <cellStyle name="Comma 2 4 4 3 5" xfId="23182" xr:uid="{BAC7D612-660C-4FA3-A404-2AA55324E689}"/>
    <cellStyle name="Comma 2 4 4 4" xfId="7864" xr:uid="{00000000-0005-0000-0000-0000E8070000}"/>
    <cellStyle name="Comma 2 4 4 4 2" xfId="16617" xr:uid="{85244E59-EAF3-46F1-9779-9A1147169D31}"/>
    <cellStyle name="Comma 2 4 4 4 2 2" xfId="51627" xr:uid="{F9C5D3F5-5142-461B-B4E3-8DA3E9665174}"/>
    <cellStyle name="Comma 2 4 4 4 2 3" xfId="34122" xr:uid="{ED0691B1-1293-43F3-B740-E761D9ACCCE4}"/>
    <cellStyle name="Comma 2 4 4 4 3" xfId="42875" xr:uid="{3D3EEBB9-ACA9-49A7-881F-95F45A0B83E7}"/>
    <cellStyle name="Comma 2 4 4 4 4" xfId="25370" xr:uid="{15339011-3AE1-4FF0-BD75-F19B8B2435F4}"/>
    <cellStyle name="Comma 2 4 4 5" xfId="12241" xr:uid="{BB3E7A84-11D6-419F-AAB7-FDF42B0E0EF2}"/>
    <cellStyle name="Comma 2 4 4 5 2" xfId="47251" xr:uid="{4BB44480-8390-4E07-A8E5-E1208EB2A6F1}"/>
    <cellStyle name="Comma 2 4 4 5 3" xfId="29746" xr:uid="{AB4ACC72-6B7E-452A-B6D4-3FB3AC452FEC}"/>
    <cellStyle name="Comma 2 4 4 6" xfId="38499" xr:uid="{C56AE38C-1A65-4210-807A-3C7904CD6D16}"/>
    <cellStyle name="Comma 2 4 4 7" xfId="20994" xr:uid="{1D8AAD44-425C-49C7-9DE7-F55AC34768AD}"/>
    <cellStyle name="Comma 2 4 5" xfId="4032" xr:uid="{00000000-0005-0000-0000-0000E9070000}"/>
    <cellStyle name="Comma 2 4 5 2" xfId="6221" xr:uid="{00000000-0005-0000-0000-0000EA070000}"/>
    <cellStyle name="Comma 2 4 5 2 2" xfId="10598" xr:uid="{00000000-0005-0000-0000-0000EB070000}"/>
    <cellStyle name="Comma 2 4 5 2 2 2" xfId="19351" xr:uid="{76B91EEE-EDD5-4453-A68B-6E877856277E}"/>
    <cellStyle name="Comma 2 4 5 2 2 2 2" xfId="54361" xr:uid="{684DB3C6-4AE3-4DC7-9927-550D8B208735}"/>
    <cellStyle name="Comma 2 4 5 2 2 2 3" xfId="36856" xr:uid="{82E600FB-9201-4A90-AE74-D05953D5741E}"/>
    <cellStyle name="Comma 2 4 5 2 2 3" xfId="45609" xr:uid="{45533192-0AF7-474B-9F6A-1A7225496B8C}"/>
    <cellStyle name="Comma 2 4 5 2 2 4" xfId="28104" xr:uid="{C61ACC60-4838-47FE-AA1E-7ECD97D2E9D5}"/>
    <cellStyle name="Comma 2 4 5 2 3" xfId="14975" xr:uid="{B2029AB9-56A5-4755-A964-23D8E66DB3F7}"/>
    <cellStyle name="Comma 2 4 5 2 3 2" xfId="49985" xr:uid="{27C2261D-E51D-46D8-9E1D-D99584659220}"/>
    <cellStyle name="Comma 2 4 5 2 3 3" xfId="32480" xr:uid="{CEF4EB44-E617-49D0-AAE6-469E44A3234C}"/>
    <cellStyle name="Comma 2 4 5 2 4" xfId="41233" xr:uid="{6C2379A6-7E78-46AF-9151-44376785938C}"/>
    <cellStyle name="Comma 2 4 5 2 5" xfId="23728" xr:uid="{31F45A08-B386-4C68-8EF2-D5AFE3460558}"/>
    <cellStyle name="Comma 2 4 5 3" xfId="8410" xr:uid="{00000000-0005-0000-0000-0000EC070000}"/>
    <cellStyle name="Comma 2 4 5 3 2" xfId="17163" xr:uid="{07828B1F-F635-44CB-B20C-437511BE5F01}"/>
    <cellStyle name="Comma 2 4 5 3 2 2" xfId="52173" xr:uid="{C864FACF-76AA-4092-B0F1-49DFCAF4A2F7}"/>
    <cellStyle name="Comma 2 4 5 3 2 3" xfId="34668" xr:uid="{113C681E-C2D7-4934-9A5A-704941CB1026}"/>
    <cellStyle name="Comma 2 4 5 3 3" xfId="43421" xr:uid="{878C05BD-C46A-480B-A63A-069FB3019E58}"/>
    <cellStyle name="Comma 2 4 5 3 4" xfId="25916" xr:uid="{19195850-B420-43B9-B1E2-F7478DF19033}"/>
    <cellStyle name="Comma 2 4 5 4" xfId="12787" xr:uid="{BBC4FFFF-C9EA-4903-B562-3D317567C830}"/>
    <cellStyle name="Comma 2 4 5 4 2" xfId="47797" xr:uid="{542A55D0-24D2-4D9F-BD33-E7B21A7D78C8}"/>
    <cellStyle name="Comma 2 4 5 4 3" xfId="30292" xr:uid="{5F42050A-6810-4FBA-BA9C-3E65FD8E04A2}"/>
    <cellStyle name="Comma 2 4 5 5" xfId="39045" xr:uid="{A77E1AF0-ED62-4827-BF2D-CB6077712C49}"/>
    <cellStyle name="Comma 2 4 5 6" xfId="21540" xr:uid="{3BBE8700-443C-4357-A75B-0E15555C5F85}"/>
    <cellStyle name="Comma 2 4 6" xfId="5127" xr:uid="{00000000-0005-0000-0000-0000ED070000}"/>
    <cellStyle name="Comma 2 4 6 2" xfId="9504" xr:uid="{00000000-0005-0000-0000-0000EE070000}"/>
    <cellStyle name="Comma 2 4 6 2 2" xfId="18257" xr:uid="{628E86AB-BC08-4EFF-BDEA-2D3DB84D28A1}"/>
    <cellStyle name="Comma 2 4 6 2 2 2" xfId="53267" xr:uid="{BCE3CE5C-1284-4983-BF47-17DB9C286B24}"/>
    <cellStyle name="Comma 2 4 6 2 2 3" xfId="35762" xr:uid="{55A86159-6895-4AF9-BFD5-7B2D2156D43D}"/>
    <cellStyle name="Comma 2 4 6 2 3" xfId="44515" xr:uid="{2728C6F5-E10E-4FBF-8E4A-4D51308E267D}"/>
    <cellStyle name="Comma 2 4 6 2 4" xfId="27010" xr:uid="{9D90399A-2DE8-4B43-B515-0120D3205FF2}"/>
    <cellStyle name="Comma 2 4 6 3" xfId="13881" xr:uid="{90785FB4-1E97-41B1-B3D6-5B446A871898}"/>
    <cellStyle name="Comma 2 4 6 3 2" xfId="48891" xr:uid="{1B0A3BC1-6B6E-4808-8BD1-DFE583132492}"/>
    <cellStyle name="Comma 2 4 6 3 3" xfId="31386" xr:uid="{B44470E7-E343-48C1-8C8F-1B23D4EF77FD}"/>
    <cellStyle name="Comma 2 4 6 4" xfId="40139" xr:uid="{69FDDC97-0B13-455D-8222-05168350DED1}"/>
    <cellStyle name="Comma 2 4 6 5" xfId="22634" xr:uid="{A4880E7A-99BF-43BC-8A04-EE413E60F3EE}"/>
    <cellStyle name="Comma 2 4 7" xfId="7316" xr:uid="{00000000-0005-0000-0000-0000EF070000}"/>
    <cellStyle name="Comma 2 4 7 2" xfId="16069" xr:uid="{8977421A-8359-4CCF-BFC5-29370F384ECF}"/>
    <cellStyle name="Comma 2 4 7 2 2" xfId="51079" xr:uid="{BD51F282-3F26-46D0-BAA8-3C965080EDB2}"/>
    <cellStyle name="Comma 2 4 7 2 3" xfId="33574" xr:uid="{B44E6C1D-F209-4A5D-AC0B-A04B0F596D4C}"/>
    <cellStyle name="Comma 2 4 7 3" xfId="42327" xr:uid="{84E9E8A3-A1BA-4A22-9761-E23C55DCF4A8}"/>
    <cellStyle name="Comma 2 4 7 4" xfId="24822" xr:uid="{10AAF630-1689-4C58-BC9C-51C638FBD447}"/>
    <cellStyle name="Comma 2 4 8" xfId="11693" xr:uid="{D9887A7F-32E6-43DF-93B8-174B72265584}"/>
    <cellStyle name="Comma 2 4 8 2" xfId="46703" xr:uid="{1FD55886-479E-46F7-A214-B450466B4D83}"/>
    <cellStyle name="Comma 2 4 8 3" xfId="29198" xr:uid="{70A39E54-23DC-43FA-AAC5-5FEBF641F1F0}"/>
    <cellStyle name="Comma 2 4 9" xfId="37951" xr:uid="{E8EE2732-9446-49AE-857C-E9D74D8054EF}"/>
    <cellStyle name="Comma 2 5" xfId="2988" xr:uid="{00000000-0005-0000-0000-0000F0070000}"/>
    <cellStyle name="Comma 2 5 2" xfId="3264" xr:uid="{00000000-0005-0000-0000-0000F1070000}"/>
    <cellStyle name="Comma 2 5 2 2" xfId="3817" xr:uid="{00000000-0005-0000-0000-0000F2070000}"/>
    <cellStyle name="Comma 2 5 2 2 2" xfId="4913" xr:uid="{00000000-0005-0000-0000-0000F3070000}"/>
    <cellStyle name="Comma 2 5 2 2 2 2" xfId="7102" xr:uid="{00000000-0005-0000-0000-0000F4070000}"/>
    <cellStyle name="Comma 2 5 2 2 2 2 2" xfId="11479" xr:uid="{00000000-0005-0000-0000-0000F5070000}"/>
    <cellStyle name="Comma 2 5 2 2 2 2 2 2" xfId="20232" xr:uid="{AC764D73-ED95-404D-A48B-84F0085D0D9E}"/>
    <cellStyle name="Comma 2 5 2 2 2 2 2 2 2" xfId="55242" xr:uid="{E972DACA-31B3-48F3-89C3-55DF386FBCF0}"/>
    <cellStyle name="Comma 2 5 2 2 2 2 2 2 3" xfId="37737" xr:uid="{05391338-E1CD-4918-B61E-007E8BF04E9B}"/>
    <cellStyle name="Comma 2 5 2 2 2 2 2 3" xfId="46490" xr:uid="{647B0CEE-02EF-448B-BC45-1B007B814065}"/>
    <cellStyle name="Comma 2 5 2 2 2 2 2 4" xfId="28985" xr:uid="{E64AC467-5E97-4ACA-8D04-0A5F22C0C255}"/>
    <cellStyle name="Comma 2 5 2 2 2 2 3" xfId="15856" xr:uid="{3E6734CE-4B5B-42D2-ADB8-FD8FD037AABD}"/>
    <cellStyle name="Comma 2 5 2 2 2 2 3 2" xfId="50866" xr:uid="{30B1F056-FE82-4BEF-B820-90C44BE86C89}"/>
    <cellStyle name="Comma 2 5 2 2 2 2 3 3" xfId="33361" xr:uid="{74DFF46A-8A8B-4B2C-A651-4B47829349DE}"/>
    <cellStyle name="Comma 2 5 2 2 2 2 4" xfId="42114" xr:uid="{CC38AA19-56C3-496B-96B6-DD98F5386B55}"/>
    <cellStyle name="Comma 2 5 2 2 2 2 5" xfId="24609" xr:uid="{D0E27083-2128-46B4-94B6-A3D147DB47EC}"/>
    <cellStyle name="Comma 2 5 2 2 2 3" xfId="9291" xr:uid="{00000000-0005-0000-0000-0000F6070000}"/>
    <cellStyle name="Comma 2 5 2 2 2 3 2" xfId="18044" xr:uid="{FE258287-4610-47BB-BF4D-E5AD515E2025}"/>
    <cellStyle name="Comma 2 5 2 2 2 3 2 2" xfId="53054" xr:uid="{621E3A7F-2976-4F51-A340-895BB5549BFC}"/>
    <cellStyle name="Comma 2 5 2 2 2 3 2 3" xfId="35549" xr:uid="{2E6CE572-B7D9-4BA2-885E-61FCBF135D73}"/>
    <cellStyle name="Comma 2 5 2 2 2 3 3" xfId="44302" xr:uid="{A510678B-31C2-4A74-8044-1BFA901F3FD9}"/>
    <cellStyle name="Comma 2 5 2 2 2 3 4" xfId="26797" xr:uid="{CD18F671-A783-4EBA-8269-8392B878FDDF}"/>
    <cellStyle name="Comma 2 5 2 2 2 4" xfId="13668" xr:uid="{4707E10D-7972-4D45-8B51-9B6CFC3E7BEA}"/>
    <cellStyle name="Comma 2 5 2 2 2 4 2" xfId="48678" xr:uid="{823209C3-BCD1-4B49-A8E0-7725329FBACA}"/>
    <cellStyle name="Comma 2 5 2 2 2 4 3" xfId="31173" xr:uid="{1340C991-131F-4A82-B95E-C71922CA8001}"/>
    <cellStyle name="Comma 2 5 2 2 2 5" xfId="39926" xr:uid="{B8812CC8-96BB-4117-A63A-94748D557917}"/>
    <cellStyle name="Comma 2 5 2 2 2 6" xfId="22421" xr:uid="{C51DC49E-7889-4AAE-B4C1-90F65A0F3E79}"/>
    <cellStyle name="Comma 2 5 2 2 3" xfId="6008" xr:uid="{00000000-0005-0000-0000-0000F7070000}"/>
    <cellStyle name="Comma 2 5 2 2 3 2" xfId="10385" xr:uid="{00000000-0005-0000-0000-0000F8070000}"/>
    <cellStyle name="Comma 2 5 2 2 3 2 2" xfId="19138" xr:uid="{9D856FF9-633F-47DF-9A56-A7FF94A8C2FD}"/>
    <cellStyle name="Comma 2 5 2 2 3 2 2 2" xfId="54148" xr:uid="{327F24C5-1AEF-4146-B594-0B5C26EEF21A}"/>
    <cellStyle name="Comma 2 5 2 2 3 2 2 3" xfId="36643" xr:uid="{0E14C433-9E66-4FDE-98BC-845C69CF8078}"/>
    <cellStyle name="Comma 2 5 2 2 3 2 3" xfId="45396" xr:uid="{48A75828-48B8-4828-8EA8-7102D8E885B1}"/>
    <cellStyle name="Comma 2 5 2 2 3 2 4" xfId="27891" xr:uid="{DFB6C9F7-A58E-41C8-8000-69E2D2348231}"/>
    <cellStyle name="Comma 2 5 2 2 3 3" xfId="14762" xr:uid="{60C86457-C1FD-460F-9715-FCF410ABBEBA}"/>
    <cellStyle name="Comma 2 5 2 2 3 3 2" xfId="49772" xr:uid="{99A1BF54-FAF7-471F-A118-6A9A84EB7DC9}"/>
    <cellStyle name="Comma 2 5 2 2 3 3 3" xfId="32267" xr:uid="{BCE1038F-0EF4-4813-8835-3591E31A8E9F}"/>
    <cellStyle name="Comma 2 5 2 2 3 4" xfId="41020" xr:uid="{5B490A9D-2886-4C39-A33A-11F0F27AD2B5}"/>
    <cellStyle name="Comma 2 5 2 2 3 5" xfId="23515" xr:uid="{B83C54FE-08A5-40DA-A948-80D7E29F9706}"/>
    <cellStyle name="Comma 2 5 2 2 4" xfId="8197" xr:uid="{00000000-0005-0000-0000-0000F9070000}"/>
    <cellStyle name="Comma 2 5 2 2 4 2" xfId="16950" xr:uid="{569B0AEC-E188-470C-B813-B232277E5E3E}"/>
    <cellStyle name="Comma 2 5 2 2 4 2 2" xfId="51960" xr:uid="{14E09634-A80A-42CC-9C90-295FEB2D4EBA}"/>
    <cellStyle name="Comma 2 5 2 2 4 2 3" xfId="34455" xr:uid="{330CA43E-50B2-4BF6-829D-209F39C03FB2}"/>
    <cellStyle name="Comma 2 5 2 2 4 3" xfId="43208" xr:uid="{23C63B37-6C25-49E1-8E5A-864F0390E0C3}"/>
    <cellStyle name="Comma 2 5 2 2 4 4" xfId="25703" xr:uid="{9E9E0A64-6A53-4D86-9B73-0130D6029C3E}"/>
    <cellStyle name="Comma 2 5 2 2 5" xfId="12574" xr:uid="{EBA1D836-BEA9-4F3C-B9B3-16D175539454}"/>
    <cellStyle name="Comma 2 5 2 2 5 2" xfId="47584" xr:uid="{6A50F0F3-2868-4DC7-B66F-DB6D44421B07}"/>
    <cellStyle name="Comma 2 5 2 2 5 3" xfId="30079" xr:uid="{30E2FAD0-FE3E-4A8B-A455-4E959F59697A}"/>
    <cellStyle name="Comma 2 5 2 2 6" xfId="38832" xr:uid="{77F98AB0-3440-4123-8D16-684BB44F8A2C}"/>
    <cellStyle name="Comma 2 5 2 2 7" xfId="21327" xr:uid="{E52DEC61-E5F8-4A57-A6EE-97451798D1E2}"/>
    <cellStyle name="Comma 2 5 2 3" xfId="4365" xr:uid="{00000000-0005-0000-0000-0000FA070000}"/>
    <cellStyle name="Comma 2 5 2 3 2" xfId="6554" xr:uid="{00000000-0005-0000-0000-0000FB070000}"/>
    <cellStyle name="Comma 2 5 2 3 2 2" xfId="10931" xr:uid="{00000000-0005-0000-0000-0000FC070000}"/>
    <cellStyle name="Comma 2 5 2 3 2 2 2" xfId="19684" xr:uid="{417AAFF1-1D91-42B9-BE21-62FF106399B0}"/>
    <cellStyle name="Comma 2 5 2 3 2 2 2 2" xfId="54694" xr:uid="{8D048B65-1BB7-4BDA-920C-290247E47084}"/>
    <cellStyle name="Comma 2 5 2 3 2 2 2 3" xfId="37189" xr:uid="{8034F58B-57BC-4AD1-8144-17DD40C6BF95}"/>
    <cellStyle name="Comma 2 5 2 3 2 2 3" xfId="45942" xr:uid="{D44BF0C8-677A-4051-9DC4-F6B5A308663D}"/>
    <cellStyle name="Comma 2 5 2 3 2 2 4" xfId="28437" xr:uid="{6083B680-D716-4959-BB26-120833C62D71}"/>
    <cellStyle name="Comma 2 5 2 3 2 3" xfId="15308" xr:uid="{A2E96887-72FB-4956-AE70-6B8E0022A6E5}"/>
    <cellStyle name="Comma 2 5 2 3 2 3 2" xfId="50318" xr:uid="{1363B094-AD98-4E23-AC27-83C39E7DF2BD}"/>
    <cellStyle name="Comma 2 5 2 3 2 3 3" xfId="32813" xr:uid="{54F0A034-8666-4A6B-B2DC-017846AA70D6}"/>
    <cellStyle name="Comma 2 5 2 3 2 4" xfId="41566" xr:uid="{38541E87-BFC1-451D-B14F-A475A78C622C}"/>
    <cellStyle name="Comma 2 5 2 3 2 5" xfId="24061" xr:uid="{CEB9C783-CAA4-45C2-873C-986A36CAB242}"/>
    <cellStyle name="Comma 2 5 2 3 3" xfId="8743" xr:uid="{00000000-0005-0000-0000-0000FD070000}"/>
    <cellStyle name="Comma 2 5 2 3 3 2" xfId="17496" xr:uid="{DC0579B1-D215-4534-8E3A-009B0FAAC652}"/>
    <cellStyle name="Comma 2 5 2 3 3 2 2" xfId="52506" xr:uid="{907BCC51-9821-48B4-AAF1-AB99FE7400F5}"/>
    <cellStyle name="Comma 2 5 2 3 3 2 3" xfId="35001" xr:uid="{5B7A94F5-21F6-4AC8-AE76-01F802091A40}"/>
    <cellStyle name="Comma 2 5 2 3 3 3" xfId="43754" xr:uid="{35F0F168-D157-4EC6-9718-E1D6EA318B92}"/>
    <cellStyle name="Comma 2 5 2 3 3 4" xfId="26249" xr:uid="{DA598D55-1463-4489-825F-411759BFDA03}"/>
    <cellStyle name="Comma 2 5 2 3 4" xfId="13120" xr:uid="{34D3C4ED-D78C-41A2-9272-882708FBB440}"/>
    <cellStyle name="Comma 2 5 2 3 4 2" xfId="48130" xr:uid="{C47574CD-112A-4CEA-9087-F5A591142CDB}"/>
    <cellStyle name="Comma 2 5 2 3 4 3" xfId="30625" xr:uid="{3EE3EEF8-3AD7-4629-9034-2D29AA6B3BED}"/>
    <cellStyle name="Comma 2 5 2 3 5" xfId="39378" xr:uid="{9AC12169-1BCC-4746-ABE4-50EB1215FE94}"/>
    <cellStyle name="Comma 2 5 2 3 6" xfId="21873" xr:uid="{FD388F9C-046B-4828-AE4B-67E221348CA2}"/>
    <cellStyle name="Comma 2 5 2 4" xfId="5460" xr:uid="{00000000-0005-0000-0000-0000FE070000}"/>
    <cellStyle name="Comma 2 5 2 4 2" xfId="9837" xr:uid="{00000000-0005-0000-0000-0000FF070000}"/>
    <cellStyle name="Comma 2 5 2 4 2 2" xfId="18590" xr:uid="{477A3C23-7426-4DF5-90E1-9797619D83F4}"/>
    <cellStyle name="Comma 2 5 2 4 2 2 2" xfId="53600" xr:uid="{A4E52F6F-BCAB-455A-9389-14493F715C5F}"/>
    <cellStyle name="Comma 2 5 2 4 2 2 3" xfId="36095" xr:uid="{D851562C-7C8D-4268-8845-17888B1469A9}"/>
    <cellStyle name="Comma 2 5 2 4 2 3" xfId="44848" xr:uid="{5DE6E635-0613-41F0-A69D-FEFA09C4C09A}"/>
    <cellStyle name="Comma 2 5 2 4 2 4" xfId="27343" xr:uid="{B206FA6E-CA00-453E-9123-69CC2F2BCCA8}"/>
    <cellStyle name="Comma 2 5 2 4 3" xfId="14214" xr:uid="{4AA3ADE3-6BF6-421D-9791-FA2282A93D63}"/>
    <cellStyle name="Comma 2 5 2 4 3 2" xfId="49224" xr:uid="{20F25C12-75AE-4B4B-9D48-6EEB555AF353}"/>
    <cellStyle name="Comma 2 5 2 4 3 3" xfId="31719" xr:uid="{9111185B-1AD5-4D26-B197-82153565B236}"/>
    <cellStyle name="Comma 2 5 2 4 4" xfId="40472" xr:uid="{2AEAC2BA-DCBC-425D-A246-FE4EC280B673}"/>
    <cellStyle name="Comma 2 5 2 4 5" xfId="22967" xr:uid="{32F5683F-1357-4617-B28F-DD9C4A2E1B8B}"/>
    <cellStyle name="Comma 2 5 2 5" xfId="7649" xr:uid="{00000000-0005-0000-0000-000000080000}"/>
    <cellStyle name="Comma 2 5 2 5 2" xfId="16402" xr:uid="{9AE6ADB0-3D36-4CEA-9CDC-4476D0371131}"/>
    <cellStyle name="Comma 2 5 2 5 2 2" xfId="51412" xr:uid="{024F6C20-9B6A-4889-9967-DEB5E5557428}"/>
    <cellStyle name="Comma 2 5 2 5 2 3" xfId="33907" xr:uid="{3D62AB7D-5730-47D1-870A-735310B7155C}"/>
    <cellStyle name="Comma 2 5 2 5 3" xfId="42660" xr:uid="{41519E15-4DC6-40BA-8731-EDEB00A46828}"/>
    <cellStyle name="Comma 2 5 2 5 4" xfId="25155" xr:uid="{CBBBD80E-599A-44C3-8CA0-8A0841492D84}"/>
    <cellStyle name="Comma 2 5 2 6" xfId="12026" xr:uid="{EB843FD7-B2C9-4CA8-BCC8-7462A930C4FE}"/>
    <cellStyle name="Comma 2 5 2 6 2" xfId="47036" xr:uid="{491DA8CB-F3AA-4B98-811B-4FABA601B03C}"/>
    <cellStyle name="Comma 2 5 2 6 3" xfId="29531" xr:uid="{F48EACD7-2F56-410F-B902-07369CCD72D8}"/>
    <cellStyle name="Comma 2 5 2 7" xfId="38284" xr:uid="{FFC3ABC2-00FE-488E-9A22-9A2ED860669F}"/>
    <cellStyle name="Comma 2 5 2 8" xfId="20779" xr:uid="{B9567779-65CC-4468-A095-28BD5252F9E6}"/>
    <cellStyle name="Comma 2 5 3" xfId="3543" xr:uid="{00000000-0005-0000-0000-000001080000}"/>
    <cellStyle name="Comma 2 5 3 2" xfId="4639" xr:uid="{00000000-0005-0000-0000-000002080000}"/>
    <cellStyle name="Comma 2 5 3 2 2" xfId="6828" xr:uid="{00000000-0005-0000-0000-000003080000}"/>
    <cellStyle name="Comma 2 5 3 2 2 2" xfId="11205" xr:uid="{00000000-0005-0000-0000-000004080000}"/>
    <cellStyle name="Comma 2 5 3 2 2 2 2" xfId="19958" xr:uid="{B78BDEE2-2545-4F25-AC63-A456E330FC9D}"/>
    <cellStyle name="Comma 2 5 3 2 2 2 2 2" xfId="54968" xr:uid="{5F70A5B2-55ED-4FAF-89F7-BF8DB8994D6C}"/>
    <cellStyle name="Comma 2 5 3 2 2 2 2 3" xfId="37463" xr:uid="{728BAF37-C59E-4202-9A3D-ADDEC295866C}"/>
    <cellStyle name="Comma 2 5 3 2 2 2 3" xfId="46216" xr:uid="{24A46581-8A28-433F-B4F7-EDA656088CA5}"/>
    <cellStyle name="Comma 2 5 3 2 2 2 4" xfId="28711" xr:uid="{ACC2D816-DF80-48FD-AF05-C3E6EC3E8991}"/>
    <cellStyle name="Comma 2 5 3 2 2 3" xfId="15582" xr:uid="{FA44ABFB-D6CD-49E3-9186-7B2C74D01134}"/>
    <cellStyle name="Comma 2 5 3 2 2 3 2" xfId="50592" xr:uid="{AEFE414B-6319-4650-8149-D3062CD1F25C}"/>
    <cellStyle name="Comma 2 5 3 2 2 3 3" xfId="33087" xr:uid="{29C3D9A0-A8E2-4E2F-A55B-AB918CA2953E}"/>
    <cellStyle name="Comma 2 5 3 2 2 4" xfId="41840" xr:uid="{600C0B12-CB21-4B7C-9BDF-6F6600828058}"/>
    <cellStyle name="Comma 2 5 3 2 2 5" xfId="24335" xr:uid="{ADE89649-2AEA-4690-9042-BD5655A4A732}"/>
    <cellStyle name="Comma 2 5 3 2 3" xfId="9017" xr:uid="{00000000-0005-0000-0000-000005080000}"/>
    <cellStyle name="Comma 2 5 3 2 3 2" xfId="17770" xr:uid="{19AD239E-31E1-449B-8B5A-8DC5800C8606}"/>
    <cellStyle name="Comma 2 5 3 2 3 2 2" xfId="52780" xr:uid="{93A4463D-36C6-4E2C-8874-F192D463CAAA}"/>
    <cellStyle name="Comma 2 5 3 2 3 2 3" xfId="35275" xr:uid="{623E3803-F0D8-42EF-9C56-91A5F56D4A95}"/>
    <cellStyle name="Comma 2 5 3 2 3 3" xfId="44028" xr:uid="{E4B91E5A-D0CF-480D-9167-4FECC9DC5F1F}"/>
    <cellStyle name="Comma 2 5 3 2 3 4" xfId="26523" xr:uid="{6A0E54CB-8F50-4897-818A-92E3431FB365}"/>
    <cellStyle name="Comma 2 5 3 2 4" xfId="13394" xr:uid="{061DC232-704A-47D3-A199-34F20A7DF960}"/>
    <cellStyle name="Comma 2 5 3 2 4 2" xfId="48404" xr:uid="{82129BA1-32DB-4205-81D0-AFE3977DFD9E}"/>
    <cellStyle name="Comma 2 5 3 2 4 3" xfId="30899" xr:uid="{AFE9BF53-0FAB-471E-9AFE-7754D2D30478}"/>
    <cellStyle name="Comma 2 5 3 2 5" xfId="39652" xr:uid="{17603037-C9A4-43D8-808B-A9383A95A707}"/>
    <cellStyle name="Comma 2 5 3 2 6" xfId="22147" xr:uid="{BEA875D8-27BC-4ACC-92F9-C49E08161F89}"/>
    <cellStyle name="Comma 2 5 3 3" xfId="5734" xr:uid="{00000000-0005-0000-0000-000006080000}"/>
    <cellStyle name="Comma 2 5 3 3 2" xfId="10111" xr:uid="{00000000-0005-0000-0000-000007080000}"/>
    <cellStyle name="Comma 2 5 3 3 2 2" xfId="18864" xr:uid="{B3396183-EB56-49A1-A28F-A57EB7DFAA6C}"/>
    <cellStyle name="Comma 2 5 3 3 2 2 2" xfId="53874" xr:uid="{B769B624-5895-4481-B042-272A30508789}"/>
    <cellStyle name="Comma 2 5 3 3 2 2 3" xfId="36369" xr:uid="{95F8DAE7-1674-4AE0-8869-ED479059F068}"/>
    <cellStyle name="Comma 2 5 3 3 2 3" xfId="45122" xr:uid="{DB2055C4-4EC0-4A0D-9C6B-69E37BBBD5CF}"/>
    <cellStyle name="Comma 2 5 3 3 2 4" xfId="27617" xr:uid="{389C1D49-115C-47E0-8C83-6E6B21E34897}"/>
    <cellStyle name="Comma 2 5 3 3 3" xfId="14488" xr:uid="{4FBDC2AE-D207-4658-8FE2-E6D8F49419C6}"/>
    <cellStyle name="Comma 2 5 3 3 3 2" xfId="49498" xr:uid="{F595027C-CEFA-4DFE-82B9-6FC4F3AEAF00}"/>
    <cellStyle name="Comma 2 5 3 3 3 3" xfId="31993" xr:uid="{D832916A-2FE2-44FB-BE4F-F72BAE1E6893}"/>
    <cellStyle name="Comma 2 5 3 3 4" xfId="40746" xr:uid="{C178E6B9-1EC2-4416-BE85-6E3CF51750CC}"/>
    <cellStyle name="Comma 2 5 3 3 5" xfId="23241" xr:uid="{E999019B-1950-404C-B094-6A9D9EA21F94}"/>
    <cellStyle name="Comma 2 5 3 4" xfId="7923" xr:uid="{00000000-0005-0000-0000-000008080000}"/>
    <cellStyle name="Comma 2 5 3 4 2" xfId="16676" xr:uid="{9634F652-803B-4981-8738-50014007E996}"/>
    <cellStyle name="Comma 2 5 3 4 2 2" xfId="51686" xr:uid="{4E25D771-30EA-4A6A-A858-45B6FF093DDE}"/>
    <cellStyle name="Comma 2 5 3 4 2 3" xfId="34181" xr:uid="{2227E4D0-5683-444D-A53B-5F945F6E205E}"/>
    <cellStyle name="Comma 2 5 3 4 3" xfId="42934" xr:uid="{B0E37EEE-41BA-4867-91D3-DB70C9C5F812}"/>
    <cellStyle name="Comma 2 5 3 4 4" xfId="25429" xr:uid="{5329B18F-BA82-4E78-9F68-542D236C9E3E}"/>
    <cellStyle name="Comma 2 5 3 5" xfId="12300" xr:uid="{F780533E-D4B0-48F6-A321-E82EA71E213F}"/>
    <cellStyle name="Comma 2 5 3 5 2" xfId="47310" xr:uid="{3803AE66-C602-40A7-B05D-EA51793D50C1}"/>
    <cellStyle name="Comma 2 5 3 5 3" xfId="29805" xr:uid="{4FD31020-DA1B-4BEB-87A0-582EBCEACB1B}"/>
    <cellStyle name="Comma 2 5 3 6" xfId="38558" xr:uid="{0FE3AE6F-FC8C-4513-98C6-1871D78CFBC8}"/>
    <cellStyle name="Comma 2 5 3 7" xfId="21053" xr:uid="{41EA9B8D-8941-43AC-A55D-0D4C29122BB6}"/>
    <cellStyle name="Comma 2 5 4" xfId="4091" xr:uid="{00000000-0005-0000-0000-000009080000}"/>
    <cellStyle name="Comma 2 5 4 2" xfId="6280" xr:uid="{00000000-0005-0000-0000-00000A080000}"/>
    <cellStyle name="Comma 2 5 4 2 2" xfId="10657" xr:uid="{00000000-0005-0000-0000-00000B080000}"/>
    <cellStyle name="Comma 2 5 4 2 2 2" xfId="19410" xr:uid="{6B89D395-E651-455B-AA6D-30D1FD32580F}"/>
    <cellStyle name="Comma 2 5 4 2 2 2 2" xfId="54420" xr:uid="{049EC02C-5B74-489B-9D13-A222809BDABC}"/>
    <cellStyle name="Comma 2 5 4 2 2 2 3" xfId="36915" xr:uid="{0157B313-862B-44D9-B7DE-DBB4BD439747}"/>
    <cellStyle name="Comma 2 5 4 2 2 3" xfId="45668" xr:uid="{238D26A6-4DBC-48B9-92E6-0121859F7241}"/>
    <cellStyle name="Comma 2 5 4 2 2 4" xfId="28163" xr:uid="{B50B4292-0E13-43A8-82C9-94B80A601D06}"/>
    <cellStyle name="Comma 2 5 4 2 3" xfId="15034" xr:uid="{EF364F0A-C30D-423C-83D8-8B6A74764DB2}"/>
    <cellStyle name="Comma 2 5 4 2 3 2" xfId="50044" xr:uid="{3857B30E-294E-4D7E-9FC2-3A6E7786A1BD}"/>
    <cellStyle name="Comma 2 5 4 2 3 3" xfId="32539" xr:uid="{8082B1B6-054D-469C-9F9A-56A80D81139F}"/>
    <cellStyle name="Comma 2 5 4 2 4" xfId="41292" xr:uid="{9F152285-9C48-4723-B04A-68E1AF6E00A4}"/>
    <cellStyle name="Comma 2 5 4 2 5" xfId="23787" xr:uid="{41DA649A-F130-4D75-9C86-BC920E4549B0}"/>
    <cellStyle name="Comma 2 5 4 3" xfId="8469" xr:uid="{00000000-0005-0000-0000-00000C080000}"/>
    <cellStyle name="Comma 2 5 4 3 2" xfId="17222" xr:uid="{587E2845-3F28-4114-841F-ADA425331733}"/>
    <cellStyle name="Comma 2 5 4 3 2 2" xfId="52232" xr:uid="{37F1EB76-81B3-4BC8-9C3F-377EAFCAE183}"/>
    <cellStyle name="Comma 2 5 4 3 2 3" xfId="34727" xr:uid="{638844B8-9C6D-4F11-831D-268B9BB2140C}"/>
    <cellStyle name="Comma 2 5 4 3 3" xfId="43480" xr:uid="{BC527A9B-52D8-4175-BE0B-A963073AA8C2}"/>
    <cellStyle name="Comma 2 5 4 3 4" xfId="25975" xr:uid="{27614D01-5BCD-47AA-8062-4B5C8DB090B8}"/>
    <cellStyle name="Comma 2 5 4 4" xfId="12846" xr:uid="{AF913040-2E57-4108-ABB7-5FA7914193E0}"/>
    <cellStyle name="Comma 2 5 4 4 2" xfId="47856" xr:uid="{178DA2B0-08C6-4459-A86C-9C8E280302B2}"/>
    <cellStyle name="Comma 2 5 4 4 3" xfId="30351" xr:uid="{BBE1EEEB-6610-4B7D-A8B2-C0801E931036}"/>
    <cellStyle name="Comma 2 5 4 5" xfId="39104" xr:uid="{11146F51-E7D9-469E-B809-DF055C8C95C4}"/>
    <cellStyle name="Comma 2 5 4 6" xfId="21599" xr:uid="{C604A8AE-9537-4C07-929A-0D834CC0DBF8}"/>
    <cellStyle name="Comma 2 5 5" xfId="5186" xr:uid="{00000000-0005-0000-0000-00000D080000}"/>
    <cellStyle name="Comma 2 5 5 2" xfId="9563" xr:uid="{00000000-0005-0000-0000-00000E080000}"/>
    <cellStyle name="Comma 2 5 5 2 2" xfId="18316" xr:uid="{0EC638BA-C0C3-4089-B4A0-29F30C53D40A}"/>
    <cellStyle name="Comma 2 5 5 2 2 2" xfId="53326" xr:uid="{7256D0FB-AC70-41C3-96D8-FFB04B8E387A}"/>
    <cellStyle name="Comma 2 5 5 2 2 3" xfId="35821" xr:uid="{41AF3391-9CE4-4858-9F0C-603CDAA4C825}"/>
    <cellStyle name="Comma 2 5 5 2 3" xfId="44574" xr:uid="{BF1BFDF4-3D3F-423E-AE98-34ACDC17058C}"/>
    <cellStyle name="Comma 2 5 5 2 4" xfId="27069" xr:uid="{2A113F38-CFEA-48EE-A768-5E6D1D6F92D9}"/>
    <cellStyle name="Comma 2 5 5 3" xfId="13940" xr:uid="{DCB4DCEF-751D-4681-98D4-6182E9C17887}"/>
    <cellStyle name="Comma 2 5 5 3 2" xfId="48950" xr:uid="{BB1BD8DA-8FDF-43E6-BE72-976AE3E39D8F}"/>
    <cellStyle name="Comma 2 5 5 3 3" xfId="31445" xr:uid="{B2C7BEEE-4882-4185-A296-3014EA438C00}"/>
    <cellStyle name="Comma 2 5 5 4" xfId="40198" xr:uid="{D66F16BE-B0B1-48E2-AC52-B119FAE21D22}"/>
    <cellStyle name="Comma 2 5 5 5" xfId="22693" xr:uid="{D2750808-5B66-47AD-A6DC-15B687FFED8F}"/>
    <cellStyle name="Comma 2 5 6" xfId="7375" xr:uid="{00000000-0005-0000-0000-00000F080000}"/>
    <cellStyle name="Comma 2 5 6 2" xfId="16128" xr:uid="{19CD58DF-61AD-4FC1-8F2E-7F687DF39657}"/>
    <cellStyle name="Comma 2 5 6 2 2" xfId="51138" xr:uid="{E2B3B317-577F-4F4A-8169-4D57B5A22B41}"/>
    <cellStyle name="Comma 2 5 6 2 3" xfId="33633" xr:uid="{9DFC6F8F-96F1-4146-A117-9BFBA8747DFF}"/>
    <cellStyle name="Comma 2 5 6 3" xfId="42386" xr:uid="{4AA765DE-40E0-4EBA-AFB6-05DFFCAD163F}"/>
    <cellStyle name="Comma 2 5 6 4" xfId="24881" xr:uid="{90DCDA8E-8B97-4DB1-8EC7-3AB5D8FFB0B6}"/>
    <cellStyle name="Comma 2 5 7" xfId="11752" xr:uid="{D88E142F-74E4-415B-A5F8-45FE066D05BD}"/>
    <cellStyle name="Comma 2 5 7 2" xfId="46762" xr:uid="{3F81483A-7F2F-49FE-A920-6FBAEB89782F}"/>
    <cellStyle name="Comma 2 5 7 3" xfId="29257" xr:uid="{F5B9FF72-097E-445A-83A9-A343752D1CC2}"/>
    <cellStyle name="Comma 2 5 8" xfId="38010" xr:uid="{191F2B99-85BE-4B84-9360-F5A93790F04E}"/>
    <cellStyle name="Comma 2 5 9" xfId="20505" xr:uid="{7B72D954-CC92-4CB5-B932-40453F774426}"/>
    <cellStyle name="Comma 2 6" xfId="2875" xr:uid="{00000000-0005-0000-0000-000010080000}"/>
    <cellStyle name="Comma 2 6 2" xfId="3154" xr:uid="{00000000-0005-0000-0000-000011080000}"/>
    <cellStyle name="Comma 2 6 2 2" xfId="3707" xr:uid="{00000000-0005-0000-0000-000012080000}"/>
    <cellStyle name="Comma 2 6 2 2 2" xfId="4803" xr:uid="{00000000-0005-0000-0000-000013080000}"/>
    <cellStyle name="Comma 2 6 2 2 2 2" xfId="6992" xr:uid="{00000000-0005-0000-0000-000014080000}"/>
    <cellStyle name="Comma 2 6 2 2 2 2 2" xfId="11369" xr:uid="{00000000-0005-0000-0000-000015080000}"/>
    <cellStyle name="Comma 2 6 2 2 2 2 2 2" xfId="20122" xr:uid="{60AC91A8-6357-4FD8-A399-48C1A5104F04}"/>
    <cellStyle name="Comma 2 6 2 2 2 2 2 2 2" xfId="55132" xr:uid="{72E9CEB2-5447-44A5-9003-D3A0A5948FD2}"/>
    <cellStyle name="Comma 2 6 2 2 2 2 2 2 3" xfId="37627" xr:uid="{2C0BAA11-D1B6-4409-95AC-24A8F0ABB945}"/>
    <cellStyle name="Comma 2 6 2 2 2 2 2 3" xfId="46380" xr:uid="{9E8E668A-B9EC-4E34-BA5E-88DB8F955966}"/>
    <cellStyle name="Comma 2 6 2 2 2 2 2 4" xfId="28875" xr:uid="{939A303F-BB9D-41F4-81D6-B4D6E9708B6C}"/>
    <cellStyle name="Comma 2 6 2 2 2 2 3" xfId="15746" xr:uid="{A164272C-8084-4DFB-AD77-19D02B16AE9F}"/>
    <cellStyle name="Comma 2 6 2 2 2 2 3 2" xfId="50756" xr:uid="{5565F67E-613A-413A-97D1-0F411533E8C7}"/>
    <cellStyle name="Comma 2 6 2 2 2 2 3 3" xfId="33251" xr:uid="{64DFD906-7FF5-43E4-80A9-96472813CB34}"/>
    <cellStyle name="Comma 2 6 2 2 2 2 4" xfId="42004" xr:uid="{1B281B2E-81C2-41A8-93E8-6A823CF13663}"/>
    <cellStyle name="Comma 2 6 2 2 2 2 5" xfId="24499" xr:uid="{36E17CC5-5554-48CD-A6AF-0BA3EC7BF37C}"/>
    <cellStyle name="Comma 2 6 2 2 2 3" xfId="9181" xr:uid="{00000000-0005-0000-0000-000016080000}"/>
    <cellStyle name="Comma 2 6 2 2 2 3 2" xfId="17934" xr:uid="{98910493-56FD-4ACC-8DD5-053247221B5A}"/>
    <cellStyle name="Comma 2 6 2 2 2 3 2 2" xfId="52944" xr:uid="{A28FD446-8AAA-45C2-A301-8884E007688F}"/>
    <cellStyle name="Comma 2 6 2 2 2 3 2 3" xfId="35439" xr:uid="{A8F158D1-4F8A-4BC2-AD7B-D6966DC0410E}"/>
    <cellStyle name="Comma 2 6 2 2 2 3 3" xfId="44192" xr:uid="{9C4BCDB0-0BEA-45B0-8113-025B7A3AB288}"/>
    <cellStyle name="Comma 2 6 2 2 2 3 4" xfId="26687" xr:uid="{011E881C-1BD0-4887-A30D-CF9ED6A08424}"/>
    <cellStyle name="Comma 2 6 2 2 2 4" xfId="13558" xr:uid="{595F7244-B1E0-4F15-84F6-6435D3FB5924}"/>
    <cellStyle name="Comma 2 6 2 2 2 4 2" xfId="48568" xr:uid="{3151EB3A-B25A-4BFD-8149-D3B8380C5AFF}"/>
    <cellStyle name="Comma 2 6 2 2 2 4 3" xfId="31063" xr:uid="{F578D0AD-96BD-4968-8A91-7C00C587DA20}"/>
    <cellStyle name="Comma 2 6 2 2 2 5" xfId="39816" xr:uid="{280898F0-77B6-4115-B2D9-8ECB47BAD309}"/>
    <cellStyle name="Comma 2 6 2 2 2 6" xfId="22311" xr:uid="{013ED433-22F9-4802-8CDE-0C6692A70C08}"/>
    <cellStyle name="Comma 2 6 2 2 3" xfId="5898" xr:uid="{00000000-0005-0000-0000-000017080000}"/>
    <cellStyle name="Comma 2 6 2 2 3 2" xfId="10275" xr:uid="{00000000-0005-0000-0000-000018080000}"/>
    <cellStyle name="Comma 2 6 2 2 3 2 2" xfId="19028" xr:uid="{1EADB821-3D20-4B06-A1B8-EA8C16CD1165}"/>
    <cellStyle name="Comma 2 6 2 2 3 2 2 2" xfId="54038" xr:uid="{0C79EF9D-A839-4F56-AC63-DF4188BEC471}"/>
    <cellStyle name="Comma 2 6 2 2 3 2 2 3" xfId="36533" xr:uid="{36B971CE-E4C1-4019-B879-9EB42D200D53}"/>
    <cellStyle name="Comma 2 6 2 2 3 2 3" xfId="45286" xr:uid="{591FD3EC-69A9-4AFF-AAC4-6DE54702F7FB}"/>
    <cellStyle name="Comma 2 6 2 2 3 2 4" xfId="27781" xr:uid="{626EF131-B8FE-454C-9810-C0AA5D0FD660}"/>
    <cellStyle name="Comma 2 6 2 2 3 3" xfId="14652" xr:uid="{ED589593-802C-4BEF-905C-8B295639DC14}"/>
    <cellStyle name="Comma 2 6 2 2 3 3 2" xfId="49662" xr:uid="{E947F611-B366-4BC8-A3DE-C9CCAFFC3BE7}"/>
    <cellStyle name="Comma 2 6 2 2 3 3 3" xfId="32157" xr:uid="{4E668EA3-BDD4-4AC5-9640-75E657995321}"/>
    <cellStyle name="Comma 2 6 2 2 3 4" xfId="40910" xr:uid="{CAB05865-53E7-4229-9F75-651D2FE94D84}"/>
    <cellStyle name="Comma 2 6 2 2 3 5" xfId="23405" xr:uid="{FD7EE9C5-4A3F-4828-9304-BF8B350D0F7E}"/>
    <cellStyle name="Comma 2 6 2 2 4" xfId="8087" xr:uid="{00000000-0005-0000-0000-000019080000}"/>
    <cellStyle name="Comma 2 6 2 2 4 2" xfId="16840" xr:uid="{1C26414D-0E88-4A1B-AAC7-602E5976E926}"/>
    <cellStyle name="Comma 2 6 2 2 4 2 2" xfId="51850" xr:uid="{9AC26002-E728-4DD7-83F8-DD77DAC925AD}"/>
    <cellStyle name="Comma 2 6 2 2 4 2 3" xfId="34345" xr:uid="{D02D2FB4-B292-4915-8B60-8BDCDCC49580}"/>
    <cellStyle name="Comma 2 6 2 2 4 3" xfId="43098" xr:uid="{04508694-A98A-48C8-A258-A2488A27F5AE}"/>
    <cellStyle name="Comma 2 6 2 2 4 4" xfId="25593" xr:uid="{881590DF-AD96-40AC-9021-D39A9D729963}"/>
    <cellStyle name="Comma 2 6 2 2 5" xfId="12464" xr:uid="{4D485465-CB56-48D6-B75C-41DF13092631}"/>
    <cellStyle name="Comma 2 6 2 2 5 2" xfId="47474" xr:uid="{43028E25-41AF-480E-8EF9-3E33203DE256}"/>
    <cellStyle name="Comma 2 6 2 2 5 3" xfId="29969" xr:uid="{CD52946B-8337-40EF-97D7-4D793E99D48B}"/>
    <cellStyle name="Comma 2 6 2 2 6" xfId="38722" xr:uid="{97B18DF8-0DB8-489B-B4CE-5E29CB925558}"/>
    <cellStyle name="Comma 2 6 2 2 7" xfId="21217" xr:uid="{1E25E24B-27F9-4EDE-99B4-22DBC345BA50}"/>
    <cellStyle name="Comma 2 6 2 3" xfId="4255" xr:uid="{00000000-0005-0000-0000-00001A080000}"/>
    <cellStyle name="Comma 2 6 2 3 2" xfId="6444" xr:uid="{00000000-0005-0000-0000-00001B080000}"/>
    <cellStyle name="Comma 2 6 2 3 2 2" xfId="10821" xr:uid="{00000000-0005-0000-0000-00001C080000}"/>
    <cellStyle name="Comma 2 6 2 3 2 2 2" xfId="19574" xr:uid="{6478682A-045B-46D5-AB91-2E084FBB3BF8}"/>
    <cellStyle name="Comma 2 6 2 3 2 2 2 2" xfId="54584" xr:uid="{362BE0CF-C888-42E8-8178-047EA94B6E5E}"/>
    <cellStyle name="Comma 2 6 2 3 2 2 2 3" xfId="37079" xr:uid="{28F58A2A-50A4-4250-B87E-BA1E848A999F}"/>
    <cellStyle name="Comma 2 6 2 3 2 2 3" xfId="45832" xr:uid="{91BFAFB9-B074-4498-92AF-50AFE011C4C3}"/>
    <cellStyle name="Comma 2 6 2 3 2 2 4" xfId="28327" xr:uid="{9B85575D-07BF-4023-A7EF-85ED33C3350C}"/>
    <cellStyle name="Comma 2 6 2 3 2 3" xfId="15198" xr:uid="{2FDE765A-BFCC-446A-8DEF-CAB0A6ADD015}"/>
    <cellStyle name="Comma 2 6 2 3 2 3 2" xfId="50208" xr:uid="{28D966DB-235E-4177-8CE7-23430A699271}"/>
    <cellStyle name="Comma 2 6 2 3 2 3 3" xfId="32703" xr:uid="{69835BCE-8B01-4267-A01A-BEEA3C1833C9}"/>
    <cellStyle name="Comma 2 6 2 3 2 4" xfId="41456" xr:uid="{35936B88-029C-4162-9133-912D0F4EA917}"/>
    <cellStyle name="Comma 2 6 2 3 2 5" xfId="23951" xr:uid="{37EBC7A7-5433-4CB8-B6CE-52B53A1D6512}"/>
    <cellStyle name="Comma 2 6 2 3 3" xfId="8633" xr:uid="{00000000-0005-0000-0000-00001D080000}"/>
    <cellStyle name="Comma 2 6 2 3 3 2" xfId="17386" xr:uid="{4B79789A-BA72-4F5A-93EF-995431C47AB6}"/>
    <cellStyle name="Comma 2 6 2 3 3 2 2" xfId="52396" xr:uid="{B9854FAF-94F6-414A-ACB4-936E35C91A40}"/>
    <cellStyle name="Comma 2 6 2 3 3 2 3" xfId="34891" xr:uid="{B62B1D69-97B6-4423-A5B8-D6DD52B24D80}"/>
    <cellStyle name="Comma 2 6 2 3 3 3" xfId="43644" xr:uid="{B90430A8-62C8-4E8E-B21F-10F02430C85E}"/>
    <cellStyle name="Comma 2 6 2 3 3 4" xfId="26139" xr:uid="{6C8E9399-5EDC-4493-A6BC-AEC33E74811F}"/>
    <cellStyle name="Comma 2 6 2 3 4" xfId="13010" xr:uid="{AA171B4B-E4FE-426F-91B0-F90FB2EF6E76}"/>
    <cellStyle name="Comma 2 6 2 3 4 2" xfId="48020" xr:uid="{43D1042C-FC73-4672-8BBB-F91DB69FE2B1}"/>
    <cellStyle name="Comma 2 6 2 3 4 3" xfId="30515" xr:uid="{B2271936-AFAF-4164-9DB6-62AE6DE95594}"/>
    <cellStyle name="Comma 2 6 2 3 5" xfId="39268" xr:uid="{C19DF123-6CA3-4501-9A55-5FC1A759F64D}"/>
    <cellStyle name="Comma 2 6 2 3 6" xfId="21763" xr:uid="{DA093F4D-54F5-4850-9B3E-D129A28F4A64}"/>
    <cellStyle name="Comma 2 6 2 4" xfId="5350" xr:uid="{00000000-0005-0000-0000-00001E080000}"/>
    <cellStyle name="Comma 2 6 2 4 2" xfId="9727" xr:uid="{00000000-0005-0000-0000-00001F080000}"/>
    <cellStyle name="Comma 2 6 2 4 2 2" xfId="18480" xr:uid="{AA6A03FF-F710-4B20-9F58-65B1E5419766}"/>
    <cellStyle name="Comma 2 6 2 4 2 2 2" xfId="53490" xr:uid="{035E28E2-B403-40E2-9827-2267CC2E3A97}"/>
    <cellStyle name="Comma 2 6 2 4 2 2 3" xfId="35985" xr:uid="{02D38BA6-1112-433A-9D92-64C335EBC661}"/>
    <cellStyle name="Comma 2 6 2 4 2 3" xfId="44738" xr:uid="{3A1D7974-6218-4200-B26E-0942A84E9552}"/>
    <cellStyle name="Comma 2 6 2 4 2 4" xfId="27233" xr:uid="{BA9BF50C-D507-414F-923D-C0591F8225DA}"/>
    <cellStyle name="Comma 2 6 2 4 3" xfId="14104" xr:uid="{FDF4AE63-D6C3-41A1-BC85-CDA58A6282DB}"/>
    <cellStyle name="Comma 2 6 2 4 3 2" xfId="49114" xr:uid="{1B1BB70D-1D74-420F-92FA-90EC1105C51B}"/>
    <cellStyle name="Comma 2 6 2 4 3 3" xfId="31609" xr:uid="{67E34FB3-E915-4EA5-9C61-057A93EE1250}"/>
    <cellStyle name="Comma 2 6 2 4 4" xfId="40362" xr:uid="{E4BAB97B-A035-4F25-8509-F2B8BDF21E2C}"/>
    <cellStyle name="Comma 2 6 2 4 5" xfId="22857" xr:uid="{1A67A053-D699-4D4E-BF12-D45B03CEDB88}"/>
    <cellStyle name="Comma 2 6 2 5" xfId="7539" xr:uid="{00000000-0005-0000-0000-000020080000}"/>
    <cellStyle name="Comma 2 6 2 5 2" xfId="16292" xr:uid="{D8167A1C-5152-4EFE-BF5B-74578895D55A}"/>
    <cellStyle name="Comma 2 6 2 5 2 2" xfId="51302" xr:uid="{A19ADAAB-7617-4022-BFB0-18F1FFCF4975}"/>
    <cellStyle name="Comma 2 6 2 5 2 3" xfId="33797" xr:uid="{F0A57F57-6BC6-4F02-AFAA-2984D20B2284}"/>
    <cellStyle name="Comma 2 6 2 5 3" xfId="42550" xr:uid="{A74AEE90-1A86-4C4B-8C50-48B74EDD116E}"/>
    <cellStyle name="Comma 2 6 2 5 4" xfId="25045" xr:uid="{E1DAD659-E7E3-4A4D-9AFC-3EB9EB14C72F}"/>
    <cellStyle name="Comma 2 6 2 6" xfId="11916" xr:uid="{A2F9C8F4-D362-4986-A72E-341CDFC543A9}"/>
    <cellStyle name="Comma 2 6 2 6 2" xfId="46926" xr:uid="{5BB93BAD-B185-4AF7-8ED6-1C6B4DFA6E1C}"/>
    <cellStyle name="Comma 2 6 2 6 3" xfId="29421" xr:uid="{1D4E9260-5421-4A43-B321-6D6288AACA9E}"/>
    <cellStyle name="Comma 2 6 2 7" xfId="38174" xr:uid="{84B68A1B-EA8C-4100-B28F-A0BF7B920F0C}"/>
    <cellStyle name="Comma 2 6 2 8" xfId="20669" xr:uid="{7E184C3D-2FF2-42AA-8F32-19EE0972E655}"/>
    <cellStyle name="Comma 2 6 3" xfId="3433" xr:uid="{00000000-0005-0000-0000-000021080000}"/>
    <cellStyle name="Comma 2 6 3 2" xfId="4529" xr:uid="{00000000-0005-0000-0000-000022080000}"/>
    <cellStyle name="Comma 2 6 3 2 2" xfId="6718" xr:uid="{00000000-0005-0000-0000-000023080000}"/>
    <cellStyle name="Comma 2 6 3 2 2 2" xfId="11095" xr:uid="{00000000-0005-0000-0000-000024080000}"/>
    <cellStyle name="Comma 2 6 3 2 2 2 2" xfId="19848" xr:uid="{89113675-977E-42C4-8A3B-AAB89C171FD5}"/>
    <cellStyle name="Comma 2 6 3 2 2 2 2 2" xfId="54858" xr:uid="{B3EF25F4-5099-43AC-8025-FCFBFCD83086}"/>
    <cellStyle name="Comma 2 6 3 2 2 2 2 3" xfId="37353" xr:uid="{00BA038A-E4D7-4E62-B9AC-E4A7F3524F3D}"/>
    <cellStyle name="Comma 2 6 3 2 2 2 3" xfId="46106" xr:uid="{F6EE8DE7-AB99-4D61-8A43-7554A5232797}"/>
    <cellStyle name="Comma 2 6 3 2 2 2 4" xfId="28601" xr:uid="{8C1D9F3C-725A-4DC4-8FA8-EABE56172C75}"/>
    <cellStyle name="Comma 2 6 3 2 2 3" xfId="15472" xr:uid="{E08D755C-4737-43C6-97EF-FBC8EABCDAB4}"/>
    <cellStyle name="Comma 2 6 3 2 2 3 2" xfId="50482" xr:uid="{5AB6ED47-3D0C-417A-8A17-4FDB2A286F59}"/>
    <cellStyle name="Comma 2 6 3 2 2 3 3" xfId="32977" xr:uid="{208E7C65-8601-4CD3-87C8-FB93EC8DE0C2}"/>
    <cellStyle name="Comma 2 6 3 2 2 4" xfId="41730" xr:uid="{EDF0CE06-5226-44ED-A469-F3822B0CAE52}"/>
    <cellStyle name="Comma 2 6 3 2 2 5" xfId="24225" xr:uid="{F3597053-38A1-4769-AD85-99EE204F50D5}"/>
    <cellStyle name="Comma 2 6 3 2 3" xfId="8907" xr:uid="{00000000-0005-0000-0000-000025080000}"/>
    <cellStyle name="Comma 2 6 3 2 3 2" xfId="17660" xr:uid="{AABA73DD-62B8-4260-B12C-982A16692B12}"/>
    <cellStyle name="Comma 2 6 3 2 3 2 2" xfId="52670" xr:uid="{16B95A5F-9302-4787-AAC2-F5EFBC412537}"/>
    <cellStyle name="Comma 2 6 3 2 3 2 3" xfId="35165" xr:uid="{C068FFCB-CE95-481E-8BE0-DDFB44788C2A}"/>
    <cellStyle name="Comma 2 6 3 2 3 3" xfId="43918" xr:uid="{89FD51A3-4B9B-4996-8127-54A5D530523D}"/>
    <cellStyle name="Comma 2 6 3 2 3 4" xfId="26413" xr:uid="{B60D460F-B6F7-4267-B964-E94F25668B6E}"/>
    <cellStyle name="Comma 2 6 3 2 4" xfId="13284" xr:uid="{9533F269-D90A-4C6E-9A77-ADEBB8935135}"/>
    <cellStyle name="Comma 2 6 3 2 4 2" xfId="48294" xr:uid="{D264D182-A56B-412E-BF5E-D372B4FF9C5B}"/>
    <cellStyle name="Comma 2 6 3 2 4 3" xfId="30789" xr:uid="{D5FBA5CA-47ED-4B84-91BE-49364AC04425}"/>
    <cellStyle name="Comma 2 6 3 2 5" xfId="39542" xr:uid="{8E8DE336-1D8A-45F7-8050-6901CF0D5DE5}"/>
    <cellStyle name="Comma 2 6 3 2 6" xfId="22037" xr:uid="{2F7CA3EE-FCD4-45F3-AE2E-57EE7C2CFA50}"/>
    <cellStyle name="Comma 2 6 3 3" xfId="5624" xr:uid="{00000000-0005-0000-0000-000026080000}"/>
    <cellStyle name="Comma 2 6 3 3 2" xfId="10001" xr:uid="{00000000-0005-0000-0000-000027080000}"/>
    <cellStyle name="Comma 2 6 3 3 2 2" xfId="18754" xr:uid="{48723042-3170-4028-8F85-28E7C5A03B4C}"/>
    <cellStyle name="Comma 2 6 3 3 2 2 2" xfId="53764" xr:uid="{EE6DBCC3-68C6-447F-B0B5-16464F89C127}"/>
    <cellStyle name="Comma 2 6 3 3 2 2 3" xfId="36259" xr:uid="{FDAFDA4E-65EA-49BD-8E61-FE7DD6FB3EE5}"/>
    <cellStyle name="Comma 2 6 3 3 2 3" xfId="45012" xr:uid="{8A192691-3AA2-453D-9A7F-87B35A72B34F}"/>
    <cellStyle name="Comma 2 6 3 3 2 4" xfId="27507" xr:uid="{C1DD8659-C8B8-422D-B2C0-BE4B770958FD}"/>
    <cellStyle name="Comma 2 6 3 3 3" xfId="14378" xr:uid="{DAAFA67F-7C50-41E1-B7B0-F0FDD5946FB3}"/>
    <cellStyle name="Comma 2 6 3 3 3 2" xfId="49388" xr:uid="{11DC41B0-6DA9-4BBB-BA12-29D12241EA1C}"/>
    <cellStyle name="Comma 2 6 3 3 3 3" xfId="31883" xr:uid="{4FBB1282-C079-4CAF-9E36-61736F1A647B}"/>
    <cellStyle name="Comma 2 6 3 3 4" xfId="40636" xr:uid="{A6248B56-04F9-4C30-8188-999EBE4F715C}"/>
    <cellStyle name="Comma 2 6 3 3 5" xfId="23131" xr:uid="{5D604FB6-6587-4CD3-8970-21133CC7B8C9}"/>
    <cellStyle name="Comma 2 6 3 4" xfId="7813" xr:uid="{00000000-0005-0000-0000-000028080000}"/>
    <cellStyle name="Comma 2 6 3 4 2" xfId="16566" xr:uid="{424C2CE3-ADAE-4A06-AB7A-849136A52096}"/>
    <cellStyle name="Comma 2 6 3 4 2 2" xfId="51576" xr:uid="{E91270EA-7E30-4F48-A59E-69638E718289}"/>
    <cellStyle name="Comma 2 6 3 4 2 3" xfId="34071" xr:uid="{23E425BC-4CEA-48A6-9FE4-150C53AB94F2}"/>
    <cellStyle name="Comma 2 6 3 4 3" xfId="42824" xr:uid="{A520497B-65A6-4FE3-96A2-215219B28F78}"/>
    <cellStyle name="Comma 2 6 3 4 4" xfId="25319" xr:uid="{ED3F6A83-4033-4BA8-976A-76E4FD248011}"/>
    <cellStyle name="Comma 2 6 3 5" xfId="12190" xr:uid="{B87A5C5E-AFF3-42C2-A7A8-ECBE48245E7D}"/>
    <cellStyle name="Comma 2 6 3 5 2" xfId="47200" xr:uid="{58EE641A-B96E-41DF-A225-E2AD3E8136D0}"/>
    <cellStyle name="Comma 2 6 3 5 3" xfId="29695" xr:uid="{8745D5A0-A6AF-4822-B0A2-E019F97DCE1B}"/>
    <cellStyle name="Comma 2 6 3 6" xfId="38448" xr:uid="{F5DA0218-DF24-4828-B63E-5F0CF09E9203}"/>
    <cellStyle name="Comma 2 6 3 7" xfId="20943" xr:uid="{27CC1A2F-FAFB-4437-BF8F-BFCA5F5AB899}"/>
    <cellStyle name="Comma 2 6 4" xfId="3981" xr:uid="{00000000-0005-0000-0000-000029080000}"/>
    <cellStyle name="Comma 2 6 4 2" xfId="6170" xr:uid="{00000000-0005-0000-0000-00002A080000}"/>
    <cellStyle name="Comma 2 6 4 2 2" xfId="10547" xr:uid="{00000000-0005-0000-0000-00002B080000}"/>
    <cellStyle name="Comma 2 6 4 2 2 2" xfId="19300" xr:uid="{F067CE2C-8F70-4110-93F6-6367C1EEE165}"/>
    <cellStyle name="Comma 2 6 4 2 2 2 2" xfId="54310" xr:uid="{D30E0D80-A437-435F-863B-FD1176898886}"/>
    <cellStyle name="Comma 2 6 4 2 2 2 3" xfId="36805" xr:uid="{C60D15D9-FBFB-483A-8944-D079E1D53960}"/>
    <cellStyle name="Comma 2 6 4 2 2 3" xfId="45558" xr:uid="{F36F1808-A220-45FA-8487-8964CB62C360}"/>
    <cellStyle name="Comma 2 6 4 2 2 4" xfId="28053" xr:uid="{D8C40351-A6E0-42FB-BBA4-8BEC20891436}"/>
    <cellStyle name="Comma 2 6 4 2 3" xfId="14924" xr:uid="{A41253AC-E31D-4639-88A4-F0773DD6D881}"/>
    <cellStyle name="Comma 2 6 4 2 3 2" xfId="49934" xr:uid="{408B090D-05E5-4696-8BAA-63F6C6A1C75C}"/>
    <cellStyle name="Comma 2 6 4 2 3 3" xfId="32429" xr:uid="{2B1CD404-5048-4C36-9885-C0D7F75E4369}"/>
    <cellStyle name="Comma 2 6 4 2 4" xfId="41182" xr:uid="{9FB92433-DB7D-4AF7-A2D6-4D8EB42120A1}"/>
    <cellStyle name="Comma 2 6 4 2 5" xfId="23677" xr:uid="{1A717B20-7A23-4545-80A7-610F3A79789C}"/>
    <cellStyle name="Comma 2 6 4 3" xfId="8359" xr:uid="{00000000-0005-0000-0000-00002C080000}"/>
    <cellStyle name="Comma 2 6 4 3 2" xfId="17112" xr:uid="{2DB134D1-16DF-4ECA-BB99-18A080E7DA2A}"/>
    <cellStyle name="Comma 2 6 4 3 2 2" xfId="52122" xr:uid="{B85D433E-3ED7-443C-8CC9-81940D85369F}"/>
    <cellStyle name="Comma 2 6 4 3 2 3" xfId="34617" xr:uid="{91205E0E-7D4B-492A-B7B5-3819C317C73E}"/>
    <cellStyle name="Comma 2 6 4 3 3" xfId="43370" xr:uid="{B4957D4C-F8B0-4025-AD8C-A116573B385C}"/>
    <cellStyle name="Comma 2 6 4 3 4" xfId="25865" xr:uid="{056CE9C5-DDCD-4FC7-93BE-45483FDD4A48}"/>
    <cellStyle name="Comma 2 6 4 4" xfId="12736" xr:uid="{A28109B9-B740-4117-BAD1-3DCA1E4C3FF0}"/>
    <cellStyle name="Comma 2 6 4 4 2" xfId="47746" xr:uid="{99B0BE6B-91F0-43D0-8F05-2F1C576DD9A5}"/>
    <cellStyle name="Comma 2 6 4 4 3" xfId="30241" xr:uid="{EB8C193B-6678-4CF8-AB41-26FC5F833A3E}"/>
    <cellStyle name="Comma 2 6 4 5" xfId="38994" xr:uid="{16D3C2D6-69D6-4325-ADAC-0B46935D3239}"/>
    <cellStyle name="Comma 2 6 4 6" xfId="21489" xr:uid="{857F9020-DE73-434D-A1DF-A03EA005D96E}"/>
    <cellStyle name="Comma 2 6 5" xfId="5076" xr:uid="{00000000-0005-0000-0000-00002D080000}"/>
    <cellStyle name="Comma 2 6 5 2" xfId="9453" xr:uid="{00000000-0005-0000-0000-00002E080000}"/>
    <cellStyle name="Comma 2 6 5 2 2" xfId="18206" xr:uid="{D5604384-5054-4EEE-AB61-E3D2D53ED909}"/>
    <cellStyle name="Comma 2 6 5 2 2 2" xfId="53216" xr:uid="{10CB3773-CD88-4FD8-8F50-D7D3D059ACD6}"/>
    <cellStyle name="Comma 2 6 5 2 2 3" xfId="35711" xr:uid="{935971D9-0641-4F19-9F6A-66839CE5D0C0}"/>
    <cellStyle name="Comma 2 6 5 2 3" xfId="44464" xr:uid="{BC6CA039-CF4D-43B8-AF14-51D569DC3F66}"/>
    <cellStyle name="Comma 2 6 5 2 4" xfId="26959" xr:uid="{55EC28F7-3337-4301-BD37-21360004933F}"/>
    <cellStyle name="Comma 2 6 5 3" xfId="13830" xr:uid="{2688B941-7520-4A21-B463-0A6D5358C754}"/>
    <cellStyle name="Comma 2 6 5 3 2" xfId="48840" xr:uid="{2EAC0B70-42B2-4455-A759-7F8CD83BB9D2}"/>
    <cellStyle name="Comma 2 6 5 3 3" xfId="31335" xr:uid="{1AAA2520-9219-40D1-87F4-F83D41CBBDD7}"/>
    <cellStyle name="Comma 2 6 5 4" xfId="40088" xr:uid="{6DD3C8AB-01A0-49CB-914C-71E39AC0F48C}"/>
    <cellStyle name="Comma 2 6 5 5" xfId="22583" xr:uid="{39443780-5E28-4CAA-BC52-34D27177E4C3}"/>
    <cellStyle name="Comma 2 6 6" xfId="7265" xr:uid="{00000000-0005-0000-0000-00002F080000}"/>
    <cellStyle name="Comma 2 6 6 2" xfId="16018" xr:uid="{3A18CF20-2EDC-4055-88F7-6DF4A3E4989F}"/>
    <cellStyle name="Comma 2 6 6 2 2" xfId="51028" xr:uid="{9267C060-A802-4B2D-B5D7-2DF1CA8F59C7}"/>
    <cellStyle name="Comma 2 6 6 2 3" xfId="33523" xr:uid="{F9C5F1AC-18B9-457F-AD50-19325DFE37C1}"/>
    <cellStyle name="Comma 2 6 6 3" xfId="42276" xr:uid="{6027CE4D-7376-44ED-8D8F-76627294FD27}"/>
    <cellStyle name="Comma 2 6 6 4" xfId="24771" xr:uid="{0A6C1FEB-4C74-4D46-8F56-D0FD01E3122E}"/>
    <cellStyle name="Comma 2 6 7" xfId="11642" xr:uid="{A8413253-085F-4D1D-A9FB-A6DB3A3E5535}"/>
    <cellStyle name="Comma 2 6 7 2" xfId="46652" xr:uid="{15DA32BA-5D57-4215-B3FC-561B391CD1D7}"/>
    <cellStyle name="Comma 2 6 7 3" xfId="29147" xr:uid="{5766AFC3-A782-440A-A349-2D120F132FAF}"/>
    <cellStyle name="Comma 2 6 8" xfId="37900" xr:uid="{13CD4658-DD36-4E9A-964E-F2AF0A94CF10}"/>
    <cellStyle name="Comma 2 6 9" xfId="20395" xr:uid="{8EE40EB7-1212-4167-9ACC-F2C01B55E9FA}"/>
    <cellStyle name="Comma 2 7" xfId="3104" xr:uid="{00000000-0005-0000-0000-000030080000}"/>
    <cellStyle name="Comma 2 7 2" xfId="3658" xr:uid="{00000000-0005-0000-0000-000031080000}"/>
    <cellStyle name="Comma 2 7 2 2" xfId="4754" xr:uid="{00000000-0005-0000-0000-000032080000}"/>
    <cellStyle name="Comma 2 7 2 2 2" xfId="6943" xr:uid="{00000000-0005-0000-0000-000033080000}"/>
    <cellStyle name="Comma 2 7 2 2 2 2" xfId="11320" xr:uid="{00000000-0005-0000-0000-000034080000}"/>
    <cellStyle name="Comma 2 7 2 2 2 2 2" xfId="20073" xr:uid="{A2F8F365-85D4-4808-A6FA-89213E7C33E9}"/>
    <cellStyle name="Comma 2 7 2 2 2 2 2 2" xfId="55083" xr:uid="{512B4F38-C578-4A7D-9066-D1D7C6586DB3}"/>
    <cellStyle name="Comma 2 7 2 2 2 2 2 3" xfId="37578" xr:uid="{460F23AF-8114-4B77-A789-62761F314AA6}"/>
    <cellStyle name="Comma 2 7 2 2 2 2 3" xfId="46331" xr:uid="{2440F62F-B94F-4EB6-8FBA-479AD6B3FA16}"/>
    <cellStyle name="Comma 2 7 2 2 2 2 4" xfId="28826" xr:uid="{8017A7AC-4AD3-4951-A52C-AEDB322A1D2B}"/>
    <cellStyle name="Comma 2 7 2 2 2 3" xfId="15697" xr:uid="{9E1EDB79-AAA4-4375-BBF3-04CB2AB0CDAB}"/>
    <cellStyle name="Comma 2 7 2 2 2 3 2" xfId="50707" xr:uid="{CEF9C365-480D-49D5-B9D8-464FB49732FF}"/>
    <cellStyle name="Comma 2 7 2 2 2 3 3" xfId="33202" xr:uid="{FA51CB8C-4879-4015-B68D-93213A983140}"/>
    <cellStyle name="Comma 2 7 2 2 2 4" xfId="41955" xr:uid="{3C043776-61B0-475E-AB66-EC33760299A9}"/>
    <cellStyle name="Comma 2 7 2 2 2 5" xfId="24450" xr:uid="{3683A1E5-8B53-4E25-BBEC-FAA88BE7B0CD}"/>
    <cellStyle name="Comma 2 7 2 2 3" xfId="9132" xr:uid="{00000000-0005-0000-0000-000035080000}"/>
    <cellStyle name="Comma 2 7 2 2 3 2" xfId="17885" xr:uid="{79E59DCF-54EE-497A-900E-C54DBB6B2D2D}"/>
    <cellStyle name="Comma 2 7 2 2 3 2 2" xfId="52895" xr:uid="{C2649B16-11F1-4F02-B953-C8FC0F4A2DD4}"/>
    <cellStyle name="Comma 2 7 2 2 3 2 3" xfId="35390" xr:uid="{B7898FB7-895F-425B-A4C2-D9C17475CA3A}"/>
    <cellStyle name="Comma 2 7 2 2 3 3" xfId="44143" xr:uid="{265652FA-4DF1-4279-A744-DD28AFC42707}"/>
    <cellStyle name="Comma 2 7 2 2 3 4" xfId="26638" xr:uid="{D7AE3BEB-C578-441A-A0E8-1F92368A73B6}"/>
    <cellStyle name="Comma 2 7 2 2 4" xfId="13509" xr:uid="{A91E4954-72A0-41EA-8211-8844DA6A57BC}"/>
    <cellStyle name="Comma 2 7 2 2 4 2" xfId="48519" xr:uid="{A86E0C4B-C45B-4824-8EE1-581E54C23927}"/>
    <cellStyle name="Comma 2 7 2 2 4 3" xfId="31014" xr:uid="{FB92B305-A37A-4194-B220-3E59CEEF771F}"/>
    <cellStyle name="Comma 2 7 2 2 5" xfId="39767" xr:uid="{3FA75437-1B13-4F87-B5BA-70E88CFC0825}"/>
    <cellStyle name="Comma 2 7 2 2 6" xfId="22262" xr:uid="{CB5766B2-D48A-4F84-9683-86C76C8532D5}"/>
    <cellStyle name="Comma 2 7 2 3" xfId="5849" xr:uid="{00000000-0005-0000-0000-000036080000}"/>
    <cellStyle name="Comma 2 7 2 3 2" xfId="10226" xr:uid="{00000000-0005-0000-0000-000037080000}"/>
    <cellStyle name="Comma 2 7 2 3 2 2" xfId="18979" xr:uid="{7B87BEC4-7321-4C11-B914-44659F602781}"/>
    <cellStyle name="Comma 2 7 2 3 2 2 2" xfId="53989" xr:uid="{4F742FB3-E029-408F-8666-111E836A3028}"/>
    <cellStyle name="Comma 2 7 2 3 2 2 3" xfId="36484" xr:uid="{0DB61797-2552-464E-A025-C8C627DCE44B}"/>
    <cellStyle name="Comma 2 7 2 3 2 3" xfId="45237" xr:uid="{C2205F0A-04F2-4A33-92D5-516CCCCB226F}"/>
    <cellStyle name="Comma 2 7 2 3 2 4" xfId="27732" xr:uid="{4E7F1433-EBBB-4652-97D9-1A079A506FA2}"/>
    <cellStyle name="Comma 2 7 2 3 3" xfId="14603" xr:uid="{39C53520-9DB2-4F62-B98F-642E4537AB74}"/>
    <cellStyle name="Comma 2 7 2 3 3 2" xfId="49613" xr:uid="{C6C8F3B2-2289-435F-94F9-8678D5226596}"/>
    <cellStyle name="Comma 2 7 2 3 3 3" xfId="32108" xr:uid="{BEC798A6-98E6-4554-94BC-B87D0636BEAF}"/>
    <cellStyle name="Comma 2 7 2 3 4" xfId="40861" xr:uid="{11D851C2-CD50-44D6-805E-3178734CDC5A}"/>
    <cellStyle name="Comma 2 7 2 3 5" xfId="23356" xr:uid="{63ABFFCD-788A-453B-A832-CD9C8C8F6BD4}"/>
    <cellStyle name="Comma 2 7 2 4" xfId="8038" xr:uid="{00000000-0005-0000-0000-000038080000}"/>
    <cellStyle name="Comma 2 7 2 4 2" xfId="16791" xr:uid="{20CA73A5-2532-4F77-8ECA-641B4CFA16F0}"/>
    <cellStyle name="Comma 2 7 2 4 2 2" xfId="51801" xr:uid="{E976F21E-21C7-44DE-AA26-A0E00C97BB24}"/>
    <cellStyle name="Comma 2 7 2 4 2 3" xfId="34296" xr:uid="{4A78DB95-BE56-4F9B-944B-FE2EB3152CD3}"/>
    <cellStyle name="Comma 2 7 2 4 3" xfId="43049" xr:uid="{E350A87F-C319-4AAD-AC41-FD942A863B0F}"/>
    <cellStyle name="Comma 2 7 2 4 4" xfId="25544" xr:uid="{F80AAAF2-9885-4EA4-A2D8-DEC263F702CA}"/>
    <cellStyle name="Comma 2 7 2 5" xfId="12415" xr:uid="{462C6E25-3945-4335-9FA6-EB57D738C8C0}"/>
    <cellStyle name="Comma 2 7 2 5 2" xfId="47425" xr:uid="{CAC833AD-C69A-4E34-962C-35E8508BBCF7}"/>
    <cellStyle name="Comma 2 7 2 5 3" xfId="29920" xr:uid="{FA4A09AC-63BA-4741-8BC7-CFB362ED7704}"/>
    <cellStyle name="Comma 2 7 2 6" xfId="38673" xr:uid="{2313BB2F-A859-4832-808C-9E5A2EAF8403}"/>
    <cellStyle name="Comma 2 7 2 7" xfId="21168" xr:uid="{4900A92D-EA29-48AF-BE00-17E9052D6821}"/>
    <cellStyle name="Comma 2 7 3" xfId="4206" xr:uid="{00000000-0005-0000-0000-000039080000}"/>
    <cellStyle name="Comma 2 7 3 2" xfId="6395" xr:uid="{00000000-0005-0000-0000-00003A080000}"/>
    <cellStyle name="Comma 2 7 3 2 2" xfId="10772" xr:uid="{00000000-0005-0000-0000-00003B080000}"/>
    <cellStyle name="Comma 2 7 3 2 2 2" xfId="19525" xr:uid="{E1F75143-606F-4E8D-96BC-AAED1836370C}"/>
    <cellStyle name="Comma 2 7 3 2 2 2 2" xfId="54535" xr:uid="{D93D607A-F145-4373-837F-69C6C8151DB2}"/>
    <cellStyle name="Comma 2 7 3 2 2 2 3" xfId="37030" xr:uid="{A4E8B7C3-FB46-448B-B59B-951646BD32BB}"/>
    <cellStyle name="Comma 2 7 3 2 2 3" xfId="45783" xr:uid="{B3E37400-7AE5-478E-8F32-03D3219DFB8A}"/>
    <cellStyle name="Comma 2 7 3 2 2 4" xfId="28278" xr:uid="{1E79AFE2-08E4-4608-B7EA-30BF40EF4EBE}"/>
    <cellStyle name="Comma 2 7 3 2 3" xfId="15149" xr:uid="{FAE60884-244D-4B78-9152-8279A0AA1B05}"/>
    <cellStyle name="Comma 2 7 3 2 3 2" xfId="50159" xr:uid="{6C470F6B-59D0-46EE-AC84-1CBD36F97EB0}"/>
    <cellStyle name="Comma 2 7 3 2 3 3" xfId="32654" xr:uid="{8E70A3C8-A110-46D8-8AFC-728D921EA9C6}"/>
    <cellStyle name="Comma 2 7 3 2 4" xfId="41407" xr:uid="{357D1605-2381-467D-8C3D-3F8BC88764D8}"/>
    <cellStyle name="Comma 2 7 3 2 5" xfId="23902" xr:uid="{68F81823-1D58-4FBD-BB73-F819D83F3E2B}"/>
    <cellStyle name="Comma 2 7 3 3" xfId="8584" xr:uid="{00000000-0005-0000-0000-00003C080000}"/>
    <cellStyle name="Comma 2 7 3 3 2" xfId="17337" xr:uid="{23F31DFA-3178-4730-B529-0B5DD9BA818B}"/>
    <cellStyle name="Comma 2 7 3 3 2 2" xfId="52347" xr:uid="{619B98DD-7539-4757-A979-07373E3EEE23}"/>
    <cellStyle name="Comma 2 7 3 3 2 3" xfId="34842" xr:uid="{0D9621DA-106F-437E-9B5B-EBDA34586A9B}"/>
    <cellStyle name="Comma 2 7 3 3 3" xfId="43595" xr:uid="{F5B29035-4A79-4E04-A9A4-E1C402DB8CC5}"/>
    <cellStyle name="Comma 2 7 3 3 4" xfId="26090" xr:uid="{94DED24D-D207-4C1E-A60D-A8ECEF59B773}"/>
    <cellStyle name="Comma 2 7 3 4" xfId="12961" xr:uid="{6816ACEB-D315-40EF-BCD4-C153CFBD5DDE}"/>
    <cellStyle name="Comma 2 7 3 4 2" xfId="47971" xr:uid="{9EEB82BB-E673-4B72-A66A-B03DD77C8234}"/>
    <cellStyle name="Comma 2 7 3 4 3" xfId="30466" xr:uid="{7971A027-42AF-41A2-B538-5ABD6670589D}"/>
    <cellStyle name="Comma 2 7 3 5" xfId="39219" xr:uid="{5F1C6A43-624B-453E-BA84-FE544CE9189D}"/>
    <cellStyle name="Comma 2 7 3 6" xfId="21714" xr:uid="{861670C3-2AD4-4ED8-BBD2-D7E0B3A2ED8D}"/>
    <cellStyle name="Comma 2 7 4" xfId="5301" xr:uid="{00000000-0005-0000-0000-00003D080000}"/>
    <cellStyle name="Comma 2 7 4 2" xfId="9678" xr:uid="{00000000-0005-0000-0000-00003E080000}"/>
    <cellStyle name="Comma 2 7 4 2 2" xfId="18431" xr:uid="{6B158623-0C3D-4D3D-8021-0B42D719F065}"/>
    <cellStyle name="Comma 2 7 4 2 2 2" xfId="53441" xr:uid="{81C60989-3BEC-4BE1-8576-E768CCC26C67}"/>
    <cellStyle name="Comma 2 7 4 2 2 3" xfId="35936" xr:uid="{005A2322-8DA2-4490-9765-F84E834AB083}"/>
    <cellStyle name="Comma 2 7 4 2 3" xfId="44689" xr:uid="{B114F098-23D8-47A4-B372-360EB9C3CC29}"/>
    <cellStyle name="Comma 2 7 4 2 4" xfId="27184" xr:uid="{383B264D-F7D0-4793-8C45-56F851D9942B}"/>
    <cellStyle name="Comma 2 7 4 3" xfId="14055" xr:uid="{02C5A6C9-5170-4F0B-ABA3-D5944621E82B}"/>
    <cellStyle name="Comma 2 7 4 3 2" xfId="49065" xr:uid="{F4D98075-D21B-4B26-A875-2671613A4EBB}"/>
    <cellStyle name="Comma 2 7 4 3 3" xfId="31560" xr:uid="{44DF712B-D0CA-41ED-AB2E-868F795EB028}"/>
    <cellStyle name="Comma 2 7 4 4" xfId="40313" xr:uid="{DE042787-EA6F-45B2-90D9-89C48B6C3F3C}"/>
    <cellStyle name="Comma 2 7 4 5" xfId="22808" xr:uid="{4919FB97-FD09-4133-8406-C3D2D34287FE}"/>
    <cellStyle name="Comma 2 7 5" xfId="7490" xr:uid="{00000000-0005-0000-0000-00003F080000}"/>
    <cellStyle name="Comma 2 7 5 2" xfId="16243" xr:uid="{493F78ED-AA4F-4A78-B5E1-A97030FE283C}"/>
    <cellStyle name="Comma 2 7 5 2 2" xfId="51253" xr:uid="{31B43535-C1EF-469C-88A8-12127FEEEF93}"/>
    <cellStyle name="Comma 2 7 5 2 3" xfId="33748" xr:uid="{9FADD48F-4874-4A77-A2F6-5828CC414EFA}"/>
    <cellStyle name="Comma 2 7 5 3" xfId="42501" xr:uid="{4B73CA80-6CBB-464E-B48A-BCFFBA8A2018}"/>
    <cellStyle name="Comma 2 7 5 4" xfId="24996" xr:uid="{8BFA2520-45A6-44AF-B08C-07F062529409}"/>
    <cellStyle name="Comma 2 7 6" xfId="11867" xr:uid="{5243EFC0-ACA0-4483-B398-FC17C430F21D}"/>
    <cellStyle name="Comma 2 7 6 2" xfId="46877" xr:uid="{104DB9CC-7C56-480C-ACF6-77E632586A03}"/>
    <cellStyle name="Comma 2 7 6 3" xfId="29372" xr:uid="{8C49008C-96C2-4F06-88E3-C2B5A825A3ED}"/>
    <cellStyle name="Comma 2 7 7" xfId="38125" xr:uid="{5A6CF954-7251-45E4-B7AD-4DB8225FA488}"/>
    <cellStyle name="Comma 2 7 8" xfId="20620" xr:uid="{83B48270-3AE4-42DF-A17B-C9B3BCEFA895}"/>
    <cellStyle name="Comma 2 8" xfId="3383" xr:uid="{00000000-0005-0000-0000-000040080000}"/>
    <cellStyle name="Comma 2 8 2" xfId="4480" xr:uid="{00000000-0005-0000-0000-000041080000}"/>
    <cellStyle name="Comma 2 8 2 2" xfId="6669" xr:uid="{00000000-0005-0000-0000-000042080000}"/>
    <cellStyle name="Comma 2 8 2 2 2" xfId="11046" xr:uid="{00000000-0005-0000-0000-000043080000}"/>
    <cellStyle name="Comma 2 8 2 2 2 2" xfId="19799" xr:uid="{8B4B69EC-11E5-4E88-8C5A-3D82361A5013}"/>
    <cellStyle name="Comma 2 8 2 2 2 2 2" xfId="54809" xr:uid="{A04CC5D0-F5EF-4FDE-B199-C7DB91C8EA00}"/>
    <cellStyle name="Comma 2 8 2 2 2 2 3" xfId="37304" xr:uid="{2805735E-E4A1-4D64-BBCB-1689A3EEDDEE}"/>
    <cellStyle name="Comma 2 8 2 2 2 3" xfId="46057" xr:uid="{A80EF680-F92B-44F2-8960-45A3BDECC017}"/>
    <cellStyle name="Comma 2 8 2 2 2 4" xfId="28552" xr:uid="{A18585A6-EA82-4152-B5A8-972FEC7FD853}"/>
    <cellStyle name="Comma 2 8 2 2 3" xfId="15423" xr:uid="{900CF881-750F-4A75-AA24-01810121809F}"/>
    <cellStyle name="Comma 2 8 2 2 3 2" xfId="50433" xr:uid="{44556CA6-503B-435E-86AF-893D3B01D79F}"/>
    <cellStyle name="Comma 2 8 2 2 3 3" xfId="32928" xr:uid="{CB0B95E2-7BDC-46DB-8757-A3DFD2AFF1F5}"/>
    <cellStyle name="Comma 2 8 2 2 4" xfId="41681" xr:uid="{BFA4476F-CB1B-4AA5-BA32-0278AA97046E}"/>
    <cellStyle name="Comma 2 8 2 2 5" xfId="24176" xr:uid="{DA2EC2D6-53A1-4CA3-8F23-9CA099F03573}"/>
    <cellStyle name="Comma 2 8 2 3" xfId="8858" xr:uid="{00000000-0005-0000-0000-000044080000}"/>
    <cellStyle name="Comma 2 8 2 3 2" xfId="17611" xr:uid="{6DAF7F80-78A5-4010-BFD4-8BB15C6DDB87}"/>
    <cellStyle name="Comma 2 8 2 3 2 2" xfId="52621" xr:uid="{FCD65EDB-3F42-46C8-B7EB-6ECB68BCC295}"/>
    <cellStyle name="Comma 2 8 2 3 2 3" xfId="35116" xr:uid="{E677459D-AF38-4331-93AC-8C772717E783}"/>
    <cellStyle name="Comma 2 8 2 3 3" xfId="43869" xr:uid="{5DB5ED35-6AAC-4C6A-A472-28BA9BF3B9CF}"/>
    <cellStyle name="Comma 2 8 2 3 4" xfId="26364" xr:uid="{E09802AC-7C00-472C-866B-B70F919E412F}"/>
    <cellStyle name="Comma 2 8 2 4" xfId="13235" xr:uid="{A8FEA8A7-5801-4D1D-9600-F490D83EBEC8}"/>
    <cellStyle name="Comma 2 8 2 4 2" xfId="48245" xr:uid="{AD0256EC-DE35-4C11-9EEC-EE20EB31D1CA}"/>
    <cellStyle name="Comma 2 8 2 4 3" xfId="30740" xr:uid="{48749D98-742E-44FD-948C-AC5487BB5274}"/>
    <cellStyle name="Comma 2 8 2 5" xfId="39493" xr:uid="{F02EAD02-24EC-445A-8E70-0C805592CB36}"/>
    <cellStyle name="Comma 2 8 2 6" xfId="21988" xr:uid="{77D3B8CB-9509-4914-A8FC-F8C3579084CA}"/>
    <cellStyle name="Comma 2 8 3" xfId="5575" xr:uid="{00000000-0005-0000-0000-000045080000}"/>
    <cellStyle name="Comma 2 8 3 2" xfId="9952" xr:uid="{00000000-0005-0000-0000-000046080000}"/>
    <cellStyle name="Comma 2 8 3 2 2" xfId="18705" xr:uid="{7EA96774-059C-4DCF-89B8-B2A433978B7F}"/>
    <cellStyle name="Comma 2 8 3 2 2 2" xfId="53715" xr:uid="{8CA51294-2911-4D80-9316-E4029B55B578}"/>
    <cellStyle name="Comma 2 8 3 2 2 3" xfId="36210" xr:uid="{D33EDAF3-A018-400A-A2E3-FA9E2A6E3CC8}"/>
    <cellStyle name="Comma 2 8 3 2 3" xfId="44963" xr:uid="{4D7FD0AA-67F3-4AF1-8A7F-3CBB3A8D2414}"/>
    <cellStyle name="Comma 2 8 3 2 4" xfId="27458" xr:uid="{3D6A786A-4227-43E0-B806-1034D7819825}"/>
    <cellStyle name="Comma 2 8 3 3" xfId="14329" xr:uid="{AD44C621-86C9-4335-9864-1F2E799FF374}"/>
    <cellStyle name="Comma 2 8 3 3 2" xfId="49339" xr:uid="{ECA98CC2-3630-4658-8172-7684A18CF630}"/>
    <cellStyle name="Comma 2 8 3 3 3" xfId="31834" xr:uid="{94E6D83A-038D-4ED4-863B-8A921EFD0BDE}"/>
    <cellStyle name="Comma 2 8 3 4" xfId="40587" xr:uid="{9E04431E-6F84-4C9B-B28A-D1F486038120}"/>
    <cellStyle name="Comma 2 8 3 5" xfId="23082" xr:uid="{FAEF37FA-E75E-4F9E-97AF-66BDE214FC2D}"/>
    <cellStyle name="Comma 2 8 4" xfId="7764" xr:uid="{00000000-0005-0000-0000-000047080000}"/>
    <cellStyle name="Comma 2 8 4 2" xfId="16517" xr:uid="{1581DAD1-A5C8-41DC-82C6-64498029631F}"/>
    <cellStyle name="Comma 2 8 4 2 2" xfId="51527" xr:uid="{926A19A2-EB90-43C7-BA20-959F63212EEA}"/>
    <cellStyle name="Comma 2 8 4 2 3" xfId="34022" xr:uid="{F8F35CE7-EEB8-406A-A1BA-371A4B1C56FB}"/>
    <cellStyle name="Comma 2 8 4 3" xfId="42775" xr:uid="{BB3EEE0E-66D1-46E9-B36B-3E364F6917B0}"/>
    <cellStyle name="Comma 2 8 4 4" xfId="25270" xr:uid="{0E5BE0C8-F4EF-4B86-8560-5BA47D37C8A9}"/>
    <cellStyle name="Comma 2 8 5" xfId="12141" xr:uid="{7183E6C4-32AC-43D0-ADBA-592703DFDD23}"/>
    <cellStyle name="Comma 2 8 5 2" xfId="47151" xr:uid="{E88E9F5C-FDBB-4056-ACDF-83A4CF29F448}"/>
    <cellStyle name="Comma 2 8 5 3" xfId="29646" xr:uid="{07A38AC6-18F2-482E-92D7-745371880B25}"/>
    <cellStyle name="Comma 2 8 6" xfId="38399" xr:uid="{AD1D70AA-227C-4D1D-A0D4-62ADCBC399BA}"/>
    <cellStyle name="Comma 2 8 7" xfId="20894" xr:uid="{0EEB56DD-345E-42B3-A647-FFBDF7AE9F74}"/>
    <cellStyle name="Comma 2 9" xfId="3933" xr:uid="{00000000-0005-0000-0000-000048080000}"/>
    <cellStyle name="Comma 2 9 2" xfId="6122" xr:uid="{00000000-0005-0000-0000-000049080000}"/>
    <cellStyle name="Comma 2 9 2 2" xfId="10499" xr:uid="{00000000-0005-0000-0000-00004A080000}"/>
    <cellStyle name="Comma 2 9 2 2 2" xfId="19252" xr:uid="{8AEDC812-DA56-48B2-89DA-9559EA2DD611}"/>
    <cellStyle name="Comma 2 9 2 2 2 2" xfId="54262" xr:uid="{480262B4-609A-469E-BB34-9E38359B7A4C}"/>
    <cellStyle name="Comma 2 9 2 2 2 3" xfId="36757" xr:uid="{C59C536E-994F-4B6F-93E7-851928786B6B}"/>
    <cellStyle name="Comma 2 9 2 2 3" xfId="45510" xr:uid="{8CB83EFB-8889-4C17-8309-D39F45C75D99}"/>
    <cellStyle name="Comma 2 9 2 2 4" xfId="28005" xr:uid="{F273A5DB-1373-490C-AF9C-47B77DCD8106}"/>
    <cellStyle name="Comma 2 9 2 3" xfId="14876" xr:uid="{B841C0A5-3298-4D72-AFE6-BC4896C338E6}"/>
    <cellStyle name="Comma 2 9 2 3 2" xfId="49886" xr:uid="{64A51840-DEA8-456F-BE60-D946E129E49B}"/>
    <cellStyle name="Comma 2 9 2 3 3" xfId="32381" xr:uid="{63F05721-7CFF-4C4A-9396-97C7DA25B24B}"/>
    <cellStyle name="Comma 2 9 2 4" xfId="41134" xr:uid="{4E921AB6-1B76-4463-97FD-04FBFCE3524D}"/>
    <cellStyle name="Comma 2 9 2 5" xfId="23629" xr:uid="{AE5E64A7-9CB2-45B9-B501-2B67AD264CE5}"/>
    <cellStyle name="Comma 2 9 3" xfId="8311" xr:uid="{00000000-0005-0000-0000-00004B080000}"/>
    <cellStyle name="Comma 2 9 3 2" xfId="17064" xr:uid="{FC3985AB-34A3-4E0C-A2B6-0AEB0D5EBB17}"/>
    <cellStyle name="Comma 2 9 3 2 2" xfId="52074" xr:uid="{F6C5F2D7-2E9A-41A8-9C0E-34A97F2B966B}"/>
    <cellStyle name="Comma 2 9 3 2 3" xfId="34569" xr:uid="{D416A7F9-3BD3-4017-8CF1-26F722242605}"/>
    <cellStyle name="Comma 2 9 3 3" xfId="43322" xr:uid="{0E89A999-C42B-4973-975A-F97F270069F2}"/>
    <cellStyle name="Comma 2 9 3 4" xfId="25817" xr:uid="{FC268EA0-11FA-4C26-8A5B-CE4E7CA78067}"/>
    <cellStyle name="Comma 2 9 4" xfId="12688" xr:uid="{D56DE3EF-8F2C-4D00-8568-9C92F33E622A}"/>
    <cellStyle name="Comma 2 9 4 2" xfId="47698" xr:uid="{72434F3D-42C9-479B-B223-BBCAAA0AAE53}"/>
    <cellStyle name="Comma 2 9 4 3" xfId="30193" xr:uid="{9661CDCC-CB74-41D7-BC6B-55765D262E00}"/>
    <cellStyle name="Comma 2 9 5" xfId="38946" xr:uid="{C311EF7E-66D5-418B-8D1B-C4BF6E3C3388}"/>
    <cellStyle name="Comma 2 9 6" xfId="21441" xr:uid="{FC518D0A-DC4E-43E8-8CD6-543F8D596EB9}"/>
    <cellStyle name="Comma 20" xfId="3097" xr:uid="{00000000-0005-0000-0000-00004C080000}"/>
    <cellStyle name="Comma 20 2" xfId="3651" xr:uid="{00000000-0005-0000-0000-00004D080000}"/>
    <cellStyle name="Comma 20 2 2" xfId="4747" xr:uid="{00000000-0005-0000-0000-00004E080000}"/>
    <cellStyle name="Comma 20 2 2 2" xfId="6936" xr:uid="{00000000-0005-0000-0000-00004F080000}"/>
    <cellStyle name="Comma 20 2 2 2 2" xfId="11313" xr:uid="{00000000-0005-0000-0000-000050080000}"/>
    <cellStyle name="Comma 20 2 2 2 2 2" xfId="20066" xr:uid="{2F14A883-DF9B-4464-A322-550630EFDA95}"/>
    <cellStyle name="Comma 20 2 2 2 2 2 2" xfId="55076" xr:uid="{FAF3C012-714A-4C6A-82C1-8BAED370DD5E}"/>
    <cellStyle name="Comma 20 2 2 2 2 2 3" xfId="37571" xr:uid="{CF82D23D-AAC2-4176-8050-14BD7E0FFDDE}"/>
    <cellStyle name="Comma 20 2 2 2 2 3" xfId="46324" xr:uid="{1376C68D-9A11-4E5B-9C1D-553B2C60AEB9}"/>
    <cellStyle name="Comma 20 2 2 2 2 4" xfId="28819" xr:uid="{8062D45D-9560-43DC-9910-17EDCE36FA44}"/>
    <cellStyle name="Comma 20 2 2 2 3" xfId="15690" xr:uid="{4C7A2521-AD55-46E0-88CA-ECBFEED09B57}"/>
    <cellStyle name="Comma 20 2 2 2 3 2" xfId="50700" xr:uid="{6A649753-9DDE-443A-8B6F-406211CDCF41}"/>
    <cellStyle name="Comma 20 2 2 2 3 3" xfId="33195" xr:uid="{DBA93FE9-CF23-48D8-B07F-1EEBC66C9311}"/>
    <cellStyle name="Comma 20 2 2 2 4" xfId="41948" xr:uid="{E5432E10-9100-472E-BC3C-8D090A29C013}"/>
    <cellStyle name="Comma 20 2 2 2 5" xfId="24443" xr:uid="{9E20D5AA-F179-40B9-BA93-3146565888DD}"/>
    <cellStyle name="Comma 20 2 2 3" xfId="9125" xr:uid="{00000000-0005-0000-0000-000051080000}"/>
    <cellStyle name="Comma 20 2 2 3 2" xfId="17878" xr:uid="{0077E3B7-B224-4264-8FBE-2861ADBD44EF}"/>
    <cellStyle name="Comma 20 2 2 3 2 2" xfId="52888" xr:uid="{E6741BF4-2FF1-4CFA-95CE-DA8DEDA46B6E}"/>
    <cellStyle name="Comma 20 2 2 3 2 3" xfId="35383" xr:uid="{A50993A7-79E0-4EDD-888D-B4C1C1BCB7B3}"/>
    <cellStyle name="Comma 20 2 2 3 3" xfId="44136" xr:uid="{F7FA43E6-E286-4AC4-BE81-D11238FF54B8}"/>
    <cellStyle name="Comma 20 2 2 3 4" xfId="26631" xr:uid="{144715AB-0C17-499F-B9B2-51F9147E2DF3}"/>
    <cellStyle name="Comma 20 2 2 4" xfId="13502" xr:uid="{CF5AD62E-7F07-4A72-9A4C-ABF3CA398ED8}"/>
    <cellStyle name="Comma 20 2 2 4 2" xfId="48512" xr:uid="{51AA3CE8-5EEB-42B0-86C6-6EA28FAA98DF}"/>
    <cellStyle name="Comma 20 2 2 4 3" xfId="31007" xr:uid="{AE52C2EB-1B95-4494-8F1C-3B0EB795BEF4}"/>
    <cellStyle name="Comma 20 2 2 5" xfId="39760" xr:uid="{2A9CE64F-32C0-40FE-B9DE-100BBF6AF408}"/>
    <cellStyle name="Comma 20 2 2 6" xfId="22255" xr:uid="{F47B22F1-64B3-4625-A635-45AA78413D5C}"/>
    <cellStyle name="Comma 20 2 3" xfId="5842" xr:uid="{00000000-0005-0000-0000-000052080000}"/>
    <cellStyle name="Comma 20 2 3 2" xfId="10219" xr:uid="{00000000-0005-0000-0000-000053080000}"/>
    <cellStyle name="Comma 20 2 3 2 2" xfId="18972" xr:uid="{5137B9D5-F335-430C-9641-5F3A8782F927}"/>
    <cellStyle name="Comma 20 2 3 2 2 2" xfId="53982" xr:uid="{AD0A7C41-870F-4D3E-8E7D-721D7B0DB4E2}"/>
    <cellStyle name="Comma 20 2 3 2 2 3" xfId="36477" xr:uid="{E0FE7B65-35C3-4895-8E41-4BE1185BD1E3}"/>
    <cellStyle name="Comma 20 2 3 2 3" xfId="45230" xr:uid="{A3116686-FA3D-4395-A1CD-34FF1B7BCE3D}"/>
    <cellStyle name="Comma 20 2 3 2 4" xfId="27725" xr:uid="{7442CC2E-7058-493A-8E71-9ECC9F9DE52F}"/>
    <cellStyle name="Comma 20 2 3 3" xfId="14596" xr:uid="{3FEBD008-1601-465D-AC76-6C48786CB576}"/>
    <cellStyle name="Comma 20 2 3 3 2" xfId="49606" xr:uid="{3608B7D0-B9B0-4925-9FC5-AFB9483CC9F2}"/>
    <cellStyle name="Comma 20 2 3 3 3" xfId="32101" xr:uid="{AFD77089-D94D-4BAC-88C2-80FF4BDAD7FA}"/>
    <cellStyle name="Comma 20 2 3 4" xfId="40854" xr:uid="{8AA3CE5F-E161-4125-B147-8E1784CF4D7E}"/>
    <cellStyle name="Comma 20 2 3 5" xfId="23349" xr:uid="{BBE17D12-BCDA-43BF-8EF5-6672A424DF01}"/>
    <cellStyle name="Comma 20 2 4" xfId="8031" xr:uid="{00000000-0005-0000-0000-000054080000}"/>
    <cellStyle name="Comma 20 2 4 2" xfId="16784" xr:uid="{B516386B-2BD9-49B4-8D52-286FA74EE81C}"/>
    <cellStyle name="Comma 20 2 4 2 2" xfId="51794" xr:uid="{CC4E867E-4BC5-41BA-B0DE-407E3C2D3BD0}"/>
    <cellStyle name="Comma 20 2 4 2 3" xfId="34289" xr:uid="{A85FF6C1-E696-430D-B184-1B4A2F162F22}"/>
    <cellStyle name="Comma 20 2 4 3" xfId="43042" xr:uid="{023959CF-09B0-48EC-989B-EC3F0D234B3A}"/>
    <cellStyle name="Comma 20 2 4 4" xfId="25537" xr:uid="{811977FB-CEC1-4199-A505-1239441B0117}"/>
    <cellStyle name="Comma 20 2 5" xfId="12408" xr:uid="{EA1C411D-1B2A-4D6D-8165-8C6E766D6C6F}"/>
    <cellStyle name="Comma 20 2 5 2" xfId="47418" xr:uid="{B2C60B1B-AD2F-4D95-809A-619250C2EF07}"/>
    <cellStyle name="Comma 20 2 5 3" xfId="29913" xr:uid="{0F85775E-975C-4AFD-9294-C8F55119310B}"/>
    <cellStyle name="Comma 20 2 6" xfId="38666" xr:uid="{618C50AD-1A7E-423B-9288-9FA1A7AF11A8}"/>
    <cellStyle name="Comma 20 2 7" xfId="21161" xr:uid="{E214D46A-354A-4DB8-90BE-37F974BCD0DD}"/>
    <cellStyle name="Comma 20 3" xfId="4199" xr:uid="{00000000-0005-0000-0000-000055080000}"/>
    <cellStyle name="Comma 20 3 2" xfId="6388" xr:uid="{00000000-0005-0000-0000-000056080000}"/>
    <cellStyle name="Comma 20 3 2 2" xfId="10765" xr:uid="{00000000-0005-0000-0000-000057080000}"/>
    <cellStyle name="Comma 20 3 2 2 2" xfId="19518" xr:uid="{93D36BAF-25DD-41CA-A7D5-1D55C4B50678}"/>
    <cellStyle name="Comma 20 3 2 2 2 2" xfId="54528" xr:uid="{A54DBDAD-DA0B-4885-9514-C6F6D06581FC}"/>
    <cellStyle name="Comma 20 3 2 2 2 3" xfId="37023" xr:uid="{2225B062-1788-4858-8C44-4290657F7D55}"/>
    <cellStyle name="Comma 20 3 2 2 3" xfId="45776" xr:uid="{2AAC635C-5563-403F-AA2D-FD73F0F1B488}"/>
    <cellStyle name="Comma 20 3 2 2 4" xfId="28271" xr:uid="{6660E0BD-D4B7-40D5-B831-97383A24687E}"/>
    <cellStyle name="Comma 20 3 2 3" xfId="15142" xr:uid="{F734028C-1282-4943-A128-8775B49F7B68}"/>
    <cellStyle name="Comma 20 3 2 3 2" xfId="50152" xr:uid="{7FB82AFB-DC25-4E84-BA73-F9AEE131E463}"/>
    <cellStyle name="Comma 20 3 2 3 3" xfId="32647" xr:uid="{BF45C96D-3BFB-4C9A-B0F9-723C4608209A}"/>
    <cellStyle name="Comma 20 3 2 4" xfId="41400" xr:uid="{9BC14314-D49A-4E5A-A067-1051C8BB42AB}"/>
    <cellStyle name="Comma 20 3 2 5" xfId="23895" xr:uid="{AE303636-1A00-428E-A695-41D7FDF18C46}"/>
    <cellStyle name="Comma 20 3 3" xfId="8577" xr:uid="{00000000-0005-0000-0000-000058080000}"/>
    <cellStyle name="Comma 20 3 3 2" xfId="17330" xr:uid="{E17BF3C6-59BF-40D6-A741-2240B132F8CD}"/>
    <cellStyle name="Comma 20 3 3 2 2" xfId="52340" xr:uid="{6508427D-F6CB-472A-9BCE-7CAEEB715A1F}"/>
    <cellStyle name="Comma 20 3 3 2 3" xfId="34835" xr:uid="{7832E0C5-3F49-4DE1-9A77-CBC686C2D93E}"/>
    <cellStyle name="Comma 20 3 3 3" xfId="43588" xr:uid="{1C8FBE52-0CD7-4017-BBEF-34D210696DEF}"/>
    <cellStyle name="Comma 20 3 3 4" xfId="26083" xr:uid="{1202D834-1874-4E78-B334-4558D1230CA9}"/>
    <cellStyle name="Comma 20 3 4" xfId="12954" xr:uid="{4B4C6A57-3587-4669-ADF3-B9087644B111}"/>
    <cellStyle name="Comma 20 3 4 2" xfId="47964" xr:uid="{6789809E-BEAF-4BB7-908E-1D1F9CC7A323}"/>
    <cellStyle name="Comma 20 3 4 3" xfId="30459" xr:uid="{8A7100D5-0C06-4C90-B006-BB2C39812A44}"/>
    <cellStyle name="Comma 20 3 5" xfId="39212" xr:uid="{EFBE7DAA-C770-4A3B-A722-1BA9C41872DC}"/>
    <cellStyle name="Comma 20 3 6" xfId="21707" xr:uid="{71BDED32-FE99-4ACA-ACF2-216E6CCF09F2}"/>
    <cellStyle name="Comma 20 4" xfId="5294" xr:uid="{00000000-0005-0000-0000-000059080000}"/>
    <cellStyle name="Comma 20 4 2" xfId="9671" xr:uid="{00000000-0005-0000-0000-00005A080000}"/>
    <cellStyle name="Comma 20 4 2 2" xfId="18424" xr:uid="{EC6D298B-86A9-4DF3-AA84-DBF632CB6E93}"/>
    <cellStyle name="Comma 20 4 2 2 2" xfId="53434" xr:uid="{6A62BA74-1CF0-4ED7-B3D1-775E7CF78D64}"/>
    <cellStyle name="Comma 20 4 2 2 3" xfId="35929" xr:uid="{53E34B7B-983E-49D3-82BC-99E8F53E8CBF}"/>
    <cellStyle name="Comma 20 4 2 3" xfId="44682" xr:uid="{8F740456-BEDE-41C3-B2FD-291253F29FD0}"/>
    <cellStyle name="Comma 20 4 2 4" xfId="27177" xr:uid="{FE0CF380-0E1F-4568-90F5-4D9F97B8A26D}"/>
    <cellStyle name="Comma 20 4 3" xfId="14048" xr:uid="{9A6AE961-D971-429A-8382-D181FE07A375}"/>
    <cellStyle name="Comma 20 4 3 2" xfId="49058" xr:uid="{4CABD46D-533E-4284-AC9B-26A08661DD04}"/>
    <cellStyle name="Comma 20 4 3 3" xfId="31553" xr:uid="{6E2B6DA1-96D3-4998-98FD-8ECA86DE6A37}"/>
    <cellStyle name="Comma 20 4 4" xfId="40306" xr:uid="{4128CC25-3C23-4572-96F7-D0D88E9F9F03}"/>
    <cellStyle name="Comma 20 4 5" xfId="22801" xr:uid="{C5CE40B5-8CF4-4C5F-B670-B259D3227B90}"/>
    <cellStyle name="Comma 20 5" xfId="7483" xr:uid="{00000000-0005-0000-0000-00005B080000}"/>
    <cellStyle name="Comma 20 5 2" xfId="16236" xr:uid="{CF6745DF-89AB-4CF3-96CB-1E1C817AACB0}"/>
    <cellStyle name="Comma 20 5 2 2" xfId="51246" xr:uid="{90DC9CD0-DDF9-4916-BB52-957DCD70B3C1}"/>
    <cellStyle name="Comma 20 5 2 3" xfId="33741" xr:uid="{8FAFBFCE-DD03-455A-9355-F6E44B1545BA}"/>
    <cellStyle name="Comma 20 5 3" xfId="42494" xr:uid="{2D10823C-BD62-4045-ABA7-C7FBFC3BF703}"/>
    <cellStyle name="Comma 20 5 4" xfId="24989" xr:uid="{E0594693-5000-46B4-A9A9-AB06011F6875}"/>
    <cellStyle name="Comma 20 6" xfId="11860" xr:uid="{F850F752-30EB-403C-8091-7E59317F5D58}"/>
    <cellStyle name="Comma 20 6 2" xfId="46870" xr:uid="{2DEFC335-E7C9-4F8C-BFFA-5A4D4FA33302}"/>
    <cellStyle name="Comma 20 6 3" xfId="29365" xr:uid="{AA63736D-9755-4DB8-A915-8B217B766634}"/>
    <cellStyle name="Comma 20 7" xfId="38118" xr:uid="{BFB77D00-2EB0-4708-88F5-52B899D24037}"/>
    <cellStyle name="Comma 20 8" xfId="20613" xr:uid="{B5729111-B068-41AE-8732-E0A43C6B5D17}"/>
    <cellStyle name="Comma 21" xfId="3144" xr:uid="{00000000-0005-0000-0000-00005C080000}"/>
    <cellStyle name="Comma 21 2" xfId="3698" xr:uid="{00000000-0005-0000-0000-00005D080000}"/>
    <cellStyle name="Comma 21 2 2" xfId="4794" xr:uid="{00000000-0005-0000-0000-00005E080000}"/>
    <cellStyle name="Comma 21 2 2 2" xfId="6983" xr:uid="{00000000-0005-0000-0000-00005F080000}"/>
    <cellStyle name="Comma 21 2 2 2 2" xfId="11360" xr:uid="{00000000-0005-0000-0000-000060080000}"/>
    <cellStyle name="Comma 21 2 2 2 2 2" xfId="20113" xr:uid="{18C48A42-07A4-45F4-932F-BDF2E7EC2120}"/>
    <cellStyle name="Comma 21 2 2 2 2 2 2" xfId="55123" xr:uid="{5E108C34-E23B-4851-933D-5A82343CA4F6}"/>
    <cellStyle name="Comma 21 2 2 2 2 2 3" xfId="37618" xr:uid="{B990452C-2B6B-4D2B-A62D-8A2F97665F70}"/>
    <cellStyle name="Comma 21 2 2 2 2 3" xfId="46371" xr:uid="{28CABA1B-8090-42A6-A352-42D3ABAE5922}"/>
    <cellStyle name="Comma 21 2 2 2 2 4" xfId="28866" xr:uid="{5315CA25-68D0-4D18-A7E1-BF8B66254003}"/>
    <cellStyle name="Comma 21 2 2 2 3" xfId="15737" xr:uid="{73968084-0AEE-4380-9045-E530B2A8985C}"/>
    <cellStyle name="Comma 21 2 2 2 3 2" xfId="50747" xr:uid="{981CD0D6-17F3-4DF8-B1CC-334995EE3A1F}"/>
    <cellStyle name="Comma 21 2 2 2 3 3" xfId="33242" xr:uid="{827223B8-1D59-4EE8-B73F-415725401866}"/>
    <cellStyle name="Comma 21 2 2 2 4" xfId="41995" xr:uid="{6107A5F8-5F35-459E-A031-B7AA5AEF209B}"/>
    <cellStyle name="Comma 21 2 2 2 5" xfId="24490" xr:uid="{8B90FBEC-423D-4A6A-80EC-F0A564A56032}"/>
    <cellStyle name="Comma 21 2 2 3" xfId="9172" xr:uid="{00000000-0005-0000-0000-000061080000}"/>
    <cellStyle name="Comma 21 2 2 3 2" xfId="17925" xr:uid="{1D87D232-6470-4EB9-8809-643728597596}"/>
    <cellStyle name="Comma 21 2 2 3 2 2" xfId="52935" xr:uid="{5E24F589-1F11-4F07-820C-10E2332685D6}"/>
    <cellStyle name="Comma 21 2 2 3 2 3" xfId="35430" xr:uid="{E9663FE7-9F46-49C2-B3B2-7907D77CEC60}"/>
    <cellStyle name="Comma 21 2 2 3 3" xfId="44183" xr:uid="{AEDE4D59-10AC-4D44-9D37-C52A311D90F6}"/>
    <cellStyle name="Comma 21 2 2 3 4" xfId="26678" xr:uid="{CAE42309-22DC-413F-9DD2-463E4A5954DD}"/>
    <cellStyle name="Comma 21 2 2 4" xfId="13549" xr:uid="{4913C8C8-E868-4BB1-B594-844315F305EE}"/>
    <cellStyle name="Comma 21 2 2 4 2" xfId="48559" xr:uid="{9C23D408-FD70-4DF5-8A00-54ADCCA6BE22}"/>
    <cellStyle name="Comma 21 2 2 4 3" xfId="31054" xr:uid="{631850CF-7D0B-4339-B4FE-8C4A0F204F63}"/>
    <cellStyle name="Comma 21 2 2 5" xfId="39807" xr:uid="{85DA73D7-E3C4-490F-8CC3-5FA10A0853BC}"/>
    <cellStyle name="Comma 21 2 2 6" xfId="22302" xr:uid="{C475A75E-43A3-4AC3-A840-A86AE4029C61}"/>
    <cellStyle name="Comma 21 2 3" xfId="5889" xr:uid="{00000000-0005-0000-0000-000062080000}"/>
    <cellStyle name="Comma 21 2 3 2" xfId="10266" xr:uid="{00000000-0005-0000-0000-000063080000}"/>
    <cellStyle name="Comma 21 2 3 2 2" xfId="19019" xr:uid="{46E8F877-FEE4-4AF1-BF8F-C745DFA818A5}"/>
    <cellStyle name="Comma 21 2 3 2 2 2" xfId="54029" xr:uid="{9929CE4A-7719-4ED6-9915-DD02F6C1EEF1}"/>
    <cellStyle name="Comma 21 2 3 2 2 3" xfId="36524" xr:uid="{26571F60-D31D-4724-B4DA-F274E698789C}"/>
    <cellStyle name="Comma 21 2 3 2 3" xfId="45277" xr:uid="{50B286CE-9E3A-49E7-9CBC-142113D198D9}"/>
    <cellStyle name="Comma 21 2 3 2 4" xfId="27772" xr:uid="{6F4A4506-5DEF-416B-A267-BE76BF23B385}"/>
    <cellStyle name="Comma 21 2 3 3" xfId="14643" xr:uid="{22E689AE-E748-4B8F-8F8F-C3C36B229CAB}"/>
    <cellStyle name="Comma 21 2 3 3 2" xfId="49653" xr:uid="{DF3DB7B3-FCC5-4C74-A9FE-66FD4FA6B99F}"/>
    <cellStyle name="Comma 21 2 3 3 3" xfId="32148" xr:uid="{9707151A-CC96-4F06-81E3-532AE1E6549C}"/>
    <cellStyle name="Comma 21 2 3 4" xfId="40901" xr:uid="{AC00639A-3E9F-4147-8C96-C76429E229D5}"/>
    <cellStyle name="Comma 21 2 3 5" xfId="23396" xr:uid="{5A782835-B898-43E1-AE5E-A6ACA2842DBD}"/>
    <cellStyle name="Comma 21 2 4" xfId="8078" xr:uid="{00000000-0005-0000-0000-000064080000}"/>
    <cellStyle name="Comma 21 2 4 2" xfId="16831" xr:uid="{B2108414-C28A-4C74-851B-3B888CB171B9}"/>
    <cellStyle name="Comma 21 2 4 2 2" xfId="51841" xr:uid="{4EDA9D94-E209-4A91-8B1C-4E758C831056}"/>
    <cellStyle name="Comma 21 2 4 2 3" xfId="34336" xr:uid="{EADF33DE-66EA-44D7-9E3D-B4F2823A7A51}"/>
    <cellStyle name="Comma 21 2 4 3" xfId="43089" xr:uid="{7B0FEF42-D22F-4D99-AF00-F3DF186D6AC0}"/>
    <cellStyle name="Comma 21 2 4 4" xfId="25584" xr:uid="{6AB4DAC1-99D4-4489-AD11-8C55EE23723F}"/>
    <cellStyle name="Comma 21 2 5" xfId="12455" xr:uid="{981F7F01-69ED-41A4-A794-DD9C8C239E20}"/>
    <cellStyle name="Comma 21 2 5 2" xfId="47465" xr:uid="{BFC2B1D4-28AB-44E6-A64D-F0D2A0EF0A98}"/>
    <cellStyle name="Comma 21 2 5 3" xfId="29960" xr:uid="{16B53C55-2AF7-4D44-9AD5-1F8C314D87BC}"/>
    <cellStyle name="Comma 21 2 6" xfId="38713" xr:uid="{9B4A42F6-F91D-45D3-B81C-C9F910866F44}"/>
    <cellStyle name="Comma 21 2 7" xfId="21208" xr:uid="{855193E6-54EB-4BFD-BBA3-DCEAA55D5C95}"/>
    <cellStyle name="Comma 21 3" xfId="4246" xr:uid="{00000000-0005-0000-0000-000065080000}"/>
    <cellStyle name="Comma 21 3 2" xfId="6435" xr:uid="{00000000-0005-0000-0000-000066080000}"/>
    <cellStyle name="Comma 21 3 2 2" xfId="10812" xr:uid="{00000000-0005-0000-0000-000067080000}"/>
    <cellStyle name="Comma 21 3 2 2 2" xfId="19565" xr:uid="{539F4FA1-1E29-4B68-8D54-F25C2BF39F01}"/>
    <cellStyle name="Comma 21 3 2 2 2 2" xfId="54575" xr:uid="{33321425-2A88-4BB0-93D9-064F2A510F0B}"/>
    <cellStyle name="Comma 21 3 2 2 2 3" xfId="37070" xr:uid="{EAD782C8-0734-4023-A91A-5BA14D05ADE9}"/>
    <cellStyle name="Comma 21 3 2 2 3" xfId="45823" xr:uid="{B5439DA0-9C12-4992-80AE-BB1B9E857E5A}"/>
    <cellStyle name="Comma 21 3 2 2 4" xfId="28318" xr:uid="{E637A56D-0EE9-4A45-BD69-C043A4B28154}"/>
    <cellStyle name="Comma 21 3 2 3" xfId="15189" xr:uid="{DC73B003-7C30-48D4-ACE9-3EF1070B2D9C}"/>
    <cellStyle name="Comma 21 3 2 3 2" xfId="50199" xr:uid="{968203A2-CB42-40C2-916B-9ADA0CD489C5}"/>
    <cellStyle name="Comma 21 3 2 3 3" xfId="32694" xr:uid="{0234C08E-1C2D-4BC4-AC71-3DAC986C54F0}"/>
    <cellStyle name="Comma 21 3 2 4" xfId="41447" xr:uid="{6911B06D-6F91-4A88-B28E-8BCC11B4BD3A}"/>
    <cellStyle name="Comma 21 3 2 5" xfId="23942" xr:uid="{4B674BD8-2C38-460F-84BA-0D7A1F56478C}"/>
    <cellStyle name="Comma 21 3 3" xfId="8624" xr:uid="{00000000-0005-0000-0000-000068080000}"/>
    <cellStyle name="Comma 21 3 3 2" xfId="17377" xr:uid="{5A6910AB-BE08-406F-B227-AB159A577EDE}"/>
    <cellStyle name="Comma 21 3 3 2 2" xfId="52387" xr:uid="{A99F2ECD-EAC5-4D53-9499-8D62638843EF}"/>
    <cellStyle name="Comma 21 3 3 2 3" xfId="34882" xr:uid="{FCDEF697-FF60-4093-981D-495F17575D33}"/>
    <cellStyle name="Comma 21 3 3 3" xfId="43635" xr:uid="{FDFB2D37-86FD-46DC-9B9C-F6C7F04062AE}"/>
    <cellStyle name="Comma 21 3 3 4" xfId="26130" xr:uid="{1FE68662-BEBF-4A55-87C7-90340CD2AACC}"/>
    <cellStyle name="Comma 21 3 4" xfId="13001" xr:uid="{ADDB3D7F-2CD7-4B95-89CF-1CD4A7D37B40}"/>
    <cellStyle name="Comma 21 3 4 2" xfId="48011" xr:uid="{10796F48-70E1-48B1-A479-F12A1F06C134}"/>
    <cellStyle name="Comma 21 3 4 3" xfId="30506" xr:uid="{CBE69A60-0196-4454-9C7A-6AF4558EB86C}"/>
    <cellStyle name="Comma 21 3 5" xfId="39259" xr:uid="{80030ACE-D29F-4BAA-B641-75B669D6B1AB}"/>
    <cellStyle name="Comma 21 3 6" xfId="21754" xr:uid="{76AB009D-0D93-47F6-A4CA-57CAD78A5029}"/>
    <cellStyle name="Comma 21 4" xfId="5341" xr:uid="{00000000-0005-0000-0000-000069080000}"/>
    <cellStyle name="Comma 21 4 2" xfId="9718" xr:uid="{00000000-0005-0000-0000-00006A080000}"/>
    <cellStyle name="Comma 21 4 2 2" xfId="18471" xr:uid="{23CF317E-3D3A-454E-8C80-6AA1D5171510}"/>
    <cellStyle name="Comma 21 4 2 2 2" xfId="53481" xr:uid="{46972DE4-E46F-4EC4-96B2-C51827C8FF9E}"/>
    <cellStyle name="Comma 21 4 2 2 3" xfId="35976" xr:uid="{816F2A8A-DDC4-476F-9182-FC56FAFCB6B1}"/>
    <cellStyle name="Comma 21 4 2 3" xfId="44729" xr:uid="{34DC4B26-C0AE-4E7B-913C-2DE7FFBCAC1E}"/>
    <cellStyle name="Comma 21 4 2 4" xfId="27224" xr:uid="{DC3AD7F4-B230-4382-9687-49210B7EF223}"/>
    <cellStyle name="Comma 21 4 3" xfId="14095" xr:uid="{80C83666-774B-4729-A667-03A0AB2F6E82}"/>
    <cellStyle name="Comma 21 4 3 2" xfId="49105" xr:uid="{110EC774-D900-4865-B357-26219719B6AB}"/>
    <cellStyle name="Comma 21 4 3 3" xfId="31600" xr:uid="{A1738FE1-FDDD-4C45-83A2-B711F1A544A3}"/>
    <cellStyle name="Comma 21 4 4" xfId="40353" xr:uid="{768D741D-A361-419E-B0E9-0CD5A5896AB2}"/>
    <cellStyle name="Comma 21 4 5" xfId="22848" xr:uid="{280E6A68-BA43-4746-96EC-FEAC571BD82A}"/>
    <cellStyle name="Comma 21 5" xfId="7530" xr:uid="{00000000-0005-0000-0000-00006B080000}"/>
    <cellStyle name="Comma 21 5 2" xfId="16283" xr:uid="{CDC437D9-25A0-4123-A978-20D2157DE9B2}"/>
    <cellStyle name="Comma 21 5 2 2" xfId="51293" xr:uid="{50F50904-2563-4606-9D53-02470BB547EA}"/>
    <cellStyle name="Comma 21 5 2 3" xfId="33788" xr:uid="{8FB73657-951F-4060-8FF2-B0CA92F13D75}"/>
    <cellStyle name="Comma 21 5 3" xfId="42541" xr:uid="{8D39CB1F-7A71-40FD-AFB9-886FBE5553A3}"/>
    <cellStyle name="Comma 21 5 4" xfId="25036" xr:uid="{1E394DEA-FB0F-4452-968C-74CBCC57523E}"/>
    <cellStyle name="Comma 21 6" xfId="11907" xr:uid="{FA2F5EF9-F8BA-456D-BA99-8A5D64AB8935}"/>
    <cellStyle name="Comma 21 6 2" xfId="46917" xr:uid="{DB33F24A-837F-4CDA-B2E7-706D90560249}"/>
    <cellStyle name="Comma 21 6 3" xfId="29412" xr:uid="{22CCCDFF-615B-486F-A045-A2D9B356F5FB}"/>
    <cellStyle name="Comma 21 7" xfId="38165" xr:uid="{F5812BEB-F4D3-4FB3-A311-1B29D4E12B82}"/>
    <cellStyle name="Comma 21 8" xfId="20660" xr:uid="{29DF32D6-4B90-453F-8E78-B61EE48776EA}"/>
    <cellStyle name="Comma 22" xfId="3096" xr:uid="{00000000-0005-0000-0000-00006C080000}"/>
    <cellStyle name="Comma 22 2" xfId="3650" xr:uid="{00000000-0005-0000-0000-00006D080000}"/>
    <cellStyle name="Comma 22 2 2" xfId="4746" xr:uid="{00000000-0005-0000-0000-00006E080000}"/>
    <cellStyle name="Comma 22 2 2 2" xfId="6935" xr:uid="{00000000-0005-0000-0000-00006F080000}"/>
    <cellStyle name="Comma 22 2 2 2 2" xfId="11312" xr:uid="{00000000-0005-0000-0000-000070080000}"/>
    <cellStyle name="Comma 22 2 2 2 2 2" xfId="20065" xr:uid="{72EF7BA0-221B-4EF3-9A5C-4F3673C09313}"/>
    <cellStyle name="Comma 22 2 2 2 2 2 2" xfId="55075" xr:uid="{7EE3ECC6-2D65-462A-8C13-6D06884D3348}"/>
    <cellStyle name="Comma 22 2 2 2 2 2 3" xfId="37570" xr:uid="{9918334C-D722-4B44-9338-8DC6DB4490F2}"/>
    <cellStyle name="Comma 22 2 2 2 2 3" xfId="46323" xr:uid="{F4D392F2-7775-4900-A6F6-A76E9E122BBD}"/>
    <cellStyle name="Comma 22 2 2 2 2 4" xfId="28818" xr:uid="{07E41D32-9571-400D-B925-CDDA4E13CD3A}"/>
    <cellStyle name="Comma 22 2 2 2 3" xfId="15689" xr:uid="{BBB3D60C-D8F5-41EC-A887-C659F9675C24}"/>
    <cellStyle name="Comma 22 2 2 2 3 2" xfId="50699" xr:uid="{3AC71DEB-57AB-45E6-B38C-0AB321FCC6EC}"/>
    <cellStyle name="Comma 22 2 2 2 3 3" xfId="33194" xr:uid="{74AA967B-65B4-4954-ADA8-B32E73AF3FE5}"/>
    <cellStyle name="Comma 22 2 2 2 4" xfId="41947" xr:uid="{57BEBAC8-A020-4809-BAAB-B32E95926CCB}"/>
    <cellStyle name="Comma 22 2 2 2 5" xfId="24442" xr:uid="{5D55485E-9A8F-4286-AD56-5D111B0B7A9E}"/>
    <cellStyle name="Comma 22 2 2 3" xfId="9124" xr:uid="{00000000-0005-0000-0000-000071080000}"/>
    <cellStyle name="Comma 22 2 2 3 2" xfId="17877" xr:uid="{EF54515F-142D-44DA-B398-8E1A0586DE64}"/>
    <cellStyle name="Comma 22 2 2 3 2 2" xfId="52887" xr:uid="{0E0C1472-4C6D-4409-8D16-E0FE38DE76DE}"/>
    <cellStyle name="Comma 22 2 2 3 2 3" xfId="35382" xr:uid="{E5A099F6-7605-4FB6-BDDE-B5C032792503}"/>
    <cellStyle name="Comma 22 2 2 3 3" xfId="44135" xr:uid="{5B9D8DDE-5031-498B-902D-EFBD7ADC5F47}"/>
    <cellStyle name="Comma 22 2 2 3 4" xfId="26630" xr:uid="{687446A3-E7B9-4A4B-AA76-17D1F42D5D84}"/>
    <cellStyle name="Comma 22 2 2 4" xfId="13501" xr:uid="{0947C602-4349-48A9-8074-FA2B14188A7B}"/>
    <cellStyle name="Comma 22 2 2 4 2" xfId="48511" xr:uid="{256F2514-3FEA-4789-96B3-17EA90818233}"/>
    <cellStyle name="Comma 22 2 2 4 3" xfId="31006" xr:uid="{FAA61AB2-EFF9-435E-BD8E-3BFC42E33E88}"/>
    <cellStyle name="Comma 22 2 2 5" xfId="39759" xr:uid="{2A73332A-8888-4688-8AFC-48E447C52CE9}"/>
    <cellStyle name="Comma 22 2 2 6" xfId="22254" xr:uid="{0D94346D-F1D4-4B82-8113-05678179A297}"/>
    <cellStyle name="Comma 22 2 3" xfId="5841" xr:uid="{00000000-0005-0000-0000-000072080000}"/>
    <cellStyle name="Comma 22 2 3 2" xfId="10218" xr:uid="{00000000-0005-0000-0000-000073080000}"/>
    <cellStyle name="Comma 22 2 3 2 2" xfId="18971" xr:uid="{5D03EE85-FEC8-468F-AAED-7685A54145A0}"/>
    <cellStyle name="Comma 22 2 3 2 2 2" xfId="53981" xr:uid="{8E39BD45-56B1-450C-80A7-EDB112B9742F}"/>
    <cellStyle name="Comma 22 2 3 2 2 3" xfId="36476" xr:uid="{4313CC45-3F15-4A22-AA52-AF1D397378C6}"/>
    <cellStyle name="Comma 22 2 3 2 3" xfId="45229" xr:uid="{C6587274-AD45-4DC5-8A5F-D3726C290A33}"/>
    <cellStyle name="Comma 22 2 3 2 4" xfId="27724" xr:uid="{23981E3A-3317-40ED-8497-3190C8FBB2A3}"/>
    <cellStyle name="Comma 22 2 3 3" xfId="14595" xr:uid="{6AC86F6E-AA71-4A76-A7A0-6E29C28BE7C0}"/>
    <cellStyle name="Comma 22 2 3 3 2" xfId="49605" xr:uid="{51719483-95A7-47EF-B65E-1AEF00A28F86}"/>
    <cellStyle name="Comma 22 2 3 3 3" xfId="32100" xr:uid="{B3D734FA-60B3-4DC5-BB72-147113F1AB2E}"/>
    <cellStyle name="Comma 22 2 3 4" xfId="40853" xr:uid="{2FFE659F-D90B-496A-A220-AE539E3D5989}"/>
    <cellStyle name="Comma 22 2 3 5" xfId="23348" xr:uid="{D3450417-5EED-415A-A33A-6660F8FD49D0}"/>
    <cellStyle name="Comma 22 2 4" xfId="8030" xr:uid="{00000000-0005-0000-0000-000074080000}"/>
    <cellStyle name="Comma 22 2 4 2" xfId="16783" xr:uid="{463FE15A-C91D-45E3-B46B-F701172C215C}"/>
    <cellStyle name="Comma 22 2 4 2 2" xfId="51793" xr:uid="{AFA24FF2-4840-4054-AED2-693FDF9A1858}"/>
    <cellStyle name="Comma 22 2 4 2 3" xfId="34288" xr:uid="{B542C2CB-ACE8-419F-9CC2-95CFA66FE301}"/>
    <cellStyle name="Comma 22 2 4 3" xfId="43041" xr:uid="{BAF4AADE-E9B0-46D4-88AD-0D1A85C89938}"/>
    <cellStyle name="Comma 22 2 4 4" xfId="25536" xr:uid="{67CBBE84-9139-46B4-9941-7199B4DCE965}"/>
    <cellStyle name="Comma 22 2 5" xfId="12407" xr:uid="{BE9B545D-444B-4E6D-9333-994C3AFCDD4E}"/>
    <cellStyle name="Comma 22 2 5 2" xfId="47417" xr:uid="{0E42068C-EB5D-4034-AE32-279643C0D445}"/>
    <cellStyle name="Comma 22 2 5 3" xfId="29912" xr:uid="{204655F1-58A4-426F-9A89-966EA5B923AD}"/>
    <cellStyle name="Comma 22 2 6" xfId="38665" xr:uid="{21FC2E6A-E62D-43CF-8F5E-6DAA6B459720}"/>
    <cellStyle name="Comma 22 2 7" xfId="21160" xr:uid="{95E5EEEF-ED63-462C-BC7E-332FF071F989}"/>
    <cellStyle name="Comma 22 3" xfId="4198" xr:uid="{00000000-0005-0000-0000-000075080000}"/>
    <cellStyle name="Comma 22 3 2" xfId="6387" xr:uid="{00000000-0005-0000-0000-000076080000}"/>
    <cellStyle name="Comma 22 3 2 2" xfId="10764" xr:uid="{00000000-0005-0000-0000-000077080000}"/>
    <cellStyle name="Comma 22 3 2 2 2" xfId="19517" xr:uid="{68C5E8C9-81BA-4F9F-8BB5-44E9845A4E37}"/>
    <cellStyle name="Comma 22 3 2 2 2 2" xfId="54527" xr:uid="{BB9EB12E-F5DA-4438-9904-D1065907BD68}"/>
    <cellStyle name="Comma 22 3 2 2 2 3" xfId="37022" xr:uid="{1A8379C6-3224-4361-9791-81C48CAD9433}"/>
    <cellStyle name="Comma 22 3 2 2 3" xfId="45775" xr:uid="{80119339-ADEB-444B-8517-0691277EA4ED}"/>
    <cellStyle name="Comma 22 3 2 2 4" xfId="28270" xr:uid="{D78ED56B-43FE-4080-B930-9FB5E8E0CFDD}"/>
    <cellStyle name="Comma 22 3 2 3" xfId="15141" xr:uid="{1F99D176-704B-45B4-A04A-1B872D5D4B2B}"/>
    <cellStyle name="Comma 22 3 2 3 2" xfId="50151" xr:uid="{E0AD6700-C5CD-4AF2-AD79-02EC76AD07A0}"/>
    <cellStyle name="Comma 22 3 2 3 3" xfId="32646" xr:uid="{5D1A8D42-8377-4D01-8814-4C574CC6F703}"/>
    <cellStyle name="Comma 22 3 2 4" xfId="41399" xr:uid="{58B0670E-006C-4EE4-AD86-E9E3D73FDCCA}"/>
    <cellStyle name="Comma 22 3 2 5" xfId="23894" xr:uid="{B6FB6A31-0662-4308-B55D-80A918356CB9}"/>
    <cellStyle name="Comma 22 3 3" xfId="8576" xr:uid="{00000000-0005-0000-0000-000078080000}"/>
    <cellStyle name="Comma 22 3 3 2" xfId="17329" xr:uid="{876B9295-B83A-4BE2-9A2A-5D49C7001BE3}"/>
    <cellStyle name="Comma 22 3 3 2 2" xfId="52339" xr:uid="{32630F3E-0735-4C52-80B9-2F379089E509}"/>
    <cellStyle name="Comma 22 3 3 2 3" xfId="34834" xr:uid="{9A0D68B9-D104-4587-B95F-F919808CF2EB}"/>
    <cellStyle name="Comma 22 3 3 3" xfId="43587" xr:uid="{FA7C96FE-A308-47A4-8522-AD81A25BADAA}"/>
    <cellStyle name="Comma 22 3 3 4" xfId="26082" xr:uid="{4C90028B-CCEE-4E76-9FF8-ECC1A974FEF3}"/>
    <cellStyle name="Comma 22 3 4" xfId="12953" xr:uid="{40A71913-844D-4582-8225-9127D4EF9604}"/>
    <cellStyle name="Comma 22 3 4 2" xfId="47963" xr:uid="{3FEA7B4D-3936-415E-A605-A70F840A4047}"/>
    <cellStyle name="Comma 22 3 4 3" xfId="30458" xr:uid="{8AE4819D-DCAC-426F-B65B-00CB78A0AEE1}"/>
    <cellStyle name="Comma 22 3 5" xfId="39211" xr:uid="{518B3DAA-32A1-48FF-9F71-FE13A355E9F1}"/>
    <cellStyle name="Comma 22 3 6" xfId="21706" xr:uid="{F34E94B4-878C-4B11-985B-E3D61601ABA2}"/>
    <cellStyle name="Comma 22 4" xfId="5293" xr:uid="{00000000-0005-0000-0000-000079080000}"/>
    <cellStyle name="Comma 22 4 2" xfId="9670" xr:uid="{00000000-0005-0000-0000-00007A080000}"/>
    <cellStyle name="Comma 22 4 2 2" xfId="18423" xr:uid="{3154AAFE-C313-47C4-A6B3-E1BE0AF65900}"/>
    <cellStyle name="Comma 22 4 2 2 2" xfId="53433" xr:uid="{4DD82BE7-EB61-4A0D-8003-C488F5B163F3}"/>
    <cellStyle name="Comma 22 4 2 2 3" xfId="35928" xr:uid="{6EA9EF54-B693-46BC-8750-2E8A93AB68FB}"/>
    <cellStyle name="Comma 22 4 2 3" xfId="44681" xr:uid="{BC4FB560-E943-44D4-BCF0-2633EEAE20D6}"/>
    <cellStyle name="Comma 22 4 2 4" xfId="27176" xr:uid="{D22F80BC-BE42-4F3D-B969-069F3163FFB2}"/>
    <cellStyle name="Comma 22 4 3" xfId="14047" xr:uid="{5D4EBD02-AA96-4B26-8218-A259BE0EE0B6}"/>
    <cellStyle name="Comma 22 4 3 2" xfId="49057" xr:uid="{90962750-944E-4C49-9856-F88D309B9B24}"/>
    <cellStyle name="Comma 22 4 3 3" xfId="31552" xr:uid="{F9051A74-650A-46B1-8574-05F7543B47FA}"/>
    <cellStyle name="Comma 22 4 4" xfId="40305" xr:uid="{86FA140A-492B-4EC5-8853-3D783E97C42F}"/>
    <cellStyle name="Comma 22 4 5" xfId="22800" xr:uid="{784EDDBD-0F0C-42C7-8FFD-8A3BE82180AE}"/>
    <cellStyle name="Comma 22 5" xfId="7482" xr:uid="{00000000-0005-0000-0000-00007B080000}"/>
    <cellStyle name="Comma 22 5 2" xfId="16235" xr:uid="{F489DC66-71BC-42B2-83AF-B3959A3588AD}"/>
    <cellStyle name="Comma 22 5 2 2" xfId="51245" xr:uid="{5FC17E8C-EEEE-42F7-9E1D-D3B936E5D935}"/>
    <cellStyle name="Comma 22 5 2 3" xfId="33740" xr:uid="{BE660E33-8E4C-4D2B-ABDB-7073624F9CE2}"/>
    <cellStyle name="Comma 22 5 3" xfId="42493" xr:uid="{8504F1FD-A184-4215-8982-CE6451943030}"/>
    <cellStyle name="Comma 22 5 4" xfId="24988" xr:uid="{40B94121-B26C-4517-85EE-1BD7185DA242}"/>
    <cellStyle name="Comma 22 6" xfId="11859" xr:uid="{7E1F94C0-7FF2-44E2-B256-B63C82FE3237}"/>
    <cellStyle name="Comma 22 6 2" xfId="46869" xr:uid="{86A8E9DF-3B6A-48AA-977D-8254198A0571}"/>
    <cellStyle name="Comma 22 6 3" xfId="29364" xr:uid="{DA0714BF-165F-4B06-8E10-3F5F0ECC9EE6}"/>
    <cellStyle name="Comma 22 7" xfId="38117" xr:uid="{888CBC66-227C-4B22-AC5E-2B036DAF05FF}"/>
    <cellStyle name="Comma 22 8" xfId="20612" xr:uid="{5D58A181-42CE-476A-AB0A-BC816DAB0A53}"/>
    <cellStyle name="Comma 23" xfId="3376" xr:uid="{00000000-0005-0000-0000-00007C080000}"/>
    <cellStyle name="Comma 23 2" xfId="4473" xr:uid="{00000000-0005-0000-0000-00007D080000}"/>
    <cellStyle name="Comma 23 2 2" xfId="6662" xr:uid="{00000000-0005-0000-0000-00007E080000}"/>
    <cellStyle name="Comma 23 2 2 2" xfId="11039" xr:uid="{00000000-0005-0000-0000-00007F080000}"/>
    <cellStyle name="Comma 23 2 2 2 2" xfId="19792" xr:uid="{2644BAB3-6897-450D-A0FF-5C712C0CBBE9}"/>
    <cellStyle name="Comma 23 2 2 2 2 2" xfId="54802" xr:uid="{59AE12AC-71BE-43B4-BAC4-F75F8CE58779}"/>
    <cellStyle name="Comma 23 2 2 2 2 3" xfId="37297" xr:uid="{54766AF2-E3F0-4F24-A1E2-A9FD0D454F09}"/>
    <cellStyle name="Comma 23 2 2 2 3" xfId="46050" xr:uid="{3A226A9D-1573-4723-93AC-EA49072CDE9E}"/>
    <cellStyle name="Comma 23 2 2 2 4" xfId="28545" xr:uid="{1912EB11-8BF1-4398-9BA6-46F333B251B8}"/>
    <cellStyle name="Comma 23 2 2 3" xfId="15416" xr:uid="{5693B1E6-DCF6-410B-A063-3232A577F1B1}"/>
    <cellStyle name="Comma 23 2 2 3 2" xfId="50426" xr:uid="{4AE8EA52-CFEF-4624-8ABD-00E4EB2378AF}"/>
    <cellStyle name="Comma 23 2 2 3 3" xfId="32921" xr:uid="{B5431263-3FC2-493C-A521-57DF0188F867}"/>
    <cellStyle name="Comma 23 2 2 4" xfId="41674" xr:uid="{408CA354-4CDE-4A50-B05A-ED885AA85134}"/>
    <cellStyle name="Comma 23 2 2 5" xfId="24169" xr:uid="{612C2E3E-91EE-4091-BF2D-666014A0F470}"/>
    <cellStyle name="Comma 23 2 3" xfId="8851" xr:uid="{00000000-0005-0000-0000-000080080000}"/>
    <cellStyle name="Comma 23 2 3 2" xfId="17604" xr:uid="{AE8DA8F6-9052-42FD-86B4-59031067E848}"/>
    <cellStyle name="Comma 23 2 3 2 2" xfId="52614" xr:uid="{20DCA29C-A68C-4B12-990D-4422FE3C3F99}"/>
    <cellStyle name="Comma 23 2 3 2 3" xfId="35109" xr:uid="{73C9968E-7FEE-4CF6-8FBD-1E73E624CBE7}"/>
    <cellStyle name="Comma 23 2 3 3" xfId="43862" xr:uid="{3BAF02AB-D4BC-454B-A201-600D9008CD8C}"/>
    <cellStyle name="Comma 23 2 3 4" xfId="26357" xr:uid="{2FFD7E62-1383-40C5-9131-A57354489889}"/>
    <cellStyle name="Comma 23 2 4" xfId="13228" xr:uid="{F59FE94F-04D7-4523-963F-A8E249090AF4}"/>
    <cellStyle name="Comma 23 2 4 2" xfId="48238" xr:uid="{D588893F-FF0F-46EA-B555-40B0FDFF4489}"/>
    <cellStyle name="Comma 23 2 4 3" xfId="30733" xr:uid="{B15E8AA3-434A-432A-9438-8106B357F1F1}"/>
    <cellStyle name="Comma 23 2 5" xfId="39486" xr:uid="{DC3C768A-A0B9-4BF4-8BBF-5FF069EA0088}"/>
    <cellStyle name="Comma 23 2 6" xfId="21981" xr:uid="{56AE33D1-23D2-4A85-86CB-444BE248839C}"/>
    <cellStyle name="Comma 23 3" xfId="5568" xr:uid="{00000000-0005-0000-0000-000081080000}"/>
    <cellStyle name="Comma 23 3 2" xfId="9945" xr:uid="{00000000-0005-0000-0000-000082080000}"/>
    <cellStyle name="Comma 23 3 2 2" xfId="18698" xr:uid="{E156C5FA-24DD-4916-8B3B-8EE4ACD6931D}"/>
    <cellStyle name="Comma 23 3 2 2 2" xfId="53708" xr:uid="{5B8C6DF4-4291-48A4-90A2-A8717A524433}"/>
    <cellStyle name="Comma 23 3 2 2 3" xfId="36203" xr:uid="{5DB437F3-2CE8-4785-A93C-DF2DA86315F5}"/>
    <cellStyle name="Comma 23 3 2 3" xfId="44956" xr:uid="{DE79FA8A-CDDA-4FA9-84FC-D9BB3777AC75}"/>
    <cellStyle name="Comma 23 3 2 4" xfId="27451" xr:uid="{2DE41EE5-9821-48AA-A0DC-73A4BD3BAF9F}"/>
    <cellStyle name="Comma 23 3 3" xfId="14322" xr:uid="{EB60E8BD-FC69-4D6F-A604-30AA097DD811}"/>
    <cellStyle name="Comma 23 3 3 2" xfId="49332" xr:uid="{1A7B6CFD-6C2A-4695-A348-5244B22D0CB9}"/>
    <cellStyle name="Comma 23 3 3 3" xfId="31827" xr:uid="{3402F89C-5C9C-44B1-83E2-05A9549D2EF9}"/>
    <cellStyle name="Comma 23 3 4" xfId="40580" xr:uid="{2015E4EF-45B2-4D8D-8552-BF17A0FB0DE7}"/>
    <cellStyle name="Comma 23 3 5" xfId="23075" xr:uid="{566B3018-117A-491D-8921-E5191E6252E0}"/>
    <cellStyle name="Comma 23 4" xfId="7757" xr:uid="{00000000-0005-0000-0000-000083080000}"/>
    <cellStyle name="Comma 23 4 2" xfId="16510" xr:uid="{798C2840-EBCD-4820-A2A4-1E465BD182EB}"/>
    <cellStyle name="Comma 23 4 2 2" xfId="51520" xr:uid="{5BF062B5-E16A-4E82-8885-E6F9CAB97336}"/>
    <cellStyle name="Comma 23 4 2 3" xfId="34015" xr:uid="{50E41113-D374-4482-9914-3A84E0D45205}"/>
    <cellStyle name="Comma 23 4 3" xfId="42768" xr:uid="{01C3E6D5-1A40-4E6D-B5AF-AF76CA56163A}"/>
    <cellStyle name="Comma 23 4 4" xfId="25263" xr:uid="{0389FE1C-9345-4095-9398-93DF2BDE72F8}"/>
    <cellStyle name="Comma 23 5" xfId="12134" xr:uid="{F1B03CBA-6170-4FD4-B424-FCB109517E4B}"/>
    <cellStyle name="Comma 23 5 2" xfId="47144" xr:uid="{E7C0473D-0FBE-49D2-990D-032B4906C332}"/>
    <cellStyle name="Comma 23 5 3" xfId="29639" xr:uid="{5B473711-C2D0-434D-A06A-17BD14C036DA}"/>
    <cellStyle name="Comma 23 6" xfId="38392" xr:uid="{A72A485B-D0DE-4E9F-9A26-0D886B335C62}"/>
    <cellStyle name="Comma 23 7" xfId="20887" xr:uid="{74E5486B-3B15-4C6A-BEA4-590AB09586DD}"/>
    <cellStyle name="Comma 24" xfId="3423" xr:uid="{00000000-0005-0000-0000-000084080000}"/>
    <cellStyle name="Comma 24 2" xfId="4520" xr:uid="{00000000-0005-0000-0000-000085080000}"/>
    <cellStyle name="Comma 24 2 2" xfId="6709" xr:uid="{00000000-0005-0000-0000-000086080000}"/>
    <cellStyle name="Comma 24 2 2 2" xfId="11086" xr:uid="{00000000-0005-0000-0000-000087080000}"/>
    <cellStyle name="Comma 24 2 2 2 2" xfId="19839" xr:uid="{BFBB84EA-DF40-47A8-80D4-A974DE6E2D6F}"/>
    <cellStyle name="Comma 24 2 2 2 2 2" xfId="54849" xr:uid="{104E21FF-8B81-446D-B68E-37AEAAB59981}"/>
    <cellStyle name="Comma 24 2 2 2 2 3" xfId="37344" xr:uid="{C3141FD3-1D7D-41BC-93D0-E9476F4C1AB6}"/>
    <cellStyle name="Comma 24 2 2 2 3" xfId="46097" xr:uid="{A430D9AD-98AD-46C5-8FB2-4CBA0AB471E0}"/>
    <cellStyle name="Comma 24 2 2 2 4" xfId="28592" xr:uid="{7091EE56-21D6-447E-9B60-FB40411DA333}"/>
    <cellStyle name="Comma 24 2 2 3" xfId="15463" xr:uid="{F8499181-E0F5-49CA-8E3C-CFF5A08B7178}"/>
    <cellStyle name="Comma 24 2 2 3 2" xfId="50473" xr:uid="{382B3EF3-52E6-44C6-9BAD-5DDE294E5C91}"/>
    <cellStyle name="Comma 24 2 2 3 3" xfId="32968" xr:uid="{8D131D16-0803-412E-AF89-EB7CFEE34FA0}"/>
    <cellStyle name="Comma 24 2 2 4" xfId="41721" xr:uid="{2A42F4BE-7844-4C30-94BD-988E66D229A7}"/>
    <cellStyle name="Comma 24 2 2 5" xfId="24216" xr:uid="{FD2AF850-1B76-493C-8904-C28D543F3620}"/>
    <cellStyle name="Comma 24 2 3" xfId="8898" xr:uid="{00000000-0005-0000-0000-000088080000}"/>
    <cellStyle name="Comma 24 2 3 2" xfId="17651" xr:uid="{AABF5BD5-6E5B-4238-A48D-1140B5AF9B9E}"/>
    <cellStyle name="Comma 24 2 3 2 2" xfId="52661" xr:uid="{5C453644-089F-4DA2-A492-3525D298CE65}"/>
    <cellStyle name="Comma 24 2 3 2 3" xfId="35156" xr:uid="{7739A5CD-7C89-43C8-980B-632254B35E07}"/>
    <cellStyle name="Comma 24 2 3 3" xfId="43909" xr:uid="{7DE12EC5-C89A-4B70-BA72-17679FA0E77C}"/>
    <cellStyle name="Comma 24 2 3 4" xfId="26404" xr:uid="{0F8EA6E4-351F-48F6-B738-644848553DB5}"/>
    <cellStyle name="Comma 24 2 4" xfId="13275" xr:uid="{576DEB9A-783F-43D2-9724-8467F362E6A3}"/>
    <cellStyle name="Comma 24 2 4 2" xfId="48285" xr:uid="{3AC13D1C-2534-41A0-89AB-2E398061438A}"/>
    <cellStyle name="Comma 24 2 4 3" xfId="30780" xr:uid="{2F699AB0-DF7F-45E7-8605-72F8A602A115}"/>
    <cellStyle name="Comma 24 2 5" xfId="39533" xr:uid="{C8DEEACA-E076-47A7-A7B0-8136DDE2B557}"/>
    <cellStyle name="Comma 24 2 6" xfId="22028" xr:uid="{F4BE185F-D9BC-42EA-B4ED-6EE8B5F2727A}"/>
    <cellStyle name="Comma 24 3" xfId="5615" xr:uid="{00000000-0005-0000-0000-000089080000}"/>
    <cellStyle name="Comma 24 3 2" xfId="9992" xr:uid="{00000000-0005-0000-0000-00008A080000}"/>
    <cellStyle name="Comma 24 3 2 2" xfId="18745" xr:uid="{64ED0AD4-AC14-4E90-BCD7-93A4F87DA53B}"/>
    <cellStyle name="Comma 24 3 2 2 2" xfId="53755" xr:uid="{3AF83474-A858-4FEC-AD71-BBDD11F57FA6}"/>
    <cellStyle name="Comma 24 3 2 2 3" xfId="36250" xr:uid="{8108D72F-5442-4280-932E-686844DDEF19}"/>
    <cellStyle name="Comma 24 3 2 3" xfId="45003" xr:uid="{90400650-80E8-408B-8AEE-44271DBE8682}"/>
    <cellStyle name="Comma 24 3 2 4" xfId="27498" xr:uid="{804E3C5B-C492-4D6B-8535-E5A9429B710E}"/>
    <cellStyle name="Comma 24 3 3" xfId="14369" xr:uid="{654853DE-23DA-4FB0-BA90-DD4349BF1751}"/>
    <cellStyle name="Comma 24 3 3 2" xfId="49379" xr:uid="{392F6A60-5BC9-4A3C-A68C-CF09B1E2756F}"/>
    <cellStyle name="Comma 24 3 3 3" xfId="31874" xr:uid="{6430EEE4-F4D8-425A-A1CA-6A6C89C6C4F5}"/>
    <cellStyle name="Comma 24 3 4" xfId="40627" xr:uid="{EAA2A61D-E06F-4B16-928A-F1AEA605A8D3}"/>
    <cellStyle name="Comma 24 3 5" xfId="23122" xr:uid="{286875BF-1483-4FA0-8684-DB34912D4DBB}"/>
    <cellStyle name="Comma 24 4" xfId="7804" xr:uid="{00000000-0005-0000-0000-00008B080000}"/>
    <cellStyle name="Comma 24 4 2" xfId="16557" xr:uid="{46D476BB-F064-4EE3-B2A7-40883E5DEEC2}"/>
    <cellStyle name="Comma 24 4 2 2" xfId="51567" xr:uid="{3E7F6451-559C-4738-A869-727BF3865F5B}"/>
    <cellStyle name="Comma 24 4 2 3" xfId="34062" xr:uid="{4AF005FC-5767-4FED-B2AA-3CC923C3A1F1}"/>
    <cellStyle name="Comma 24 4 3" xfId="42815" xr:uid="{E2E6C0B5-1057-444F-860F-B1F12E56A963}"/>
    <cellStyle name="Comma 24 4 4" xfId="25310" xr:uid="{A6FCEAC0-EE5E-442E-9D33-D76D460BD14F}"/>
    <cellStyle name="Comma 24 5" xfId="12181" xr:uid="{388F3E5F-5006-4414-B998-CFC56C72BD10}"/>
    <cellStyle name="Comma 24 5 2" xfId="47191" xr:uid="{10B1CA2C-6E38-4581-8CA7-F4D739D57442}"/>
    <cellStyle name="Comma 24 5 3" xfId="29686" xr:uid="{F398163C-6A62-4AD1-9751-3C91EFF421C1}"/>
    <cellStyle name="Comma 24 6" xfId="38439" xr:uid="{3B3D09A3-F156-4DD9-A8C5-4626C26DF10C}"/>
    <cellStyle name="Comma 24 7" xfId="20934" xr:uid="{0D857140-096A-4DB4-B608-D9C474746899}"/>
    <cellStyle name="Comma 25" xfId="3375" xr:uid="{00000000-0005-0000-0000-00008C080000}"/>
    <cellStyle name="Comma 25 2" xfId="4472" xr:uid="{00000000-0005-0000-0000-00008D080000}"/>
    <cellStyle name="Comma 25 2 2" xfId="6661" xr:uid="{00000000-0005-0000-0000-00008E080000}"/>
    <cellStyle name="Comma 25 2 2 2" xfId="11038" xr:uid="{00000000-0005-0000-0000-00008F080000}"/>
    <cellStyle name="Comma 25 2 2 2 2" xfId="19791" xr:uid="{6C773D9B-288C-44B9-96DC-C452305C2BEF}"/>
    <cellStyle name="Comma 25 2 2 2 2 2" xfId="54801" xr:uid="{CACADCCD-1709-4D3E-BD6C-AA11153C3803}"/>
    <cellStyle name="Comma 25 2 2 2 2 3" xfId="37296" xr:uid="{D357192D-6B3C-48DB-899B-3FAE1398AB7C}"/>
    <cellStyle name="Comma 25 2 2 2 3" xfId="46049" xr:uid="{6ACBC338-58CB-4D13-B991-521535920DEE}"/>
    <cellStyle name="Comma 25 2 2 2 4" xfId="28544" xr:uid="{589E7A38-96BE-4BB9-8B2C-2C1F555EDB95}"/>
    <cellStyle name="Comma 25 2 2 3" xfId="15415" xr:uid="{A388BB43-A4EE-4D7F-B4F3-D4EB2D82AEB1}"/>
    <cellStyle name="Comma 25 2 2 3 2" xfId="50425" xr:uid="{AC0F486E-B604-423C-A03F-71B1A66988C8}"/>
    <cellStyle name="Comma 25 2 2 3 3" xfId="32920" xr:uid="{98BBF60B-022F-42EE-A6A3-346E18AAFEB9}"/>
    <cellStyle name="Comma 25 2 2 4" xfId="41673" xr:uid="{04D72733-ABE0-440E-9B62-A53DBEC3BC35}"/>
    <cellStyle name="Comma 25 2 2 5" xfId="24168" xr:uid="{B79F293A-AA45-4351-9C2A-4290F43395FA}"/>
    <cellStyle name="Comma 25 2 3" xfId="8850" xr:uid="{00000000-0005-0000-0000-000090080000}"/>
    <cellStyle name="Comma 25 2 3 2" xfId="17603" xr:uid="{1AEC001A-19A7-4F9F-8BBF-1D59C9416561}"/>
    <cellStyle name="Comma 25 2 3 2 2" xfId="52613" xr:uid="{70DBF83F-EA15-4582-8ECF-6179EBD83EF4}"/>
    <cellStyle name="Comma 25 2 3 2 3" xfId="35108" xr:uid="{4757FB20-E6B6-4E10-8955-C3D56311F5F4}"/>
    <cellStyle name="Comma 25 2 3 3" xfId="43861" xr:uid="{F8A0BD88-57A2-4689-B5B5-7C6ABBBEFC05}"/>
    <cellStyle name="Comma 25 2 3 4" xfId="26356" xr:uid="{B2EFFBFE-3E22-405B-96DE-C62E1C697DF2}"/>
    <cellStyle name="Comma 25 2 4" xfId="13227" xr:uid="{D5E35CB7-250A-47DA-9FA8-64D63AA9A01A}"/>
    <cellStyle name="Comma 25 2 4 2" xfId="48237" xr:uid="{AD8E1B41-29C9-47AB-BAE6-7897EBF2AF3E}"/>
    <cellStyle name="Comma 25 2 4 3" xfId="30732" xr:uid="{AD1B7657-CC6B-4269-9B7C-05F00116B518}"/>
    <cellStyle name="Comma 25 2 5" xfId="39485" xr:uid="{CC784B5C-F6AA-4A95-8D78-E2A04BDD1EBD}"/>
    <cellStyle name="Comma 25 2 6" xfId="21980" xr:uid="{3B55D094-B1F6-4084-99AD-7AA18C41EA3A}"/>
    <cellStyle name="Comma 25 3" xfId="5567" xr:uid="{00000000-0005-0000-0000-000091080000}"/>
    <cellStyle name="Comma 25 3 2" xfId="9944" xr:uid="{00000000-0005-0000-0000-000092080000}"/>
    <cellStyle name="Comma 25 3 2 2" xfId="18697" xr:uid="{759C3DFC-96F2-44BA-9D6D-84E1E2046305}"/>
    <cellStyle name="Comma 25 3 2 2 2" xfId="53707" xr:uid="{A7F0FAC3-8766-406E-A747-4793D0E7DFA6}"/>
    <cellStyle name="Comma 25 3 2 2 3" xfId="36202" xr:uid="{975DAD8A-810D-486D-B9EA-CA9BA8FFC839}"/>
    <cellStyle name="Comma 25 3 2 3" xfId="44955" xr:uid="{D2E7AE5D-26CA-4B11-9808-BE030FC90DBB}"/>
    <cellStyle name="Comma 25 3 2 4" xfId="27450" xr:uid="{7A3012F0-6382-4EB8-96A9-F905DF2840CC}"/>
    <cellStyle name="Comma 25 3 3" xfId="14321" xr:uid="{15BE7D59-ECED-48D2-84B6-9B7ECA56522C}"/>
    <cellStyle name="Comma 25 3 3 2" xfId="49331" xr:uid="{378FD71F-B13A-4EA2-B109-B6E57EFE55B9}"/>
    <cellStyle name="Comma 25 3 3 3" xfId="31826" xr:uid="{0C68EBFA-C6AB-4ABA-B66F-D9764234CA34}"/>
    <cellStyle name="Comma 25 3 4" xfId="40579" xr:uid="{BEA14501-A992-479A-9EC4-C18F3311EA84}"/>
    <cellStyle name="Comma 25 3 5" xfId="23074" xr:uid="{0A0DD074-2EEF-472E-AB51-6C19C8E6E23E}"/>
    <cellStyle name="Comma 25 4" xfId="7756" xr:uid="{00000000-0005-0000-0000-000093080000}"/>
    <cellStyle name="Comma 25 4 2" xfId="16509" xr:uid="{8357D84C-92E2-4694-B570-9AC0BACAE76E}"/>
    <cellStyle name="Comma 25 4 2 2" xfId="51519" xr:uid="{B590AE2F-60E2-4A92-A8CE-4FBA96C8F612}"/>
    <cellStyle name="Comma 25 4 2 3" xfId="34014" xr:uid="{BE812C72-4453-4165-BFDE-8BB7B448826A}"/>
    <cellStyle name="Comma 25 4 3" xfId="42767" xr:uid="{4A72F4D5-3E1D-4B4E-9A1C-E5B8B7A76A93}"/>
    <cellStyle name="Comma 25 4 4" xfId="25262" xr:uid="{661E9A08-D743-46EC-8E83-B5E25C1BC718}"/>
    <cellStyle name="Comma 25 5" xfId="12133" xr:uid="{7A69250B-B7A7-4069-99BB-DDB66A57601A}"/>
    <cellStyle name="Comma 25 5 2" xfId="47143" xr:uid="{99751E7B-C27D-4959-A36A-37C7BA5BD99A}"/>
    <cellStyle name="Comma 25 5 3" xfId="29638" xr:uid="{C5E9D6F4-2B1B-4C63-A28B-AEB09C0BF681}"/>
    <cellStyle name="Comma 25 6" xfId="38391" xr:uid="{CC95D03C-0B9A-4D34-972A-3AE4980CEA6F}"/>
    <cellStyle name="Comma 25 7" xfId="20886" xr:uid="{0F32F9E6-3EC8-4844-8132-3EA68CF86A49}"/>
    <cellStyle name="Comma 26" xfId="3926" xr:uid="{00000000-0005-0000-0000-000094080000}"/>
    <cellStyle name="Comma 26 2" xfId="6115" xr:uid="{00000000-0005-0000-0000-000095080000}"/>
    <cellStyle name="Comma 26 2 2" xfId="10492" xr:uid="{00000000-0005-0000-0000-000096080000}"/>
    <cellStyle name="Comma 26 2 2 2" xfId="19245" xr:uid="{CC321A79-A8FA-4D82-AE49-2323A5CFAE03}"/>
    <cellStyle name="Comma 26 2 2 2 2" xfId="54255" xr:uid="{4B50FE3E-68DF-4C50-8DAF-4E013851BE2F}"/>
    <cellStyle name="Comma 26 2 2 2 3" xfId="36750" xr:uid="{ED00B916-4255-468F-A1B2-5C4E1450C4E4}"/>
    <cellStyle name="Comma 26 2 2 3" xfId="45503" xr:uid="{8148ACED-C7C5-480B-AF77-F533661DCC71}"/>
    <cellStyle name="Comma 26 2 2 4" xfId="27998" xr:uid="{AB7D9F00-1AAC-4B80-8BCB-FAB4282ACC29}"/>
    <cellStyle name="Comma 26 2 3" xfId="14869" xr:uid="{57EA8AD0-B7DC-4FEC-909C-7D4012B0A8A1}"/>
    <cellStyle name="Comma 26 2 3 2" xfId="49879" xr:uid="{1977BFBF-31BB-443B-BD7F-0B0952D3DC80}"/>
    <cellStyle name="Comma 26 2 3 3" xfId="32374" xr:uid="{F6F4F631-BA34-40D3-8FB0-B5E8EC2EE4D2}"/>
    <cellStyle name="Comma 26 2 4" xfId="41127" xr:uid="{AD3F6480-649D-4F8B-A8BE-F90CB0DA164A}"/>
    <cellStyle name="Comma 26 2 5" xfId="23622" xr:uid="{AF656A60-BDEF-42F2-80C5-E1F1AA3BEA8C}"/>
    <cellStyle name="Comma 26 3" xfId="8304" xr:uid="{00000000-0005-0000-0000-000097080000}"/>
    <cellStyle name="Comma 26 3 2" xfId="17057" xr:uid="{916E7F70-82F5-49D3-9AA9-8998A696770A}"/>
    <cellStyle name="Comma 26 3 2 2" xfId="52067" xr:uid="{40DB991F-1997-42D2-9392-295A71C61826}"/>
    <cellStyle name="Comma 26 3 2 3" xfId="34562" xr:uid="{0950E868-D326-43C1-8D07-C3E23C0E9BC7}"/>
    <cellStyle name="Comma 26 3 3" xfId="43315" xr:uid="{97A76CED-AE61-4A2F-AC30-84B33BBED72D}"/>
    <cellStyle name="Comma 26 3 4" xfId="25810" xr:uid="{27AED11E-C974-4504-ABF4-2353DC18270B}"/>
    <cellStyle name="Comma 26 4" xfId="12681" xr:uid="{305D6FE8-C731-458F-AF60-523149B0733C}"/>
    <cellStyle name="Comma 26 4 2" xfId="47691" xr:uid="{D5E799B3-28B9-4079-921A-646F693FB2D6}"/>
    <cellStyle name="Comma 26 4 3" xfId="30186" xr:uid="{C884FBD7-7AEF-4068-B9D3-DD0F50AEE3C9}"/>
    <cellStyle name="Comma 26 5" xfId="38939" xr:uid="{D2F4542F-E1F5-4096-AAFA-CFD67C7CED4C}"/>
    <cellStyle name="Comma 26 6" xfId="21434" xr:uid="{CCE50C5F-DF30-449F-B784-5B26DE76EE57}"/>
    <cellStyle name="Comma 27" xfId="5021" xr:uid="{00000000-0005-0000-0000-000098080000}"/>
    <cellStyle name="Comma 27 2" xfId="9398" xr:uid="{00000000-0005-0000-0000-000099080000}"/>
    <cellStyle name="Comma 27 2 2" xfId="18151" xr:uid="{913938D5-3994-4525-A7D8-EDBD1FE22A78}"/>
    <cellStyle name="Comma 27 2 2 2" xfId="53161" xr:uid="{3983FEE8-CBAB-42EA-B292-3D1CABDA84DA}"/>
    <cellStyle name="Comma 27 2 2 3" xfId="35656" xr:uid="{68FE7E31-4A21-4E4D-9169-8E12F7DDF62A}"/>
    <cellStyle name="Comma 27 2 3" xfId="44409" xr:uid="{9424D65C-7610-4527-9827-94FE615C4565}"/>
    <cellStyle name="Comma 27 2 4" xfId="26904" xr:uid="{5E09CC8A-88E3-4393-8D7D-F92001A8E7D7}"/>
    <cellStyle name="Comma 27 3" xfId="13775" xr:uid="{7CEA0C9C-0AEB-443D-90BB-B8FF99153AD6}"/>
    <cellStyle name="Comma 27 3 2" xfId="48785" xr:uid="{6A9240B4-7D08-4F82-ADEF-C23E8358896D}"/>
    <cellStyle name="Comma 27 3 3" xfId="31280" xr:uid="{3D784DA0-6F95-4266-A171-1651A4140557}"/>
    <cellStyle name="Comma 27 4" xfId="40033" xr:uid="{6131E724-E291-4070-BE4B-8C493D7B86BF}"/>
    <cellStyle name="Comma 27 5" xfId="22528" xr:uid="{F98D71D2-D4D9-471A-BF1B-9D656E19563C}"/>
    <cellStyle name="Comma 28" xfId="7210" xr:uid="{00000000-0005-0000-0000-00009A080000}"/>
    <cellStyle name="Comma 28 2" xfId="15963" xr:uid="{1C6AB07D-075A-4210-ABD5-5FE03FD69314}"/>
    <cellStyle name="Comma 28 2 2" xfId="50973" xr:uid="{08CCAB03-6DF0-4104-8021-1BAEE9998C7B}"/>
    <cellStyle name="Comma 28 2 3" xfId="33468" xr:uid="{36252BAA-2C11-4F5F-887B-7A21063E54A4}"/>
    <cellStyle name="Comma 28 3" xfId="42221" xr:uid="{EFCAF3E1-1C81-4387-9F39-38864ECDFC2B}"/>
    <cellStyle name="Comma 28 4" xfId="24716" xr:uid="{2EC678AC-68D4-4103-96FE-F7FDDCA60FD9}"/>
    <cellStyle name="Comma 29" xfId="11587" xr:uid="{4F398ABF-764F-41DA-9C48-7AB213DF7063}"/>
    <cellStyle name="Comma 29 2" xfId="46597" xr:uid="{24EEA22F-5CED-412F-A138-30EFC9E7C0E0}"/>
    <cellStyle name="Comma 29 3" xfId="29092" xr:uid="{10AA366F-E91B-4B0E-8C04-A4E0D3870250}"/>
    <cellStyle name="Comma 3" xfId="80" xr:uid="{00000000-0005-0000-0000-00009B080000}"/>
    <cellStyle name="Comma 3 10" xfId="11598" xr:uid="{6A3CE4FE-ABA0-4DE6-8BAE-345B8A890AB0}"/>
    <cellStyle name="Comma 3 10 2" xfId="46608" xr:uid="{6198E2DA-EBA5-4398-AD86-2F33129BBD35}"/>
    <cellStyle name="Comma 3 10 3" xfId="29103" xr:uid="{BD42852D-9B9C-4C0E-8416-7CA8F09111A3}"/>
    <cellStyle name="Comma 3 11" xfId="37856" xr:uid="{49D907C9-BD04-4179-910A-519302744156}"/>
    <cellStyle name="Comma 3 12" xfId="20351" xr:uid="{791183D8-3DEE-41E7-A3B2-0C128CB8B837}"/>
    <cellStyle name="Comma 3 2" xfId="2933" xr:uid="{00000000-0005-0000-0000-00009C080000}"/>
    <cellStyle name="Comma 3 2 10" xfId="20450" xr:uid="{E780369E-B7D5-494A-A5BC-8FDCEB513096}"/>
    <cellStyle name="Comma 3 2 2" xfId="3045" xr:uid="{00000000-0005-0000-0000-00009D080000}"/>
    <cellStyle name="Comma 3 2 2 2" xfId="3321" xr:uid="{00000000-0005-0000-0000-00009E080000}"/>
    <cellStyle name="Comma 3 2 2 2 2" xfId="3874" xr:uid="{00000000-0005-0000-0000-00009F080000}"/>
    <cellStyle name="Comma 3 2 2 2 2 2" xfId="4970" xr:uid="{00000000-0005-0000-0000-0000A0080000}"/>
    <cellStyle name="Comma 3 2 2 2 2 2 2" xfId="7159" xr:uid="{00000000-0005-0000-0000-0000A1080000}"/>
    <cellStyle name="Comma 3 2 2 2 2 2 2 2" xfId="11536" xr:uid="{00000000-0005-0000-0000-0000A2080000}"/>
    <cellStyle name="Comma 3 2 2 2 2 2 2 2 2" xfId="20289" xr:uid="{94C35812-4690-4140-A0D2-C8E313460977}"/>
    <cellStyle name="Comma 3 2 2 2 2 2 2 2 2 2" xfId="55299" xr:uid="{CC9DCA08-177B-4883-8874-C387A5187480}"/>
    <cellStyle name="Comma 3 2 2 2 2 2 2 2 2 3" xfId="37794" xr:uid="{794CFF88-667D-4C91-96BD-AA8EFD80B192}"/>
    <cellStyle name="Comma 3 2 2 2 2 2 2 2 3" xfId="46547" xr:uid="{590C6C84-C5B9-4CEA-ABC1-C49E0B5E9DF7}"/>
    <cellStyle name="Comma 3 2 2 2 2 2 2 2 4" xfId="29042" xr:uid="{4E63459D-B5CB-4178-AAD2-FBEE741E43F7}"/>
    <cellStyle name="Comma 3 2 2 2 2 2 2 3" xfId="15913" xr:uid="{F87F304A-1F4B-499B-8303-C717C703A92A}"/>
    <cellStyle name="Comma 3 2 2 2 2 2 2 3 2" xfId="50923" xr:uid="{B9B55FC7-8F73-4B45-9A4D-E9CD6F112C77}"/>
    <cellStyle name="Comma 3 2 2 2 2 2 2 3 3" xfId="33418" xr:uid="{CE5A74DB-3454-4D61-9AFB-F2BDFB2A0EA7}"/>
    <cellStyle name="Comma 3 2 2 2 2 2 2 4" xfId="42171" xr:uid="{5686CB85-A779-4FA6-9F63-AECD564E4BD4}"/>
    <cellStyle name="Comma 3 2 2 2 2 2 2 5" xfId="24666" xr:uid="{60EF3907-D8AA-412B-BED2-619175ACF1EC}"/>
    <cellStyle name="Comma 3 2 2 2 2 2 3" xfId="9348" xr:uid="{00000000-0005-0000-0000-0000A3080000}"/>
    <cellStyle name="Comma 3 2 2 2 2 2 3 2" xfId="18101" xr:uid="{F68B5731-6E2F-4457-8FD3-23F1B26B340C}"/>
    <cellStyle name="Comma 3 2 2 2 2 2 3 2 2" xfId="53111" xr:uid="{3D36F0A1-F0E1-4FE4-9B39-0E675A20371A}"/>
    <cellStyle name="Comma 3 2 2 2 2 2 3 2 3" xfId="35606" xr:uid="{81D11472-8196-4A6C-B8BE-8BF1BCFB7790}"/>
    <cellStyle name="Comma 3 2 2 2 2 2 3 3" xfId="44359" xr:uid="{3DEEFD9A-D20B-43CD-92A9-33407360411E}"/>
    <cellStyle name="Comma 3 2 2 2 2 2 3 4" xfId="26854" xr:uid="{DD3BFA64-FAF6-4F61-A34F-DBFE2E6382B1}"/>
    <cellStyle name="Comma 3 2 2 2 2 2 4" xfId="13725" xr:uid="{4B922E0E-74C8-4CE5-9D18-7DF438F6EFE8}"/>
    <cellStyle name="Comma 3 2 2 2 2 2 4 2" xfId="48735" xr:uid="{38190278-2FC0-4E8D-B609-8A5EA067B795}"/>
    <cellStyle name="Comma 3 2 2 2 2 2 4 3" xfId="31230" xr:uid="{A885BD57-041C-4ADE-A50F-57371D098DC5}"/>
    <cellStyle name="Comma 3 2 2 2 2 2 5" xfId="39983" xr:uid="{94A5D0DA-3484-40C4-A727-51B76639E42F}"/>
    <cellStyle name="Comma 3 2 2 2 2 2 6" xfId="22478" xr:uid="{A01A100C-404A-40D7-B812-D0A4F8E58150}"/>
    <cellStyle name="Comma 3 2 2 2 2 3" xfId="6065" xr:uid="{00000000-0005-0000-0000-0000A4080000}"/>
    <cellStyle name="Comma 3 2 2 2 2 3 2" xfId="10442" xr:uid="{00000000-0005-0000-0000-0000A5080000}"/>
    <cellStyle name="Comma 3 2 2 2 2 3 2 2" xfId="19195" xr:uid="{DE8C47FC-09D7-4660-B283-EF90CCD6EB51}"/>
    <cellStyle name="Comma 3 2 2 2 2 3 2 2 2" xfId="54205" xr:uid="{B085FCF4-29BF-4F5B-BA69-84DB71E4C37A}"/>
    <cellStyle name="Comma 3 2 2 2 2 3 2 2 3" xfId="36700" xr:uid="{6ADA0E09-D528-4B16-9099-86DE2F049248}"/>
    <cellStyle name="Comma 3 2 2 2 2 3 2 3" xfId="45453" xr:uid="{001F62C8-330A-412A-9248-CD370A36EEC1}"/>
    <cellStyle name="Comma 3 2 2 2 2 3 2 4" xfId="27948" xr:uid="{F4D38AF8-EB2B-4046-8C4A-1144C10098A5}"/>
    <cellStyle name="Comma 3 2 2 2 2 3 3" xfId="14819" xr:uid="{839137D3-A8E1-4D78-819B-6D8E635AFF21}"/>
    <cellStyle name="Comma 3 2 2 2 2 3 3 2" xfId="49829" xr:uid="{174A37EB-94ED-47CD-9E55-D05DFAA5E287}"/>
    <cellStyle name="Comma 3 2 2 2 2 3 3 3" xfId="32324" xr:uid="{97580904-638C-4C00-B140-B93642C2507C}"/>
    <cellStyle name="Comma 3 2 2 2 2 3 4" xfId="41077" xr:uid="{1C4FE13F-9AE4-4A23-BD44-765144860330}"/>
    <cellStyle name="Comma 3 2 2 2 2 3 5" xfId="23572" xr:uid="{DA2C00D8-DDA1-465D-BD3C-046182DCDBDC}"/>
    <cellStyle name="Comma 3 2 2 2 2 4" xfId="8254" xr:uid="{00000000-0005-0000-0000-0000A6080000}"/>
    <cellStyle name="Comma 3 2 2 2 2 4 2" xfId="17007" xr:uid="{611E2B4F-C4BF-44F1-AB65-074EF0E60C42}"/>
    <cellStyle name="Comma 3 2 2 2 2 4 2 2" xfId="52017" xr:uid="{EFD3745A-1C60-4926-B9A2-11F3803A6D9D}"/>
    <cellStyle name="Comma 3 2 2 2 2 4 2 3" xfId="34512" xr:uid="{3AADBC04-FB35-48CA-92E1-77CB293FBD10}"/>
    <cellStyle name="Comma 3 2 2 2 2 4 3" xfId="43265" xr:uid="{14649067-2411-474E-BA52-52F33D58B0F9}"/>
    <cellStyle name="Comma 3 2 2 2 2 4 4" xfId="25760" xr:uid="{218605F0-21DB-4F03-BC19-A5C1F83D0107}"/>
    <cellStyle name="Comma 3 2 2 2 2 5" xfId="12631" xr:uid="{9466BA18-AC89-4414-AA3B-8B3833621F13}"/>
    <cellStyle name="Comma 3 2 2 2 2 5 2" xfId="47641" xr:uid="{B30AE021-F177-4F6A-AA32-90A5EF2CE2FE}"/>
    <cellStyle name="Comma 3 2 2 2 2 5 3" xfId="30136" xr:uid="{E31839E6-0ADB-4AD5-801E-36A05D3FDBA6}"/>
    <cellStyle name="Comma 3 2 2 2 2 6" xfId="38889" xr:uid="{3DCDA9F7-C6DB-468F-933F-0C2ABFA7175C}"/>
    <cellStyle name="Comma 3 2 2 2 2 7" xfId="21384" xr:uid="{C67EEB75-A18B-4562-AB81-344D980346A3}"/>
    <cellStyle name="Comma 3 2 2 2 3" xfId="4422" xr:uid="{00000000-0005-0000-0000-0000A7080000}"/>
    <cellStyle name="Comma 3 2 2 2 3 2" xfId="6611" xr:uid="{00000000-0005-0000-0000-0000A8080000}"/>
    <cellStyle name="Comma 3 2 2 2 3 2 2" xfId="10988" xr:uid="{00000000-0005-0000-0000-0000A9080000}"/>
    <cellStyle name="Comma 3 2 2 2 3 2 2 2" xfId="19741" xr:uid="{6040DBB9-A9E5-4FFB-8FED-A6D35F0177A3}"/>
    <cellStyle name="Comma 3 2 2 2 3 2 2 2 2" xfId="54751" xr:uid="{68F2F0AF-263A-4341-93A8-4C60776AE8C6}"/>
    <cellStyle name="Comma 3 2 2 2 3 2 2 2 3" xfId="37246" xr:uid="{9DDB6F48-0FDC-45B2-B12D-83992F87F72E}"/>
    <cellStyle name="Comma 3 2 2 2 3 2 2 3" xfId="45999" xr:uid="{70B8A12E-CDD2-4FD5-9EB9-3858D5F83ED5}"/>
    <cellStyle name="Comma 3 2 2 2 3 2 2 4" xfId="28494" xr:uid="{D3DA45E9-2B3F-45A1-8F79-74169ED4FE15}"/>
    <cellStyle name="Comma 3 2 2 2 3 2 3" xfId="15365" xr:uid="{FECDBC83-6DFC-4B06-90B9-8175D213CF69}"/>
    <cellStyle name="Comma 3 2 2 2 3 2 3 2" xfId="50375" xr:uid="{D8D3D608-38DB-4449-88DF-87CCF28EF6B4}"/>
    <cellStyle name="Comma 3 2 2 2 3 2 3 3" xfId="32870" xr:uid="{971F5F98-67E0-4005-AC60-2C236752CF55}"/>
    <cellStyle name="Comma 3 2 2 2 3 2 4" xfId="41623" xr:uid="{862566AB-5CD6-4467-8074-D415AC645B12}"/>
    <cellStyle name="Comma 3 2 2 2 3 2 5" xfId="24118" xr:uid="{B51B778F-F23C-48AA-9A35-CC25B977BD9C}"/>
    <cellStyle name="Comma 3 2 2 2 3 3" xfId="8800" xr:uid="{00000000-0005-0000-0000-0000AA080000}"/>
    <cellStyle name="Comma 3 2 2 2 3 3 2" xfId="17553" xr:uid="{EDD26498-B73E-4108-B6B0-613AB5167606}"/>
    <cellStyle name="Comma 3 2 2 2 3 3 2 2" xfId="52563" xr:uid="{C510545D-6757-4151-97F8-DAB6EE3F9848}"/>
    <cellStyle name="Comma 3 2 2 2 3 3 2 3" xfId="35058" xr:uid="{749E9361-AA8E-479F-9080-0ADE6CD73E78}"/>
    <cellStyle name="Comma 3 2 2 2 3 3 3" xfId="43811" xr:uid="{8571E1BA-CC73-4381-850B-DD05960CABEC}"/>
    <cellStyle name="Comma 3 2 2 2 3 3 4" xfId="26306" xr:uid="{C21E5C17-CD45-467C-97A8-8011F35B44C7}"/>
    <cellStyle name="Comma 3 2 2 2 3 4" xfId="13177" xr:uid="{E5F6416A-46B1-4CEB-B1CD-D19847A9AD48}"/>
    <cellStyle name="Comma 3 2 2 2 3 4 2" xfId="48187" xr:uid="{1B212D9E-9EF6-4D4A-AA0D-443D11F059E0}"/>
    <cellStyle name="Comma 3 2 2 2 3 4 3" xfId="30682" xr:uid="{83860410-E998-4C93-A8DB-8151ECE57230}"/>
    <cellStyle name="Comma 3 2 2 2 3 5" xfId="39435" xr:uid="{770FA4FE-EF45-4D8C-AE9E-AC84A4275E7C}"/>
    <cellStyle name="Comma 3 2 2 2 3 6" xfId="21930" xr:uid="{56D37E27-9D75-4600-B4C3-CC2A7BCFB36B}"/>
    <cellStyle name="Comma 3 2 2 2 4" xfId="5517" xr:uid="{00000000-0005-0000-0000-0000AB080000}"/>
    <cellStyle name="Comma 3 2 2 2 4 2" xfId="9894" xr:uid="{00000000-0005-0000-0000-0000AC080000}"/>
    <cellStyle name="Comma 3 2 2 2 4 2 2" xfId="18647" xr:uid="{7F26A7A8-7B25-4FB6-AF4E-525F50AA5B74}"/>
    <cellStyle name="Comma 3 2 2 2 4 2 2 2" xfId="53657" xr:uid="{62FE83B7-911F-4900-98D0-3A3BEC6C29BC}"/>
    <cellStyle name="Comma 3 2 2 2 4 2 2 3" xfId="36152" xr:uid="{036FCF61-BD44-44F8-A736-AFEA07DB5F60}"/>
    <cellStyle name="Comma 3 2 2 2 4 2 3" xfId="44905" xr:uid="{C3495458-3A5C-4EEF-976E-5E4F9B2CA239}"/>
    <cellStyle name="Comma 3 2 2 2 4 2 4" xfId="27400" xr:uid="{1FC76FE9-1266-45EC-A7AE-EA22E7D2BBAB}"/>
    <cellStyle name="Comma 3 2 2 2 4 3" xfId="14271" xr:uid="{D6CF22E2-54F5-437B-B30F-9945F52235F9}"/>
    <cellStyle name="Comma 3 2 2 2 4 3 2" xfId="49281" xr:uid="{7B5CD3FB-9B95-4228-8A2F-74CA66A65A94}"/>
    <cellStyle name="Comma 3 2 2 2 4 3 3" xfId="31776" xr:uid="{E521201D-8B38-4892-A026-C55559B427BF}"/>
    <cellStyle name="Comma 3 2 2 2 4 4" xfId="40529" xr:uid="{7134FCB9-72A2-46F5-887A-674153DEB5A8}"/>
    <cellStyle name="Comma 3 2 2 2 4 5" xfId="23024" xr:uid="{1E326DAE-03B1-46EA-AFE9-16CEF9F1E7C2}"/>
    <cellStyle name="Comma 3 2 2 2 5" xfId="7706" xr:uid="{00000000-0005-0000-0000-0000AD080000}"/>
    <cellStyle name="Comma 3 2 2 2 5 2" xfId="16459" xr:uid="{11244C8F-90F3-4BB6-A9BD-D9E39B416660}"/>
    <cellStyle name="Comma 3 2 2 2 5 2 2" xfId="51469" xr:uid="{EFCC7C7A-3244-4585-BBC3-DF77397D7610}"/>
    <cellStyle name="Comma 3 2 2 2 5 2 3" xfId="33964" xr:uid="{0DFE4CCB-BD3B-4855-942F-D430D3A45DFC}"/>
    <cellStyle name="Comma 3 2 2 2 5 3" xfId="42717" xr:uid="{B71BC528-F5AE-42EA-B2E4-685BB60DFBBC}"/>
    <cellStyle name="Comma 3 2 2 2 5 4" xfId="25212" xr:uid="{1FDC809A-040E-4C53-A66B-DC64604E968E}"/>
    <cellStyle name="Comma 3 2 2 2 6" xfId="12083" xr:uid="{7F4BEB07-1C90-47F1-9EF6-F65D21183871}"/>
    <cellStyle name="Comma 3 2 2 2 6 2" xfId="47093" xr:uid="{F5DD6ADB-D419-4E6C-817B-B83A6E9CE692}"/>
    <cellStyle name="Comma 3 2 2 2 6 3" xfId="29588" xr:uid="{348F6805-2A9D-454C-97D7-7EADA7D78910}"/>
    <cellStyle name="Comma 3 2 2 2 7" xfId="38341" xr:uid="{8E70E875-4C15-44D4-B766-258100D9458E}"/>
    <cellStyle name="Comma 3 2 2 2 8" xfId="20836" xr:uid="{14BDDF78-4960-4B63-99DF-B72D21A1E66A}"/>
    <cellStyle name="Comma 3 2 2 3" xfId="3600" xr:uid="{00000000-0005-0000-0000-0000AE080000}"/>
    <cellStyle name="Comma 3 2 2 3 2" xfId="4696" xr:uid="{00000000-0005-0000-0000-0000AF080000}"/>
    <cellStyle name="Comma 3 2 2 3 2 2" xfId="6885" xr:uid="{00000000-0005-0000-0000-0000B0080000}"/>
    <cellStyle name="Comma 3 2 2 3 2 2 2" xfId="11262" xr:uid="{00000000-0005-0000-0000-0000B1080000}"/>
    <cellStyle name="Comma 3 2 2 3 2 2 2 2" xfId="20015" xr:uid="{7830E572-DFC3-4F80-8603-AFB6EAEE5800}"/>
    <cellStyle name="Comma 3 2 2 3 2 2 2 2 2" xfId="55025" xr:uid="{96DE6E34-DE8B-435B-9FDC-0F4244407255}"/>
    <cellStyle name="Comma 3 2 2 3 2 2 2 2 3" xfId="37520" xr:uid="{E3508461-0F09-4A1B-8CC6-98BD72EE23E3}"/>
    <cellStyle name="Comma 3 2 2 3 2 2 2 3" xfId="46273" xr:uid="{56CFB100-70FA-4C84-9F44-1964CC67ACE0}"/>
    <cellStyle name="Comma 3 2 2 3 2 2 2 4" xfId="28768" xr:uid="{6FDF06C8-4767-4A1A-A3A0-E24376CBD878}"/>
    <cellStyle name="Comma 3 2 2 3 2 2 3" xfId="15639" xr:uid="{CC1D6E8D-9EB3-42A2-A0EB-0730FAF7D09F}"/>
    <cellStyle name="Comma 3 2 2 3 2 2 3 2" xfId="50649" xr:uid="{8DFD7A3A-C167-492C-98B3-DF8FE19BD124}"/>
    <cellStyle name="Comma 3 2 2 3 2 2 3 3" xfId="33144" xr:uid="{AE4665F6-206F-40A3-99CC-9C17805D41C1}"/>
    <cellStyle name="Comma 3 2 2 3 2 2 4" xfId="41897" xr:uid="{8142A228-B2FD-4DF1-BECD-CAF5AF63982C}"/>
    <cellStyle name="Comma 3 2 2 3 2 2 5" xfId="24392" xr:uid="{F2D9CFB5-19E2-458A-A3E2-5DAB3792073B}"/>
    <cellStyle name="Comma 3 2 2 3 2 3" xfId="9074" xr:uid="{00000000-0005-0000-0000-0000B2080000}"/>
    <cellStyle name="Comma 3 2 2 3 2 3 2" xfId="17827" xr:uid="{CD7ED6E2-6A38-401D-86DB-CEB484C30382}"/>
    <cellStyle name="Comma 3 2 2 3 2 3 2 2" xfId="52837" xr:uid="{E2D27F2D-3A87-4D65-931E-87D171D280D7}"/>
    <cellStyle name="Comma 3 2 2 3 2 3 2 3" xfId="35332" xr:uid="{ABC48CB7-D2DD-430C-AB6C-CD47EDC3B168}"/>
    <cellStyle name="Comma 3 2 2 3 2 3 3" xfId="44085" xr:uid="{D17C6282-326F-4EAF-AFB3-17DE46934F56}"/>
    <cellStyle name="Comma 3 2 2 3 2 3 4" xfId="26580" xr:uid="{59F5659D-573D-4869-87C9-25D7AFA2EE5E}"/>
    <cellStyle name="Comma 3 2 2 3 2 4" xfId="13451" xr:uid="{D0C22886-BF03-467F-B1C8-0DADA6CDFE1C}"/>
    <cellStyle name="Comma 3 2 2 3 2 4 2" xfId="48461" xr:uid="{92D0E0B9-DBD3-436E-B358-1CD5345FF24D}"/>
    <cellStyle name="Comma 3 2 2 3 2 4 3" xfId="30956" xr:uid="{4FE4405E-107C-4A9B-A73F-457568392FCA}"/>
    <cellStyle name="Comma 3 2 2 3 2 5" xfId="39709" xr:uid="{44FC9832-3B70-4897-AFA2-FA77AF764BD9}"/>
    <cellStyle name="Comma 3 2 2 3 2 6" xfId="22204" xr:uid="{3DE020FD-3E2C-4E37-9258-7D9076E664DA}"/>
    <cellStyle name="Comma 3 2 2 3 3" xfId="5791" xr:uid="{00000000-0005-0000-0000-0000B3080000}"/>
    <cellStyle name="Comma 3 2 2 3 3 2" xfId="10168" xr:uid="{00000000-0005-0000-0000-0000B4080000}"/>
    <cellStyle name="Comma 3 2 2 3 3 2 2" xfId="18921" xr:uid="{A34E108C-241C-4B57-81FF-591D69B7A8B4}"/>
    <cellStyle name="Comma 3 2 2 3 3 2 2 2" xfId="53931" xr:uid="{20838478-3B23-448D-A3B0-A21E13680CCB}"/>
    <cellStyle name="Comma 3 2 2 3 3 2 2 3" xfId="36426" xr:uid="{D40D339A-D791-4448-8996-F55C9CC3A1C8}"/>
    <cellStyle name="Comma 3 2 2 3 3 2 3" xfId="45179" xr:uid="{8442FE95-6138-42C9-A82E-4C7EAA205335}"/>
    <cellStyle name="Comma 3 2 2 3 3 2 4" xfId="27674" xr:uid="{7EEC8C01-9292-43D8-8446-F2227DB5157C}"/>
    <cellStyle name="Comma 3 2 2 3 3 3" xfId="14545" xr:uid="{FF09BC76-D755-42B3-8815-F4FC10C36EFD}"/>
    <cellStyle name="Comma 3 2 2 3 3 3 2" xfId="49555" xr:uid="{0EB7E250-C7F6-4468-B344-41E031EB9233}"/>
    <cellStyle name="Comma 3 2 2 3 3 3 3" xfId="32050" xr:uid="{5AA7C100-6D96-4139-B3E5-B72EC2B876AF}"/>
    <cellStyle name="Comma 3 2 2 3 3 4" xfId="40803" xr:uid="{10504EC3-02CA-41D5-A981-A7A7FE70396A}"/>
    <cellStyle name="Comma 3 2 2 3 3 5" xfId="23298" xr:uid="{E1130B51-2063-4FEB-A05E-EBD3EFD6416D}"/>
    <cellStyle name="Comma 3 2 2 3 4" xfId="7980" xr:uid="{00000000-0005-0000-0000-0000B5080000}"/>
    <cellStyle name="Comma 3 2 2 3 4 2" xfId="16733" xr:uid="{F4FF6B11-73ED-47E9-ADCA-DBD85E4EE8C1}"/>
    <cellStyle name="Comma 3 2 2 3 4 2 2" xfId="51743" xr:uid="{5E8128EF-1638-4457-81B5-B84B5AE430B7}"/>
    <cellStyle name="Comma 3 2 2 3 4 2 3" xfId="34238" xr:uid="{A1DF85BF-6BBA-4B16-B058-9D4A032539C7}"/>
    <cellStyle name="Comma 3 2 2 3 4 3" xfId="42991" xr:uid="{C93DCECB-624C-4F2A-956E-A14C33204896}"/>
    <cellStyle name="Comma 3 2 2 3 4 4" xfId="25486" xr:uid="{BE19C3F9-BDDF-4C26-9580-C026E7F8737C}"/>
    <cellStyle name="Comma 3 2 2 3 5" xfId="12357" xr:uid="{173F4184-C726-4870-B520-43B7A4EFB2C1}"/>
    <cellStyle name="Comma 3 2 2 3 5 2" xfId="47367" xr:uid="{9B518731-6EC3-40E7-B31F-A49C40809485}"/>
    <cellStyle name="Comma 3 2 2 3 5 3" xfId="29862" xr:uid="{5A2140B5-01B0-4FEB-B30D-D040ECC32DFF}"/>
    <cellStyle name="Comma 3 2 2 3 6" xfId="38615" xr:uid="{0FDA820F-8808-4CC4-B71D-4D84A0490FA6}"/>
    <cellStyle name="Comma 3 2 2 3 7" xfId="21110" xr:uid="{A9320108-58D6-4348-92F1-B9247431C5F1}"/>
    <cellStyle name="Comma 3 2 2 4" xfId="4148" xr:uid="{00000000-0005-0000-0000-0000B6080000}"/>
    <cellStyle name="Comma 3 2 2 4 2" xfId="6337" xr:uid="{00000000-0005-0000-0000-0000B7080000}"/>
    <cellStyle name="Comma 3 2 2 4 2 2" xfId="10714" xr:uid="{00000000-0005-0000-0000-0000B8080000}"/>
    <cellStyle name="Comma 3 2 2 4 2 2 2" xfId="19467" xr:uid="{D22D795E-5F14-49F1-A1A3-524747B6BE99}"/>
    <cellStyle name="Comma 3 2 2 4 2 2 2 2" xfId="54477" xr:uid="{649C1E72-A88C-4E7E-AEA2-D56029DA4F43}"/>
    <cellStyle name="Comma 3 2 2 4 2 2 2 3" xfId="36972" xr:uid="{00C09B06-AF47-412A-B5A7-C792B8074464}"/>
    <cellStyle name="Comma 3 2 2 4 2 2 3" xfId="45725" xr:uid="{98E819F5-B58F-4969-BA65-1E45D1115F52}"/>
    <cellStyle name="Comma 3 2 2 4 2 2 4" xfId="28220" xr:uid="{3FD84018-85D8-469D-B5EF-B222E70D1B58}"/>
    <cellStyle name="Comma 3 2 2 4 2 3" xfId="15091" xr:uid="{66033498-E604-43C8-B10C-33D0DB5D6049}"/>
    <cellStyle name="Comma 3 2 2 4 2 3 2" xfId="50101" xr:uid="{379737C8-15B4-4977-BCA3-D216722E02F3}"/>
    <cellStyle name="Comma 3 2 2 4 2 3 3" xfId="32596" xr:uid="{3706ED9C-65A0-4012-97AD-0422323A5295}"/>
    <cellStyle name="Comma 3 2 2 4 2 4" xfId="41349" xr:uid="{DFE68F6E-AF37-4589-ABD4-3A20823BF271}"/>
    <cellStyle name="Comma 3 2 2 4 2 5" xfId="23844" xr:uid="{8D966532-2D68-4295-A88D-4B955B1CF175}"/>
    <cellStyle name="Comma 3 2 2 4 3" xfId="8526" xr:uid="{00000000-0005-0000-0000-0000B9080000}"/>
    <cellStyle name="Comma 3 2 2 4 3 2" xfId="17279" xr:uid="{02766EE0-FF25-4CC1-A38C-E0044E2659A4}"/>
    <cellStyle name="Comma 3 2 2 4 3 2 2" xfId="52289" xr:uid="{DB61F06B-52F6-429E-AAAE-50AD2BA78959}"/>
    <cellStyle name="Comma 3 2 2 4 3 2 3" xfId="34784" xr:uid="{767D3EEB-2CB2-4191-A7F7-75B1E71B3D09}"/>
    <cellStyle name="Comma 3 2 2 4 3 3" xfId="43537" xr:uid="{FF705960-ED0A-4F31-8F4D-4228157E8B3A}"/>
    <cellStyle name="Comma 3 2 2 4 3 4" xfId="26032" xr:uid="{8C03FFB9-8353-4B98-A66B-28CB2C5928AC}"/>
    <cellStyle name="Comma 3 2 2 4 4" xfId="12903" xr:uid="{26D30042-D766-4542-AE99-13FEDF934D77}"/>
    <cellStyle name="Comma 3 2 2 4 4 2" xfId="47913" xr:uid="{1942CFB0-D3A0-4D72-918A-8EA1C7E94868}"/>
    <cellStyle name="Comma 3 2 2 4 4 3" xfId="30408" xr:uid="{CAAFE189-4759-4710-A1A5-DEF8A7D1B54A}"/>
    <cellStyle name="Comma 3 2 2 4 5" xfId="39161" xr:uid="{0F2AB2C5-B040-4DD5-93E3-F915BEC0963B}"/>
    <cellStyle name="Comma 3 2 2 4 6" xfId="21656" xr:uid="{3E4AA3B8-EF71-48F2-B1F1-D2A067263C34}"/>
    <cellStyle name="Comma 3 2 2 5" xfId="5243" xr:uid="{00000000-0005-0000-0000-0000BA080000}"/>
    <cellStyle name="Comma 3 2 2 5 2" xfId="9620" xr:uid="{00000000-0005-0000-0000-0000BB080000}"/>
    <cellStyle name="Comma 3 2 2 5 2 2" xfId="18373" xr:uid="{70ECABCC-9D2F-4EE6-B416-D4980C59A700}"/>
    <cellStyle name="Comma 3 2 2 5 2 2 2" xfId="53383" xr:uid="{1AC0AF23-391B-426A-B789-9D681635D9B3}"/>
    <cellStyle name="Comma 3 2 2 5 2 2 3" xfId="35878" xr:uid="{4B89FB6D-5E9B-4CD9-9C24-59465F3ECA41}"/>
    <cellStyle name="Comma 3 2 2 5 2 3" xfId="44631" xr:uid="{DF99A400-B042-452B-A7C5-59B0D2ED8BEF}"/>
    <cellStyle name="Comma 3 2 2 5 2 4" xfId="27126" xr:uid="{934080F2-9B27-43E0-BFF5-20C2C670DE41}"/>
    <cellStyle name="Comma 3 2 2 5 3" xfId="13997" xr:uid="{17C194AE-DA61-4F2A-B750-641B01D48CA2}"/>
    <cellStyle name="Comma 3 2 2 5 3 2" xfId="49007" xr:uid="{970921BB-CA57-4362-B2DA-0333C61B0CBA}"/>
    <cellStyle name="Comma 3 2 2 5 3 3" xfId="31502" xr:uid="{AE319BA5-DF89-4229-9C57-C6D9198AF920}"/>
    <cellStyle name="Comma 3 2 2 5 4" xfId="40255" xr:uid="{687CA720-1BD9-4F85-854F-692F11C54D7F}"/>
    <cellStyle name="Comma 3 2 2 5 5" xfId="22750" xr:uid="{9A57B6AD-400D-4AD0-AE81-E48BA85CE40B}"/>
    <cellStyle name="Comma 3 2 2 6" xfId="7432" xr:uid="{00000000-0005-0000-0000-0000BC080000}"/>
    <cellStyle name="Comma 3 2 2 6 2" xfId="16185" xr:uid="{F05A1DCB-B1B0-46C4-BA33-14F40E324263}"/>
    <cellStyle name="Comma 3 2 2 6 2 2" xfId="51195" xr:uid="{5A8917D6-E8DE-4009-A540-CFC7E010F57D}"/>
    <cellStyle name="Comma 3 2 2 6 2 3" xfId="33690" xr:uid="{3407D104-A95B-44E1-BEC8-1C1377A24C49}"/>
    <cellStyle name="Comma 3 2 2 6 3" xfId="42443" xr:uid="{E9BF2B8D-DC62-4AB7-B5EC-B112C29D791A}"/>
    <cellStyle name="Comma 3 2 2 6 4" xfId="24938" xr:uid="{08249A7A-6AC9-453F-AADC-4B7559210BB2}"/>
    <cellStyle name="Comma 3 2 2 7" xfId="11809" xr:uid="{F98FDB47-32B7-4564-841F-9103DB227F35}"/>
    <cellStyle name="Comma 3 2 2 7 2" xfId="46819" xr:uid="{FD05D26F-A4EF-4160-8D90-20DF55B3DB93}"/>
    <cellStyle name="Comma 3 2 2 7 3" xfId="29314" xr:uid="{AAFEF195-5245-4836-8C58-5EED24346DC2}"/>
    <cellStyle name="Comma 3 2 2 8" xfId="38067" xr:uid="{9E2873E9-98DC-488B-8D3E-430F559B3AE6}"/>
    <cellStyle name="Comma 3 2 2 9" xfId="20562" xr:uid="{EC503759-63D1-433E-9F53-C4034389060D}"/>
    <cellStyle name="Comma 3 2 3" xfId="3209" xr:uid="{00000000-0005-0000-0000-0000BD080000}"/>
    <cellStyle name="Comma 3 2 3 2" xfId="3762" xr:uid="{00000000-0005-0000-0000-0000BE080000}"/>
    <cellStyle name="Comma 3 2 3 2 2" xfId="4858" xr:uid="{00000000-0005-0000-0000-0000BF080000}"/>
    <cellStyle name="Comma 3 2 3 2 2 2" xfId="7047" xr:uid="{00000000-0005-0000-0000-0000C0080000}"/>
    <cellStyle name="Comma 3 2 3 2 2 2 2" xfId="11424" xr:uid="{00000000-0005-0000-0000-0000C1080000}"/>
    <cellStyle name="Comma 3 2 3 2 2 2 2 2" xfId="20177" xr:uid="{7DEFCC97-1034-46F2-A616-A0AEB7706E96}"/>
    <cellStyle name="Comma 3 2 3 2 2 2 2 2 2" xfId="55187" xr:uid="{871358F6-6D6C-4389-83E6-A273AFB57FC4}"/>
    <cellStyle name="Comma 3 2 3 2 2 2 2 2 3" xfId="37682" xr:uid="{94C1F5DF-63E7-4F69-AE45-F5EA7F179C94}"/>
    <cellStyle name="Comma 3 2 3 2 2 2 2 3" xfId="46435" xr:uid="{A83FF9C3-62A5-4712-B226-6A510D5DF647}"/>
    <cellStyle name="Comma 3 2 3 2 2 2 2 4" xfId="28930" xr:uid="{D628D17B-24B7-4B2E-B025-645AA26E3732}"/>
    <cellStyle name="Comma 3 2 3 2 2 2 3" xfId="15801" xr:uid="{EB28A8FA-94CD-449F-8B70-C3B33BA24B0A}"/>
    <cellStyle name="Comma 3 2 3 2 2 2 3 2" xfId="50811" xr:uid="{7CF3F355-3F70-4B49-970D-C85CF11C4A80}"/>
    <cellStyle name="Comma 3 2 3 2 2 2 3 3" xfId="33306" xr:uid="{EEEE4402-81B1-4145-8EE5-D258283FB8DE}"/>
    <cellStyle name="Comma 3 2 3 2 2 2 4" xfId="42059" xr:uid="{E437B650-4B1F-4923-A88A-74F2EB8DFEE6}"/>
    <cellStyle name="Comma 3 2 3 2 2 2 5" xfId="24554" xr:uid="{75DD965E-159E-475E-826C-A1BB6AF8C44A}"/>
    <cellStyle name="Comma 3 2 3 2 2 3" xfId="9236" xr:uid="{00000000-0005-0000-0000-0000C2080000}"/>
    <cellStyle name="Comma 3 2 3 2 2 3 2" xfId="17989" xr:uid="{CAAE0A82-2FEB-462C-8110-6B407B8D69CD}"/>
    <cellStyle name="Comma 3 2 3 2 2 3 2 2" xfId="52999" xr:uid="{9ABCA279-4CBD-4B82-B156-707F68C69F49}"/>
    <cellStyle name="Comma 3 2 3 2 2 3 2 3" xfId="35494" xr:uid="{E00D44FF-DF97-4156-8D47-8A6BF55DCE3B}"/>
    <cellStyle name="Comma 3 2 3 2 2 3 3" xfId="44247" xr:uid="{657E374F-F53B-47D1-9494-134E34095DBD}"/>
    <cellStyle name="Comma 3 2 3 2 2 3 4" xfId="26742" xr:uid="{6A6866F7-F18B-4EDB-A525-6204660C5F32}"/>
    <cellStyle name="Comma 3 2 3 2 2 4" xfId="13613" xr:uid="{359D5050-1AC1-43BF-8B4A-1C079E8FAEB6}"/>
    <cellStyle name="Comma 3 2 3 2 2 4 2" xfId="48623" xr:uid="{5E753BF2-C071-4E72-BB22-12DC001E6C5E}"/>
    <cellStyle name="Comma 3 2 3 2 2 4 3" xfId="31118" xr:uid="{4D47ED8E-1380-44B8-9F7A-24CB2E35CE6D}"/>
    <cellStyle name="Comma 3 2 3 2 2 5" xfId="39871" xr:uid="{30E3A8C3-19B1-4874-9EB6-9499CDC60881}"/>
    <cellStyle name="Comma 3 2 3 2 2 6" xfId="22366" xr:uid="{34C0C74E-D6CF-495D-BBE9-FB6DB301846E}"/>
    <cellStyle name="Comma 3 2 3 2 3" xfId="5953" xr:uid="{00000000-0005-0000-0000-0000C3080000}"/>
    <cellStyle name="Comma 3 2 3 2 3 2" xfId="10330" xr:uid="{00000000-0005-0000-0000-0000C4080000}"/>
    <cellStyle name="Comma 3 2 3 2 3 2 2" xfId="19083" xr:uid="{54F93DB2-13E3-408E-BB2A-2A8311972EA2}"/>
    <cellStyle name="Comma 3 2 3 2 3 2 2 2" xfId="54093" xr:uid="{11D5CA18-92A6-450C-A7F5-771BA386B3C6}"/>
    <cellStyle name="Comma 3 2 3 2 3 2 2 3" xfId="36588" xr:uid="{D01FD218-61F2-404B-ACAC-B1D7A53510C4}"/>
    <cellStyle name="Comma 3 2 3 2 3 2 3" xfId="45341" xr:uid="{E88BCBC4-A8AA-4EDD-9F31-7580CF70EB13}"/>
    <cellStyle name="Comma 3 2 3 2 3 2 4" xfId="27836" xr:uid="{929E19B4-6F0C-4D66-A9A2-2AF1C5CB0556}"/>
    <cellStyle name="Comma 3 2 3 2 3 3" xfId="14707" xr:uid="{08824E4F-5C48-4DF6-B36C-61357F453E35}"/>
    <cellStyle name="Comma 3 2 3 2 3 3 2" xfId="49717" xr:uid="{686B5294-B94E-48A8-9025-DB4E440375AF}"/>
    <cellStyle name="Comma 3 2 3 2 3 3 3" xfId="32212" xr:uid="{ACE96B8B-98C7-4E0E-8694-017D194C050F}"/>
    <cellStyle name="Comma 3 2 3 2 3 4" xfId="40965" xr:uid="{05267FD8-FF4A-4682-A156-AEE70DB4DCFD}"/>
    <cellStyle name="Comma 3 2 3 2 3 5" xfId="23460" xr:uid="{87B15C07-5341-4999-9940-265EA24A5E7F}"/>
    <cellStyle name="Comma 3 2 3 2 4" xfId="8142" xr:uid="{00000000-0005-0000-0000-0000C5080000}"/>
    <cellStyle name="Comma 3 2 3 2 4 2" xfId="16895" xr:uid="{D521C875-8226-48AC-98D9-7EA2E234FCA8}"/>
    <cellStyle name="Comma 3 2 3 2 4 2 2" xfId="51905" xr:uid="{9C4B3849-A02A-403E-81D9-A1E006BA8B8F}"/>
    <cellStyle name="Comma 3 2 3 2 4 2 3" xfId="34400" xr:uid="{13998E63-38C1-48FC-B11A-C2990D19DF88}"/>
    <cellStyle name="Comma 3 2 3 2 4 3" xfId="43153" xr:uid="{53DD387B-E417-413E-8FBB-7D87E0CFB96B}"/>
    <cellStyle name="Comma 3 2 3 2 4 4" xfId="25648" xr:uid="{4CD2FFD6-DA00-40C6-8A0A-BC654144ECD2}"/>
    <cellStyle name="Comma 3 2 3 2 5" xfId="12519" xr:uid="{3A7BA314-32F9-47ED-95A2-78D0392C214D}"/>
    <cellStyle name="Comma 3 2 3 2 5 2" xfId="47529" xr:uid="{0C19F200-BC92-49C1-806F-756F97933DE3}"/>
    <cellStyle name="Comma 3 2 3 2 5 3" xfId="30024" xr:uid="{40932A64-3FCD-4385-A69F-6174DAF0F6CC}"/>
    <cellStyle name="Comma 3 2 3 2 6" xfId="38777" xr:uid="{89E1B2B2-5D9F-46BB-BF83-E1B73476517D}"/>
    <cellStyle name="Comma 3 2 3 2 7" xfId="21272" xr:uid="{671FB57C-E834-4396-B77C-0F52FB225301}"/>
    <cellStyle name="Comma 3 2 3 3" xfId="4310" xr:uid="{00000000-0005-0000-0000-0000C6080000}"/>
    <cellStyle name="Comma 3 2 3 3 2" xfId="6499" xr:uid="{00000000-0005-0000-0000-0000C7080000}"/>
    <cellStyle name="Comma 3 2 3 3 2 2" xfId="10876" xr:uid="{00000000-0005-0000-0000-0000C8080000}"/>
    <cellStyle name="Comma 3 2 3 3 2 2 2" xfId="19629" xr:uid="{EF01A1BB-F1B9-4CF0-90B1-E867B6E606F9}"/>
    <cellStyle name="Comma 3 2 3 3 2 2 2 2" xfId="54639" xr:uid="{FA9D7E78-F481-4D1D-8391-BA1972FAD34F}"/>
    <cellStyle name="Comma 3 2 3 3 2 2 2 3" xfId="37134" xr:uid="{060DAC4E-D68A-4E8C-A382-9198242C56BF}"/>
    <cellStyle name="Comma 3 2 3 3 2 2 3" xfId="45887" xr:uid="{44DAC185-5480-41CE-8B3C-48A026656CF3}"/>
    <cellStyle name="Comma 3 2 3 3 2 2 4" xfId="28382" xr:uid="{408CF83C-222A-476D-867B-BAAF04383A2A}"/>
    <cellStyle name="Comma 3 2 3 3 2 3" xfId="15253" xr:uid="{F761FABA-6961-4FED-BF13-9A9131ACF297}"/>
    <cellStyle name="Comma 3 2 3 3 2 3 2" xfId="50263" xr:uid="{03AA98E2-E96E-4994-AA84-5CB96741A985}"/>
    <cellStyle name="Comma 3 2 3 3 2 3 3" xfId="32758" xr:uid="{D663B392-9F6E-4C54-A907-B85E19E3EA7A}"/>
    <cellStyle name="Comma 3 2 3 3 2 4" xfId="41511" xr:uid="{D6EF0784-F4EE-42C7-937B-AB603D2E35F8}"/>
    <cellStyle name="Comma 3 2 3 3 2 5" xfId="24006" xr:uid="{8147B616-1085-4357-AC93-3F453B51988C}"/>
    <cellStyle name="Comma 3 2 3 3 3" xfId="8688" xr:uid="{00000000-0005-0000-0000-0000C9080000}"/>
    <cellStyle name="Comma 3 2 3 3 3 2" xfId="17441" xr:uid="{D7718E51-AE11-4FF5-9704-B4543DEF7071}"/>
    <cellStyle name="Comma 3 2 3 3 3 2 2" xfId="52451" xr:uid="{8D98E1F9-3E37-4399-9C99-D469812271A3}"/>
    <cellStyle name="Comma 3 2 3 3 3 2 3" xfId="34946" xr:uid="{10C71CF2-D306-480C-A12F-DAC2D85C643A}"/>
    <cellStyle name="Comma 3 2 3 3 3 3" xfId="43699" xr:uid="{71214F84-D175-4F72-B9F5-7793B29118E0}"/>
    <cellStyle name="Comma 3 2 3 3 3 4" xfId="26194" xr:uid="{B0751D35-3900-4095-B371-0BE0F7EA052D}"/>
    <cellStyle name="Comma 3 2 3 3 4" xfId="13065" xr:uid="{279C35D7-30A2-4F41-A162-0C4A68086246}"/>
    <cellStyle name="Comma 3 2 3 3 4 2" xfId="48075" xr:uid="{6661D3B0-34CE-4FEE-BCF7-DA3E9CB8EC7D}"/>
    <cellStyle name="Comma 3 2 3 3 4 3" xfId="30570" xr:uid="{9F350B1D-5E88-42D2-BD80-53B0A8B42217}"/>
    <cellStyle name="Comma 3 2 3 3 5" xfId="39323" xr:uid="{06235953-488F-401C-B7D1-D40E85B85CB5}"/>
    <cellStyle name="Comma 3 2 3 3 6" xfId="21818" xr:uid="{A9E01CCF-B900-407A-BEF8-46220741C0D9}"/>
    <cellStyle name="Comma 3 2 3 4" xfId="5405" xr:uid="{00000000-0005-0000-0000-0000CA080000}"/>
    <cellStyle name="Comma 3 2 3 4 2" xfId="9782" xr:uid="{00000000-0005-0000-0000-0000CB080000}"/>
    <cellStyle name="Comma 3 2 3 4 2 2" xfId="18535" xr:uid="{4BDD7C38-5B91-432F-AC0D-4250D293E6B0}"/>
    <cellStyle name="Comma 3 2 3 4 2 2 2" xfId="53545" xr:uid="{1C7B8396-F8FE-4CE5-B6BA-08CF342F0661}"/>
    <cellStyle name="Comma 3 2 3 4 2 2 3" xfId="36040" xr:uid="{12C40EBB-4869-4718-B42B-627AC037A6F8}"/>
    <cellStyle name="Comma 3 2 3 4 2 3" xfId="44793" xr:uid="{57DBA645-6F51-4FC6-ABFE-EC278B98798D}"/>
    <cellStyle name="Comma 3 2 3 4 2 4" xfId="27288" xr:uid="{BF27FD0B-E627-43C5-A673-3347DDECB2DD}"/>
    <cellStyle name="Comma 3 2 3 4 3" xfId="14159" xr:uid="{92780BF1-A97A-44B4-BEA2-E27B1BCBFC1C}"/>
    <cellStyle name="Comma 3 2 3 4 3 2" xfId="49169" xr:uid="{37F598F0-1C57-44B9-BD8B-32C4B49BAFCD}"/>
    <cellStyle name="Comma 3 2 3 4 3 3" xfId="31664" xr:uid="{1363D56C-A1B3-4B5D-865E-DFF492482547}"/>
    <cellStyle name="Comma 3 2 3 4 4" xfId="40417" xr:uid="{BC3BC16E-EEC4-476C-9F7F-6B0CEF9A1D95}"/>
    <cellStyle name="Comma 3 2 3 4 5" xfId="22912" xr:uid="{A15F02C6-5F07-4D6A-AA1E-E333DA7880A6}"/>
    <cellStyle name="Comma 3 2 3 5" xfId="7594" xr:uid="{00000000-0005-0000-0000-0000CC080000}"/>
    <cellStyle name="Comma 3 2 3 5 2" xfId="16347" xr:uid="{F3697782-E618-43EB-A60F-97A745CC1C37}"/>
    <cellStyle name="Comma 3 2 3 5 2 2" xfId="51357" xr:uid="{5308567C-FC81-469B-9F34-82BE1DB04EA1}"/>
    <cellStyle name="Comma 3 2 3 5 2 3" xfId="33852" xr:uid="{07D8492F-AB19-4C24-9053-C167C5335087}"/>
    <cellStyle name="Comma 3 2 3 5 3" xfId="42605" xr:uid="{3FEFFD6C-2312-45B1-8C01-ED072894801A}"/>
    <cellStyle name="Comma 3 2 3 5 4" xfId="25100" xr:uid="{C89CE429-568C-4409-8F51-1716DE3E3366}"/>
    <cellStyle name="Comma 3 2 3 6" xfId="11971" xr:uid="{74FF7FFA-D295-4822-8E6C-9BDB03AD8BEB}"/>
    <cellStyle name="Comma 3 2 3 6 2" xfId="46981" xr:uid="{2366FF78-3FDB-4F70-8A3F-841A7D4D7DA9}"/>
    <cellStyle name="Comma 3 2 3 6 3" xfId="29476" xr:uid="{3B464FB1-A8E6-44C6-9A36-816CAB199DEF}"/>
    <cellStyle name="Comma 3 2 3 7" xfId="38229" xr:uid="{165148D0-D8AA-4253-B025-511DD5CA6A22}"/>
    <cellStyle name="Comma 3 2 3 8" xfId="20724" xr:uid="{811282F4-3EE3-4860-B1A6-7A09618B9A4A}"/>
    <cellStyle name="Comma 3 2 4" xfId="3488" xr:uid="{00000000-0005-0000-0000-0000CD080000}"/>
    <cellStyle name="Comma 3 2 4 2" xfId="4584" xr:uid="{00000000-0005-0000-0000-0000CE080000}"/>
    <cellStyle name="Comma 3 2 4 2 2" xfId="6773" xr:uid="{00000000-0005-0000-0000-0000CF080000}"/>
    <cellStyle name="Comma 3 2 4 2 2 2" xfId="11150" xr:uid="{00000000-0005-0000-0000-0000D0080000}"/>
    <cellStyle name="Comma 3 2 4 2 2 2 2" xfId="19903" xr:uid="{A0CFA531-4025-44F9-9CE1-ECA3D9142C41}"/>
    <cellStyle name="Comma 3 2 4 2 2 2 2 2" xfId="54913" xr:uid="{4CE3569D-C5CC-4563-8E3D-303668749CCA}"/>
    <cellStyle name="Comma 3 2 4 2 2 2 2 3" xfId="37408" xr:uid="{41B2B120-4A5A-4E03-A0D7-22BA5387828B}"/>
    <cellStyle name="Comma 3 2 4 2 2 2 3" xfId="46161" xr:uid="{17194D4C-C794-4AD1-9E92-1DBEDDF3BED0}"/>
    <cellStyle name="Comma 3 2 4 2 2 2 4" xfId="28656" xr:uid="{73A78858-2DB7-4506-AAC0-81C6589556C4}"/>
    <cellStyle name="Comma 3 2 4 2 2 3" xfId="15527" xr:uid="{90B39329-CFE7-4F28-9F21-3C7FCB8C8DBD}"/>
    <cellStyle name="Comma 3 2 4 2 2 3 2" xfId="50537" xr:uid="{1898BD2D-3332-4E70-A526-61062FCAF206}"/>
    <cellStyle name="Comma 3 2 4 2 2 3 3" xfId="33032" xr:uid="{B3FD88E5-C4B8-45D5-9177-002D59FA3CE3}"/>
    <cellStyle name="Comma 3 2 4 2 2 4" xfId="41785" xr:uid="{6E1674BB-958F-4FFA-B014-C6E871AF21D9}"/>
    <cellStyle name="Comma 3 2 4 2 2 5" xfId="24280" xr:uid="{341CA529-CF79-4590-A4BF-F43C278F6D0B}"/>
    <cellStyle name="Comma 3 2 4 2 3" xfId="8962" xr:uid="{00000000-0005-0000-0000-0000D1080000}"/>
    <cellStyle name="Comma 3 2 4 2 3 2" xfId="17715" xr:uid="{ED7C84A8-E07D-426D-BEF1-0E1978BE8DD2}"/>
    <cellStyle name="Comma 3 2 4 2 3 2 2" xfId="52725" xr:uid="{71F1DFF3-DBD8-4139-92DF-B700278F709F}"/>
    <cellStyle name="Comma 3 2 4 2 3 2 3" xfId="35220" xr:uid="{5991A4D6-FFCC-4140-9D2A-D0D5FFCDE554}"/>
    <cellStyle name="Comma 3 2 4 2 3 3" xfId="43973" xr:uid="{D611AE9B-8155-4CFC-88BF-7E5302DDCB2B}"/>
    <cellStyle name="Comma 3 2 4 2 3 4" xfId="26468" xr:uid="{45C59005-E71E-4B17-A9E3-8AA1FF9CEE00}"/>
    <cellStyle name="Comma 3 2 4 2 4" xfId="13339" xr:uid="{1F228598-9058-48BC-8EBC-1002D28314DC}"/>
    <cellStyle name="Comma 3 2 4 2 4 2" xfId="48349" xr:uid="{FC11C982-A8F6-4155-94D2-4B38379418CD}"/>
    <cellStyle name="Comma 3 2 4 2 4 3" xfId="30844" xr:uid="{4A13D42D-DD28-4D25-92E9-C5B28084F208}"/>
    <cellStyle name="Comma 3 2 4 2 5" xfId="39597" xr:uid="{933DCE31-2911-4CA1-9281-999EA6A0819C}"/>
    <cellStyle name="Comma 3 2 4 2 6" xfId="22092" xr:uid="{5DCFB602-CCFF-44AC-91D9-C2F4DEC94C34}"/>
    <cellStyle name="Comma 3 2 4 3" xfId="5679" xr:uid="{00000000-0005-0000-0000-0000D2080000}"/>
    <cellStyle name="Comma 3 2 4 3 2" xfId="10056" xr:uid="{00000000-0005-0000-0000-0000D3080000}"/>
    <cellStyle name="Comma 3 2 4 3 2 2" xfId="18809" xr:uid="{C1E90FB6-1C52-4BE1-8543-1CCBA9D4E91D}"/>
    <cellStyle name="Comma 3 2 4 3 2 2 2" xfId="53819" xr:uid="{927BFDEC-65B4-4CDE-AA4E-0A0B57F95EF5}"/>
    <cellStyle name="Comma 3 2 4 3 2 2 3" xfId="36314" xr:uid="{0ED66C9D-5956-4040-B519-61E74E7E749E}"/>
    <cellStyle name="Comma 3 2 4 3 2 3" xfId="45067" xr:uid="{8D419877-3EC4-451C-B6BC-A62B82065637}"/>
    <cellStyle name="Comma 3 2 4 3 2 4" xfId="27562" xr:uid="{CDEA33B9-3FBC-48BC-A23C-5CEA7BCE0624}"/>
    <cellStyle name="Comma 3 2 4 3 3" xfId="14433" xr:uid="{B19C713F-3933-4436-B210-7F16C3A8F4CB}"/>
    <cellStyle name="Comma 3 2 4 3 3 2" xfId="49443" xr:uid="{820F2186-7694-40BF-8318-86AF04472E6E}"/>
    <cellStyle name="Comma 3 2 4 3 3 3" xfId="31938" xr:uid="{F2210C2E-95A3-4B65-940B-2BCE23624DDC}"/>
    <cellStyle name="Comma 3 2 4 3 4" xfId="40691" xr:uid="{77844E1F-2685-4495-A4AD-E6C0FF18E04E}"/>
    <cellStyle name="Comma 3 2 4 3 5" xfId="23186" xr:uid="{8AD96AFA-C91D-4BAD-9266-8E3C7F48A93D}"/>
    <cellStyle name="Comma 3 2 4 4" xfId="7868" xr:uid="{00000000-0005-0000-0000-0000D4080000}"/>
    <cellStyle name="Comma 3 2 4 4 2" xfId="16621" xr:uid="{DAC01092-EFB6-4279-A2CA-B24482B9CFCA}"/>
    <cellStyle name="Comma 3 2 4 4 2 2" xfId="51631" xr:uid="{78F7B428-38F8-49D8-BFAE-44A333344792}"/>
    <cellStyle name="Comma 3 2 4 4 2 3" xfId="34126" xr:uid="{EE7E8E9F-8F43-4105-9A57-B48AAE12525A}"/>
    <cellStyle name="Comma 3 2 4 4 3" xfId="42879" xr:uid="{D621E309-7192-4137-9011-2F0BEEF696C4}"/>
    <cellStyle name="Comma 3 2 4 4 4" xfId="25374" xr:uid="{CCAF3E1D-C56E-4AF2-A1A4-A9314CED84A3}"/>
    <cellStyle name="Comma 3 2 4 5" xfId="12245" xr:uid="{6FC39213-8CDE-4C74-A5DD-46E37E9C500A}"/>
    <cellStyle name="Comma 3 2 4 5 2" xfId="47255" xr:uid="{06922606-B667-469F-871B-BF9AA509B740}"/>
    <cellStyle name="Comma 3 2 4 5 3" xfId="29750" xr:uid="{4EF4E060-DFF3-4697-8FC6-6EF3C72E6A58}"/>
    <cellStyle name="Comma 3 2 4 6" xfId="38503" xr:uid="{A8981161-6F1E-4812-ABAF-9DB5801B7CD1}"/>
    <cellStyle name="Comma 3 2 4 7" xfId="20998" xr:uid="{1197C535-F99E-4B1F-B4BF-B11110A352A6}"/>
    <cellStyle name="Comma 3 2 5" xfId="4036" xr:uid="{00000000-0005-0000-0000-0000D5080000}"/>
    <cellStyle name="Comma 3 2 5 2" xfId="6225" xr:uid="{00000000-0005-0000-0000-0000D6080000}"/>
    <cellStyle name="Comma 3 2 5 2 2" xfId="10602" xr:uid="{00000000-0005-0000-0000-0000D7080000}"/>
    <cellStyle name="Comma 3 2 5 2 2 2" xfId="19355" xr:uid="{486C8216-1DFF-47CC-8668-DE6EF4581E1D}"/>
    <cellStyle name="Comma 3 2 5 2 2 2 2" xfId="54365" xr:uid="{6E591500-0A06-4580-8766-CF99A5DC00F3}"/>
    <cellStyle name="Comma 3 2 5 2 2 2 3" xfId="36860" xr:uid="{0E3502FD-CCD0-472A-AF98-739EF962A982}"/>
    <cellStyle name="Comma 3 2 5 2 2 3" xfId="45613" xr:uid="{ABE0A607-384B-4EEA-8CE0-516DF3FF9F5D}"/>
    <cellStyle name="Comma 3 2 5 2 2 4" xfId="28108" xr:uid="{839D0D66-29B7-4BBF-805A-96EC25C6CF03}"/>
    <cellStyle name="Comma 3 2 5 2 3" xfId="14979" xr:uid="{4BACFDDA-53C8-4452-A71D-133240C21A2B}"/>
    <cellStyle name="Comma 3 2 5 2 3 2" xfId="49989" xr:uid="{69EDB6A4-BBAA-423E-92E0-BB3ECEE2622D}"/>
    <cellStyle name="Comma 3 2 5 2 3 3" xfId="32484" xr:uid="{3104CB0C-3ACA-47FB-8A7D-23735A1577FE}"/>
    <cellStyle name="Comma 3 2 5 2 4" xfId="41237" xr:uid="{F71B782E-D1D2-4740-BEA0-BF11E9816542}"/>
    <cellStyle name="Comma 3 2 5 2 5" xfId="23732" xr:uid="{3BAC6A2E-7EA4-4D7A-93BC-94719E121569}"/>
    <cellStyle name="Comma 3 2 5 3" xfId="8414" xr:uid="{00000000-0005-0000-0000-0000D8080000}"/>
    <cellStyle name="Comma 3 2 5 3 2" xfId="17167" xr:uid="{ECD72F64-2C6E-4813-B7BE-FFEE6E7678FD}"/>
    <cellStyle name="Comma 3 2 5 3 2 2" xfId="52177" xr:uid="{9B2DF81F-F604-4F31-B1D8-0EAE4EE5B346}"/>
    <cellStyle name="Comma 3 2 5 3 2 3" xfId="34672" xr:uid="{C3915FD9-3C67-4E92-821C-CE9484C74130}"/>
    <cellStyle name="Comma 3 2 5 3 3" xfId="43425" xr:uid="{1DF5CF4E-9635-416E-B3BB-CC8A899271CF}"/>
    <cellStyle name="Comma 3 2 5 3 4" xfId="25920" xr:uid="{849DF131-63FD-4AA9-8B99-BBB84AE19532}"/>
    <cellStyle name="Comma 3 2 5 4" xfId="12791" xr:uid="{1F3F26F3-0976-457D-94AC-34BCD441178E}"/>
    <cellStyle name="Comma 3 2 5 4 2" xfId="47801" xr:uid="{4B249C19-FD7E-40C8-A3B1-563C52136B9D}"/>
    <cellStyle name="Comma 3 2 5 4 3" xfId="30296" xr:uid="{1F282219-9AC8-4C64-93D0-DC7E02079ED3}"/>
    <cellStyle name="Comma 3 2 5 5" xfId="39049" xr:uid="{13C37E9F-F266-4B45-9299-0CFDE1BAF8D1}"/>
    <cellStyle name="Comma 3 2 5 6" xfId="21544" xr:uid="{34702657-26B8-4A0D-89AD-9ADA9D844134}"/>
    <cellStyle name="Comma 3 2 6" xfId="5131" xr:uid="{00000000-0005-0000-0000-0000D9080000}"/>
    <cellStyle name="Comma 3 2 6 2" xfId="9508" xr:uid="{00000000-0005-0000-0000-0000DA080000}"/>
    <cellStyle name="Comma 3 2 6 2 2" xfId="18261" xr:uid="{CF17F6D3-43D4-4FF8-942E-5CA983348414}"/>
    <cellStyle name="Comma 3 2 6 2 2 2" xfId="53271" xr:uid="{26671FE9-8C53-4080-9903-498C30A7D876}"/>
    <cellStyle name="Comma 3 2 6 2 2 3" xfId="35766" xr:uid="{818B1031-BCF2-4BC4-A99A-99DFDEA9C9F3}"/>
    <cellStyle name="Comma 3 2 6 2 3" xfId="44519" xr:uid="{97DACEE6-0443-4AE4-A206-7066F8822305}"/>
    <cellStyle name="Comma 3 2 6 2 4" xfId="27014" xr:uid="{489936E2-FF85-436B-988C-7FD5BB691DD3}"/>
    <cellStyle name="Comma 3 2 6 3" xfId="13885" xr:uid="{45CD2F2D-C8C7-42C3-8719-5C6DBE6620DF}"/>
    <cellStyle name="Comma 3 2 6 3 2" xfId="48895" xr:uid="{AFABF088-C959-4DFF-A85A-0D0C0D483112}"/>
    <cellStyle name="Comma 3 2 6 3 3" xfId="31390" xr:uid="{02F82DD9-4D08-442E-BE08-0C54620E655B}"/>
    <cellStyle name="Comma 3 2 6 4" xfId="40143" xr:uid="{A3AF308E-9F0A-4B85-BDA6-E86FF9CC6D0D}"/>
    <cellStyle name="Comma 3 2 6 5" xfId="22638" xr:uid="{2D1B5839-2916-4B6C-A232-BA5B4E48BE7E}"/>
    <cellStyle name="Comma 3 2 7" xfId="7320" xr:uid="{00000000-0005-0000-0000-0000DB080000}"/>
    <cellStyle name="Comma 3 2 7 2" xfId="16073" xr:uid="{94F9B4CE-F4EF-44C1-8636-8A81D07CDF2A}"/>
    <cellStyle name="Comma 3 2 7 2 2" xfId="51083" xr:uid="{F4222F31-CDF7-4314-B4C5-A28E11D5C39A}"/>
    <cellStyle name="Comma 3 2 7 2 3" xfId="33578" xr:uid="{05527081-6DAF-42D0-BFCC-BEE37EEA9DF2}"/>
    <cellStyle name="Comma 3 2 7 3" xfId="42331" xr:uid="{8D3651FC-0B6A-45B0-8419-581700F8206B}"/>
    <cellStyle name="Comma 3 2 7 4" xfId="24826" xr:uid="{3ACE1352-D3F6-4B28-9847-DFD47BBCF633}"/>
    <cellStyle name="Comma 3 2 8" xfId="11697" xr:uid="{D75C9F59-B506-4831-B2C4-BE5C8C654E1F}"/>
    <cellStyle name="Comma 3 2 8 2" xfId="46707" xr:uid="{ACC20A57-7D07-4179-BF30-12253B8B47CC}"/>
    <cellStyle name="Comma 3 2 8 3" xfId="29202" xr:uid="{815C098A-12DF-46FF-B1F5-AC7309B14273}"/>
    <cellStyle name="Comma 3 2 9" xfId="37955" xr:uid="{C1702E9C-E1A2-4268-BAC3-BFD73D8639A9}"/>
    <cellStyle name="Comma 3 3" xfId="2992" xr:uid="{00000000-0005-0000-0000-0000DC080000}"/>
    <cellStyle name="Comma 3 3 2" xfId="3268" xr:uid="{00000000-0005-0000-0000-0000DD080000}"/>
    <cellStyle name="Comma 3 3 2 2" xfId="3821" xr:uid="{00000000-0005-0000-0000-0000DE080000}"/>
    <cellStyle name="Comma 3 3 2 2 2" xfId="4917" xr:uid="{00000000-0005-0000-0000-0000DF080000}"/>
    <cellStyle name="Comma 3 3 2 2 2 2" xfId="7106" xr:uid="{00000000-0005-0000-0000-0000E0080000}"/>
    <cellStyle name="Comma 3 3 2 2 2 2 2" xfId="11483" xr:uid="{00000000-0005-0000-0000-0000E1080000}"/>
    <cellStyle name="Comma 3 3 2 2 2 2 2 2" xfId="20236" xr:uid="{491820C0-82EA-4971-AD10-25658F540D71}"/>
    <cellStyle name="Comma 3 3 2 2 2 2 2 2 2" xfId="55246" xr:uid="{1FD46664-8CAB-4933-B0D9-76E850A9AEE7}"/>
    <cellStyle name="Comma 3 3 2 2 2 2 2 2 3" xfId="37741" xr:uid="{31506A89-B178-42AE-8C49-81894DB8ABC9}"/>
    <cellStyle name="Comma 3 3 2 2 2 2 2 3" xfId="46494" xr:uid="{AFD2B36C-C546-47C8-AB4E-84D68E3592E4}"/>
    <cellStyle name="Comma 3 3 2 2 2 2 2 4" xfId="28989" xr:uid="{C126C652-DE17-4C22-B50A-9838E58CDD18}"/>
    <cellStyle name="Comma 3 3 2 2 2 2 3" xfId="15860" xr:uid="{6EF5338C-9EAA-4253-A441-FAF7FA00B72B}"/>
    <cellStyle name="Comma 3 3 2 2 2 2 3 2" xfId="50870" xr:uid="{0A9C5575-81DA-41B4-BCA3-B961BFEC3449}"/>
    <cellStyle name="Comma 3 3 2 2 2 2 3 3" xfId="33365" xr:uid="{4AF89D84-F5C8-4222-8BBC-3572A58EB60C}"/>
    <cellStyle name="Comma 3 3 2 2 2 2 4" xfId="42118" xr:uid="{AE29408F-44D2-4ED9-9A67-FD04245A2A18}"/>
    <cellStyle name="Comma 3 3 2 2 2 2 5" xfId="24613" xr:uid="{4D1D7E98-3F34-4A6E-B675-11D1133E1CFC}"/>
    <cellStyle name="Comma 3 3 2 2 2 3" xfId="9295" xr:uid="{00000000-0005-0000-0000-0000E2080000}"/>
    <cellStyle name="Comma 3 3 2 2 2 3 2" xfId="18048" xr:uid="{FA1AD645-88D0-4265-9FA9-2D49ED6F97E8}"/>
    <cellStyle name="Comma 3 3 2 2 2 3 2 2" xfId="53058" xr:uid="{E5EE9AA8-B488-4663-89C2-E798D7C4D072}"/>
    <cellStyle name="Comma 3 3 2 2 2 3 2 3" xfId="35553" xr:uid="{199659FE-CFD7-407D-A224-A401F5AD03B9}"/>
    <cellStyle name="Comma 3 3 2 2 2 3 3" xfId="44306" xr:uid="{64E79E5C-7DE6-4FE4-AEB8-2DAE1804B21E}"/>
    <cellStyle name="Comma 3 3 2 2 2 3 4" xfId="26801" xr:uid="{75A1DBBF-B6F9-4054-92F7-D0C974DD215B}"/>
    <cellStyle name="Comma 3 3 2 2 2 4" xfId="13672" xr:uid="{B87A6FDD-B6DF-498A-98CA-17C96FBF3746}"/>
    <cellStyle name="Comma 3 3 2 2 2 4 2" xfId="48682" xr:uid="{A178F8B0-4415-45EF-981C-85A2FC45B8BD}"/>
    <cellStyle name="Comma 3 3 2 2 2 4 3" xfId="31177" xr:uid="{D60D99A2-8AC3-4A3F-AB5E-1B922136CFF0}"/>
    <cellStyle name="Comma 3 3 2 2 2 5" xfId="39930" xr:uid="{3C5CB6E6-0FE5-4578-8F72-810D0D63D298}"/>
    <cellStyle name="Comma 3 3 2 2 2 6" xfId="22425" xr:uid="{523F1BCD-93A2-4245-9887-59CD3B429094}"/>
    <cellStyle name="Comma 3 3 2 2 3" xfId="6012" xr:uid="{00000000-0005-0000-0000-0000E3080000}"/>
    <cellStyle name="Comma 3 3 2 2 3 2" xfId="10389" xr:uid="{00000000-0005-0000-0000-0000E4080000}"/>
    <cellStyle name="Comma 3 3 2 2 3 2 2" xfId="19142" xr:uid="{6DFFE753-B0D3-47D1-9B01-F50024447930}"/>
    <cellStyle name="Comma 3 3 2 2 3 2 2 2" xfId="54152" xr:uid="{F0D95153-F457-458F-926C-590734F11856}"/>
    <cellStyle name="Comma 3 3 2 2 3 2 2 3" xfId="36647" xr:uid="{CFC00F22-3FFC-4D43-9C88-30F159B7DA5A}"/>
    <cellStyle name="Comma 3 3 2 2 3 2 3" xfId="45400" xr:uid="{E5D142F3-4256-43D9-B920-BFBFFF2CAE29}"/>
    <cellStyle name="Comma 3 3 2 2 3 2 4" xfId="27895" xr:uid="{C33B2828-B125-46AF-B95B-C08E6A4F6529}"/>
    <cellStyle name="Comma 3 3 2 2 3 3" xfId="14766" xr:uid="{1E1F64A4-E103-4344-8E4E-432E21657A24}"/>
    <cellStyle name="Comma 3 3 2 2 3 3 2" xfId="49776" xr:uid="{5BCA1C1A-3621-4CA1-95DB-2148BBD9F776}"/>
    <cellStyle name="Comma 3 3 2 2 3 3 3" xfId="32271" xr:uid="{72041F33-E4BA-4CA2-B3ED-ACE84333842F}"/>
    <cellStyle name="Comma 3 3 2 2 3 4" xfId="41024" xr:uid="{1D01148E-C736-4A55-BEA6-6A14D7159F4A}"/>
    <cellStyle name="Comma 3 3 2 2 3 5" xfId="23519" xr:uid="{7BCFECE4-2AF9-47DC-A9E6-9BB8227121E0}"/>
    <cellStyle name="Comma 3 3 2 2 4" xfId="8201" xr:uid="{00000000-0005-0000-0000-0000E5080000}"/>
    <cellStyle name="Comma 3 3 2 2 4 2" xfId="16954" xr:uid="{09686C88-E7A0-43DD-B76F-5B8E7CF7480C}"/>
    <cellStyle name="Comma 3 3 2 2 4 2 2" xfId="51964" xr:uid="{075BA686-626B-4643-B6B5-5756058662E1}"/>
    <cellStyle name="Comma 3 3 2 2 4 2 3" xfId="34459" xr:uid="{D93BE905-ACBC-40EC-8E4D-07BBD12B916C}"/>
    <cellStyle name="Comma 3 3 2 2 4 3" xfId="43212" xr:uid="{B02A8D09-3670-4777-9AD5-C86CD3167FBA}"/>
    <cellStyle name="Comma 3 3 2 2 4 4" xfId="25707" xr:uid="{6ACDF870-550F-4504-9F98-3B8FDC40360B}"/>
    <cellStyle name="Comma 3 3 2 2 5" xfId="12578" xr:uid="{863B2382-1FA7-4FE8-8E3F-BAADF0F34B10}"/>
    <cellStyle name="Comma 3 3 2 2 5 2" xfId="47588" xr:uid="{2E0A18EA-CFEB-44C5-97B5-5FEE8BE3D97E}"/>
    <cellStyle name="Comma 3 3 2 2 5 3" xfId="30083" xr:uid="{51DC18EA-C1DE-46E7-97D7-6041A329FA4B}"/>
    <cellStyle name="Comma 3 3 2 2 6" xfId="38836" xr:uid="{EAF1F09F-D425-47CE-AB30-8F4B6091A95C}"/>
    <cellStyle name="Comma 3 3 2 2 7" xfId="21331" xr:uid="{C811CFAC-FEAB-422A-B663-6134EDEFFC27}"/>
    <cellStyle name="Comma 3 3 2 3" xfId="4369" xr:uid="{00000000-0005-0000-0000-0000E6080000}"/>
    <cellStyle name="Comma 3 3 2 3 2" xfId="6558" xr:uid="{00000000-0005-0000-0000-0000E7080000}"/>
    <cellStyle name="Comma 3 3 2 3 2 2" xfId="10935" xr:uid="{00000000-0005-0000-0000-0000E8080000}"/>
    <cellStyle name="Comma 3 3 2 3 2 2 2" xfId="19688" xr:uid="{C90A6927-3EDB-481D-808D-446D98BF772A}"/>
    <cellStyle name="Comma 3 3 2 3 2 2 2 2" xfId="54698" xr:uid="{685481F6-7FE0-484E-AC2C-34E339BBF3E6}"/>
    <cellStyle name="Comma 3 3 2 3 2 2 2 3" xfId="37193" xr:uid="{2DF02897-4DD9-437B-A484-415724EE5C92}"/>
    <cellStyle name="Comma 3 3 2 3 2 2 3" xfId="45946" xr:uid="{D71FB290-B437-4CDD-AEC9-82CFCAFCF8C5}"/>
    <cellStyle name="Comma 3 3 2 3 2 2 4" xfId="28441" xr:uid="{F1D99CB7-AF0A-4042-A77B-9932DC382B92}"/>
    <cellStyle name="Comma 3 3 2 3 2 3" xfId="15312" xr:uid="{F40E114A-4FDC-42B1-9D2E-4E7DE09E33C7}"/>
    <cellStyle name="Comma 3 3 2 3 2 3 2" xfId="50322" xr:uid="{41BCA802-7287-4732-B7EE-04B298302B87}"/>
    <cellStyle name="Comma 3 3 2 3 2 3 3" xfId="32817" xr:uid="{CED0F31B-5A1B-47DF-A7D8-21E7EB98731C}"/>
    <cellStyle name="Comma 3 3 2 3 2 4" xfId="41570" xr:uid="{D90D46C8-913E-4B3D-B54E-E76B8F8976A2}"/>
    <cellStyle name="Comma 3 3 2 3 2 5" xfId="24065" xr:uid="{B5051423-C7C8-4AC4-B586-8DC73B88FFC6}"/>
    <cellStyle name="Comma 3 3 2 3 3" xfId="8747" xr:uid="{00000000-0005-0000-0000-0000E9080000}"/>
    <cellStyle name="Comma 3 3 2 3 3 2" xfId="17500" xr:uid="{C96ABDD0-929B-425B-9669-04CA31352746}"/>
    <cellStyle name="Comma 3 3 2 3 3 2 2" xfId="52510" xr:uid="{465C1A93-ADA8-4531-9D28-7A188399BB14}"/>
    <cellStyle name="Comma 3 3 2 3 3 2 3" xfId="35005" xr:uid="{919C67E6-7E64-4D4F-970F-AF312DCB9677}"/>
    <cellStyle name="Comma 3 3 2 3 3 3" xfId="43758" xr:uid="{6DABC5D1-5241-4339-B53F-55D96BF80EB4}"/>
    <cellStyle name="Comma 3 3 2 3 3 4" xfId="26253" xr:uid="{896F7BE8-1C80-4918-B45C-27280713959E}"/>
    <cellStyle name="Comma 3 3 2 3 4" xfId="13124" xr:uid="{93D2D72A-61DA-4148-BF38-BA2AD45402D3}"/>
    <cellStyle name="Comma 3 3 2 3 4 2" xfId="48134" xr:uid="{73F4A283-C543-48C5-9314-A48E0339E058}"/>
    <cellStyle name="Comma 3 3 2 3 4 3" xfId="30629" xr:uid="{00668698-CB29-443A-AE81-9CA7ECDF716C}"/>
    <cellStyle name="Comma 3 3 2 3 5" xfId="39382" xr:uid="{471F7EC9-BF03-451F-B2E5-333ABC111E07}"/>
    <cellStyle name="Comma 3 3 2 3 6" xfId="21877" xr:uid="{A679C1C1-1F8C-4293-BD60-D5312275006B}"/>
    <cellStyle name="Comma 3 3 2 4" xfId="5464" xr:uid="{00000000-0005-0000-0000-0000EA080000}"/>
    <cellStyle name="Comma 3 3 2 4 2" xfId="9841" xr:uid="{00000000-0005-0000-0000-0000EB080000}"/>
    <cellStyle name="Comma 3 3 2 4 2 2" xfId="18594" xr:uid="{8CA4301D-5C3E-46D7-942E-7F0823B4064A}"/>
    <cellStyle name="Comma 3 3 2 4 2 2 2" xfId="53604" xr:uid="{AB4D813F-69F7-4C20-AD8C-F67F14ECF1E2}"/>
    <cellStyle name="Comma 3 3 2 4 2 2 3" xfId="36099" xr:uid="{B910FA04-FD2C-4A4E-A33F-3146C24B6D93}"/>
    <cellStyle name="Comma 3 3 2 4 2 3" xfId="44852" xr:uid="{D1B2EC5F-567C-4185-91E1-244FC90101CC}"/>
    <cellStyle name="Comma 3 3 2 4 2 4" xfId="27347" xr:uid="{BD764CE4-2B00-46C9-A3E7-C49295050C53}"/>
    <cellStyle name="Comma 3 3 2 4 3" xfId="14218" xr:uid="{C3F55DFA-6B97-4586-B948-C577B4172153}"/>
    <cellStyle name="Comma 3 3 2 4 3 2" xfId="49228" xr:uid="{4765E270-C2CA-4EF5-A7C8-27970D50BCC4}"/>
    <cellStyle name="Comma 3 3 2 4 3 3" xfId="31723" xr:uid="{C32D0B47-3403-450C-906A-214277967691}"/>
    <cellStyle name="Comma 3 3 2 4 4" xfId="40476" xr:uid="{12A04EE7-E99C-42F7-87D7-34C05D4A1393}"/>
    <cellStyle name="Comma 3 3 2 4 5" xfId="22971" xr:uid="{4FA77969-8C1D-4AB7-943D-1EED65942C21}"/>
    <cellStyle name="Comma 3 3 2 5" xfId="7653" xr:uid="{00000000-0005-0000-0000-0000EC080000}"/>
    <cellStyle name="Comma 3 3 2 5 2" xfId="16406" xr:uid="{F52F4486-8C02-4704-8EEE-EA2BD78E633E}"/>
    <cellStyle name="Comma 3 3 2 5 2 2" xfId="51416" xr:uid="{1CC6B347-9727-47CF-87B4-A078B2BD6611}"/>
    <cellStyle name="Comma 3 3 2 5 2 3" xfId="33911" xr:uid="{92A96080-8E63-438E-8DEC-7D9A455392FC}"/>
    <cellStyle name="Comma 3 3 2 5 3" xfId="42664" xr:uid="{5A070760-C421-4E43-8C66-8BC628657287}"/>
    <cellStyle name="Comma 3 3 2 5 4" xfId="25159" xr:uid="{701ED2E2-451E-476D-9FA9-4383E8999BA0}"/>
    <cellStyle name="Comma 3 3 2 6" xfId="12030" xr:uid="{16E13D9D-811C-4144-97D5-92C1996D18C9}"/>
    <cellStyle name="Comma 3 3 2 6 2" xfId="47040" xr:uid="{A648A25B-EA40-49C0-829D-38DA8C654A83}"/>
    <cellStyle name="Comma 3 3 2 6 3" xfId="29535" xr:uid="{FE12ACEC-65EE-4335-9AF1-3236073958D2}"/>
    <cellStyle name="Comma 3 3 2 7" xfId="38288" xr:uid="{771D4881-5956-49EF-959F-09DE0CE5530F}"/>
    <cellStyle name="Comma 3 3 2 8" xfId="20783" xr:uid="{6BCC8CC1-49E1-46CC-BD15-80E6D23ACBA3}"/>
    <cellStyle name="Comma 3 3 3" xfId="3547" xr:uid="{00000000-0005-0000-0000-0000ED080000}"/>
    <cellStyle name="Comma 3 3 3 2" xfId="4643" xr:uid="{00000000-0005-0000-0000-0000EE080000}"/>
    <cellStyle name="Comma 3 3 3 2 2" xfId="6832" xr:uid="{00000000-0005-0000-0000-0000EF080000}"/>
    <cellStyle name="Comma 3 3 3 2 2 2" xfId="11209" xr:uid="{00000000-0005-0000-0000-0000F0080000}"/>
    <cellStyle name="Comma 3 3 3 2 2 2 2" xfId="19962" xr:uid="{343EE08E-0206-43BE-B992-8E67B2175DF8}"/>
    <cellStyle name="Comma 3 3 3 2 2 2 2 2" xfId="54972" xr:uid="{028AAA95-B3D3-454D-9DCE-E48F2C266E17}"/>
    <cellStyle name="Comma 3 3 3 2 2 2 2 3" xfId="37467" xr:uid="{95A17F4B-5B9B-4DE5-8EF3-ADD326EBA066}"/>
    <cellStyle name="Comma 3 3 3 2 2 2 3" xfId="46220" xr:uid="{DA44D0BC-B25E-45A0-BA48-68292DFB7169}"/>
    <cellStyle name="Comma 3 3 3 2 2 2 4" xfId="28715" xr:uid="{8E79D51A-4CE5-46ED-AB54-F04B4DF96E4F}"/>
    <cellStyle name="Comma 3 3 3 2 2 3" xfId="15586" xr:uid="{E0061B61-37AC-43B0-B705-A3F131C86DD6}"/>
    <cellStyle name="Comma 3 3 3 2 2 3 2" xfId="50596" xr:uid="{545B7253-A282-43BA-BAC3-69EDF145D82A}"/>
    <cellStyle name="Comma 3 3 3 2 2 3 3" xfId="33091" xr:uid="{B54352BD-6F6F-4E35-8F67-362EC5197AEB}"/>
    <cellStyle name="Comma 3 3 3 2 2 4" xfId="41844" xr:uid="{C7D3CEEB-4A3F-4848-897B-8FBAEEF89713}"/>
    <cellStyle name="Comma 3 3 3 2 2 5" xfId="24339" xr:uid="{808214F6-65EA-4244-8E39-3C3114AC810A}"/>
    <cellStyle name="Comma 3 3 3 2 3" xfId="9021" xr:uid="{00000000-0005-0000-0000-0000F1080000}"/>
    <cellStyle name="Comma 3 3 3 2 3 2" xfId="17774" xr:uid="{31E3FC15-E103-493D-9D4B-0AB2A09239AF}"/>
    <cellStyle name="Comma 3 3 3 2 3 2 2" xfId="52784" xr:uid="{0600C65B-43E0-4C26-BECE-DA35D531C3F6}"/>
    <cellStyle name="Comma 3 3 3 2 3 2 3" xfId="35279" xr:uid="{3A004104-32B3-4292-AC89-C70DA46A4F42}"/>
    <cellStyle name="Comma 3 3 3 2 3 3" xfId="44032" xr:uid="{54A222E6-257E-4230-B635-CC1515704864}"/>
    <cellStyle name="Comma 3 3 3 2 3 4" xfId="26527" xr:uid="{ACC4F8CB-E74C-4B1B-85E4-D73986B025BD}"/>
    <cellStyle name="Comma 3 3 3 2 4" xfId="13398" xr:uid="{227D7309-0D77-4CF5-AE5D-8BCBA95A7D34}"/>
    <cellStyle name="Comma 3 3 3 2 4 2" xfId="48408" xr:uid="{7254094A-FEEF-40D7-A37F-E94FA2506311}"/>
    <cellStyle name="Comma 3 3 3 2 4 3" xfId="30903" xr:uid="{6C0A01F3-143A-4C88-A4DA-1BCC58A24E56}"/>
    <cellStyle name="Comma 3 3 3 2 5" xfId="39656" xr:uid="{B25523C5-B49C-42D4-B2D3-557A907B4629}"/>
    <cellStyle name="Comma 3 3 3 2 6" xfId="22151" xr:uid="{96C0E364-E315-4889-B034-8D2FFE54EF1D}"/>
    <cellStyle name="Comma 3 3 3 3" xfId="5738" xr:uid="{00000000-0005-0000-0000-0000F2080000}"/>
    <cellStyle name="Comma 3 3 3 3 2" xfId="10115" xr:uid="{00000000-0005-0000-0000-0000F3080000}"/>
    <cellStyle name="Comma 3 3 3 3 2 2" xfId="18868" xr:uid="{C208E21C-4149-408C-B450-63DF0131E57B}"/>
    <cellStyle name="Comma 3 3 3 3 2 2 2" xfId="53878" xr:uid="{70E3BDD6-93BB-4467-A427-A4EE412D7D7D}"/>
    <cellStyle name="Comma 3 3 3 3 2 2 3" xfId="36373" xr:uid="{965CB352-0CB2-4D34-AB6A-E6C6D155AD6A}"/>
    <cellStyle name="Comma 3 3 3 3 2 3" xfId="45126" xr:uid="{C8B0A1F7-D683-4A9E-9B7D-F14D70B538D1}"/>
    <cellStyle name="Comma 3 3 3 3 2 4" xfId="27621" xr:uid="{047ED6C0-893F-481C-83CB-36E0DB4C11F8}"/>
    <cellStyle name="Comma 3 3 3 3 3" xfId="14492" xr:uid="{73ABE2AA-B959-4983-88F0-38FB55ABDBAE}"/>
    <cellStyle name="Comma 3 3 3 3 3 2" xfId="49502" xr:uid="{FAE1BAE9-987C-441A-A081-440C2DB1B2DF}"/>
    <cellStyle name="Comma 3 3 3 3 3 3" xfId="31997" xr:uid="{28948DE2-5C8E-4914-80DB-6822A8078BED}"/>
    <cellStyle name="Comma 3 3 3 3 4" xfId="40750" xr:uid="{C05F0D33-0C16-4C0A-A8A9-80E88D1B73E6}"/>
    <cellStyle name="Comma 3 3 3 3 5" xfId="23245" xr:uid="{F16F7C76-C9FF-4FFE-91DC-60FB7763C242}"/>
    <cellStyle name="Comma 3 3 3 4" xfId="7927" xr:uid="{00000000-0005-0000-0000-0000F4080000}"/>
    <cellStyle name="Comma 3 3 3 4 2" xfId="16680" xr:uid="{F29626DD-B368-47D5-BA1B-7684E0F28C4F}"/>
    <cellStyle name="Comma 3 3 3 4 2 2" xfId="51690" xr:uid="{8981818F-5D5D-4BB1-B0F8-9421DB0B444F}"/>
    <cellStyle name="Comma 3 3 3 4 2 3" xfId="34185" xr:uid="{D849D470-DD35-4D30-9A0C-C17788BA9DF2}"/>
    <cellStyle name="Comma 3 3 3 4 3" xfId="42938" xr:uid="{0970C05E-D22C-48E2-8CEB-12593BBA12A9}"/>
    <cellStyle name="Comma 3 3 3 4 4" xfId="25433" xr:uid="{3D727E0E-784D-49FE-9CC3-1CB4E6FBE933}"/>
    <cellStyle name="Comma 3 3 3 5" xfId="12304" xr:uid="{89CF74DA-BEB4-41F9-9415-4EFC6597D491}"/>
    <cellStyle name="Comma 3 3 3 5 2" xfId="47314" xr:uid="{16CD971D-0F2A-40AE-B65F-0039A0B9AED1}"/>
    <cellStyle name="Comma 3 3 3 5 3" xfId="29809" xr:uid="{D16B45EE-221F-4F92-B04C-599C9AB1ABEE}"/>
    <cellStyle name="Comma 3 3 3 6" xfId="38562" xr:uid="{22FF80C3-3D87-4526-BC8D-475272A03BD0}"/>
    <cellStyle name="Comma 3 3 3 7" xfId="21057" xr:uid="{08AC6FE3-2967-4F9E-8B2B-992C18640190}"/>
    <cellStyle name="Comma 3 3 4" xfId="4095" xr:uid="{00000000-0005-0000-0000-0000F5080000}"/>
    <cellStyle name="Comma 3 3 4 2" xfId="6284" xr:uid="{00000000-0005-0000-0000-0000F6080000}"/>
    <cellStyle name="Comma 3 3 4 2 2" xfId="10661" xr:uid="{00000000-0005-0000-0000-0000F7080000}"/>
    <cellStyle name="Comma 3 3 4 2 2 2" xfId="19414" xr:uid="{374ACC5E-663E-4547-B0E2-E9328DEFFC83}"/>
    <cellStyle name="Comma 3 3 4 2 2 2 2" xfId="54424" xr:uid="{23788EE0-7B72-40B5-8B04-C5030EBC2002}"/>
    <cellStyle name="Comma 3 3 4 2 2 2 3" xfId="36919" xr:uid="{D7472F17-D350-4AEA-9319-9B9EB579A553}"/>
    <cellStyle name="Comma 3 3 4 2 2 3" xfId="45672" xr:uid="{B5D7BCF9-1D2F-4550-BF06-6ADCA6285560}"/>
    <cellStyle name="Comma 3 3 4 2 2 4" xfId="28167" xr:uid="{43616793-AF4B-4AE3-9C24-3DBB3DED692D}"/>
    <cellStyle name="Comma 3 3 4 2 3" xfId="15038" xr:uid="{98DAB8C6-C0F4-405A-83AC-1E4BE47134BC}"/>
    <cellStyle name="Comma 3 3 4 2 3 2" xfId="50048" xr:uid="{73D4D8BB-DD2C-4868-82F2-1B41556F86F7}"/>
    <cellStyle name="Comma 3 3 4 2 3 3" xfId="32543" xr:uid="{2FE1ED25-B52D-421E-B61F-00E64E127C20}"/>
    <cellStyle name="Comma 3 3 4 2 4" xfId="41296" xr:uid="{217FD2A8-6166-4A8C-ACE9-B4F025CFF990}"/>
    <cellStyle name="Comma 3 3 4 2 5" xfId="23791" xr:uid="{848054F3-BB62-4ADA-8715-F2D528BA352C}"/>
    <cellStyle name="Comma 3 3 4 3" xfId="8473" xr:uid="{00000000-0005-0000-0000-0000F8080000}"/>
    <cellStyle name="Comma 3 3 4 3 2" xfId="17226" xr:uid="{677E83DE-7ACE-4B92-9BC0-20A1F56BCD9F}"/>
    <cellStyle name="Comma 3 3 4 3 2 2" xfId="52236" xr:uid="{3C0494CE-9707-49AA-B586-2061AE2F145B}"/>
    <cellStyle name="Comma 3 3 4 3 2 3" xfId="34731" xr:uid="{1451A063-68E9-4616-B961-A1E4633EB280}"/>
    <cellStyle name="Comma 3 3 4 3 3" xfId="43484" xr:uid="{37D20F8A-419A-485E-9B93-1FA2E8AB6C84}"/>
    <cellStyle name="Comma 3 3 4 3 4" xfId="25979" xr:uid="{7A4B3BF9-8AFD-42F0-8FA8-7E003C798067}"/>
    <cellStyle name="Comma 3 3 4 4" xfId="12850" xr:uid="{1D5A74FF-6A6B-409A-A8C0-AD2152BF44D1}"/>
    <cellStyle name="Comma 3 3 4 4 2" xfId="47860" xr:uid="{77F22E57-3EC7-442A-AE2E-3D64B8F88575}"/>
    <cellStyle name="Comma 3 3 4 4 3" xfId="30355" xr:uid="{AD3DC4F2-DC84-4527-BDD3-14E10809BFF0}"/>
    <cellStyle name="Comma 3 3 4 5" xfId="39108" xr:uid="{1D0D1273-7E78-45C3-8841-ABE51A5FD945}"/>
    <cellStyle name="Comma 3 3 4 6" xfId="21603" xr:uid="{E9E1B9AB-73C8-437D-A843-B9712C9D19F0}"/>
    <cellStyle name="Comma 3 3 5" xfId="5190" xr:uid="{00000000-0005-0000-0000-0000F9080000}"/>
    <cellStyle name="Comma 3 3 5 2" xfId="9567" xr:uid="{00000000-0005-0000-0000-0000FA080000}"/>
    <cellStyle name="Comma 3 3 5 2 2" xfId="18320" xr:uid="{CA0B3F77-3DDE-4081-B3C8-92D1D2DD380C}"/>
    <cellStyle name="Comma 3 3 5 2 2 2" xfId="53330" xr:uid="{37057862-EE1D-4548-B449-57191CDE825D}"/>
    <cellStyle name="Comma 3 3 5 2 2 3" xfId="35825" xr:uid="{5E737979-D91D-429F-9D29-CEF81CB6E984}"/>
    <cellStyle name="Comma 3 3 5 2 3" xfId="44578" xr:uid="{787DA5AA-EE71-4222-A351-3277A1C42B7C}"/>
    <cellStyle name="Comma 3 3 5 2 4" xfId="27073" xr:uid="{38F4E7B2-B147-47C4-BBE5-58CCC33AFAAE}"/>
    <cellStyle name="Comma 3 3 5 3" xfId="13944" xr:uid="{5DD50A9E-5AFE-4A60-9BB6-90D49F510EF9}"/>
    <cellStyle name="Comma 3 3 5 3 2" xfId="48954" xr:uid="{FDE3EA24-B58E-44C6-B96F-FB22D24B82B8}"/>
    <cellStyle name="Comma 3 3 5 3 3" xfId="31449" xr:uid="{E91A0B87-45F1-483F-9471-BC88BCDEAAA9}"/>
    <cellStyle name="Comma 3 3 5 4" xfId="40202" xr:uid="{B44B9927-1E97-4020-810B-C697A7277A15}"/>
    <cellStyle name="Comma 3 3 5 5" xfId="22697" xr:uid="{26595640-73C5-4461-906E-DFDF1A49F3A1}"/>
    <cellStyle name="Comma 3 3 6" xfId="7379" xr:uid="{00000000-0005-0000-0000-0000FB080000}"/>
    <cellStyle name="Comma 3 3 6 2" xfId="16132" xr:uid="{E8010371-4D27-45FE-A336-ECA8A14A3D8B}"/>
    <cellStyle name="Comma 3 3 6 2 2" xfId="51142" xr:uid="{DFEC4D7B-9C2B-4611-A73E-B02C48F4C44B}"/>
    <cellStyle name="Comma 3 3 6 2 3" xfId="33637" xr:uid="{762147BE-8C72-4EC6-B57B-9AE4563DBACD}"/>
    <cellStyle name="Comma 3 3 6 3" xfId="42390" xr:uid="{7488C445-9705-4D1C-A840-5D9BE371E0D1}"/>
    <cellStyle name="Comma 3 3 6 4" xfId="24885" xr:uid="{B4E9ADB9-F215-4474-ACB7-83D578B8CDAB}"/>
    <cellStyle name="Comma 3 3 7" xfId="11756" xr:uid="{AF9DA416-2863-4DA1-B382-5C39C0E462EF}"/>
    <cellStyle name="Comma 3 3 7 2" xfId="46766" xr:uid="{558A71E7-5192-4ABE-B014-4A8432852706}"/>
    <cellStyle name="Comma 3 3 7 3" xfId="29261" xr:uid="{AA6FCC30-503E-438C-A13F-40D0D2B37D21}"/>
    <cellStyle name="Comma 3 3 8" xfId="38014" xr:uid="{4CDC187F-DFF4-4B49-BF7A-5A2548F4A520}"/>
    <cellStyle name="Comma 3 3 9" xfId="20509" xr:uid="{E95BCB31-DC49-4286-AF18-915F150A64D6}"/>
    <cellStyle name="Comma 3 4" xfId="2879" xr:uid="{00000000-0005-0000-0000-0000FC080000}"/>
    <cellStyle name="Comma 3 4 2" xfId="3158" xr:uid="{00000000-0005-0000-0000-0000FD080000}"/>
    <cellStyle name="Comma 3 4 2 2" xfId="3711" xr:uid="{00000000-0005-0000-0000-0000FE080000}"/>
    <cellStyle name="Comma 3 4 2 2 2" xfId="4807" xr:uid="{00000000-0005-0000-0000-0000FF080000}"/>
    <cellStyle name="Comma 3 4 2 2 2 2" xfId="6996" xr:uid="{00000000-0005-0000-0000-000000090000}"/>
    <cellStyle name="Comma 3 4 2 2 2 2 2" xfId="11373" xr:uid="{00000000-0005-0000-0000-000001090000}"/>
    <cellStyle name="Comma 3 4 2 2 2 2 2 2" xfId="20126" xr:uid="{DBEEC2FC-44DC-41DD-AD49-FAE1A6F1DE4F}"/>
    <cellStyle name="Comma 3 4 2 2 2 2 2 2 2" xfId="55136" xr:uid="{25F55C7B-8478-4D1B-9849-83A617B75C8B}"/>
    <cellStyle name="Comma 3 4 2 2 2 2 2 2 3" xfId="37631" xr:uid="{F44270EA-1327-4975-8E72-67249BE63A60}"/>
    <cellStyle name="Comma 3 4 2 2 2 2 2 3" xfId="46384" xr:uid="{95C6D24D-888D-470A-A803-1982A73515E3}"/>
    <cellStyle name="Comma 3 4 2 2 2 2 2 4" xfId="28879" xr:uid="{950E9B08-5B99-4033-A97A-160B0317F890}"/>
    <cellStyle name="Comma 3 4 2 2 2 2 3" xfId="15750" xr:uid="{EC7E1DE4-4A29-4F78-937E-A13B54F4600C}"/>
    <cellStyle name="Comma 3 4 2 2 2 2 3 2" xfId="50760" xr:uid="{4463423B-8FD3-42A3-B2CF-784736408E7F}"/>
    <cellStyle name="Comma 3 4 2 2 2 2 3 3" xfId="33255" xr:uid="{A3032EB7-7483-40B5-AC61-CB8624DA0308}"/>
    <cellStyle name="Comma 3 4 2 2 2 2 4" xfId="42008" xr:uid="{7A9C7081-4F7F-4D85-A0E0-9F185F385C4C}"/>
    <cellStyle name="Comma 3 4 2 2 2 2 5" xfId="24503" xr:uid="{F221F810-DE1C-430D-97A1-12D377357B27}"/>
    <cellStyle name="Comma 3 4 2 2 2 3" xfId="9185" xr:uid="{00000000-0005-0000-0000-000002090000}"/>
    <cellStyle name="Comma 3 4 2 2 2 3 2" xfId="17938" xr:uid="{6BE42C09-64BF-4A7A-9287-447FF6BA5D31}"/>
    <cellStyle name="Comma 3 4 2 2 2 3 2 2" xfId="52948" xr:uid="{F43D9A52-5457-4F39-A13D-0F087C2412F0}"/>
    <cellStyle name="Comma 3 4 2 2 2 3 2 3" xfId="35443" xr:uid="{719F3F50-F4C9-422F-AB4B-80B602B261E5}"/>
    <cellStyle name="Comma 3 4 2 2 2 3 3" xfId="44196" xr:uid="{085BD334-BA04-4ACC-B4A7-44F2D97AC964}"/>
    <cellStyle name="Comma 3 4 2 2 2 3 4" xfId="26691" xr:uid="{04466C8C-3ED8-443C-852E-CEB2F90BF2E1}"/>
    <cellStyle name="Comma 3 4 2 2 2 4" xfId="13562" xr:uid="{57552EC2-3F9C-4492-8CDA-3266A81627F7}"/>
    <cellStyle name="Comma 3 4 2 2 2 4 2" xfId="48572" xr:uid="{28BD9AD0-B1C9-489C-A1E4-A693E8C6ACDD}"/>
    <cellStyle name="Comma 3 4 2 2 2 4 3" xfId="31067" xr:uid="{89D29593-F333-4C84-AC63-7E6FD3AE951D}"/>
    <cellStyle name="Comma 3 4 2 2 2 5" xfId="39820" xr:uid="{090A278C-1B60-4277-BF06-96FE77E5110E}"/>
    <cellStyle name="Comma 3 4 2 2 2 6" xfId="22315" xr:uid="{306973D6-9382-436D-B5FD-13B02B4B9BDA}"/>
    <cellStyle name="Comma 3 4 2 2 3" xfId="5902" xr:uid="{00000000-0005-0000-0000-000003090000}"/>
    <cellStyle name="Comma 3 4 2 2 3 2" xfId="10279" xr:uid="{00000000-0005-0000-0000-000004090000}"/>
    <cellStyle name="Comma 3 4 2 2 3 2 2" xfId="19032" xr:uid="{7BDE81F7-1CB1-436E-9122-99972495E632}"/>
    <cellStyle name="Comma 3 4 2 2 3 2 2 2" xfId="54042" xr:uid="{20AF0CE1-AD59-4685-8DCF-1FCBE08E4F79}"/>
    <cellStyle name="Comma 3 4 2 2 3 2 2 3" xfId="36537" xr:uid="{1A205FA9-305E-46A9-8D45-5813866EA278}"/>
    <cellStyle name="Comma 3 4 2 2 3 2 3" xfId="45290" xr:uid="{F7A249C1-57A4-4A95-8F40-15A4D2FC55D7}"/>
    <cellStyle name="Comma 3 4 2 2 3 2 4" xfId="27785" xr:uid="{DC297141-68A3-4AA8-A541-D9096D3DE4EA}"/>
    <cellStyle name="Comma 3 4 2 2 3 3" xfId="14656" xr:uid="{9E12AF6A-0343-4400-AFDC-DD726EA42DC6}"/>
    <cellStyle name="Comma 3 4 2 2 3 3 2" xfId="49666" xr:uid="{80695FAE-970B-4A95-8101-D334D735ED18}"/>
    <cellStyle name="Comma 3 4 2 2 3 3 3" xfId="32161" xr:uid="{6EA48C8D-66D4-4657-9538-6401E53A0A0F}"/>
    <cellStyle name="Comma 3 4 2 2 3 4" xfId="40914" xr:uid="{0D72BF02-B8E6-43EB-BB3B-708DFD5DD919}"/>
    <cellStyle name="Comma 3 4 2 2 3 5" xfId="23409" xr:uid="{F1DB2C62-B097-4F00-AAE9-B2F242FC3B77}"/>
    <cellStyle name="Comma 3 4 2 2 4" xfId="8091" xr:uid="{00000000-0005-0000-0000-000005090000}"/>
    <cellStyle name="Comma 3 4 2 2 4 2" xfId="16844" xr:uid="{1FD95336-E047-40C6-9988-03446A7E45F8}"/>
    <cellStyle name="Comma 3 4 2 2 4 2 2" xfId="51854" xr:uid="{65F27CDE-FD64-47A3-83EE-19092A8ABBE1}"/>
    <cellStyle name="Comma 3 4 2 2 4 2 3" xfId="34349" xr:uid="{DBD503A6-27F0-4AA1-875B-3ED87C11DDA2}"/>
    <cellStyle name="Comma 3 4 2 2 4 3" xfId="43102" xr:uid="{ACB3A4BC-DD6A-497C-A575-29DDE8092B63}"/>
    <cellStyle name="Comma 3 4 2 2 4 4" xfId="25597" xr:uid="{93EC0F8A-C14D-4C40-8A90-0E491A2C6195}"/>
    <cellStyle name="Comma 3 4 2 2 5" xfId="12468" xr:uid="{1A79C058-F540-4D9B-BE44-EEE8DE490713}"/>
    <cellStyle name="Comma 3 4 2 2 5 2" xfId="47478" xr:uid="{3C42873E-0823-4337-97A5-51A537A0A1E2}"/>
    <cellStyle name="Comma 3 4 2 2 5 3" xfId="29973" xr:uid="{C7889B15-7421-42D3-A4EB-211F0845CA54}"/>
    <cellStyle name="Comma 3 4 2 2 6" xfId="38726" xr:uid="{C242C8ED-A6DA-4F11-98B5-4C3F9F15648F}"/>
    <cellStyle name="Comma 3 4 2 2 7" xfId="21221" xr:uid="{3EB88A36-4850-4878-8D60-DC3DD92D56CE}"/>
    <cellStyle name="Comma 3 4 2 3" xfId="4259" xr:uid="{00000000-0005-0000-0000-000006090000}"/>
    <cellStyle name="Comma 3 4 2 3 2" xfId="6448" xr:uid="{00000000-0005-0000-0000-000007090000}"/>
    <cellStyle name="Comma 3 4 2 3 2 2" xfId="10825" xr:uid="{00000000-0005-0000-0000-000008090000}"/>
    <cellStyle name="Comma 3 4 2 3 2 2 2" xfId="19578" xr:uid="{1CC2DE12-99E2-41EA-A9FE-638C3EC374A6}"/>
    <cellStyle name="Comma 3 4 2 3 2 2 2 2" xfId="54588" xr:uid="{11678637-57DE-41D5-AA13-CFBB8F7E3CDF}"/>
    <cellStyle name="Comma 3 4 2 3 2 2 2 3" xfId="37083" xr:uid="{D8F08968-012F-4246-B688-CEE623A794EC}"/>
    <cellStyle name="Comma 3 4 2 3 2 2 3" xfId="45836" xr:uid="{87842B7C-0A7E-4B9A-8F21-EA871CE45C92}"/>
    <cellStyle name="Comma 3 4 2 3 2 2 4" xfId="28331" xr:uid="{511A803E-26F2-489D-AE70-F40098732683}"/>
    <cellStyle name="Comma 3 4 2 3 2 3" xfId="15202" xr:uid="{337AC9BA-93D2-47DC-9207-818480A7BAAF}"/>
    <cellStyle name="Comma 3 4 2 3 2 3 2" xfId="50212" xr:uid="{26F30002-AB0F-4E9B-8419-4FE1386A26BD}"/>
    <cellStyle name="Comma 3 4 2 3 2 3 3" xfId="32707" xr:uid="{F2F6554F-2BA6-4BF1-8C2D-E7D88ACA6C91}"/>
    <cellStyle name="Comma 3 4 2 3 2 4" xfId="41460" xr:uid="{AA6B07C6-A4BD-446D-914D-D2F216EC9B87}"/>
    <cellStyle name="Comma 3 4 2 3 2 5" xfId="23955" xr:uid="{65C486E7-1389-430A-8908-E2D81F1F1B90}"/>
    <cellStyle name="Comma 3 4 2 3 3" xfId="8637" xr:uid="{00000000-0005-0000-0000-000009090000}"/>
    <cellStyle name="Comma 3 4 2 3 3 2" xfId="17390" xr:uid="{48661ABF-B8A0-483D-ADA9-A5BE792E0FAB}"/>
    <cellStyle name="Comma 3 4 2 3 3 2 2" xfId="52400" xr:uid="{29A17748-2D1F-4667-8668-F2A6C2C62EA8}"/>
    <cellStyle name="Comma 3 4 2 3 3 2 3" xfId="34895" xr:uid="{D7F19B56-98C4-4F23-AB4C-75323910A74F}"/>
    <cellStyle name="Comma 3 4 2 3 3 3" xfId="43648" xr:uid="{944D5E34-B178-49F4-9742-8F7F0E5B6F87}"/>
    <cellStyle name="Comma 3 4 2 3 3 4" xfId="26143" xr:uid="{4EA838B4-50D4-460D-BAD3-887C614A2CF3}"/>
    <cellStyle name="Comma 3 4 2 3 4" xfId="13014" xr:uid="{C2C064FD-131D-409E-8712-EB22711E514C}"/>
    <cellStyle name="Comma 3 4 2 3 4 2" xfId="48024" xr:uid="{097338F9-0F23-492B-9F80-EC55B348B951}"/>
    <cellStyle name="Comma 3 4 2 3 4 3" xfId="30519" xr:uid="{8D2C7FB7-66CB-4221-87F5-E2121FBCEF96}"/>
    <cellStyle name="Comma 3 4 2 3 5" xfId="39272" xr:uid="{065C4094-2BAD-44C9-9139-3D93F0B21AAE}"/>
    <cellStyle name="Comma 3 4 2 3 6" xfId="21767" xr:uid="{24C91673-00E9-4D48-B1F9-5A0CA81CE029}"/>
    <cellStyle name="Comma 3 4 2 4" xfId="5354" xr:uid="{00000000-0005-0000-0000-00000A090000}"/>
    <cellStyle name="Comma 3 4 2 4 2" xfId="9731" xr:uid="{00000000-0005-0000-0000-00000B090000}"/>
    <cellStyle name="Comma 3 4 2 4 2 2" xfId="18484" xr:uid="{7997EE22-83AA-4CBE-AA6F-6C42A22CE7E1}"/>
    <cellStyle name="Comma 3 4 2 4 2 2 2" xfId="53494" xr:uid="{B3C229FA-D774-42CE-9861-70C49AD5ED24}"/>
    <cellStyle name="Comma 3 4 2 4 2 2 3" xfId="35989" xr:uid="{1A80FB25-223C-4604-AEFC-63D98B0AFA6A}"/>
    <cellStyle name="Comma 3 4 2 4 2 3" xfId="44742" xr:uid="{3D6C863C-E11D-44F4-91E2-E9EC08D9F31E}"/>
    <cellStyle name="Comma 3 4 2 4 2 4" xfId="27237" xr:uid="{40D0E430-7266-40AE-9020-718707382E0D}"/>
    <cellStyle name="Comma 3 4 2 4 3" xfId="14108" xr:uid="{151D86A6-096A-4898-BD9B-17FF80C5E9D2}"/>
    <cellStyle name="Comma 3 4 2 4 3 2" xfId="49118" xr:uid="{C7751175-16C2-4562-B354-8F3F4AE33594}"/>
    <cellStyle name="Comma 3 4 2 4 3 3" xfId="31613" xr:uid="{A678B9F7-CBDA-4FD6-8081-9F31658592A8}"/>
    <cellStyle name="Comma 3 4 2 4 4" xfId="40366" xr:uid="{4591A3A8-1479-4623-BAA1-70B740923AED}"/>
    <cellStyle name="Comma 3 4 2 4 5" xfId="22861" xr:uid="{A190961B-DEAC-4198-9C89-57581534FAA9}"/>
    <cellStyle name="Comma 3 4 2 5" xfId="7543" xr:uid="{00000000-0005-0000-0000-00000C090000}"/>
    <cellStyle name="Comma 3 4 2 5 2" xfId="16296" xr:uid="{212D9A34-0DBA-42FA-87D0-C62DA4C3207A}"/>
    <cellStyle name="Comma 3 4 2 5 2 2" xfId="51306" xr:uid="{36BAC881-E01E-47F5-9675-48DB8FAFE37B}"/>
    <cellStyle name="Comma 3 4 2 5 2 3" xfId="33801" xr:uid="{E1C6197A-CB79-415E-8989-F35B524DB04F}"/>
    <cellStyle name="Comma 3 4 2 5 3" xfId="42554" xr:uid="{851AA02A-4F54-4B12-9537-ED6FE5C81869}"/>
    <cellStyle name="Comma 3 4 2 5 4" xfId="25049" xr:uid="{17A97024-54FD-4847-A0FA-80CAAA8976F7}"/>
    <cellStyle name="Comma 3 4 2 6" xfId="11920" xr:uid="{25903BA7-C07D-4A2D-A07C-D8CACE9A8D07}"/>
    <cellStyle name="Comma 3 4 2 6 2" xfId="46930" xr:uid="{3063B693-2C7B-48E9-8129-8282F9F4ED2C}"/>
    <cellStyle name="Comma 3 4 2 6 3" xfId="29425" xr:uid="{290FDE1C-2123-4816-BABF-E31C63CE838C}"/>
    <cellStyle name="Comma 3 4 2 7" xfId="38178" xr:uid="{558A5A71-E2A0-4F52-957A-D5BECFDCCA52}"/>
    <cellStyle name="Comma 3 4 2 8" xfId="20673" xr:uid="{AA45D074-0471-469D-8173-D25F620049A1}"/>
    <cellStyle name="Comma 3 4 3" xfId="3437" xr:uid="{00000000-0005-0000-0000-00000D090000}"/>
    <cellStyle name="Comma 3 4 3 2" xfId="4533" xr:uid="{00000000-0005-0000-0000-00000E090000}"/>
    <cellStyle name="Comma 3 4 3 2 2" xfId="6722" xr:uid="{00000000-0005-0000-0000-00000F090000}"/>
    <cellStyle name="Comma 3 4 3 2 2 2" xfId="11099" xr:uid="{00000000-0005-0000-0000-000010090000}"/>
    <cellStyle name="Comma 3 4 3 2 2 2 2" xfId="19852" xr:uid="{1C3DC315-FFEA-48C1-BE7C-ECEC0379F131}"/>
    <cellStyle name="Comma 3 4 3 2 2 2 2 2" xfId="54862" xr:uid="{B165F133-3E2E-4AE4-8619-5E6FA0953690}"/>
    <cellStyle name="Comma 3 4 3 2 2 2 2 3" xfId="37357" xr:uid="{DF4545FF-E98D-410A-B6E3-52035D13F10F}"/>
    <cellStyle name="Comma 3 4 3 2 2 2 3" xfId="46110" xr:uid="{BE2FA11D-04A3-42A6-BF4C-E72F206BA4D1}"/>
    <cellStyle name="Comma 3 4 3 2 2 2 4" xfId="28605" xr:uid="{133A0919-5713-4E11-9C09-765ABE5A71FD}"/>
    <cellStyle name="Comma 3 4 3 2 2 3" xfId="15476" xr:uid="{52049D69-86A9-4799-83C7-E36A8BBC473B}"/>
    <cellStyle name="Comma 3 4 3 2 2 3 2" xfId="50486" xr:uid="{D959B8BC-B14B-4EE9-8EFA-FDA79BCB32D4}"/>
    <cellStyle name="Comma 3 4 3 2 2 3 3" xfId="32981" xr:uid="{1ED06008-977D-48ED-B2D4-D5A30B35E735}"/>
    <cellStyle name="Comma 3 4 3 2 2 4" xfId="41734" xr:uid="{4938005D-58AB-489E-B91F-72F662F293A8}"/>
    <cellStyle name="Comma 3 4 3 2 2 5" xfId="24229" xr:uid="{CBCD1691-4E4A-479D-AF13-93147F9E1FA6}"/>
    <cellStyle name="Comma 3 4 3 2 3" xfId="8911" xr:uid="{00000000-0005-0000-0000-000011090000}"/>
    <cellStyle name="Comma 3 4 3 2 3 2" xfId="17664" xr:uid="{6C0BE36C-AE88-46C8-A66C-20FDEE4680D7}"/>
    <cellStyle name="Comma 3 4 3 2 3 2 2" xfId="52674" xr:uid="{3308AB4A-1D73-4C2E-80CB-5EA0F9F96034}"/>
    <cellStyle name="Comma 3 4 3 2 3 2 3" xfId="35169" xr:uid="{1304398E-6761-49AE-A5E1-517B6A4D260B}"/>
    <cellStyle name="Comma 3 4 3 2 3 3" xfId="43922" xr:uid="{226B5C23-9456-40B1-BAA8-DDA3D4EC0DF3}"/>
    <cellStyle name="Comma 3 4 3 2 3 4" xfId="26417" xr:uid="{EA4D12FB-1091-40BB-97AB-9BA79DCEFB77}"/>
    <cellStyle name="Comma 3 4 3 2 4" xfId="13288" xr:uid="{B510ED9D-A3C6-43BD-AD25-B58A7AA32C61}"/>
    <cellStyle name="Comma 3 4 3 2 4 2" xfId="48298" xr:uid="{EC00AE35-78D6-4751-BB50-65037D7CF3C7}"/>
    <cellStyle name="Comma 3 4 3 2 4 3" xfId="30793" xr:uid="{A901F8DF-7920-4D2D-9C88-6D406641F860}"/>
    <cellStyle name="Comma 3 4 3 2 5" xfId="39546" xr:uid="{DB7E5D4B-1683-4380-AADB-5BEDAC15A730}"/>
    <cellStyle name="Comma 3 4 3 2 6" xfId="22041" xr:uid="{F3D4FFDC-FC44-496B-AFE0-2A8DD274FE2F}"/>
    <cellStyle name="Comma 3 4 3 3" xfId="5628" xr:uid="{00000000-0005-0000-0000-000012090000}"/>
    <cellStyle name="Comma 3 4 3 3 2" xfId="10005" xr:uid="{00000000-0005-0000-0000-000013090000}"/>
    <cellStyle name="Comma 3 4 3 3 2 2" xfId="18758" xr:uid="{D28C8BD4-58EE-4E2F-8BD0-E890678606D1}"/>
    <cellStyle name="Comma 3 4 3 3 2 2 2" xfId="53768" xr:uid="{618F9BE2-B9CF-4537-9BB8-1E88F5DD139C}"/>
    <cellStyle name="Comma 3 4 3 3 2 2 3" xfId="36263" xr:uid="{2E67A72A-D519-4688-81D0-04C079F13F61}"/>
    <cellStyle name="Comma 3 4 3 3 2 3" xfId="45016" xr:uid="{EE32E638-FF61-46BA-BB9D-6D37EAE63E29}"/>
    <cellStyle name="Comma 3 4 3 3 2 4" xfId="27511" xr:uid="{A5E2AC2F-254A-46B3-9B9E-9DDD5C6C9F5C}"/>
    <cellStyle name="Comma 3 4 3 3 3" xfId="14382" xr:uid="{E3F31274-ED15-4305-921E-5E1F6FFE7CC9}"/>
    <cellStyle name="Comma 3 4 3 3 3 2" xfId="49392" xr:uid="{F4E4286B-51A4-46EA-AFFA-6843C1349BD0}"/>
    <cellStyle name="Comma 3 4 3 3 3 3" xfId="31887" xr:uid="{FBF601E2-C0DD-4718-928B-EC32C9E75D0D}"/>
    <cellStyle name="Comma 3 4 3 3 4" xfId="40640" xr:uid="{EB1D9F20-BEBD-4452-A5AF-A08B164B6E01}"/>
    <cellStyle name="Comma 3 4 3 3 5" xfId="23135" xr:uid="{2327919D-617C-4A16-847A-1D6DBA906FA0}"/>
    <cellStyle name="Comma 3 4 3 4" xfId="7817" xr:uid="{00000000-0005-0000-0000-000014090000}"/>
    <cellStyle name="Comma 3 4 3 4 2" xfId="16570" xr:uid="{22EDC787-86DF-492A-A09D-C0FAF93D46C1}"/>
    <cellStyle name="Comma 3 4 3 4 2 2" xfId="51580" xr:uid="{45B02ED7-BB7F-4002-B2A3-A3619F556602}"/>
    <cellStyle name="Comma 3 4 3 4 2 3" xfId="34075" xr:uid="{B2F0AFED-C004-4CF0-B1E7-5BB9E7779BBD}"/>
    <cellStyle name="Comma 3 4 3 4 3" xfId="42828" xr:uid="{B64659C4-43BA-4FC4-8F48-4396FF13489A}"/>
    <cellStyle name="Comma 3 4 3 4 4" xfId="25323" xr:uid="{81EF13D4-B9D1-4303-B5A9-65B533ADDC25}"/>
    <cellStyle name="Comma 3 4 3 5" xfId="12194" xr:uid="{58B12FBF-6974-4C58-86D4-008E0448049C}"/>
    <cellStyle name="Comma 3 4 3 5 2" xfId="47204" xr:uid="{E7567767-0F59-4C73-8489-C4EA9CEA2E39}"/>
    <cellStyle name="Comma 3 4 3 5 3" xfId="29699" xr:uid="{D1C1592A-DAB0-462D-9F1C-428AE1FFE487}"/>
    <cellStyle name="Comma 3 4 3 6" xfId="38452" xr:uid="{439CD4B8-3BDE-4478-8C95-4CA762234D89}"/>
    <cellStyle name="Comma 3 4 3 7" xfId="20947" xr:uid="{8C28BF7C-0E44-4280-A2E5-67340C2A5F46}"/>
    <cellStyle name="Comma 3 4 4" xfId="3985" xr:uid="{00000000-0005-0000-0000-000015090000}"/>
    <cellStyle name="Comma 3 4 4 2" xfId="6174" xr:uid="{00000000-0005-0000-0000-000016090000}"/>
    <cellStyle name="Comma 3 4 4 2 2" xfId="10551" xr:uid="{00000000-0005-0000-0000-000017090000}"/>
    <cellStyle name="Comma 3 4 4 2 2 2" xfId="19304" xr:uid="{2ADB5389-FCE6-498F-A3F1-129F818025C0}"/>
    <cellStyle name="Comma 3 4 4 2 2 2 2" xfId="54314" xr:uid="{DDF35568-78D2-436F-ADA9-907553101043}"/>
    <cellStyle name="Comma 3 4 4 2 2 2 3" xfId="36809" xr:uid="{EA6B7BD7-AA3E-4CF9-81B9-1FE97984799E}"/>
    <cellStyle name="Comma 3 4 4 2 2 3" xfId="45562" xr:uid="{44B654F4-7D54-457E-B52F-4286D63781F5}"/>
    <cellStyle name="Comma 3 4 4 2 2 4" xfId="28057" xr:uid="{48BF7085-D2C7-4BAE-A8DD-565F7C308FCE}"/>
    <cellStyle name="Comma 3 4 4 2 3" xfId="14928" xr:uid="{609619E9-E079-44AF-889C-D72E7A8D5621}"/>
    <cellStyle name="Comma 3 4 4 2 3 2" xfId="49938" xr:uid="{F0A229A6-CEE9-4631-936D-2D58A3D632B3}"/>
    <cellStyle name="Comma 3 4 4 2 3 3" xfId="32433" xr:uid="{6C6477DC-09AB-4713-87E0-F2A9649415E4}"/>
    <cellStyle name="Comma 3 4 4 2 4" xfId="41186" xr:uid="{0F6DBC9A-5DF8-4F87-B1C1-1471B80DA148}"/>
    <cellStyle name="Comma 3 4 4 2 5" xfId="23681" xr:uid="{67952114-985E-4C10-B96B-1C06CA3257CC}"/>
    <cellStyle name="Comma 3 4 4 3" xfId="8363" xr:uid="{00000000-0005-0000-0000-000018090000}"/>
    <cellStyle name="Comma 3 4 4 3 2" xfId="17116" xr:uid="{0FCE1C03-EEA6-4D94-8865-0C95388E42C4}"/>
    <cellStyle name="Comma 3 4 4 3 2 2" xfId="52126" xr:uid="{32AD5589-1E72-47CC-81E4-24C61E42D70D}"/>
    <cellStyle name="Comma 3 4 4 3 2 3" xfId="34621" xr:uid="{8E14BCAF-B7D7-4694-B8DE-2D808DB49117}"/>
    <cellStyle name="Comma 3 4 4 3 3" xfId="43374" xr:uid="{21C89808-5553-49D0-8B05-0852DD617C25}"/>
    <cellStyle name="Comma 3 4 4 3 4" xfId="25869" xr:uid="{4ED23BBB-FCE1-4B99-A2E4-94F50E0ECBD1}"/>
    <cellStyle name="Comma 3 4 4 4" xfId="12740" xr:uid="{6BDAA34A-1BE4-4486-9568-733532CC762C}"/>
    <cellStyle name="Comma 3 4 4 4 2" xfId="47750" xr:uid="{2D52DBF0-EE90-4F35-A415-FDF2FA26396B}"/>
    <cellStyle name="Comma 3 4 4 4 3" xfId="30245" xr:uid="{3CA60EB3-C2F3-472A-BFCC-0E26E3933C35}"/>
    <cellStyle name="Comma 3 4 4 5" xfId="38998" xr:uid="{8161E9E4-45C9-42F9-A5DE-F36C62A41533}"/>
    <cellStyle name="Comma 3 4 4 6" xfId="21493" xr:uid="{1000D110-5ECC-4BCA-A8EE-9308A8480EB6}"/>
    <cellStyle name="Comma 3 4 5" xfId="5080" xr:uid="{00000000-0005-0000-0000-000019090000}"/>
    <cellStyle name="Comma 3 4 5 2" xfId="9457" xr:uid="{00000000-0005-0000-0000-00001A090000}"/>
    <cellStyle name="Comma 3 4 5 2 2" xfId="18210" xr:uid="{E732CEC6-ED3B-47EC-B03F-11199FDBCF13}"/>
    <cellStyle name="Comma 3 4 5 2 2 2" xfId="53220" xr:uid="{541F38B3-BCA5-433F-9DD2-342BFF2A8DA2}"/>
    <cellStyle name="Comma 3 4 5 2 2 3" xfId="35715" xr:uid="{CF4DBB6B-3E40-4730-922A-E9D081C3C298}"/>
    <cellStyle name="Comma 3 4 5 2 3" xfId="44468" xr:uid="{CAEDA99B-7F8A-482C-940B-7B69226D1DCD}"/>
    <cellStyle name="Comma 3 4 5 2 4" xfId="26963" xr:uid="{FA7C8A3F-FF44-4F80-BCA8-11E948C8D4F9}"/>
    <cellStyle name="Comma 3 4 5 3" xfId="13834" xr:uid="{181120C1-99B2-4ADB-8250-A8176E8EE3AF}"/>
    <cellStyle name="Comma 3 4 5 3 2" xfId="48844" xr:uid="{921EA2A5-6063-4879-B258-3F1F7F617009}"/>
    <cellStyle name="Comma 3 4 5 3 3" xfId="31339" xr:uid="{392B8C65-491B-49FB-93BB-06FEB3D1C681}"/>
    <cellStyle name="Comma 3 4 5 4" xfId="40092" xr:uid="{E65DEEBA-E691-4410-BF8A-52EB811F0341}"/>
    <cellStyle name="Comma 3 4 5 5" xfId="22587" xr:uid="{D1A90D09-2D06-4B20-A551-36F8DC49B385}"/>
    <cellStyle name="Comma 3 4 6" xfId="7269" xr:uid="{00000000-0005-0000-0000-00001B090000}"/>
    <cellStyle name="Comma 3 4 6 2" xfId="16022" xr:uid="{66C72458-8A35-4481-84F7-4A0183BB1527}"/>
    <cellStyle name="Comma 3 4 6 2 2" xfId="51032" xr:uid="{623675D3-E51F-49F3-93EB-89BD1D5DDBD0}"/>
    <cellStyle name="Comma 3 4 6 2 3" xfId="33527" xr:uid="{9643CF58-C6FA-4D8F-950D-F3E91B325BFF}"/>
    <cellStyle name="Comma 3 4 6 3" xfId="42280" xr:uid="{6C958077-D9A7-4144-BDF2-4DC3ADB0E119}"/>
    <cellStyle name="Comma 3 4 6 4" xfId="24775" xr:uid="{6AEE518A-59A4-4655-AFE2-4563AFDA13AA}"/>
    <cellStyle name="Comma 3 4 7" xfId="11646" xr:uid="{37696BDA-D5B5-4D09-BCC8-E13F48A9800E}"/>
    <cellStyle name="Comma 3 4 7 2" xfId="46656" xr:uid="{F560FE7B-B5B1-4E22-8E04-1EF9FFAD9303}"/>
    <cellStyle name="Comma 3 4 7 3" xfId="29151" xr:uid="{9316390A-60D1-4AF2-B3D3-8EE45ADCEC9E}"/>
    <cellStyle name="Comma 3 4 8" xfId="37904" xr:uid="{1331EB3A-FF7B-4452-B2E2-51F0B42706A0}"/>
    <cellStyle name="Comma 3 4 9" xfId="20399" xr:uid="{658E32BC-69DE-43D9-9D9A-EEE783856145}"/>
    <cellStyle name="Comma 3 5" xfId="3108" xr:uid="{00000000-0005-0000-0000-00001C090000}"/>
    <cellStyle name="Comma 3 5 2" xfId="3662" xr:uid="{00000000-0005-0000-0000-00001D090000}"/>
    <cellStyle name="Comma 3 5 2 2" xfId="4758" xr:uid="{00000000-0005-0000-0000-00001E090000}"/>
    <cellStyle name="Comma 3 5 2 2 2" xfId="6947" xr:uid="{00000000-0005-0000-0000-00001F090000}"/>
    <cellStyle name="Comma 3 5 2 2 2 2" xfId="11324" xr:uid="{00000000-0005-0000-0000-000020090000}"/>
    <cellStyle name="Comma 3 5 2 2 2 2 2" xfId="20077" xr:uid="{BC02D2EB-0170-4AD1-8D5C-6E83479AEE6A}"/>
    <cellStyle name="Comma 3 5 2 2 2 2 2 2" xfId="55087" xr:uid="{BA6CEBC5-C2F7-4FB5-B2FC-35C70928CF23}"/>
    <cellStyle name="Comma 3 5 2 2 2 2 2 3" xfId="37582" xr:uid="{18D6A89B-FFEC-4AD4-BC01-3DA15CDFED5E}"/>
    <cellStyle name="Comma 3 5 2 2 2 2 3" xfId="46335" xr:uid="{1A86EC95-97B3-4A47-BC87-C51FAEC20A66}"/>
    <cellStyle name="Comma 3 5 2 2 2 2 4" xfId="28830" xr:uid="{D805A2C8-049C-4A0A-A812-F0A47E2AD065}"/>
    <cellStyle name="Comma 3 5 2 2 2 3" xfId="15701" xr:uid="{A89650BF-9401-4488-884E-C2F6536448EE}"/>
    <cellStyle name="Comma 3 5 2 2 2 3 2" xfId="50711" xr:uid="{EBF4F511-CDDE-4C30-83FA-09F3A9227D0D}"/>
    <cellStyle name="Comma 3 5 2 2 2 3 3" xfId="33206" xr:uid="{3CB08C50-DF47-43A6-9991-991D7BCCC557}"/>
    <cellStyle name="Comma 3 5 2 2 2 4" xfId="41959" xr:uid="{0BA6C1DE-D9EF-4FE7-941C-219F271410F3}"/>
    <cellStyle name="Comma 3 5 2 2 2 5" xfId="24454" xr:uid="{F0B36993-DACF-4496-8EFF-958F34A0B70F}"/>
    <cellStyle name="Comma 3 5 2 2 3" xfId="9136" xr:uid="{00000000-0005-0000-0000-000021090000}"/>
    <cellStyle name="Comma 3 5 2 2 3 2" xfId="17889" xr:uid="{E6160E7E-9A96-4546-A7E7-FCEFE3EA5577}"/>
    <cellStyle name="Comma 3 5 2 2 3 2 2" xfId="52899" xr:uid="{BF86B342-3FA1-4005-9756-DE8A4CF14D6F}"/>
    <cellStyle name="Comma 3 5 2 2 3 2 3" xfId="35394" xr:uid="{32CBCD7D-C9BF-4202-AED2-F62B2EA74523}"/>
    <cellStyle name="Comma 3 5 2 2 3 3" xfId="44147" xr:uid="{74E1583F-47ED-4450-A61E-BFE9623ACED3}"/>
    <cellStyle name="Comma 3 5 2 2 3 4" xfId="26642" xr:uid="{18105EC3-4748-485C-A136-5D0F6B7D74D2}"/>
    <cellStyle name="Comma 3 5 2 2 4" xfId="13513" xr:uid="{EAD8A2CF-6536-4C0E-8354-32E94D533520}"/>
    <cellStyle name="Comma 3 5 2 2 4 2" xfId="48523" xr:uid="{C5ADE810-D364-4531-A4E6-34CBAAA5F131}"/>
    <cellStyle name="Comma 3 5 2 2 4 3" xfId="31018" xr:uid="{7CC7ECB3-F0E5-4CA0-93ED-E952D0602D3C}"/>
    <cellStyle name="Comma 3 5 2 2 5" xfId="39771" xr:uid="{C8727740-F80E-4832-BE25-03947D4D5A05}"/>
    <cellStyle name="Comma 3 5 2 2 6" xfId="22266" xr:uid="{C4D661B8-AEF5-44DC-AF93-3C1551A0E627}"/>
    <cellStyle name="Comma 3 5 2 3" xfId="5853" xr:uid="{00000000-0005-0000-0000-000022090000}"/>
    <cellStyle name="Comma 3 5 2 3 2" xfId="10230" xr:uid="{00000000-0005-0000-0000-000023090000}"/>
    <cellStyle name="Comma 3 5 2 3 2 2" xfId="18983" xr:uid="{85084AAB-63DF-44EF-91BE-E79F1BC63553}"/>
    <cellStyle name="Comma 3 5 2 3 2 2 2" xfId="53993" xr:uid="{D6BA95E0-ED5E-4FC4-A7CD-BBACC21C2FB5}"/>
    <cellStyle name="Comma 3 5 2 3 2 2 3" xfId="36488" xr:uid="{8186ED2A-E633-4F74-B535-31A5C518032D}"/>
    <cellStyle name="Comma 3 5 2 3 2 3" xfId="45241" xr:uid="{A6F3AC85-CCD2-46A2-9340-82F3D14A3641}"/>
    <cellStyle name="Comma 3 5 2 3 2 4" xfId="27736" xr:uid="{756E129F-4557-46C1-A8D5-F0914DE90E30}"/>
    <cellStyle name="Comma 3 5 2 3 3" xfId="14607" xr:uid="{A5AB9AF3-F558-4E61-B291-452DC14F8E0E}"/>
    <cellStyle name="Comma 3 5 2 3 3 2" xfId="49617" xr:uid="{B084C47A-5B67-4C1A-8F3E-3CA1E8CC8F3B}"/>
    <cellStyle name="Comma 3 5 2 3 3 3" xfId="32112" xr:uid="{6A7A3C09-8869-4EB5-87D8-260E195AF931}"/>
    <cellStyle name="Comma 3 5 2 3 4" xfId="40865" xr:uid="{E6627472-9DCA-4609-8981-2375836E2150}"/>
    <cellStyle name="Comma 3 5 2 3 5" xfId="23360" xr:uid="{AA43C52E-60E6-4932-A0A9-1EE1FFC9007B}"/>
    <cellStyle name="Comma 3 5 2 4" xfId="8042" xr:uid="{00000000-0005-0000-0000-000024090000}"/>
    <cellStyle name="Comma 3 5 2 4 2" xfId="16795" xr:uid="{C81606F7-7A64-42C6-9201-F866345F3D1B}"/>
    <cellStyle name="Comma 3 5 2 4 2 2" xfId="51805" xr:uid="{4DB18C7C-CA29-431E-8753-2937CFE87409}"/>
    <cellStyle name="Comma 3 5 2 4 2 3" xfId="34300" xr:uid="{085FC7D4-D4B5-4646-8497-CEF5EEBA93C5}"/>
    <cellStyle name="Comma 3 5 2 4 3" xfId="43053" xr:uid="{8E1C1E54-2222-46CD-BD77-E9E9AADEBC4C}"/>
    <cellStyle name="Comma 3 5 2 4 4" xfId="25548" xr:uid="{23A979D9-FC9A-4574-856D-295C0D84D54B}"/>
    <cellStyle name="Comma 3 5 2 5" xfId="12419" xr:uid="{4BE0A2EA-EDE8-44F9-800B-9D4220020849}"/>
    <cellStyle name="Comma 3 5 2 5 2" xfId="47429" xr:uid="{47301564-B016-4913-8FAC-87420978353C}"/>
    <cellStyle name="Comma 3 5 2 5 3" xfId="29924" xr:uid="{E2D09A9E-EEFD-41A3-9AA3-7CFA79173611}"/>
    <cellStyle name="Comma 3 5 2 6" xfId="38677" xr:uid="{8FBAAAB7-741B-4AB1-B30E-BE9F9A208687}"/>
    <cellStyle name="Comma 3 5 2 7" xfId="21172" xr:uid="{2CDDD277-0B58-4927-B628-8F11CA00CE49}"/>
    <cellStyle name="Comma 3 5 3" xfId="4210" xr:uid="{00000000-0005-0000-0000-000025090000}"/>
    <cellStyle name="Comma 3 5 3 2" xfId="6399" xr:uid="{00000000-0005-0000-0000-000026090000}"/>
    <cellStyle name="Comma 3 5 3 2 2" xfId="10776" xr:uid="{00000000-0005-0000-0000-000027090000}"/>
    <cellStyle name="Comma 3 5 3 2 2 2" xfId="19529" xr:uid="{E7E8BD79-F7B4-40BF-9A43-E07E5462CECE}"/>
    <cellStyle name="Comma 3 5 3 2 2 2 2" xfId="54539" xr:uid="{2A48BD07-B5B4-465B-BC36-7F5124DA5C4A}"/>
    <cellStyle name="Comma 3 5 3 2 2 2 3" xfId="37034" xr:uid="{9D1DCDF3-149D-496A-BB18-AC513E88C4A3}"/>
    <cellStyle name="Comma 3 5 3 2 2 3" xfId="45787" xr:uid="{8151C0EA-62C4-451B-A459-062F634CA0B8}"/>
    <cellStyle name="Comma 3 5 3 2 2 4" xfId="28282" xr:uid="{D138CAF8-38DC-4A72-85F4-B9803B034F18}"/>
    <cellStyle name="Comma 3 5 3 2 3" xfId="15153" xr:uid="{CFC4D5EF-035F-462D-BC77-11AD0FFF2857}"/>
    <cellStyle name="Comma 3 5 3 2 3 2" xfId="50163" xr:uid="{4B95820B-CBDD-4015-B558-ECB5D195EA77}"/>
    <cellStyle name="Comma 3 5 3 2 3 3" xfId="32658" xr:uid="{920A2485-4744-409C-A7D6-9E6D49B917AE}"/>
    <cellStyle name="Comma 3 5 3 2 4" xfId="41411" xr:uid="{A308EAC9-4B56-4E99-9883-66758E5896EF}"/>
    <cellStyle name="Comma 3 5 3 2 5" xfId="23906" xr:uid="{3BE4EDCD-0E32-4A68-973C-3FB53239C74E}"/>
    <cellStyle name="Comma 3 5 3 3" xfId="8588" xr:uid="{00000000-0005-0000-0000-000028090000}"/>
    <cellStyle name="Comma 3 5 3 3 2" xfId="17341" xr:uid="{D4149E17-56BA-4D4A-9D2C-A6AC0ABDBECA}"/>
    <cellStyle name="Comma 3 5 3 3 2 2" xfId="52351" xr:uid="{18BEF421-458D-4C2A-A9ED-20D76A0AA24A}"/>
    <cellStyle name="Comma 3 5 3 3 2 3" xfId="34846" xr:uid="{5565006A-B791-4FCD-902D-37113C12DB98}"/>
    <cellStyle name="Comma 3 5 3 3 3" xfId="43599" xr:uid="{8DA817CA-16DD-4A83-B395-A277F4B3953A}"/>
    <cellStyle name="Comma 3 5 3 3 4" xfId="26094" xr:uid="{C57AF5F4-309A-4B97-96BB-2946845F5723}"/>
    <cellStyle name="Comma 3 5 3 4" xfId="12965" xr:uid="{73855D53-A8C8-46A7-BBD5-7A4E25FEBBEA}"/>
    <cellStyle name="Comma 3 5 3 4 2" xfId="47975" xr:uid="{80C4DBAA-6C84-4B44-B496-7C8E1ECA86C8}"/>
    <cellStyle name="Comma 3 5 3 4 3" xfId="30470" xr:uid="{92DE8F8C-28DE-4E38-946F-0FB14B588C0D}"/>
    <cellStyle name="Comma 3 5 3 5" xfId="39223" xr:uid="{6B0252A9-2DE5-4928-B1D0-E44C2859E466}"/>
    <cellStyle name="Comma 3 5 3 6" xfId="21718" xr:uid="{12E2141D-66A5-4F8F-8382-05517C6D8981}"/>
    <cellStyle name="Comma 3 5 4" xfId="5305" xr:uid="{00000000-0005-0000-0000-000029090000}"/>
    <cellStyle name="Comma 3 5 4 2" xfId="9682" xr:uid="{00000000-0005-0000-0000-00002A090000}"/>
    <cellStyle name="Comma 3 5 4 2 2" xfId="18435" xr:uid="{53882C2B-018E-473A-A8C8-B16E1B799B7F}"/>
    <cellStyle name="Comma 3 5 4 2 2 2" xfId="53445" xr:uid="{DB17ABA6-BAF5-4FCB-AD5D-E0704C839D19}"/>
    <cellStyle name="Comma 3 5 4 2 2 3" xfId="35940" xr:uid="{46E7BD5E-6EDE-44FD-9F94-A2358CF6899B}"/>
    <cellStyle name="Comma 3 5 4 2 3" xfId="44693" xr:uid="{3EB0E893-76E2-42D6-8A86-AABDB3D44711}"/>
    <cellStyle name="Comma 3 5 4 2 4" xfId="27188" xr:uid="{FFC9E265-0807-4576-B9DB-8122867D7304}"/>
    <cellStyle name="Comma 3 5 4 3" xfId="14059" xr:uid="{BECC24D9-1984-4658-B21A-215AF3295CD7}"/>
    <cellStyle name="Comma 3 5 4 3 2" xfId="49069" xr:uid="{B816720D-15A0-493B-B456-EBE1FAE43A77}"/>
    <cellStyle name="Comma 3 5 4 3 3" xfId="31564" xr:uid="{C8626DDC-1292-4047-9BE1-7CB2A9CE9365}"/>
    <cellStyle name="Comma 3 5 4 4" xfId="40317" xr:uid="{FA723C5C-E4B0-4E08-8FB4-6C4536632893}"/>
    <cellStyle name="Comma 3 5 4 5" xfId="22812" xr:uid="{51BA4BDA-9820-49A4-8CEB-AB7C2C6F3DE9}"/>
    <cellStyle name="Comma 3 5 5" xfId="7494" xr:uid="{00000000-0005-0000-0000-00002B090000}"/>
    <cellStyle name="Comma 3 5 5 2" xfId="16247" xr:uid="{C326EC57-B0B4-4072-A956-2053FC17183E}"/>
    <cellStyle name="Comma 3 5 5 2 2" xfId="51257" xr:uid="{962930B8-5B7A-4527-86CB-BD63CEBF9427}"/>
    <cellStyle name="Comma 3 5 5 2 3" xfId="33752" xr:uid="{EAA57852-C992-4FEA-B3E4-FAB2048F2E61}"/>
    <cellStyle name="Comma 3 5 5 3" xfId="42505" xr:uid="{B85C14C0-D08E-416C-9750-D16785339036}"/>
    <cellStyle name="Comma 3 5 5 4" xfId="25000" xr:uid="{B411F965-C38C-4ABB-88CE-9E2CE067F44C}"/>
    <cellStyle name="Comma 3 5 6" xfId="11871" xr:uid="{07340D84-D907-4447-A12A-C0E97C0847A7}"/>
    <cellStyle name="Comma 3 5 6 2" xfId="46881" xr:uid="{99665CF4-772A-4356-BFA3-651205E2F8CF}"/>
    <cellStyle name="Comma 3 5 6 3" xfId="29376" xr:uid="{CD26ED29-B66F-4E4C-9316-A8012213D42F}"/>
    <cellStyle name="Comma 3 5 7" xfId="38129" xr:uid="{2753E4A0-1775-4136-BD05-0DE70BFE761C}"/>
    <cellStyle name="Comma 3 5 8" xfId="20624" xr:uid="{594F6231-4577-4E2D-B133-3C2DCEB557DE}"/>
    <cellStyle name="Comma 3 6" xfId="3387" xr:uid="{00000000-0005-0000-0000-00002C090000}"/>
    <cellStyle name="Comma 3 6 2" xfId="4484" xr:uid="{00000000-0005-0000-0000-00002D090000}"/>
    <cellStyle name="Comma 3 6 2 2" xfId="6673" xr:uid="{00000000-0005-0000-0000-00002E090000}"/>
    <cellStyle name="Comma 3 6 2 2 2" xfId="11050" xr:uid="{00000000-0005-0000-0000-00002F090000}"/>
    <cellStyle name="Comma 3 6 2 2 2 2" xfId="19803" xr:uid="{708CC8C2-7A02-48FD-B8D6-2AE0AE5DBF7B}"/>
    <cellStyle name="Comma 3 6 2 2 2 2 2" xfId="54813" xr:uid="{A4E0DF28-0BBF-4235-BCD4-1EFF9DEC31D2}"/>
    <cellStyle name="Comma 3 6 2 2 2 2 3" xfId="37308" xr:uid="{963EC234-DABD-4ABB-B351-27E8CC52F556}"/>
    <cellStyle name="Comma 3 6 2 2 2 3" xfId="46061" xr:uid="{10A7AD32-7290-495E-87AF-B3B6B7481290}"/>
    <cellStyle name="Comma 3 6 2 2 2 4" xfId="28556" xr:uid="{A8F45929-42A9-4008-A0EF-5AF1DAD47C01}"/>
    <cellStyle name="Comma 3 6 2 2 3" xfId="15427" xr:uid="{BFF09E58-B156-4DFB-8319-55AFD052611E}"/>
    <cellStyle name="Comma 3 6 2 2 3 2" xfId="50437" xr:uid="{C6E44263-4840-4924-A735-490176D24B37}"/>
    <cellStyle name="Comma 3 6 2 2 3 3" xfId="32932" xr:uid="{3A5E661E-9FED-45F3-A129-F4904FC997B7}"/>
    <cellStyle name="Comma 3 6 2 2 4" xfId="41685" xr:uid="{7BD7124B-29A3-42E9-AE28-E2E9FA44E7F6}"/>
    <cellStyle name="Comma 3 6 2 2 5" xfId="24180" xr:uid="{639DCF94-2CC2-406A-AA2C-BBBF7850FD56}"/>
    <cellStyle name="Comma 3 6 2 3" xfId="8862" xr:uid="{00000000-0005-0000-0000-000030090000}"/>
    <cellStyle name="Comma 3 6 2 3 2" xfId="17615" xr:uid="{3B3D7029-7DCB-408B-B152-EFACC9E8A2C1}"/>
    <cellStyle name="Comma 3 6 2 3 2 2" xfId="52625" xr:uid="{8DFC7890-E7DD-4220-85B3-964184CE6BD1}"/>
    <cellStyle name="Comma 3 6 2 3 2 3" xfId="35120" xr:uid="{700E0E04-859E-4FC3-A67C-46DDA72F0900}"/>
    <cellStyle name="Comma 3 6 2 3 3" xfId="43873" xr:uid="{0F462387-C9C6-47FF-B3F6-54B3EE58E8B4}"/>
    <cellStyle name="Comma 3 6 2 3 4" xfId="26368" xr:uid="{54E9B0D0-320E-437B-AF6A-1BE72371898E}"/>
    <cellStyle name="Comma 3 6 2 4" xfId="13239" xr:uid="{C2F0BB03-A8DC-4D24-BA4E-FF30847A5923}"/>
    <cellStyle name="Comma 3 6 2 4 2" xfId="48249" xr:uid="{73473C13-4D16-4391-98F8-48F21E8C11A7}"/>
    <cellStyle name="Comma 3 6 2 4 3" xfId="30744" xr:uid="{606A4FD2-B25C-4DA7-B05D-DBFBB7EF1A5D}"/>
    <cellStyle name="Comma 3 6 2 5" xfId="39497" xr:uid="{8EBE9E8A-DAF0-4D5B-AF99-6EAB0044A19F}"/>
    <cellStyle name="Comma 3 6 2 6" xfId="21992" xr:uid="{E0F62FC5-21D2-49C0-8536-C709FF4E93E0}"/>
    <cellStyle name="Comma 3 6 3" xfId="5579" xr:uid="{00000000-0005-0000-0000-000031090000}"/>
    <cellStyle name="Comma 3 6 3 2" xfId="9956" xr:uid="{00000000-0005-0000-0000-000032090000}"/>
    <cellStyle name="Comma 3 6 3 2 2" xfId="18709" xr:uid="{4F2DA7EC-E889-427B-98B5-CA1EB621AE77}"/>
    <cellStyle name="Comma 3 6 3 2 2 2" xfId="53719" xr:uid="{E5C86AD8-8988-4340-B331-CC0ED1E60A9C}"/>
    <cellStyle name="Comma 3 6 3 2 2 3" xfId="36214" xr:uid="{AE936EED-09ED-4D98-9F2C-F753A497BE06}"/>
    <cellStyle name="Comma 3 6 3 2 3" xfId="44967" xr:uid="{8E7FDCC9-3514-4DED-B2CD-6247C688C13B}"/>
    <cellStyle name="Comma 3 6 3 2 4" xfId="27462" xr:uid="{06956729-6348-471F-BC43-0BBA958C2AE7}"/>
    <cellStyle name="Comma 3 6 3 3" xfId="14333" xr:uid="{6FAD9EB6-1D05-433B-BEE5-438BD38003B7}"/>
    <cellStyle name="Comma 3 6 3 3 2" xfId="49343" xr:uid="{CEA9A387-23FC-4126-9397-A64FA5F2DDCE}"/>
    <cellStyle name="Comma 3 6 3 3 3" xfId="31838" xr:uid="{5725DD37-BAEC-4804-96FC-FDD74E334423}"/>
    <cellStyle name="Comma 3 6 3 4" xfId="40591" xr:uid="{3BBF7B2B-665E-41EF-9D9A-6F5535C83625}"/>
    <cellStyle name="Comma 3 6 3 5" xfId="23086" xr:uid="{A37D07B2-9B3E-4B46-AF48-752A5DF6275A}"/>
    <cellStyle name="Comma 3 6 4" xfId="7768" xr:uid="{00000000-0005-0000-0000-000033090000}"/>
    <cellStyle name="Comma 3 6 4 2" xfId="16521" xr:uid="{67977CB2-2D44-4A61-AFA3-8D444660DE65}"/>
    <cellStyle name="Comma 3 6 4 2 2" xfId="51531" xr:uid="{EF294534-070D-49EC-8921-F41151D2AFF7}"/>
    <cellStyle name="Comma 3 6 4 2 3" xfId="34026" xr:uid="{7339BEF7-39A6-4F9D-9959-4D00C7B7716B}"/>
    <cellStyle name="Comma 3 6 4 3" xfId="42779" xr:uid="{9467C86C-CE5E-4D37-9644-91BAD2271789}"/>
    <cellStyle name="Comma 3 6 4 4" xfId="25274" xr:uid="{C456C41D-1ADD-4A81-928B-D7CF618CC443}"/>
    <cellStyle name="Comma 3 6 5" xfId="12145" xr:uid="{A699F941-9D36-4EEF-B860-CCC2AEE5FCD8}"/>
    <cellStyle name="Comma 3 6 5 2" xfId="47155" xr:uid="{CB4FBC55-DE3B-48B4-BC52-9A82B9F0CD52}"/>
    <cellStyle name="Comma 3 6 5 3" xfId="29650" xr:uid="{F6DC00AC-CCEE-4015-9214-2F973FACA3B1}"/>
    <cellStyle name="Comma 3 6 6" xfId="38403" xr:uid="{D0363666-FE54-454F-88EB-406F64F818C3}"/>
    <cellStyle name="Comma 3 6 7" xfId="20898" xr:uid="{EB5C72D3-6213-472B-B46D-F9C27AFABE7C}"/>
    <cellStyle name="Comma 3 7" xfId="3937" xr:uid="{00000000-0005-0000-0000-000034090000}"/>
    <cellStyle name="Comma 3 7 2" xfId="6126" xr:uid="{00000000-0005-0000-0000-000035090000}"/>
    <cellStyle name="Comma 3 7 2 2" xfId="10503" xr:uid="{00000000-0005-0000-0000-000036090000}"/>
    <cellStyle name="Comma 3 7 2 2 2" xfId="19256" xr:uid="{FB0E8408-79E6-4573-B275-34BF88BCE8B4}"/>
    <cellStyle name="Comma 3 7 2 2 2 2" xfId="54266" xr:uid="{4C0D36C0-72E9-4CD5-8CEF-13D8692710B6}"/>
    <cellStyle name="Comma 3 7 2 2 2 3" xfId="36761" xr:uid="{6657B775-F2D2-47DF-A81D-34CF40FA290A}"/>
    <cellStyle name="Comma 3 7 2 2 3" xfId="45514" xr:uid="{17D288EC-AEBB-48CF-B405-E9F0C92B7265}"/>
    <cellStyle name="Comma 3 7 2 2 4" xfId="28009" xr:uid="{2F4A6710-5620-4204-ACEC-87D05A3A41A6}"/>
    <cellStyle name="Comma 3 7 2 3" xfId="14880" xr:uid="{EFAFD76E-35F7-481F-8D6B-105AE49D3896}"/>
    <cellStyle name="Comma 3 7 2 3 2" xfId="49890" xr:uid="{95E39A73-222F-4165-A7CE-230FC6BA32A9}"/>
    <cellStyle name="Comma 3 7 2 3 3" xfId="32385" xr:uid="{6C8CEC97-2986-4F8B-B107-48D11F3C36E1}"/>
    <cellStyle name="Comma 3 7 2 4" xfId="41138" xr:uid="{69B15146-789A-48D4-B397-0FD484566513}"/>
    <cellStyle name="Comma 3 7 2 5" xfId="23633" xr:uid="{CFF262DD-AFD4-411E-8144-7C9EC8782362}"/>
    <cellStyle name="Comma 3 7 3" xfId="8315" xr:uid="{00000000-0005-0000-0000-000037090000}"/>
    <cellStyle name="Comma 3 7 3 2" xfId="17068" xr:uid="{AEA8B94D-184C-41EA-8641-310EB657460E}"/>
    <cellStyle name="Comma 3 7 3 2 2" xfId="52078" xr:uid="{77DFE587-6D9D-4786-AD88-B4C2F2207AD8}"/>
    <cellStyle name="Comma 3 7 3 2 3" xfId="34573" xr:uid="{9C93AFB6-18AD-4B4B-926A-2932097F87A1}"/>
    <cellStyle name="Comma 3 7 3 3" xfId="43326" xr:uid="{D7CE01D1-E6EE-4F58-8334-5A60112E8A7C}"/>
    <cellStyle name="Comma 3 7 3 4" xfId="25821" xr:uid="{C7ECD146-FE5F-40E4-B701-19662D79A121}"/>
    <cellStyle name="Comma 3 7 4" xfId="12692" xr:uid="{4E69C5BE-2846-4759-8CB2-6D6146235696}"/>
    <cellStyle name="Comma 3 7 4 2" xfId="47702" xr:uid="{10EB5573-0ACE-49E0-A816-FFACFA122ECC}"/>
    <cellStyle name="Comma 3 7 4 3" xfId="30197" xr:uid="{E66C69F1-924A-4573-AE3D-4B6C3DB7C723}"/>
    <cellStyle name="Comma 3 7 5" xfId="38950" xr:uid="{A56E8156-7469-4377-944E-8CD5CF8067B4}"/>
    <cellStyle name="Comma 3 7 6" xfId="21445" xr:uid="{2C77E092-DB9E-49F8-89F1-B2D8B91B2C02}"/>
    <cellStyle name="Comma 3 8" xfId="5032" xr:uid="{00000000-0005-0000-0000-000038090000}"/>
    <cellStyle name="Comma 3 8 2" xfId="9409" xr:uid="{00000000-0005-0000-0000-000039090000}"/>
    <cellStyle name="Comma 3 8 2 2" xfId="18162" xr:uid="{1DBB00A6-79DB-42CD-B7C8-6A463191D2B2}"/>
    <cellStyle name="Comma 3 8 2 2 2" xfId="53172" xr:uid="{1BFC5BBC-A8EC-4777-8A52-CD2AA5AB3562}"/>
    <cellStyle name="Comma 3 8 2 2 3" xfId="35667" xr:uid="{0D1399FD-89E8-4E3D-BADC-76CBE63EA94D}"/>
    <cellStyle name="Comma 3 8 2 3" xfId="44420" xr:uid="{0CB8F3F3-89CD-4A6E-ACF8-5531C84E2E22}"/>
    <cellStyle name="Comma 3 8 2 4" xfId="26915" xr:uid="{4858D6D8-C5DD-4CEA-B27F-BD93A1BD9FFD}"/>
    <cellStyle name="Comma 3 8 3" xfId="13786" xr:uid="{F7532B7C-68A0-4198-A7B5-76E422307DFD}"/>
    <cellStyle name="Comma 3 8 3 2" xfId="48796" xr:uid="{1DF182EA-1BE0-4483-B0CC-42B98208D109}"/>
    <cellStyle name="Comma 3 8 3 3" xfId="31291" xr:uid="{096C7A91-AE83-464E-9342-2831B49F14FC}"/>
    <cellStyle name="Comma 3 8 4" xfId="40044" xr:uid="{6A604EDB-7986-41B3-A90D-06B7AF015D88}"/>
    <cellStyle name="Comma 3 8 5" xfId="22539" xr:uid="{710DBC93-A40F-4D24-99E0-30F1B77B3CD8}"/>
    <cellStyle name="Comma 3 9" xfId="7221" xr:uid="{00000000-0005-0000-0000-00003A090000}"/>
    <cellStyle name="Comma 3 9 2" xfId="15974" xr:uid="{2F175360-DDB8-4B9E-95B2-F7489E9EC21C}"/>
    <cellStyle name="Comma 3 9 2 2" xfId="50984" xr:uid="{85C38663-38D0-48D2-9708-56052501861E}"/>
    <cellStyle name="Comma 3 9 2 3" xfId="33479" xr:uid="{DFB647F5-D010-4511-9CA8-58722381DB2A}"/>
    <cellStyle name="Comma 3 9 3" xfId="42232" xr:uid="{0AFB48BE-A884-4D4E-B9CC-9FA46524C66F}"/>
    <cellStyle name="Comma 3 9 4" xfId="24727" xr:uid="{4FFB00C0-8A6F-4285-A36D-5E7E4DEAD4E0}"/>
    <cellStyle name="Comma 30" xfId="37845" xr:uid="{456A522A-291D-4531-B08D-0ED9A06B8297}"/>
    <cellStyle name="Comma 31" xfId="20340" xr:uid="{C70E2B95-B10C-4A5A-8414-2AD0F48DF7B5}"/>
    <cellStyle name="Comma 4" xfId="81" xr:uid="{00000000-0005-0000-0000-00003B090000}"/>
    <cellStyle name="Comma 4 10" xfId="11599" xr:uid="{AF5F7CF2-983C-49E6-B4FD-2037BD2475A7}"/>
    <cellStyle name="Comma 4 10 2" xfId="46609" xr:uid="{92A546A6-E0FB-415D-94DE-66811BAEB0EC}"/>
    <cellStyle name="Comma 4 10 3" xfId="29104" xr:uid="{558FB7E2-1094-46B9-8709-7AA80B113838}"/>
    <cellStyle name="Comma 4 11" xfId="37857" xr:uid="{0F8968A2-7F1C-4867-800A-83B04A0A94A3}"/>
    <cellStyle name="Comma 4 12" xfId="20352" xr:uid="{A517457F-8CAD-4019-B06D-18CBD97203F1}"/>
    <cellStyle name="Comma 4 2" xfId="2934" xr:uid="{00000000-0005-0000-0000-00003C090000}"/>
    <cellStyle name="Comma 4 2 10" xfId="20451" xr:uid="{C02BD72D-D9C2-47F3-9DBE-F530B20F3527}"/>
    <cellStyle name="Comma 4 2 2" xfId="3046" xr:uid="{00000000-0005-0000-0000-00003D090000}"/>
    <cellStyle name="Comma 4 2 2 2" xfId="3322" xr:uid="{00000000-0005-0000-0000-00003E090000}"/>
    <cellStyle name="Comma 4 2 2 2 2" xfId="3875" xr:uid="{00000000-0005-0000-0000-00003F090000}"/>
    <cellStyle name="Comma 4 2 2 2 2 2" xfId="4971" xr:uid="{00000000-0005-0000-0000-000040090000}"/>
    <cellStyle name="Comma 4 2 2 2 2 2 2" xfId="7160" xr:uid="{00000000-0005-0000-0000-000041090000}"/>
    <cellStyle name="Comma 4 2 2 2 2 2 2 2" xfId="11537" xr:uid="{00000000-0005-0000-0000-000042090000}"/>
    <cellStyle name="Comma 4 2 2 2 2 2 2 2 2" xfId="20290" xr:uid="{81396E81-71CC-4E39-9A52-B8E89FA91927}"/>
    <cellStyle name="Comma 4 2 2 2 2 2 2 2 2 2" xfId="55300" xr:uid="{D6583A25-E022-471B-BDF5-AC432EB60443}"/>
    <cellStyle name="Comma 4 2 2 2 2 2 2 2 2 3" xfId="37795" xr:uid="{B725C5A2-2C46-4544-B4D8-7B60757C729E}"/>
    <cellStyle name="Comma 4 2 2 2 2 2 2 2 3" xfId="46548" xr:uid="{2FF5CE93-CAD9-4BCF-9D4D-AB6D91091CE7}"/>
    <cellStyle name="Comma 4 2 2 2 2 2 2 2 4" xfId="29043" xr:uid="{3FCD4E63-EDFF-4E7B-A196-13AE63B760E3}"/>
    <cellStyle name="Comma 4 2 2 2 2 2 2 3" xfId="15914" xr:uid="{1E11EF47-5996-43B1-9A20-4AB76D450649}"/>
    <cellStyle name="Comma 4 2 2 2 2 2 2 3 2" xfId="50924" xr:uid="{383C069F-5092-4ED4-ACA4-908219D5A992}"/>
    <cellStyle name="Comma 4 2 2 2 2 2 2 3 3" xfId="33419" xr:uid="{CED82C5B-05B3-442F-BBD2-12ECA6866EF4}"/>
    <cellStyle name="Comma 4 2 2 2 2 2 2 4" xfId="42172" xr:uid="{B240A8BC-BCFA-4231-BCF7-098B2710E020}"/>
    <cellStyle name="Comma 4 2 2 2 2 2 2 5" xfId="24667" xr:uid="{3EB48001-CCB6-42EB-B9C7-71B61279AA14}"/>
    <cellStyle name="Comma 4 2 2 2 2 2 3" xfId="9349" xr:uid="{00000000-0005-0000-0000-000043090000}"/>
    <cellStyle name="Comma 4 2 2 2 2 2 3 2" xfId="18102" xr:uid="{1E70E198-E4F3-495B-ABA5-D5EA0F23CD0F}"/>
    <cellStyle name="Comma 4 2 2 2 2 2 3 2 2" xfId="53112" xr:uid="{E9D28E20-44F2-4629-AC17-0EA90CB800B8}"/>
    <cellStyle name="Comma 4 2 2 2 2 2 3 2 3" xfId="35607" xr:uid="{88F4112A-CFE5-47A6-B844-AE60FADAB411}"/>
    <cellStyle name="Comma 4 2 2 2 2 2 3 3" xfId="44360" xr:uid="{502CF935-9CB5-47FF-8076-C1FD158B6B56}"/>
    <cellStyle name="Comma 4 2 2 2 2 2 3 4" xfId="26855" xr:uid="{1351E7F4-53F2-49CD-9CEB-943896987F8A}"/>
    <cellStyle name="Comma 4 2 2 2 2 2 4" xfId="13726" xr:uid="{753D79C7-3282-4875-B9B5-D1E3210828A7}"/>
    <cellStyle name="Comma 4 2 2 2 2 2 4 2" xfId="48736" xr:uid="{CC94CAF8-8A4B-4BB9-96E1-A963D8CD9B2D}"/>
    <cellStyle name="Comma 4 2 2 2 2 2 4 3" xfId="31231" xr:uid="{93C794DE-9909-4196-BDA2-29DFA2E9B617}"/>
    <cellStyle name="Comma 4 2 2 2 2 2 5" xfId="39984" xr:uid="{40E4FFFC-3B9A-4469-BF1D-28D63B9141DA}"/>
    <cellStyle name="Comma 4 2 2 2 2 2 6" xfId="22479" xr:uid="{E41A1E39-1BE5-4E27-8C60-BBB4BC3A55D0}"/>
    <cellStyle name="Comma 4 2 2 2 2 3" xfId="6066" xr:uid="{00000000-0005-0000-0000-000044090000}"/>
    <cellStyle name="Comma 4 2 2 2 2 3 2" xfId="10443" xr:uid="{00000000-0005-0000-0000-000045090000}"/>
    <cellStyle name="Comma 4 2 2 2 2 3 2 2" xfId="19196" xr:uid="{F96A38F4-5E37-46E0-AA9C-40CA132C3EAB}"/>
    <cellStyle name="Comma 4 2 2 2 2 3 2 2 2" xfId="54206" xr:uid="{9CBC53E2-D93A-4A4D-83D9-3E90B35ABAD5}"/>
    <cellStyle name="Comma 4 2 2 2 2 3 2 2 3" xfId="36701" xr:uid="{07786DFF-E372-4E88-A8DA-D07C82AA047E}"/>
    <cellStyle name="Comma 4 2 2 2 2 3 2 3" xfId="45454" xr:uid="{709B17F5-DB9D-4DDE-B8BB-3083CA470C25}"/>
    <cellStyle name="Comma 4 2 2 2 2 3 2 4" xfId="27949" xr:uid="{F49AF83D-3E8E-40C7-894B-4D93D3B17B23}"/>
    <cellStyle name="Comma 4 2 2 2 2 3 3" xfId="14820" xr:uid="{F6CDE507-9240-4907-8866-F339F0DE88C7}"/>
    <cellStyle name="Comma 4 2 2 2 2 3 3 2" xfId="49830" xr:uid="{1875A673-0BAD-4565-BF10-DF28C23C4DAF}"/>
    <cellStyle name="Comma 4 2 2 2 2 3 3 3" xfId="32325" xr:uid="{ED5A13A3-873F-463E-8532-F5C10B5DD92E}"/>
    <cellStyle name="Comma 4 2 2 2 2 3 4" xfId="41078" xr:uid="{0BB9119A-4359-4711-A045-7A2769C9CBBA}"/>
    <cellStyle name="Comma 4 2 2 2 2 3 5" xfId="23573" xr:uid="{E9D25ACD-EF57-4A90-8A6B-6C392A201B5D}"/>
    <cellStyle name="Comma 4 2 2 2 2 4" xfId="8255" xr:uid="{00000000-0005-0000-0000-000046090000}"/>
    <cellStyle name="Comma 4 2 2 2 2 4 2" xfId="17008" xr:uid="{642A403E-54B8-42F9-BD0C-667EE7C1CAEC}"/>
    <cellStyle name="Comma 4 2 2 2 2 4 2 2" xfId="52018" xr:uid="{9FBA3949-3BFF-4EE7-9E49-C2F482B92612}"/>
    <cellStyle name="Comma 4 2 2 2 2 4 2 3" xfId="34513" xr:uid="{04C8E1F1-EBE4-4DB0-A66F-14DC4D99C1A1}"/>
    <cellStyle name="Comma 4 2 2 2 2 4 3" xfId="43266" xr:uid="{5646726E-C23A-4C39-9814-6B3A0B2AFF5E}"/>
    <cellStyle name="Comma 4 2 2 2 2 4 4" xfId="25761" xr:uid="{5B7E98BB-E649-475A-989B-4C872764C99D}"/>
    <cellStyle name="Comma 4 2 2 2 2 5" xfId="12632" xr:uid="{6E2D595C-E190-41DD-BD63-F5C99FE11479}"/>
    <cellStyle name="Comma 4 2 2 2 2 5 2" xfId="47642" xr:uid="{502A5724-299D-45C5-BFF7-09363B926683}"/>
    <cellStyle name="Comma 4 2 2 2 2 5 3" xfId="30137" xr:uid="{0986FBA6-79CB-477D-A164-EF81E7439DA9}"/>
    <cellStyle name="Comma 4 2 2 2 2 6" xfId="38890" xr:uid="{1ABC23BA-21C2-47C5-86F4-C2A8B3FCBC76}"/>
    <cellStyle name="Comma 4 2 2 2 2 7" xfId="21385" xr:uid="{B40C03A2-4D45-47A0-AAEB-5393FC6302EE}"/>
    <cellStyle name="Comma 4 2 2 2 3" xfId="4423" xr:uid="{00000000-0005-0000-0000-000047090000}"/>
    <cellStyle name="Comma 4 2 2 2 3 2" xfId="6612" xr:uid="{00000000-0005-0000-0000-000048090000}"/>
    <cellStyle name="Comma 4 2 2 2 3 2 2" xfId="10989" xr:uid="{00000000-0005-0000-0000-000049090000}"/>
    <cellStyle name="Comma 4 2 2 2 3 2 2 2" xfId="19742" xr:uid="{00864BD2-C9AF-4FC7-82CF-17200DFE859F}"/>
    <cellStyle name="Comma 4 2 2 2 3 2 2 2 2" xfId="54752" xr:uid="{A4776B37-576D-4055-918E-B6EAAB0EF958}"/>
    <cellStyle name="Comma 4 2 2 2 3 2 2 2 3" xfId="37247" xr:uid="{A936D952-BD86-4328-BAE1-206B1922A088}"/>
    <cellStyle name="Comma 4 2 2 2 3 2 2 3" xfId="46000" xr:uid="{386E819E-A4A3-454E-96E4-65D815702519}"/>
    <cellStyle name="Comma 4 2 2 2 3 2 2 4" xfId="28495" xr:uid="{C8CF9472-C4AF-4C4C-940C-B446A0569036}"/>
    <cellStyle name="Comma 4 2 2 2 3 2 3" xfId="15366" xr:uid="{95F3524F-AF56-4095-A972-FA7CE568F38A}"/>
    <cellStyle name="Comma 4 2 2 2 3 2 3 2" xfId="50376" xr:uid="{CAF16B23-B89F-4A09-957C-72D1875D9828}"/>
    <cellStyle name="Comma 4 2 2 2 3 2 3 3" xfId="32871" xr:uid="{A1FD5E58-5003-4A29-8618-B9E21ABE7F3E}"/>
    <cellStyle name="Comma 4 2 2 2 3 2 4" xfId="41624" xr:uid="{48C71932-2EAB-4440-8DF7-AD0FBBAAB892}"/>
    <cellStyle name="Comma 4 2 2 2 3 2 5" xfId="24119" xr:uid="{7B58BC2E-65D7-420A-9416-7E2D153EE95F}"/>
    <cellStyle name="Comma 4 2 2 2 3 3" xfId="8801" xr:uid="{00000000-0005-0000-0000-00004A090000}"/>
    <cellStyle name="Comma 4 2 2 2 3 3 2" xfId="17554" xr:uid="{9513C5AF-1577-488A-A077-A1511728DB64}"/>
    <cellStyle name="Comma 4 2 2 2 3 3 2 2" xfId="52564" xr:uid="{0FD020F3-9EB4-45E7-8A4B-F69FECD52F20}"/>
    <cellStyle name="Comma 4 2 2 2 3 3 2 3" xfId="35059" xr:uid="{BB1E9C11-AD69-48FD-B4B0-A6C8E34DD9AB}"/>
    <cellStyle name="Comma 4 2 2 2 3 3 3" xfId="43812" xr:uid="{9445CA91-DEE7-45B5-A274-1FDB5ED25B64}"/>
    <cellStyle name="Comma 4 2 2 2 3 3 4" xfId="26307" xr:uid="{52A568B0-9886-4051-B64B-D4281815518F}"/>
    <cellStyle name="Comma 4 2 2 2 3 4" xfId="13178" xr:uid="{443B8479-D73A-4155-B6F1-183A3D33D69C}"/>
    <cellStyle name="Comma 4 2 2 2 3 4 2" xfId="48188" xr:uid="{DBFC2CA9-4AF3-4637-AB19-583E5B63E927}"/>
    <cellStyle name="Comma 4 2 2 2 3 4 3" xfId="30683" xr:uid="{BB76836C-1E72-4E68-B1C1-23433E4E773B}"/>
    <cellStyle name="Comma 4 2 2 2 3 5" xfId="39436" xr:uid="{1DD2044B-4F03-4B88-83EA-4E0FB8076897}"/>
    <cellStyle name="Comma 4 2 2 2 3 6" xfId="21931" xr:uid="{F80421E6-8F97-4D42-B1D0-293D47A831DB}"/>
    <cellStyle name="Comma 4 2 2 2 4" xfId="5518" xr:uid="{00000000-0005-0000-0000-00004B090000}"/>
    <cellStyle name="Comma 4 2 2 2 4 2" xfId="9895" xr:uid="{00000000-0005-0000-0000-00004C090000}"/>
    <cellStyle name="Comma 4 2 2 2 4 2 2" xfId="18648" xr:uid="{A89A60ED-2340-4527-9145-1B48962C7A4F}"/>
    <cellStyle name="Comma 4 2 2 2 4 2 2 2" xfId="53658" xr:uid="{B7CDD570-A3CD-4E83-A478-A4D022C194E2}"/>
    <cellStyle name="Comma 4 2 2 2 4 2 2 3" xfId="36153" xr:uid="{0DE346D8-88E6-4121-8A4D-361A8AA408DD}"/>
    <cellStyle name="Comma 4 2 2 2 4 2 3" xfId="44906" xr:uid="{37BBD59B-4BE5-4191-8CA7-5E70075EF6AE}"/>
    <cellStyle name="Comma 4 2 2 2 4 2 4" xfId="27401" xr:uid="{B813F2DA-6DA9-4F4B-B932-61A9B2CDA726}"/>
    <cellStyle name="Comma 4 2 2 2 4 3" xfId="14272" xr:uid="{D0D5196F-9EB8-406D-BBE7-069CC4DBFA83}"/>
    <cellStyle name="Comma 4 2 2 2 4 3 2" xfId="49282" xr:uid="{881275B3-0254-4590-B405-881562415E93}"/>
    <cellStyle name="Comma 4 2 2 2 4 3 3" xfId="31777" xr:uid="{750335E2-4398-4906-A99D-7B3386FA5A6A}"/>
    <cellStyle name="Comma 4 2 2 2 4 4" xfId="40530" xr:uid="{2A950A25-4899-4803-850E-02956518EB43}"/>
    <cellStyle name="Comma 4 2 2 2 4 5" xfId="23025" xr:uid="{972635D0-1797-4AE6-8459-C009B749CC92}"/>
    <cellStyle name="Comma 4 2 2 2 5" xfId="7707" xr:uid="{00000000-0005-0000-0000-00004D090000}"/>
    <cellStyle name="Comma 4 2 2 2 5 2" xfId="16460" xr:uid="{1F55CB06-0EAA-4F94-99D6-D5401F0C1511}"/>
    <cellStyle name="Comma 4 2 2 2 5 2 2" xfId="51470" xr:uid="{77B52108-FF0C-4747-9712-7E604DF5EBCD}"/>
    <cellStyle name="Comma 4 2 2 2 5 2 3" xfId="33965" xr:uid="{5644AFBC-C973-4AFB-83B5-7D8AC98DAAF3}"/>
    <cellStyle name="Comma 4 2 2 2 5 3" xfId="42718" xr:uid="{B4437468-E120-4D16-AF5F-DD10347F9E23}"/>
    <cellStyle name="Comma 4 2 2 2 5 4" xfId="25213" xr:uid="{EABF446F-EA1B-4E2B-96BB-6ACE20994A2A}"/>
    <cellStyle name="Comma 4 2 2 2 6" xfId="12084" xr:uid="{7B17B8BD-5DFB-423B-8A1C-0F6EBED84A6E}"/>
    <cellStyle name="Comma 4 2 2 2 6 2" xfId="47094" xr:uid="{4121F879-88D5-4641-B250-1DE7FE822833}"/>
    <cellStyle name="Comma 4 2 2 2 6 3" xfId="29589" xr:uid="{332CF896-4D9D-4DC2-AA3D-2EB30370F947}"/>
    <cellStyle name="Comma 4 2 2 2 7" xfId="38342" xr:uid="{4D32435E-C8C2-42E2-B3D8-05BE40D7882B}"/>
    <cellStyle name="Comma 4 2 2 2 8" xfId="20837" xr:uid="{3195D967-4957-4C29-8DC3-3E02390CE0F8}"/>
    <cellStyle name="Comma 4 2 2 3" xfId="3601" xr:uid="{00000000-0005-0000-0000-00004E090000}"/>
    <cellStyle name="Comma 4 2 2 3 2" xfId="4697" xr:uid="{00000000-0005-0000-0000-00004F090000}"/>
    <cellStyle name="Comma 4 2 2 3 2 2" xfId="6886" xr:uid="{00000000-0005-0000-0000-000050090000}"/>
    <cellStyle name="Comma 4 2 2 3 2 2 2" xfId="11263" xr:uid="{00000000-0005-0000-0000-000051090000}"/>
    <cellStyle name="Comma 4 2 2 3 2 2 2 2" xfId="20016" xr:uid="{2304D4E6-BDCF-4A7F-ABE1-2C0836085879}"/>
    <cellStyle name="Comma 4 2 2 3 2 2 2 2 2" xfId="55026" xr:uid="{D2AA74FC-34A5-4700-AEE1-8351ADDC4EEF}"/>
    <cellStyle name="Comma 4 2 2 3 2 2 2 2 3" xfId="37521" xr:uid="{BF6B1EBE-EBDD-4829-9E1B-0AA05B3CFC48}"/>
    <cellStyle name="Comma 4 2 2 3 2 2 2 3" xfId="46274" xr:uid="{67175413-3447-432A-B798-5BC52D28DF8B}"/>
    <cellStyle name="Comma 4 2 2 3 2 2 2 4" xfId="28769" xr:uid="{819447F2-CE53-4F88-A554-BD9F94EE7B6A}"/>
    <cellStyle name="Comma 4 2 2 3 2 2 3" xfId="15640" xr:uid="{9064A387-BD30-4024-AE6C-2A25429134F3}"/>
    <cellStyle name="Comma 4 2 2 3 2 2 3 2" xfId="50650" xr:uid="{AD7EC3F8-3F38-4FBE-A58A-5DA8B0FFD9F9}"/>
    <cellStyle name="Comma 4 2 2 3 2 2 3 3" xfId="33145" xr:uid="{0DFB6E1E-299A-40E4-9A0F-1A1ABDAE70B0}"/>
    <cellStyle name="Comma 4 2 2 3 2 2 4" xfId="41898" xr:uid="{B1852451-DDE6-4BF2-B608-21CDB0023069}"/>
    <cellStyle name="Comma 4 2 2 3 2 2 5" xfId="24393" xr:uid="{B01CB656-2C89-4C21-B366-D215E1D01947}"/>
    <cellStyle name="Comma 4 2 2 3 2 3" xfId="9075" xr:uid="{00000000-0005-0000-0000-000052090000}"/>
    <cellStyle name="Comma 4 2 2 3 2 3 2" xfId="17828" xr:uid="{53B610E0-4FBE-4C21-9F4E-A0ACB57AB439}"/>
    <cellStyle name="Comma 4 2 2 3 2 3 2 2" xfId="52838" xr:uid="{E31DA6BD-779D-4BFE-AA20-DF43B6FF9D72}"/>
    <cellStyle name="Comma 4 2 2 3 2 3 2 3" xfId="35333" xr:uid="{635B42B4-356A-493B-9130-F0441AB17FFF}"/>
    <cellStyle name="Comma 4 2 2 3 2 3 3" xfId="44086" xr:uid="{7A8E2499-6E59-4BCE-A98C-C27F709D5A8C}"/>
    <cellStyle name="Comma 4 2 2 3 2 3 4" xfId="26581" xr:uid="{3E2F43D1-9DAA-45C6-9706-BC15443CDED6}"/>
    <cellStyle name="Comma 4 2 2 3 2 4" xfId="13452" xr:uid="{0C05FFE8-FCD9-47CD-ABBA-01C904871EC8}"/>
    <cellStyle name="Comma 4 2 2 3 2 4 2" xfId="48462" xr:uid="{4C4A0FF2-3D19-4058-A0EC-6F81608AE9AF}"/>
    <cellStyle name="Comma 4 2 2 3 2 4 3" xfId="30957" xr:uid="{55A2DC03-DC6A-4833-ACEF-ECBA99674378}"/>
    <cellStyle name="Comma 4 2 2 3 2 5" xfId="39710" xr:uid="{E5250BA7-664C-430F-9899-C55B354C3D70}"/>
    <cellStyle name="Comma 4 2 2 3 2 6" xfId="22205" xr:uid="{0FEFA243-C00C-433D-B02A-0317B916989B}"/>
    <cellStyle name="Comma 4 2 2 3 3" xfId="5792" xr:uid="{00000000-0005-0000-0000-000053090000}"/>
    <cellStyle name="Comma 4 2 2 3 3 2" xfId="10169" xr:uid="{00000000-0005-0000-0000-000054090000}"/>
    <cellStyle name="Comma 4 2 2 3 3 2 2" xfId="18922" xr:uid="{67B385D8-3E06-4693-8AA1-9C61EEFCF1BF}"/>
    <cellStyle name="Comma 4 2 2 3 3 2 2 2" xfId="53932" xr:uid="{7B1B55F8-8B17-492A-B61C-4782CB769F03}"/>
    <cellStyle name="Comma 4 2 2 3 3 2 2 3" xfId="36427" xr:uid="{C6623168-75FF-4BE7-A42A-6FBCD656405C}"/>
    <cellStyle name="Comma 4 2 2 3 3 2 3" xfId="45180" xr:uid="{E86218B8-E473-403A-B2A2-62828F2A3BE8}"/>
    <cellStyle name="Comma 4 2 2 3 3 2 4" xfId="27675" xr:uid="{E82FC2F3-087B-48ED-BCC8-F6C7F4D45B38}"/>
    <cellStyle name="Comma 4 2 2 3 3 3" xfId="14546" xr:uid="{DC3EABEC-191A-4C20-9421-743AAAF9D7CE}"/>
    <cellStyle name="Comma 4 2 2 3 3 3 2" xfId="49556" xr:uid="{F802A6C2-BAB7-4059-B7B3-90524C9615D9}"/>
    <cellStyle name="Comma 4 2 2 3 3 3 3" xfId="32051" xr:uid="{737FDB91-197B-4B46-87FC-026258A0678B}"/>
    <cellStyle name="Comma 4 2 2 3 3 4" xfId="40804" xr:uid="{2211FA14-4CAF-4E64-AFF7-B840DE4A1D67}"/>
    <cellStyle name="Comma 4 2 2 3 3 5" xfId="23299" xr:uid="{AA69C82A-8F23-4CEF-8118-B167F0DBAD15}"/>
    <cellStyle name="Comma 4 2 2 3 4" xfId="7981" xr:uid="{00000000-0005-0000-0000-000055090000}"/>
    <cellStyle name="Comma 4 2 2 3 4 2" xfId="16734" xr:uid="{56B2A5EC-B57B-452A-B7B2-805ED59833CF}"/>
    <cellStyle name="Comma 4 2 2 3 4 2 2" xfId="51744" xr:uid="{7B9E0363-1AB7-4511-BD57-06A446B8AC40}"/>
    <cellStyle name="Comma 4 2 2 3 4 2 3" xfId="34239" xr:uid="{22B5B084-A61F-474A-8871-DDE951882CFC}"/>
    <cellStyle name="Comma 4 2 2 3 4 3" xfId="42992" xr:uid="{AF43FD3D-A20C-4383-9DD8-66707B8E0788}"/>
    <cellStyle name="Comma 4 2 2 3 4 4" xfId="25487" xr:uid="{D35560D3-62FA-41C2-B231-A6679495737F}"/>
    <cellStyle name="Comma 4 2 2 3 5" xfId="12358" xr:uid="{02295910-58F3-4405-ACD5-7BBBE9703233}"/>
    <cellStyle name="Comma 4 2 2 3 5 2" xfId="47368" xr:uid="{88B27F54-0848-422C-AA77-1D2FC4CBA550}"/>
    <cellStyle name="Comma 4 2 2 3 5 3" xfId="29863" xr:uid="{8A985B7F-3ADB-4532-9D47-7A6ECFA89B2D}"/>
    <cellStyle name="Comma 4 2 2 3 6" xfId="38616" xr:uid="{2D288499-F349-4486-9B2F-3F4DF4734396}"/>
    <cellStyle name="Comma 4 2 2 3 7" xfId="21111" xr:uid="{63CFA833-E39F-48F3-AA82-DF588021BA64}"/>
    <cellStyle name="Comma 4 2 2 4" xfId="4149" xr:uid="{00000000-0005-0000-0000-000056090000}"/>
    <cellStyle name="Comma 4 2 2 4 2" xfId="6338" xr:uid="{00000000-0005-0000-0000-000057090000}"/>
    <cellStyle name="Comma 4 2 2 4 2 2" xfId="10715" xr:uid="{00000000-0005-0000-0000-000058090000}"/>
    <cellStyle name="Comma 4 2 2 4 2 2 2" xfId="19468" xr:uid="{DCE514CF-DAF9-4888-9B69-67EA993AE0B7}"/>
    <cellStyle name="Comma 4 2 2 4 2 2 2 2" xfId="54478" xr:uid="{B6625109-9F13-4DEB-BD95-47E11524CC4D}"/>
    <cellStyle name="Comma 4 2 2 4 2 2 2 3" xfId="36973" xr:uid="{76E78D4E-FAAA-4A60-8FC8-4ACCDACC0466}"/>
    <cellStyle name="Comma 4 2 2 4 2 2 3" xfId="45726" xr:uid="{4573A978-D209-4A1C-816E-05A4DBCAC199}"/>
    <cellStyle name="Comma 4 2 2 4 2 2 4" xfId="28221" xr:uid="{3E8F1AA9-3F0B-45B4-9B08-9C62514ACD9B}"/>
    <cellStyle name="Comma 4 2 2 4 2 3" xfId="15092" xr:uid="{3285BF48-B655-42A8-A412-F2C152791098}"/>
    <cellStyle name="Comma 4 2 2 4 2 3 2" xfId="50102" xr:uid="{1FEE9D78-1915-4B98-A1A2-FFB8D5BC408E}"/>
    <cellStyle name="Comma 4 2 2 4 2 3 3" xfId="32597" xr:uid="{5C7F2FA5-BE6B-4CB3-9259-4D1765D26071}"/>
    <cellStyle name="Comma 4 2 2 4 2 4" xfId="41350" xr:uid="{4CC60D15-B413-440F-A604-C7ED7E8D2A01}"/>
    <cellStyle name="Comma 4 2 2 4 2 5" xfId="23845" xr:uid="{A6FD9838-A888-4CB3-AC01-9202A55476ED}"/>
    <cellStyle name="Comma 4 2 2 4 3" xfId="8527" xr:uid="{00000000-0005-0000-0000-000059090000}"/>
    <cellStyle name="Comma 4 2 2 4 3 2" xfId="17280" xr:uid="{C72820F5-C90C-408B-B3C6-1811AEB9BE9F}"/>
    <cellStyle name="Comma 4 2 2 4 3 2 2" xfId="52290" xr:uid="{3866D528-BE60-47AC-B189-161AE43CBC61}"/>
    <cellStyle name="Comma 4 2 2 4 3 2 3" xfId="34785" xr:uid="{996E88E9-D84F-4AC3-9DE0-8AB660AF83AD}"/>
    <cellStyle name="Comma 4 2 2 4 3 3" xfId="43538" xr:uid="{B6122A7B-42E9-4E37-9197-95EC8CE5D34A}"/>
    <cellStyle name="Comma 4 2 2 4 3 4" xfId="26033" xr:uid="{0C7B77BC-56B8-49C9-BB0B-FD6998767BF2}"/>
    <cellStyle name="Comma 4 2 2 4 4" xfId="12904" xr:uid="{DE83E3EF-0015-4352-9157-427FA253ED8C}"/>
    <cellStyle name="Comma 4 2 2 4 4 2" xfId="47914" xr:uid="{97789DB0-152E-4403-BD14-406FCA34CA76}"/>
    <cellStyle name="Comma 4 2 2 4 4 3" xfId="30409" xr:uid="{A13DA42A-0E28-475D-B57F-1CFD03B7047D}"/>
    <cellStyle name="Comma 4 2 2 4 5" xfId="39162" xr:uid="{34DE6B43-1ACD-47D5-AEB4-2A68404520CC}"/>
    <cellStyle name="Comma 4 2 2 4 6" xfId="21657" xr:uid="{9209439E-69AE-47F6-8849-C24AA0DC41E0}"/>
    <cellStyle name="Comma 4 2 2 5" xfId="5244" xr:uid="{00000000-0005-0000-0000-00005A090000}"/>
    <cellStyle name="Comma 4 2 2 5 2" xfId="9621" xr:uid="{00000000-0005-0000-0000-00005B090000}"/>
    <cellStyle name="Comma 4 2 2 5 2 2" xfId="18374" xr:uid="{B4F6BCDF-4FDD-41F6-9551-A16C23D772A1}"/>
    <cellStyle name="Comma 4 2 2 5 2 2 2" xfId="53384" xr:uid="{67970AC9-317F-41D8-9CFA-356229C677E3}"/>
    <cellStyle name="Comma 4 2 2 5 2 2 3" xfId="35879" xr:uid="{D6DBCD1D-88F5-4E42-86FF-8275227E2797}"/>
    <cellStyle name="Comma 4 2 2 5 2 3" xfId="44632" xr:uid="{895C2CC6-924F-427B-BEB5-B645EC9F9093}"/>
    <cellStyle name="Comma 4 2 2 5 2 4" xfId="27127" xr:uid="{0DA676AD-87F9-47E2-B03C-F47849115FBD}"/>
    <cellStyle name="Comma 4 2 2 5 3" xfId="13998" xr:uid="{F17CC8D4-8AD0-48EB-B3FA-CDB72CF2BD47}"/>
    <cellStyle name="Comma 4 2 2 5 3 2" xfId="49008" xr:uid="{E034635F-0E7A-4A61-9B86-D73ACC4EF82C}"/>
    <cellStyle name="Comma 4 2 2 5 3 3" xfId="31503" xr:uid="{C62E7B19-5903-4F14-83B8-AAB1FCB39335}"/>
    <cellStyle name="Comma 4 2 2 5 4" xfId="40256" xr:uid="{690DB592-27A9-468F-9EAB-E3BDC8A7A677}"/>
    <cellStyle name="Comma 4 2 2 5 5" xfId="22751" xr:uid="{CE89E24B-7342-42B9-9068-BD617EC30390}"/>
    <cellStyle name="Comma 4 2 2 6" xfId="7433" xr:uid="{00000000-0005-0000-0000-00005C090000}"/>
    <cellStyle name="Comma 4 2 2 6 2" xfId="16186" xr:uid="{C0AE8A2E-B96A-404E-B25C-ED0DDBE5D74C}"/>
    <cellStyle name="Comma 4 2 2 6 2 2" xfId="51196" xr:uid="{941658CF-5767-4964-9E16-CA9293B09415}"/>
    <cellStyle name="Comma 4 2 2 6 2 3" xfId="33691" xr:uid="{A5C133B4-2EFA-48BD-A5E8-D5EABF8267FA}"/>
    <cellStyle name="Comma 4 2 2 6 3" xfId="42444" xr:uid="{7D0B6BEC-21F5-4B03-9853-87082D56DF74}"/>
    <cellStyle name="Comma 4 2 2 6 4" xfId="24939" xr:uid="{0760DFA1-020C-4B8D-AA17-BCF4D36681F2}"/>
    <cellStyle name="Comma 4 2 2 7" xfId="11810" xr:uid="{62642288-BB5D-4DD9-BDE7-89D78512151E}"/>
    <cellStyle name="Comma 4 2 2 7 2" xfId="46820" xr:uid="{F70A63BC-C6D3-48AD-AB8C-78A3AD6C0DF0}"/>
    <cellStyle name="Comma 4 2 2 7 3" xfId="29315" xr:uid="{4C747F9C-3E47-4E72-B574-525AEF81B033}"/>
    <cellStyle name="Comma 4 2 2 8" xfId="38068" xr:uid="{071ED919-B0AF-4378-A441-A3DB80AB6502}"/>
    <cellStyle name="Comma 4 2 2 9" xfId="20563" xr:uid="{5B9A416D-175D-4767-9978-FA8EDF677229}"/>
    <cellStyle name="Comma 4 2 3" xfId="3210" xr:uid="{00000000-0005-0000-0000-00005D090000}"/>
    <cellStyle name="Comma 4 2 3 2" xfId="3763" xr:uid="{00000000-0005-0000-0000-00005E090000}"/>
    <cellStyle name="Comma 4 2 3 2 2" xfId="4859" xr:uid="{00000000-0005-0000-0000-00005F090000}"/>
    <cellStyle name="Comma 4 2 3 2 2 2" xfId="7048" xr:uid="{00000000-0005-0000-0000-000060090000}"/>
    <cellStyle name="Comma 4 2 3 2 2 2 2" xfId="11425" xr:uid="{00000000-0005-0000-0000-000061090000}"/>
    <cellStyle name="Comma 4 2 3 2 2 2 2 2" xfId="20178" xr:uid="{9281A03D-5C87-438D-AA2D-F2FA27C8A671}"/>
    <cellStyle name="Comma 4 2 3 2 2 2 2 2 2" xfId="55188" xr:uid="{E650B48F-960D-47A3-A270-0FF36C820684}"/>
    <cellStyle name="Comma 4 2 3 2 2 2 2 2 3" xfId="37683" xr:uid="{A6270A99-0416-40F9-BFED-E6374FCB8924}"/>
    <cellStyle name="Comma 4 2 3 2 2 2 2 3" xfId="46436" xr:uid="{5D65416B-DFD3-450B-A684-151B2F552C54}"/>
    <cellStyle name="Comma 4 2 3 2 2 2 2 4" xfId="28931" xr:uid="{8486363B-5A36-4DE8-BD5B-C1AFE38AB0AC}"/>
    <cellStyle name="Comma 4 2 3 2 2 2 3" xfId="15802" xr:uid="{62F65866-CC4D-4C30-956C-7D60763F39F3}"/>
    <cellStyle name="Comma 4 2 3 2 2 2 3 2" xfId="50812" xr:uid="{7BEF06D3-DBFC-4C76-96C2-B736D01736B0}"/>
    <cellStyle name="Comma 4 2 3 2 2 2 3 3" xfId="33307" xr:uid="{2A7356D0-BC03-4F71-9EE8-868E987643B6}"/>
    <cellStyle name="Comma 4 2 3 2 2 2 4" xfId="42060" xr:uid="{5E97488B-4554-47ED-8442-EC1CDEF39D7C}"/>
    <cellStyle name="Comma 4 2 3 2 2 2 5" xfId="24555" xr:uid="{098C3652-4721-41D4-A88B-5AAE9B16F9C6}"/>
    <cellStyle name="Comma 4 2 3 2 2 3" xfId="9237" xr:uid="{00000000-0005-0000-0000-000062090000}"/>
    <cellStyle name="Comma 4 2 3 2 2 3 2" xfId="17990" xr:uid="{CBF5DC0C-23A2-44AF-A444-01DDA2362DE2}"/>
    <cellStyle name="Comma 4 2 3 2 2 3 2 2" xfId="53000" xr:uid="{B5F55321-5905-40C5-A307-1E831090031C}"/>
    <cellStyle name="Comma 4 2 3 2 2 3 2 3" xfId="35495" xr:uid="{E5314B88-3EAB-47D4-AA9B-DF9CC99A0FE4}"/>
    <cellStyle name="Comma 4 2 3 2 2 3 3" xfId="44248" xr:uid="{918B1E7F-7298-4884-9E0C-4A9EFAE7A43D}"/>
    <cellStyle name="Comma 4 2 3 2 2 3 4" xfId="26743" xr:uid="{27BE6EB9-9555-471C-AAE2-052C7274F93A}"/>
    <cellStyle name="Comma 4 2 3 2 2 4" xfId="13614" xr:uid="{2417D402-A99B-4AB5-A12F-ED74C116220A}"/>
    <cellStyle name="Comma 4 2 3 2 2 4 2" xfId="48624" xr:uid="{880DC2EF-4820-42C2-B20B-BEA5B1B24D25}"/>
    <cellStyle name="Comma 4 2 3 2 2 4 3" xfId="31119" xr:uid="{EA621538-D1FF-4848-9E28-A341C89BB2A7}"/>
    <cellStyle name="Comma 4 2 3 2 2 5" xfId="39872" xr:uid="{3BD72D47-991E-4D1D-B143-B4114DD27E72}"/>
    <cellStyle name="Comma 4 2 3 2 2 6" xfId="22367" xr:uid="{BD351DD1-5A62-4C95-9ACF-C9B5DAE42471}"/>
    <cellStyle name="Comma 4 2 3 2 3" xfId="5954" xr:uid="{00000000-0005-0000-0000-000063090000}"/>
    <cellStyle name="Comma 4 2 3 2 3 2" xfId="10331" xr:uid="{00000000-0005-0000-0000-000064090000}"/>
    <cellStyle name="Comma 4 2 3 2 3 2 2" xfId="19084" xr:uid="{F90A899D-1D2C-4C25-BEEE-58EF537E484F}"/>
    <cellStyle name="Comma 4 2 3 2 3 2 2 2" xfId="54094" xr:uid="{204DA3CC-534F-4053-A70C-38225D0C5819}"/>
    <cellStyle name="Comma 4 2 3 2 3 2 2 3" xfId="36589" xr:uid="{2354E53E-EBB6-4FC1-97FF-50571B3A766F}"/>
    <cellStyle name="Comma 4 2 3 2 3 2 3" xfId="45342" xr:uid="{C153A733-9F84-4C82-A64A-6DB71AD6905B}"/>
    <cellStyle name="Comma 4 2 3 2 3 2 4" xfId="27837" xr:uid="{7C94C05A-F952-43FD-A9A0-FF04D9787D5C}"/>
    <cellStyle name="Comma 4 2 3 2 3 3" xfId="14708" xr:uid="{F55D25E3-42D1-4546-9F9C-555ECEE38EE4}"/>
    <cellStyle name="Comma 4 2 3 2 3 3 2" xfId="49718" xr:uid="{053671C9-F9E6-4AA7-9087-9C321EBE0FD7}"/>
    <cellStyle name="Comma 4 2 3 2 3 3 3" xfId="32213" xr:uid="{5377FFA0-1D3C-46AF-A31C-78C4F7800C5C}"/>
    <cellStyle name="Comma 4 2 3 2 3 4" xfId="40966" xr:uid="{562B00C5-B255-4B3A-A814-C118639FC4A2}"/>
    <cellStyle name="Comma 4 2 3 2 3 5" xfId="23461" xr:uid="{E5E42DAF-20CB-4DF0-B898-10887A9E4A97}"/>
    <cellStyle name="Comma 4 2 3 2 4" xfId="8143" xr:uid="{00000000-0005-0000-0000-000065090000}"/>
    <cellStyle name="Comma 4 2 3 2 4 2" xfId="16896" xr:uid="{E3FA83F8-E5A2-4697-8044-065FB3B2F836}"/>
    <cellStyle name="Comma 4 2 3 2 4 2 2" xfId="51906" xr:uid="{4BC9F984-8CB8-4735-8701-276274F1F836}"/>
    <cellStyle name="Comma 4 2 3 2 4 2 3" xfId="34401" xr:uid="{EC542B72-C6FF-4D67-B601-FBE892ABDBB4}"/>
    <cellStyle name="Comma 4 2 3 2 4 3" xfId="43154" xr:uid="{68D8AC15-3970-4676-A20E-94F69280497F}"/>
    <cellStyle name="Comma 4 2 3 2 4 4" xfId="25649" xr:uid="{A737FFF8-754A-491E-92C5-D11CDB6CAB9A}"/>
    <cellStyle name="Comma 4 2 3 2 5" xfId="12520" xr:uid="{7E13AD22-642C-4368-91AA-8AA5C0474E09}"/>
    <cellStyle name="Comma 4 2 3 2 5 2" xfId="47530" xr:uid="{DBF7DC4F-F1C9-4008-9C70-F214AAA63372}"/>
    <cellStyle name="Comma 4 2 3 2 5 3" xfId="30025" xr:uid="{8B817079-4269-4404-A4EE-3FB3E9BD3BBB}"/>
    <cellStyle name="Comma 4 2 3 2 6" xfId="38778" xr:uid="{4927BDFD-C110-4CEF-B51B-29D6A78DDFB1}"/>
    <cellStyle name="Comma 4 2 3 2 7" xfId="21273" xr:uid="{970759A3-CC1C-4837-854A-8D01E17DCBD2}"/>
    <cellStyle name="Comma 4 2 3 3" xfId="4311" xr:uid="{00000000-0005-0000-0000-000066090000}"/>
    <cellStyle name="Comma 4 2 3 3 2" xfId="6500" xr:uid="{00000000-0005-0000-0000-000067090000}"/>
    <cellStyle name="Comma 4 2 3 3 2 2" xfId="10877" xr:uid="{00000000-0005-0000-0000-000068090000}"/>
    <cellStyle name="Comma 4 2 3 3 2 2 2" xfId="19630" xr:uid="{956DC967-FDE0-455D-B989-050FFD6C10F6}"/>
    <cellStyle name="Comma 4 2 3 3 2 2 2 2" xfId="54640" xr:uid="{14D3AA09-C26F-4323-94F8-7FD0C9F02FDE}"/>
    <cellStyle name="Comma 4 2 3 3 2 2 2 3" xfId="37135" xr:uid="{6899EA3F-204E-42E8-B55D-209BC43B2510}"/>
    <cellStyle name="Comma 4 2 3 3 2 2 3" xfId="45888" xr:uid="{A2351411-E2B3-41A2-9A52-7E34349E31E3}"/>
    <cellStyle name="Comma 4 2 3 3 2 2 4" xfId="28383" xr:uid="{D994DC8B-F7A5-4660-A8A6-DB81FCC59946}"/>
    <cellStyle name="Comma 4 2 3 3 2 3" xfId="15254" xr:uid="{39C28FEF-3719-453B-9F37-9A4FBC7F37B6}"/>
    <cellStyle name="Comma 4 2 3 3 2 3 2" xfId="50264" xr:uid="{23658CE0-414F-4B8C-9D67-A1F5BBD19778}"/>
    <cellStyle name="Comma 4 2 3 3 2 3 3" xfId="32759" xr:uid="{1E4435D8-E016-4C2C-9923-870F95C764E4}"/>
    <cellStyle name="Comma 4 2 3 3 2 4" xfId="41512" xr:uid="{0EC0CE71-39C9-4DFF-9843-86E482CF390D}"/>
    <cellStyle name="Comma 4 2 3 3 2 5" xfId="24007" xr:uid="{09AF820F-10D8-4B56-A3CD-885275BAE2DC}"/>
    <cellStyle name="Comma 4 2 3 3 3" xfId="8689" xr:uid="{00000000-0005-0000-0000-000069090000}"/>
    <cellStyle name="Comma 4 2 3 3 3 2" xfId="17442" xr:uid="{9C68FFC5-DBBB-472E-83D4-4FA6A4CEF3DF}"/>
    <cellStyle name="Comma 4 2 3 3 3 2 2" xfId="52452" xr:uid="{85D641DE-AE6D-4B4D-9227-D95607B23DF1}"/>
    <cellStyle name="Comma 4 2 3 3 3 2 3" xfId="34947" xr:uid="{8D50F75F-59FB-4865-810E-D866A96AE0B0}"/>
    <cellStyle name="Comma 4 2 3 3 3 3" xfId="43700" xr:uid="{EEAA468B-B005-4976-9125-1220BA239DF0}"/>
    <cellStyle name="Comma 4 2 3 3 3 4" xfId="26195" xr:uid="{2F43D24D-1058-4823-BE16-CEE6F5ED3562}"/>
    <cellStyle name="Comma 4 2 3 3 4" xfId="13066" xr:uid="{284A7440-E084-4678-A75E-4080EA35D441}"/>
    <cellStyle name="Comma 4 2 3 3 4 2" xfId="48076" xr:uid="{6DAAC6D2-69F8-4E2E-9998-714EF01AD130}"/>
    <cellStyle name="Comma 4 2 3 3 4 3" xfId="30571" xr:uid="{BF770C4B-631E-412F-BBE0-40019239293C}"/>
    <cellStyle name="Comma 4 2 3 3 5" xfId="39324" xr:uid="{9E0B9EC0-E7AD-48A9-846B-D515C8030C45}"/>
    <cellStyle name="Comma 4 2 3 3 6" xfId="21819" xr:uid="{AA76B862-D49C-44DB-AB8B-CCB4CE4BE0EB}"/>
    <cellStyle name="Comma 4 2 3 4" xfId="5406" xr:uid="{00000000-0005-0000-0000-00006A090000}"/>
    <cellStyle name="Comma 4 2 3 4 2" xfId="9783" xr:uid="{00000000-0005-0000-0000-00006B090000}"/>
    <cellStyle name="Comma 4 2 3 4 2 2" xfId="18536" xr:uid="{27A1B198-84A4-4FAB-81F8-AFC3EE912ABC}"/>
    <cellStyle name="Comma 4 2 3 4 2 2 2" xfId="53546" xr:uid="{5BE38878-E7F0-454B-99BE-F0479907A03D}"/>
    <cellStyle name="Comma 4 2 3 4 2 2 3" xfId="36041" xr:uid="{BF2C8681-E47C-4D12-BDFA-C687F8514B94}"/>
    <cellStyle name="Comma 4 2 3 4 2 3" xfId="44794" xr:uid="{1C546ECE-B515-47D3-B3CA-CCE6C3037D52}"/>
    <cellStyle name="Comma 4 2 3 4 2 4" xfId="27289" xr:uid="{B0C323F1-F9FF-40F7-8916-2CD275464D10}"/>
    <cellStyle name="Comma 4 2 3 4 3" xfId="14160" xr:uid="{6BAA7E99-A480-41FC-91B0-998C3AC5AEF9}"/>
    <cellStyle name="Comma 4 2 3 4 3 2" xfId="49170" xr:uid="{1F5C27B8-20DD-48CC-B4B2-B65E4EE60C11}"/>
    <cellStyle name="Comma 4 2 3 4 3 3" xfId="31665" xr:uid="{9A7F4369-35B4-4D0A-B2DD-6B9496B29835}"/>
    <cellStyle name="Comma 4 2 3 4 4" xfId="40418" xr:uid="{C0AA5602-213C-4502-9FB6-E3DBC0FA3405}"/>
    <cellStyle name="Comma 4 2 3 4 5" xfId="22913" xr:uid="{2CA47B36-DD0C-49A7-B693-02AFF8C60003}"/>
    <cellStyle name="Comma 4 2 3 5" xfId="7595" xr:uid="{00000000-0005-0000-0000-00006C090000}"/>
    <cellStyle name="Comma 4 2 3 5 2" xfId="16348" xr:uid="{FC313670-EDCA-4F48-86FD-D2A40B1E7A04}"/>
    <cellStyle name="Comma 4 2 3 5 2 2" xfId="51358" xr:uid="{9C8D36E9-6184-4E71-80EE-526534E08697}"/>
    <cellStyle name="Comma 4 2 3 5 2 3" xfId="33853" xr:uid="{D88B19C7-AD2F-4F44-AAFA-83B8C2AC375D}"/>
    <cellStyle name="Comma 4 2 3 5 3" xfId="42606" xr:uid="{C7173685-3F7D-454F-91D9-C054565E808E}"/>
    <cellStyle name="Comma 4 2 3 5 4" xfId="25101" xr:uid="{7A0F3410-A159-4B87-B1CA-C3539A20712C}"/>
    <cellStyle name="Comma 4 2 3 6" xfId="11972" xr:uid="{1B649B77-38A5-4545-9104-1BD7772E3CDA}"/>
    <cellStyle name="Comma 4 2 3 6 2" xfId="46982" xr:uid="{465648BD-28E3-4F73-84FE-FF6CEB8222EF}"/>
    <cellStyle name="Comma 4 2 3 6 3" xfId="29477" xr:uid="{FEEA4152-100F-48D4-9018-B6EFB72CC2B9}"/>
    <cellStyle name="Comma 4 2 3 7" xfId="38230" xr:uid="{7AA4E938-0916-4723-9580-346EDFAFCE54}"/>
    <cellStyle name="Comma 4 2 3 8" xfId="20725" xr:uid="{71623476-00B5-4AFB-9F39-815A0338911D}"/>
    <cellStyle name="Comma 4 2 4" xfId="3489" xr:uid="{00000000-0005-0000-0000-00006D090000}"/>
    <cellStyle name="Comma 4 2 4 2" xfId="4585" xr:uid="{00000000-0005-0000-0000-00006E090000}"/>
    <cellStyle name="Comma 4 2 4 2 2" xfId="6774" xr:uid="{00000000-0005-0000-0000-00006F090000}"/>
    <cellStyle name="Comma 4 2 4 2 2 2" xfId="11151" xr:uid="{00000000-0005-0000-0000-000070090000}"/>
    <cellStyle name="Comma 4 2 4 2 2 2 2" xfId="19904" xr:uid="{126893AC-B520-4D30-8B76-18751D62316E}"/>
    <cellStyle name="Comma 4 2 4 2 2 2 2 2" xfId="54914" xr:uid="{C5A3BDAC-A81A-490D-B8FB-3D1251923271}"/>
    <cellStyle name="Comma 4 2 4 2 2 2 2 3" xfId="37409" xr:uid="{B30466B7-D7C6-4FD4-B120-883EAD3E6D70}"/>
    <cellStyle name="Comma 4 2 4 2 2 2 3" xfId="46162" xr:uid="{D75E0765-E43C-4BD7-AB55-36F6DE146097}"/>
    <cellStyle name="Comma 4 2 4 2 2 2 4" xfId="28657" xr:uid="{422C5A4D-D588-45D3-976C-BDB59A875FB5}"/>
    <cellStyle name="Comma 4 2 4 2 2 3" xfId="15528" xr:uid="{FD7C7254-E560-427A-BAA4-59F93B65DC01}"/>
    <cellStyle name="Comma 4 2 4 2 2 3 2" xfId="50538" xr:uid="{174044C0-C25E-4B9B-ACE5-5F2A699E612D}"/>
    <cellStyle name="Comma 4 2 4 2 2 3 3" xfId="33033" xr:uid="{09C43448-E1CC-4A28-8ECB-C33EC08F432E}"/>
    <cellStyle name="Comma 4 2 4 2 2 4" xfId="41786" xr:uid="{7D5AFF32-9A3F-4084-928D-8A2D39019CC3}"/>
    <cellStyle name="Comma 4 2 4 2 2 5" xfId="24281" xr:uid="{E84C9893-DF09-413E-8BE2-F4C9F76933C7}"/>
    <cellStyle name="Comma 4 2 4 2 3" xfId="8963" xr:uid="{00000000-0005-0000-0000-000071090000}"/>
    <cellStyle name="Comma 4 2 4 2 3 2" xfId="17716" xr:uid="{B927C6A6-7F9C-473D-BE84-ECC755CBE75B}"/>
    <cellStyle name="Comma 4 2 4 2 3 2 2" xfId="52726" xr:uid="{E6212804-B0D7-40C7-AA17-0DB638BC640E}"/>
    <cellStyle name="Comma 4 2 4 2 3 2 3" xfId="35221" xr:uid="{CD78DC7C-B37C-411F-B47D-5A1E94CFC08A}"/>
    <cellStyle name="Comma 4 2 4 2 3 3" xfId="43974" xr:uid="{DE29192A-6054-4F8A-9363-E4E26960428A}"/>
    <cellStyle name="Comma 4 2 4 2 3 4" xfId="26469" xr:uid="{2D801483-17BE-4799-9DEC-CDFE7BBB6864}"/>
    <cellStyle name="Comma 4 2 4 2 4" xfId="13340" xr:uid="{E256A811-C071-4654-9FF2-82A7917A4169}"/>
    <cellStyle name="Comma 4 2 4 2 4 2" xfId="48350" xr:uid="{40E542BA-02C1-467D-8573-6BF10B1AE5F7}"/>
    <cellStyle name="Comma 4 2 4 2 4 3" xfId="30845" xr:uid="{ED3B9421-A144-4110-9B4E-8AA82EA06F9D}"/>
    <cellStyle name="Comma 4 2 4 2 5" xfId="39598" xr:uid="{D771E622-8C53-44DB-9D55-695882F3AB78}"/>
    <cellStyle name="Comma 4 2 4 2 6" xfId="22093" xr:uid="{D01C05E8-9616-4B25-8AE1-06366EC90D02}"/>
    <cellStyle name="Comma 4 2 4 3" xfId="5680" xr:uid="{00000000-0005-0000-0000-000072090000}"/>
    <cellStyle name="Comma 4 2 4 3 2" xfId="10057" xr:uid="{00000000-0005-0000-0000-000073090000}"/>
    <cellStyle name="Comma 4 2 4 3 2 2" xfId="18810" xr:uid="{54051601-D0D6-416C-B3F8-C0787D83133D}"/>
    <cellStyle name="Comma 4 2 4 3 2 2 2" xfId="53820" xr:uid="{142B5A68-1940-49E9-898E-E4CAF00F517E}"/>
    <cellStyle name="Comma 4 2 4 3 2 2 3" xfId="36315" xr:uid="{E916996E-7E71-4AED-9BFC-BE4BEA669B6B}"/>
    <cellStyle name="Comma 4 2 4 3 2 3" xfId="45068" xr:uid="{ACF71414-0ECF-434F-BD0F-069A3846B4D1}"/>
    <cellStyle name="Comma 4 2 4 3 2 4" xfId="27563" xr:uid="{40F363E4-6B45-4F7C-AFE3-DE4522BFC103}"/>
    <cellStyle name="Comma 4 2 4 3 3" xfId="14434" xr:uid="{FD423AE0-68B4-4B50-874F-B01413837912}"/>
    <cellStyle name="Comma 4 2 4 3 3 2" xfId="49444" xr:uid="{1F928E1C-99A5-4A2F-A3A6-8A9A969F2E48}"/>
    <cellStyle name="Comma 4 2 4 3 3 3" xfId="31939" xr:uid="{F4FFB402-C21C-4D97-A9D5-B95ED6D7D7D6}"/>
    <cellStyle name="Comma 4 2 4 3 4" xfId="40692" xr:uid="{0E8A44C9-5103-4C37-861D-94A2E8B22949}"/>
    <cellStyle name="Comma 4 2 4 3 5" xfId="23187" xr:uid="{BACCAAC9-4C36-49B2-AA02-8FBEC341BEC4}"/>
    <cellStyle name="Comma 4 2 4 4" xfId="7869" xr:uid="{00000000-0005-0000-0000-000074090000}"/>
    <cellStyle name="Comma 4 2 4 4 2" xfId="16622" xr:uid="{55D3F3EF-475C-4D28-B719-4A1257B76F29}"/>
    <cellStyle name="Comma 4 2 4 4 2 2" xfId="51632" xr:uid="{FC2376CA-8316-4F2D-A4DF-2B3A644F2728}"/>
    <cellStyle name="Comma 4 2 4 4 2 3" xfId="34127" xr:uid="{87614ED1-8606-4992-9897-01170DB154CE}"/>
    <cellStyle name="Comma 4 2 4 4 3" xfId="42880" xr:uid="{CE2B565A-16D6-477D-96B7-69E61AE4EA75}"/>
    <cellStyle name="Comma 4 2 4 4 4" xfId="25375" xr:uid="{3F6EFA6C-05F4-4219-951F-E53E317D4C57}"/>
    <cellStyle name="Comma 4 2 4 5" xfId="12246" xr:uid="{67A6E3ED-83A4-4E44-9392-5F4638BD433E}"/>
    <cellStyle name="Comma 4 2 4 5 2" xfId="47256" xr:uid="{5C50B534-5F9E-4F61-8174-AEBCEEBC1410}"/>
    <cellStyle name="Comma 4 2 4 5 3" xfId="29751" xr:uid="{802A710A-0BED-4159-863E-43BF216D3FED}"/>
    <cellStyle name="Comma 4 2 4 6" xfId="38504" xr:uid="{E7554DD2-38CB-40E5-BD9F-5AC1322716B1}"/>
    <cellStyle name="Comma 4 2 4 7" xfId="20999" xr:uid="{B249E6F1-D2B8-4DB1-A798-A842B67C3517}"/>
    <cellStyle name="Comma 4 2 5" xfId="4037" xr:uid="{00000000-0005-0000-0000-000075090000}"/>
    <cellStyle name="Comma 4 2 5 2" xfId="6226" xr:uid="{00000000-0005-0000-0000-000076090000}"/>
    <cellStyle name="Comma 4 2 5 2 2" xfId="10603" xr:uid="{00000000-0005-0000-0000-000077090000}"/>
    <cellStyle name="Comma 4 2 5 2 2 2" xfId="19356" xr:uid="{B023D449-1A19-4F01-8A14-C0E34FCFAF6C}"/>
    <cellStyle name="Comma 4 2 5 2 2 2 2" xfId="54366" xr:uid="{84389702-017E-4E20-987E-3E3E6CD5C6B0}"/>
    <cellStyle name="Comma 4 2 5 2 2 2 3" xfId="36861" xr:uid="{25960702-609F-43D5-B262-733BBB8948D0}"/>
    <cellStyle name="Comma 4 2 5 2 2 3" xfId="45614" xr:uid="{E529C597-A9C5-45A3-BC0C-E33C64B81A01}"/>
    <cellStyle name="Comma 4 2 5 2 2 4" xfId="28109" xr:uid="{95C591F4-4B72-4A75-A1C3-1AEDE26995B7}"/>
    <cellStyle name="Comma 4 2 5 2 3" xfId="14980" xr:uid="{916A8EE3-1D1A-4EB8-A6F5-C505BE067CA4}"/>
    <cellStyle name="Comma 4 2 5 2 3 2" xfId="49990" xr:uid="{56F91A9E-9A8A-4153-8A9A-4C8561510ECF}"/>
    <cellStyle name="Comma 4 2 5 2 3 3" xfId="32485" xr:uid="{906DB249-F1B3-419F-9799-2A7E0E6FC32E}"/>
    <cellStyle name="Comma 4 2 5 2 4" xfId="41238" xr:uid="{C1A7C4BE-6C06-4D4D-B017-54712CB1BB42}"/>
    <cellStyle name="Comma 4 2 5 2 5" xfId="23733" xr:uid="{2E2EAFF4-22E7-4C4B-9B27-A0DE1377FA3F}"/>
    <cellStyle name="Comma 4 2 5 3" xfId="8415" xr:uid="{00000000-0005-0000-0000-000078090000}"/>
    <cellStyle name="Comma 4 2 5 3 2" xfId="17168" xr:uid="{95C07074-266C-416F-8E86-1C4906C14214}"/>
    <cellStyle name="Comma 4 2 5 3 2 2" xfId="52178" xr:uid="{CAA29CFB-C006-45A0-8E5E-3AED0A099849}"/>
    <cellStyle name="Comma 4 2 5 3 2 3" xfId="34673" xr:uid="{A2B4533E-750C-4BA5-A77E-848170C8FBAF}"/>
    <cellStyle name="Comma 4 2 5 3 3" xfId="43426" xr:uid="{4FEBBCD8-922D-4E92-A8C9-8CDA79D54E09}"/>
    <cellStyle name="Comma 4 2 5 3 4" xfId="25921" xr:uid="{35275083-626C-46F8-A6F7-CB2AEFC72E42}"/>
    <cellStyle name="Comma 4 2 5 4" xfId="12792" xr:uid="{8B5CC276-17CC-4B18-9782-6F1FB0F19D7C}"/>
    <cellStyle name="Comma 4 2 5 4 2" xfId="47802" xr:uid="{DF1F9016-F2C4-4A78-A93B-80AA810A3CD7}"/>
    <cellStyle name="Comma 4 2 5 4 3" xfId="30297" xr:uid="{F4D10192-30A9-4716-BA47-728D300F197B}"/>
    <cellStyle name="Comma 4 2 5 5" xfId="39050" xr:uid="{FFEFFE3B-9FD7-4CD9-AFC4-5BF8CF273ECF}"/>
    <cellStyle name="Comma 4 2 5 6" xfId="21545" xr:uid="{A4F4E0C9-09CD-4007-B236-613BC9808E15}"/>
    <cellStyle name="Comma 4 2 6" xfId="5132" xr:uid="{00000000-0005-0000-0000-000079090000}"/>
    <cellStyle name="Comma 4 2 6 2" xfId="9509" xr:uid="{00000000-0005-0000-0000-00007A090000}"/>
    <cellStyle name="Comma 4 2 6 2 2" xfId="18262" xr:uid="{B2CC5C78-CCE5-4A21-B6BC-8F495EB92151}"/>
    <cellStyle name="Comma 4 2 6 2 2 2" xfId="53272" xr:uid="{10B72A7B-5719-41C4-8A2F-619A0BE10E64}"/>
    <cellStyle name="Comma 4 2 6 2 2 3" xfId="35767" xr:uid="{AB2E2F1F-81E6-4704-9776-9213DA4C0DFD}"/>
    <cellStyle name="Comma 4 2 6 2 3" xfId="44520" xr:uid="{2AE5716D-FD0C-4DE4-B649-CE9A7A512156}"/>
    <cellStyle name="Comma 4 2 6 2 4" xfId="27015" xr:uid="{5C834281-5D3C-46B5-A24B-0A66A939708E}"/>
    <cellStyle name="Comma 4 2 6 3" xfId="13886" xr:uid="{481CF61F-9524-444C-AEE5-7FCBCF2C1D06}"/>
    <cellStyle name="Comma 4 2 6 3 2" xfId="48896" xr:uid="{DA121AFD-6BCC-4FD0-81D1-95758F954A22}"/>
    <cellStyle name="Comma 4 2 6 3 3" xfId="31391" xr:uid="{1721E6AE-3BE4-49E5-902A-1DD274B3B670}"/>
    <cellStyle name="Comma 4 2 6 4" xfId="40144" xr:uid="{CBAF7B60-BB50-4FC7-B221-B1447F586D5F}"/>
    <cellStyle name="Comma 4 2 6 5" xfId="22639" xr:uid="{3030DC4E-8CEF-48B4-831B-37266437BE7B}"/>
    <cellStyle name="Comma 4 2 7" xfId="7321" xr:uid="{00000000-0005-0000-0000-00007B090000}"/>
    <cellStyle name="Comma 4 2 7 2" xfId="16074" xr:uid="{24BE4704-FC02-4AEB-B98F-0219E80407B5}"/>
    <cellStyle name="Comma 4 2 7 2 2" xfId="51084" xr:uid="{CBF3953D-8319-4C34-B8CB-9C8ACE19C65B}"/>
    <cellStyle name="Comma 4 2 7 2 3" xfId="33579" xr:uid="{DEDF86F7-EFA9-4A2F-AF8E-78FF5FD9295E}"/>
    <cellStyle name="Comma 4 2 7 3" xfId="42332" xr:uid="{B4B86E2B-88A6-4694-8C72-8CC71EBF49EC}"/>
    <cellStyle name="Comma 4 2 7 4" xfId="24827" xr:uid="{9870B198-D75B-4DC1-876C-1E0544FAED6F}"/>
    <cellStyle name="Comma 4 2 8" xfId="11698" xr:uid="{23FD6F58-E93E-441C-90BA-7912BBC7A998}"/>
    <cellStyle name="Comma 4 2 8 2" xfId="46708" xr:uid="{E465A19A-90DB-4FB8-9A15-089C1C0DE6A9}"/>
    <cellStyle name="Comma 4 2 8 3" xfId="29203" xr:uid="{89F980FF-796E-4BA4-9D4D-0617A40A354F}"/>
    <cellStyle name="Comma 4 2 9" xfId="37956" xr:uid="{F624D64A-D65C-41C0-B829-29411245FE77}"/>
    <cellStyle name="Comma 4 3" xfId="2993" xr:uid="{00000000-0005-0000-0000-00007C090000}"/>
    <cellStyle name="Comma 4 3 2" xfId="3269" xr:uid="{00000000-0005-0000-0000-00007D090000}"/>
    <cellStyle name="Comma 4 3 2 2" xfId="3822" xr:uid="{00000000-0005-0000-0000-00007E090000}"/>
    <cellStyle name="Comma 4 3 2 2 2" xfId="4918" xr:uid="{00000000-0005-0000-0000-00007F090000}"/>
    <cellStyle name="Comma 4 3 2 2 2 2" xfId="7107" xr:uid="{00000000-0005-0000-0000-000080090000}"/>
    <cellStyle name="Comma 4 3 2 2 2 2 2" xfId="11484" xr:uid="{00000000-0005-0000-0000-000081090000}"/>
    <cellStyle name="Comma 4 3 2 2 2 2 2 2" xfId="20237" xr:uid="{DB980F5E-8706-45AC-82C3-09216DAA37BF}"/>
    <cellStyle name="Comma 4 3 2 2 2 2 2 2 2" xfId="55247" xr:uid="{93D1EA37-6918-4664-9835-2B0D29463FA6}"/>
    <cellStyle name="Comma 4 3 2 2 2 2 2 2 3" xfId="37742" xr:uid="{361DCBD5-288F-4603-B564-C7267BFA1869}"/>
    <cellStyle name="Comma 4 3 2 2 2 2 2 3" xfId="46495" xr:uid="{DC20FC08-182F-45F4-B332-63B753C14369}"/>
    <cellStyle name="Comma 4 3 2 2 2 2 2 4" xfId="28990" xr:uid="{0FDC087D-0A72-4A90-ACCB-3CD308488F45}"/>
    <cellStyle name="Comma 4 3 2 2 2 2 3" xfId="15861" xr:uid="{712CBEFC-6CC4-46E3-9C05-4309E2F7E219}"/>
    <cellStyle name="Comma 4 3 2 2 2 2 3 2" xfId="50871" xr:uid="{617B926E-04F7-4150-9CE7-21DB64935C30}"/>
    <cellStyle name="Comma 4 3 2 2 2 2 3 3" xfId="33366" xr:uid="{EB59F7CE-BEAD-4790-A344-CF16D38A2E3D}"/>
    <cellStyle name="Comma 4 3 2 2 2 2 4" xfId="42119" xr:uid="{A60A8D6D-F8CD-4D04-9791-63A5642B7E0E}"/>
    <cellStyle name="Comma 4 3 2 2 2 2 5" xfId="24614" xr:uid="{D9CCE28B-48E4-432B-8E0F-3776549F4E17}"/>
    <cellStyle name="Comma 4 3 2 2 2 3" xfId="9296" xr:uid="{00000000-0005-0000-0000-000082090000}"/>
    <cellStyle name="Comma 4 3 2 2 2 3 2" xfId="18049" xr:uid="{3FD02856-CE01-4AFD-906B-23E18303A7F3}"/>
    <cellStyle name="Comma 4 3 2 2 2 3 2 2" xfId="53059" xr:uid="{F424A736-526C-4376-B036-A142CA1FD138}"/>
    <cellStyle name="Comma 4 3 2 2 2 3 2 3" xfId="35554" xr:uid="{93CE1CA9-3F03-4282-AEBD-EF2850ADE81A}"/>
    <cellStyle name="Comma 4 3 2 2 2 3 3" xfId="44307" xr:uid="{CCDA5808-4D4C-4D27-9A97-509F26C14E12}"/>
    <cellStyle name="Comma 4 3 2 2 2 3 4" xfId="26802" xr:uid="{BF41426B-D254-47D7-91BA-F284B2222197}"/>
    <cellStyle name="Comma 4 3 2 2 2 4" xfId="13673" xr:uid="{6B57D11E-CA35-4EA1-812F-79D307CDDF84}"/>
    <cellStyle name="Comma 4 3 2 2 2 4 2" xfId="48683" xr:uid="{0CC3CDAB-4282-4606-BF39-F0FE39A28D30}"/>
    <cellStyle name="Comma 4 3 2 2 2 4 3" xfId="31178" xr:uid="{79F35887-14BF-4A1E-A8AB-FC47AF300DEF}"/>
    <cellStyle name="Comma 4 3 2 2 2 5" xfId="39931" xr:uid="{CFD83A37-E875-4962-8CA9-D4D83C8754DC}"/>
    <cellStyle name="Comma 4 3 2 2 2 6" xfId="22426" xr:uid="{F3821981-FAA4-4CCF-BB27-D2BBECE6C36B}"/>
    <cellStyle name="Comma 4 3 2 2 3" xfId="6013" xr:uid="{00000000-0005-0000-0000-000083090000}"/>
    <cellStyle name="Comma 4 3 2 2 3 2" xfId="10390" xr:uid="{00000000-0005-0000-0000-000084090000}"/>
    <cellStyle name="Comma 4 3 2 2 3 2 2" xfId="19143" xr:uid="{9607EAD9-D37A-4465-89BC-E978ED64AD03}"/>
    <cellStyle name="Comma 4 3 2 2 3 2 2 2" xfId="54153" xr:uid="{EEBE9B98-9458-4E09-ADDE-8309E5BC0CCD}"/>
    <cellStyle name="Comma 4 3 2 2 3 2 2 3" xfId="36648" xr:uid="{6648811E-3C8F-4144-89E2-2B511FF59BD1}"/>
    <cellStyle name="Comma 4 3 2 2 3 2 3" xfId="45401" xr:uid="{79A40B5D-9E23-4D3C-A784-5D3BB9CCC780}"/>
    <cellStyle name="Comma 4 3 2 2 3 2 4" xfId="27896" xr:uid="{BF0F1DB9-95A4-4622-A42C-31B545BEE096}"/>
    <cellStyle name="Comma 4 3 2 2 3 3" xfId="14767" xr:uid="{8394075A-B7FC-41A8-9355-A1FFCA62D59C}"/>
    <cellStyle name="Comma 4 3 2 2 3 3 2" xfId="49777" xr:uid="{CD2872FB-D872-4992-925F-F38594672162}"/>
    <cellStyle name="Comma 4 3 2 2 3 3 3" xfId="32272" xr:uid="{55260285-19EC-451F-A2D7-4C7BBDA1B33E}"/>
    <cellStyle name="Comma 4 3 2 2 3 4" xfId="41025" xr:uid="{D68F2C8A-6858-4508-9D5A-3BA1031AF535}"/>
    <cellStyle name="Comma 4 3 2 2 3 5" xfId="23520" xr:uid="{217C6B2B-410E-4178-825B-690174CCAC6B}"/>
    <cellStyle name="Comma 4 3 2 2 4" xfId="8202" xr:uid="{00000000-0005-0000-0000-000085090000}"/>
    <cellStyle name="Comma 4 3 2 2 4 2" xfId="16955" xr:uid="{4690EB03-064E-4E26-A93F-A874770ABA9A}"/>
    <cellStyle name="Comma 4 3 2 2 4 2 2" xfId="51965" xr:uid="{7DEF8037-6E78-45EC-9470-322D5D3ABD69}"/>
    <cellStyle name="Comma 4 3 2 2 4 2 3" xfId="34460" xr:uid="{513027FE-9D6F-49DB-9DF9-E8BE058A3E31}"/>
    <cellStyle name="Comma 4 3 2 2 4 3" xfId="43213" xr:uid="{257C34CF-51B2-4554-B07C-0CC14EC8649D}"/>
    <cellStyle name="Comma 4 3 2 2 4 4" xfId="25708" xr:uid="{4EE9662A-8AAE-4EBF-9BD8-2FBA49D09CAD}"/>
    <cellStyle name="Comma 4 3 2 2 5" xfId="12579" xr:uid="{455BA7AE-0428-4869-89A6-6F63B20C6449}"/>
    <cellStyle name="Comma 4 3 2 2 5 2" xfId="47589" xr:uid="{90DE01A1-F07C-496D-A5B6-EAEECA5ECDED}"/>
    <cellStyle name="Comma 4 3 2 2 5 3" xfId="30084" xr:uid="{4E58CDA6-E050-454B-8381-0D94A7502E10}"/>
    <cellStyle name="Comma 4 3 2 2 6" xfId="38837" xr:uid="{795306F4-4B0F-4393-A68E-CEE77BF95DB5}"/>
    <cellStyle name="Comma 4 3 2 2 7" xfId="21332" xr:uid="{D76A4048-BBD0-4734-A273-E298990A6BC6}"/>
    <cellStyle name="Comma 4 3 2 3" xfId="4370" xr:uid="{00000000-0005-0000-0000-000086090000}"/>
    <cellStyle name="Comma 4 3 2 3 2" xfId="6559" xr:uid="{00000000-0005-0000-0000-000087090000}"/>
    <cellStyle name="Comma 4 3 2 3 2 2" xfId="10936" xr:uid="{00000000-0005-0000-0000-000088090000}"/>
    <cellStyle name="Comma 4 3 2 3 2 2 2" xfId="19689" xr:uid="{0F429E70-47DA-4DF4-A6B3-AF5C124C43DC}"/>
    <cellStyle name="Comma 4 3 2 3 2 2 2 2" xfId="54699" xr:uid="{FDE1E959-6AD0-45A4-A414-D88503507C9B}"/>
    <cellStyle name="Comma 4 3 2 3 2 2 2 3" xfId="37194" xr:uid="{8D8FF28E-1E9F-4ECD-AAAF-7BC4634080FE}"/>
    <cellStyle name="Comma 4 3 2 3 2 2 3" xfId="45947" xr:uid="{E36B57E5-F904-404E-8E6A-28A0A71CB4DF}"/>
    <cellStyle name="Comma 4 3 2 3 2 2 4" xfId="28442" xr:uid="{F253DE9D-DD57-47DF-8AA6-3AE76030F41B}"/>
    <cellStyle name="Comma 4 3 2 3 2 3" xfId="15313" xr:uid="{3FC3660A-D918-466B-B908-3EF183433A2E}"/>
    <cellStyle name="Comma 4 3 2 3 2 3 2" xfId="50323" xr:uid="{690B8D84-9F80-42B0-83CE-15AE8EE6E471}"/>
    <cellStyle name="Comma 4 3 2 3 2 3 3" xfId="32818" xr:uid="{480354F8-0D24-4535-AE28-CA94BDE71A46}"/>
    <cellStyle name="Comma 4 3 2 3 2 4" xfId="41571" xr:uid="{B664D560-333F-418D-8499-8B413BD7BD16}"/>
    <cellStyle name="Comma 4 3 2 3 2 5" xfId="24066" xr:uid="{34A952BB-023D-421E-B7B0-755E2D92E259}"/>
    <cellStyle name="Comma 4 3 2 3 3" xfId="8748" xr:uid="{00000000-0005-0000-0000-000089090000}"/>
    <cellStyle name="Comma 4 3 2 3 3 2" xfId="17501" xr:uid="{3E847296-587A-4361-A8DA-43C262730D90}"/>
    <cellStyle name="Comma 4 3 2 3 3 2 2" xfId="52511" xr:uid="{40743EEB-D7D8-4AE4-A8D9-87A06680C882}"/>
    <cellStyle name="Comma 4 3 2 3 3 2 3" xfId="35006" xr:uid="{3C915317-4F67-4FC8-80C6-230EBF4505F7}"/>
    <cellStyle name="Comma 4 3 2 3 3 3" xfId="43759" xr:uid="{C1A1445A-BE2F-49C9-95D5-22D42D560A1D}"/>
    <cellStyle name="Comma 4 3 2 3 3 4" xfId="26254" xr:uid="{0D93E4BF-DFEA-47C6-8A1A-743888048682}"/>
    <cellStyle name="Comma 4 3 2 3 4" xfId="13125" xr:uid="{CE0ECDA1-6376-47B6-B8FB-522CCC1A53FE}"/>
    <cellStyle name="Comma 4 3 2 3 4 2" xfId="48135" xr:uid="{BDE4249D-F5C9-4C05-986F-CE83A7C6A6BA}"/>
    <cellStyle name="Comma 4 3 2 3 4 3" xfId="30630" xr:uid="{127FB1AA-BB32-4765-BBAF-1AB79524C5AA}"/>
    <cellStyle name="Comma 4 3 2 3 5" xfId="39383" xr:uid="{4F4EA959-6C55-4DEF-BA4B-2F00A0124468}"/>
    <cellStyle name="Comma 4 3 2 3 6" xfId="21878" xr:uid="{485C52FF-345E-44BA-9D2D-1BF7FA2B4D04}"/>
    <cellStyle name="Comma 4 3 2 4" xfId="5465" xr:uid="{00000000-0005-0000-0000-00008A090000}"/>
    <cellStyle name="Comma 4 3 2 4 2" xfId="9842" xr:uid="{00000000-0005-0000-0000-00008B090000}"/>
    <cellStyle name="Comma 4 3 2 4 2 2" xfId="18595" xr:uid="{56441E4C-A6DD-4500-AF27-B09A099E43C8}"/>
    <cellStyle name="Comma 4 3 2 4 2 2 2" xfId="53605" xr:uid="{6518C7BB-3B86-4E6F-BB6E-6423DFCB9706}"/>
    <cellStyle name="Comma 4 3 2 4 2 2 3" xfId="36100" xr:uid="{581A3A9B-D39A-487B-9DC0-EF03BE60C13C}"/>
    <cellStyle name="Comma 4 3 2 4 2 3" xfId="44853" xr:uid="{288D61FF-FE7C-4192-97EE-FA30393F6575}"/>
    <cellStyle name="Comma 4 3 2 4 2 4" xfId="27348" xr:uid="{A7611D37-C276-4EB0-AEFF-F6367CC94EF9}"/>
    <cellStyle name="Comma 4 3 2 4 3" xfId="14219" xr:uid="{CEFE17CE-0F3E-4AE5-BB68-4CDB426356AC}"/>
    <cellStyle name="Comma 4 3 2 4 3 2" xfId="49229" xr:uid="{644A9BB8-4A46-4228-88F4-D34F041167C4}"/>
    <cellStyle name="Comma 4 3 2 4 3 3" xfId="31724" xr:uid="{312BD5C8-307A-4AB6-9D30-B43312ACB172}"/>
    <cellStyle name="Comma 4 3 2 4 4" xfId="40477" xr:uid="{81434245-431F-4CE4-848B-8E6AA2A005A3}"/>
    <cellStyle name="Comma 4 3 2 4 5" xfId="22972" xr:uid="{8135FD2D-297C-4D74-BA62-541A72CA33D0}"/>
    <cellStyle name="Comma 4 3 2 5" xfId="7654" xr:uid="{00000000-0005-0000-0000-00008C090000}"/>
    <cellStyle name="Comma 4 3 2 5 2" xfId="16407" xr:uid="{752DFF5D-00EF-43D5-8B97-632D8F8217E8}"/>
    <cellStyle name="Comma 4 3 2 5 2 2" xfId="51417" xr:uid="{1FC3EB13-650F-4731-9443-423B4B6CB17C}"/>
    <cellStyle name="Comma 4 3 2 5 2 3" xfId="33912" xr:uid="{74BDEE90-523C-4C3E-B6D4-7A3E24D2BE8A}"/>
    <cellStyle name="Comma 4 3 2 5 3" xfId="42665" xr:uid="{C906C0A0-4BC4-4E24-B6D3-F08BF7CB6D48}"/>
    <cellStyle name="Comma 4 3 2 5 4" xfId="25160" xr:uid="{3CC05341-70F1-418E-9D7B-B940DAACCB80}"/>
    <cellStyle name="Comma 4 3 2 6" xfId="12031" xr:uid="{B48E0123-B82F-4816-A9C8-7BB616BEF54D}"/>
    <cellStyle name="Comma 4 3 2 6 2" xfId="47041" xr:uid="{8D80B2DA-CD6F-4B1B-A10D-79E224BB07E2}"/>
    <cellStyle name="Comma 4 3 2 6 3" xfId="29536" xr:uid="{18F9E96D-8304-43C8-9DD7-3DDC95387C58}"/>
    <cellStyle name="Comma 4 3 2 7" xfId="38289" xr:uid="{21D74304-69D4-4138-BDB9-655C8AE392CF}"/>
    <cellStyle name="Comma 4 3 2 8" xfId="20784" xr:uid="{505F1671-09C0-44C0-9E75-B55C8486F1D9}"/>
    <cellStyle name="Comma 4 3 3" xfId="3548" xr:uid="{00000000-0005-0000-0000-00008D090000}"/>
    <cellStyle name="Comma 4 3 3 2" xfId="4644" xr:uid="{00000000-0005-0000-0000-00008E090000}"/>
    <cellStyle name="Comma 4 3 3 2 2" xfId="6833" xr:uid="{00000000-0005-0000-0000-00008F090000}"/>
    <cellStyle name="Comma 4 3 3 2 2 2" xfId="11210" xr:uid="{00000000-0005-0000-0000-000090090000}"/>
    <cellStyle name="Comma 4 3 3 2 2 2 2" xfId="19963" xr:uid="{F24763F4-2FF9-4E9B-B01E-04F20557637F}"/>
    <cellStyle name="Comma 4 3 3 2 2 2 2 2" xfId="54973" xr:uid="{1C947113-CC89-47D3-B2A0-B3655EABAF32}"/>
    <cellStyle name="Comma 4 3 3 2 2 2 2 3" xfId="37468" xr:uid="{ECE4EDFD-5974-456A-8296-AB6C80CC3044}"/>
    <cellStyle name="Comma 4 3 3 2 2 2 3" xfId="46221" xr:uid="{1C5AFF5C-E070-4CD8-A21A-930C0858D69C}"/>
    <cellStyle name="Comma 4 3 3 2 2 2 4" xfId="28716" xr:uid="{94773854-D542-4F6D-9546-9AF0F2860F57}"/>
    <cellStyle name="Comma 4 3 3 2 2 3" xfId="15587" xr:uid="{447B2E65-A6A5-4E35-A2BF-161BC3FB1E14}"/>
    <cellStyle name="Comma 4 3 3 2 2 3 2" xfId="50597" xr:uid="{B4C87543-D07A-41E6-8F9C-B69688711973}"/>
    <cellStyle name="Comma 4 3 3 2 2 3 3" xfId="33092" xr:uid="{54D61B78-CA35-4FF1-8D5B-E7C998D56694}"/>
    <cellStyle name="Comma 4 3 3 2 2 4" xfId="41845" xr:uid="{8302FC35-5D44-4320-9E59-7231265F3F12}"/>
    <cellStyle name="Comma 4 3 3 2 2 5" xfId="24340" xr:uid="{2B3E8F29-82A3-4E62-8AC7-82EB4531B44E}"/>
    <cellStyle name="Comma 4 3 3 2 3" xfId="9022" xr:uid="{00000000-0005-0000-0000-000091090000}"/>
    <cellStyle name="Comma 4 3 3 2 3 2" xfId="17775" xr:uid="{781F8151-9E94-49B5-AFE0-21B195D2E939}"/>
    <cellStyle name="Comma 4 3 3 2 3 2 2" xfId="52785" xr:uid="{915A2427-F1BB-4C56-85CB-A590A93D7085}"/>
    <cellStyle name="Comma 4 3 3 2 3 2 3" xfId="35280" xr:uid="{D582AF23-9F14-4DB8-B6FB-C443DC48ACB2}"/>
    <cellStyle name="Comma 4 3 3 2 3 3" xfId="44033" xr:uid="{F3CD0B16-196D-4514-9F30-9A6334AAE2B1}"/>
    <cellStyle name="Comma 4 3 3 2 3 4" xfId="26528" xr:uid="{238F1803-D8FE-4D58-A258-00830B3A5EE0}"/>
    <cellStyle name="Comma 4 3 3 2 4" xfId="13399" xr:uid="{DAB457E2-6069-4DDD-A8B2-AA2555BAF5F8}"/>
    <cellStyle name="Comma 4 3 3 2 4 2" xfId="48409" xr:uid="{42B4FBAE-A9FB-4FD6-B6EC-6256E7E2D7E3}"/>
    <cellStyle name="Comma 4 3 3 2 4 3" xfId="30904" xr:uid="{6FD40618-802F-47C2-ABC6-7BD248FCC079}"/>
    <cellStyle name="Comma 4 3 3 2 5" xfId="39657" xr:uid="{031DF709-18BF-4B76-8E40-2E1207AACBD5}"/>
    <cellStyle name="Comma 4 3 3 2 6" xfId="22152" xr:uid="{632FB692-A47F-4D41-97FE-04B2D15E6A5A}"/>
    <cellStyle name="Comma 4 3 3 3" xfId="5739" xr:uid="{00000000-0005-0000-0000-000092090000}"/>
    <cellStyle name="Comma 4 3 3 3 2" xfId="10116" xr:uid="{00000000-0005-0000-0000-000093090000}"/>
    <cellStyle name="Comma 4 3 3 3 2 2" xfId="18869" xr:uid="{64608B25-D71F-43A8-B421-178793CE280C}"/>
    <cellStyle name="Comma 4 3 3 3 2 2 2" xfId="53879" xr:uid="{3AE532D4-FB9E-4CF3-8D87-EF5C99EAA75A}"/>
    <cellStyle name="Comma 4 3 3 3 2 2 3" xfId="36374" xr:uid="{E6F5B6D3-1ECD-4E9D-85D8-5CE337124458}"/>
    <cellStyle name="Comma 4 3 3 3 2 3" xfId="45127" xr:uid="{F463C764-C7A1-4C1A-BC74-500ACA0BFCA6}"/>
    <cellStyle name="Comma 4 3 3 3 2 4" xfId="27622" xr:uid="{AAA2EDBC-0638-47F7-A067-9D23FB62B11C}"/>
    <cellStyle name="Comma 4 3 3 3 3" xfId="14493" xr:uid="{3F8FC72B-182F-45FB-81BB-8EDFD4CD9E87}"/>
    <cellStyle name="Comma 4 3 3 3 3 2" xfId="49503" xr:uid="{85838463-F7F7-4220-A933-DF9CD166673E}"/>
    <cellStyle name="Comma 4 3 3 3 3 3" xfId="31998" xr:uid="{6D7B1957-5761-4032-9D49-95D63ADADE9E}"/>
    <cellStyle name="Comma 4 3 3 3 4" xfId="40751" xr:uid="{0111315E-DEA2-4269-B3F0-288360073955}"/>
    <cellStyle name="Comma 4 3 3 3 5" xfId="23246" xr:uid="{C60E0D94-FB57-4B52-AE47-CC70CCC11979}"/>
    <cellStyle name="Comma 4 3 3 4" xfId="7928" xr:uid="{00000000-0005-0000-0000-000094090000}"/>
    <cellStyle name="Comma 4 3 3 4 2" xfId="16681" xr:uid="{084B7E03-8651-409E-8942-981A42C3FEF1}"/>
    <cellStyle name="Comma 4 3 3 4 2 2" xfId="51691" xr:uid="{91E9B507-2C10-4259-8989-E1FD7510B01C}"/>
    <cellStyle name="Comma 4 3 3 4 2 3" xfId="34186" xr:uid="{6FAF8453-A57C-45B4-9B4E-CB9474C02F1A}"/>
    <cellStyle name="Comma 4 3 3 4 3" xfId="42939" xr:uid="{49703D58-D5F7-40DE-82B2-E9A8A7338883}"/>
    <cellStyle name="Comma 4 3 3 4 4" xfId="25434" xr:uid="{E7FFD240-7D57-42D1-B5C0-A3F69A8743C1}"/>
    <cellStyle name="Comma 4 3 3 5" xfId="12305" xr:uid="{60118F26-0FCF-4E74-AFE1-2531EF10A2F1}"/>
    <cellStyle name="Comma 4 3 3 5 2" xfId="47315" xr:uid="{9088D113-9D89-453F-A4A8-F8B9CCA8E432}"/>
    <cellStyle name="Comma 4 3 3 5 3" xfId="29810" xr:uid="{BF7D39D2-1536-4AE1-A26E-253E7B32CB4A}"/>
    <cellStyle name="Comma 4 3 3 6" xfId="38563" xr:uid="{62C98C44-025D-4BC6-9093-D9461DA28960}"/>
    <cellStyle name="Comma 4 3 3 7" xfId="21058" xr:uid="{284FAD5A-466C-4642-81A4-0DECF8B0B69F}"/>
    <cellStyle name="Comma 4 3 4" xfId="4096" xr:uid="{00000000-0005-0000-0000-000095090000}"/>
    <cellStyle name="Comma 4 3 4 2" xfId="6285" xr:uid="{00000000-0005-0000-0000-000096090000}"/>
    <cellStyle name="Comma 4 3 4 2 2" xfId="10662" xr:uid="{00000000-0005-0000-0000-000097090000}"/>
    <cellStyle name="Comma 4 3 4 2 2 2" xfId="19415" xr:uid="{74458324-1E80-4D0E-9F0D-37BA6C0A01D3}"/>
    <cellStyle name="Comma 4 3 4 2 2 2 2" xfId="54425" xr:uid="{90F312EA-745D-4E91-BC44-7390157A51E2}"/>
    <cellStyle name="Comma 4 3 4 2 2 2 3" xfId="36920" xr:uid="{890D2805-4FF1-462A-A629-679620F41572}"/>
    <cellStyle name="Comma 4 3 4 2 2 3" xfId="45673" xr:uid="{E1638C05-8356-4F0D-BC17-BC49AAAAC57C}"/>
    <cellStyle name="Comma 4 3 4 2 2 4" xfId="28168" xr:uid="{DE62D7BB-5569-43CF-8D68-9F8BC8B48085}"/>
    <cellStyle name="Comma 4 3 4 2 3" xfId="15039" xr:uid="{756E4438-3B1A-4488-9DCB-38E8481D9993}"/>
    <cellStyle name="Comma 4 3 4 2 3 2" xfId="50049" xr:uid="{AC361702-8F06-49BB-8CEA-A8755FEEA257}"/>
    <cellStyle name="Comma 4 3 4 2 3 3" xfId="32544" xr:uid="{A7782EDE-5543-4CDA-9EA0-8D85B771AA5A}"/>
    <cellStyle name="Comma 4 3 4 2 4" xfId="41297" xr:uid="{CAF2C64C-5863-4924-A09F-3D87B0307B64}"/>
    <cellStyle name="Comma 4 3 4 2 5" xfId="23792" xr:uid="{E8C79A9A-2E54-4B32-8E84-DDBF2644F731}"/>
    <cellStyle name="Comma 4 3 4 3" xfId="8474" xr:uid="{00000000-0005-0000-0000-000098090000}"/>
    <cellStyle name="Comma 4 3 4 3 2" xfId="17227" xr:uid="{DFBE4E19-2009-4BD0-A8A0-85344EB49E88}"/>
    <cellStyle name="Comma 4 3 4 3 2 2" xfId="52237" xr:uid="{356AE838-4AFE-457C-809E-5347B6450E0B}"/>
    <cellStyle name="Comma 4 3 4 3 2 3" xfId="34732" xr:uid="{2ED5FA12-8FD7-4C6C-A3E0-B52203E3C110}"/>
    <cellStyle name="Comma 4 3 4 3 3" xfId="43485" xr:uid="{53E1205C-E1D4-42CB-94BC-F5CC9602FB46}"/>
    <cellStyle name="Comma 4 3 4 3 4" xfId="25980" xr:uid="{4FE9857F-131E-43AD-B403-2A312B393069}"/>
    <cellStyle name="Comma 4 3 4 4" xfId="12851" xr:uid="{8BBF2EDA-34F0-407C-A758-3B64C6A9335C}"/>
    <cellStyle name="Comma 4 3 4 4 2" xfId="47861" xr:uid="{941CE493-9367-404F-A050-90CC7E83AEA2}"/>
    <cellStyle name="Comma 4 3 4 4 3" xfId="30356" xr:uid="{FA44E457-1988-4005-BECF-B2D7EE90F0FB}"/>
    <cellStyle name="Comma 4 3 4 5" xfId="39109" xr:uid="{92249C76-126A-459B-9467-7F19C494FB7F}"/>
    <cellStyle name="Comma 4 3 4 6" xfId="21604" xr:uid="{041DE78E-263C-4C17-AD44-FDBC08D0E62E}"/>
    <cellStyle name="Comma 4 3 5" xfId="5191" xr:uid="{00000000-0005-0000-0000-000099090000}"/>
    <cellStyle name="Comma 4 3 5 2" xfId="9568" xr:uid="{00000000-0005-0000-0000-00009A090000}"/>
    <cellStyle name="Comma 4 3 5 2 2" xfId="18321" xr:uid="{60C5E075-DDC8-4016-93A2-5205D6F7C0D1}"/>
    <cellStyle name="Comma 4 3 5 2 2 2" xfId="53331" xr:uid="{59E5BA56-D00B-4A32-9C31-C5EEFB00FF96}"/>
    <cellStyle name="Comma 4 3 5 2 2 3" xfId="35826" xr:uid="{0D9C032E-24AB-4B84-8C83-FBC2E604D2BE}"/>
    <cellStyle name="Comma 4 3 5 2 3" xfId="44579" xr:uid="{65EBD534-0393-41A1-BBDA-9D1903401C80}"/>
    <cellStyle name="Comma 4 3 5 2 4" xfId="27074" xr:uid="{ABDDB93E-8ED0-42AD-B2AE-33E23F430EBB}"/>
    <cellStyle name="Comma 4 3 5 3" xfId="13945" xr:uid="{18DB28E4-23AB-4B30-ABD2-F61C61B29833}"/>
    <cellStyle name="Comma 4 3 5 3 2" xfId="48955" xr:uid="{D6B9EB76-625F-4631-BEB1-5F7F459CF806}"/>
    <cellStyle name="Comma 4 3 5 3 3" xfId="31450" xr:uid="{430CBDE8-3406-4EDA-8452-E5EFFEE35376}"/>
    <cellStyle name="Comma 4 3 5 4" xfId="40203" xr:uid="{0F1B974E-A180-47E8-9151-7859D01D7474}"/>
    <cellStyle name="Comma 4 3 5 5" xfId="22698" xr:uid="{21D6539C-3CA7-4961-9699-905115219341}"/>
    <cellStyle name="Comma 4 3 6" xfId="7380" xr:uid="{00000000-0005-0000-0000-00009B090000}"/>
    <cellStyle name="Comma 4 3 6 2" xfId="16133" xr:uid="{197A09C8-3EA9-4120-9D3F-E00245A362A6}"/>
    <cellStyle name="Comma 4 3 6 2 2" xfId="51143" xr:uid="{E9706A37-E336-4D6B-B5D4-DE5F1A0A92CD}"/>
    <cellStyle name="Comma 4 3 6 2 3" xfId="33638" xr:uid="{BEB9DB0B-2A14-4AFD-91E0-98D55637FF83}"/>
    <cellStyle name="Comma 4 3 6 3" xfId="42391" xr:uid="{FA02F7FC-AE25-42F5-A80F-C41C22D62227}"/>
    <cellStyle name="Comma 4 3 6 4" xfId="24886" xr:uid="{A4A84B0A-D341-48C3-9678-8E887890ADCF}"/>
    <cellStyle name="Comma 4 3 7" xfId="11757" xr:uid="{E6EB5D52-2156-4813-B211-2B395C22AAD0}"/>
    <cellStyle name="Comma 4 3 7 2" xfId="46767" xr:uid="{5BD16701-DFFA-4A39-A24A-91D020609C0C}"/>
    <cellStyle name="Comma 4 3 7 3" xfId="29262" xr:uid="{65A01EF9-474A-4DC2-A6B5-68A4CC7A47D7}"/>
    <cellStyle name="Comma 4 3 8" xfId="38015" xr:uid="{F2F1DE8F-E9E9-413D-A56B-C42CBAEA0E9E}"/>
    <cellStyle name="Comma 4 3 9" xfId="20510" xr:uid="{8DDC0BC5-76C3-45A4-8F1B-4705F77FEA18}"/>
    <cellStyle name="Comma 4 4" xfId="2880" xr:uid="{00000000-0005-0000-0000-00009C090000}"/>
    <cellStyle name="Comma 4 4 2" xfId="3159" xr:uid="{00000000-0005-0000-0000-00009D090000}"/>
    <cellStyle name="Comma 4 4 2 2" xfId="3712" xr:uid="{00000000-0005-0000-0000-00009E090000}"/>
    <cellStyle name="Comma 4 4 2 2 2" xfId="4808" xr:uid="{00000000-0005-0000-0000-00009F090000}"/>
    <cellStyle name="Comma 4 4 2 2 2 2" xfId="6997" xr:uid="{00000000-0005-0000-0000-0000A0090000}"/>
    <cellStyle name="Comma 4 4 2 2 2 2 2" xfId="11374" xr:uid="{00000000-0005-0000-0000-0000A1090000}"/>
    <cellStyle name="Comma 4 4 2 2 2 2 2 2" xfId="20127" xr:uid="{3744870B-F064-4BD1-B8A6-2EAC88BCB336}"/>
    <cellStyle name="Comma 4 4 2 2 2 2 2 2 2" xfId="55137" xr:uid="{DB29205C-0FA2-4717-ADB0-418E1487BE3D}"/>
    <cellStyle name="Comma 4 4 2 2 2 2 2 2 3" xfId="37632" xr:uid="{AFF9BDB0-D324-422C-BF0E-3CA6430E4EAD}"/>
    <cellStyle name="Comma 4 4 2 2 2 2 2 3" xfId="46385" xr:uid="{507BEA7A-4399-4FEE-9393-CBB3169EF657}"/>
    <cellStyle name="Comma 4 4 2 2 2 2 2 4" xfId="28880" xr:uid="{F1B9F046-9550-4E46-9FFF-361A0D1AF957}"/>
    <cellStyle name="Comma 4 4 2 2 2 2 3" xfId="15751" xr:uid="{732F25E3-E2E3-46AF-A2CC-A130C314DE06}"/>
    <cellStyle name="Comma 4 4 2 2 2 2 3 2" xfId="50761" xr:uid="{DED0F6AC-FF10-4FCB-8D7A-1B8771CA451F}"/>
    <cellStyle name="Comma 4 4 2 2 2 2 3 3" xfId="33256" xr:uid="{2B0CF60C-2EEF-4560-B8CE-88EE772034C4}"/>
    <cellStyle name="Comma 4 4 2 2 2 2 4" xfId="42009" xr:uid="{3D480FC5-3ADC-4101-80B9-8F1F86428EE0}"/>
    <cellStyle name="Comma 4 4 2 2 2 2 5" xfId="24504" xr:uid="{BFA964C8-BA64-4E10-9E76-0A9B5C90FDDE}"/>
    <cellStyle name="Comma 4 4 2 2 2 3" xfId="9186" xr:uid="{00000000-0005-0000-0000-0000A2090000}"/>
    <cellStyle name="Comma 4 4 2 2 2 3 2" xfId="17939" xr:uid="{B71AB965-CF26-4FD0-A505-55005FD69F05}"/>
    <cellStyle name="Comma 4 4 2 2 2 3 2 2" xfId="52949" xr:uid="{5E86E2E0-7502-4366-859F-583A9705BA19}"/>
    <cellStyle name="Comma 4 4 2 2 2 3 2 3" xfId="35444" xr:uid="{63095330-7AF7-48A3-8FE5-79A2A48370BA}"/>
    <cellStyle name="Comma 4 4 2 2 2 3 3" xfId="44197" xr:uid="{39640D4C-A8F5-4BE9-AE27-4A9240D0CD3C}"/>
    <cellStyle name="Comma 4 4 2 2 2 3 4" xfId="26692" xr:uid="{CDE1240E-D083-41BE-8EA8-1F160777007A}"/>
    <cellStyle name="Comma 4 4 2 2 2 4" xfId="13563" xr:uid="{0F4717D9-1E49-447E-823D-739910645365}"/>
    <cellStyle name="Comma 4 4 2 2 2 4 2" xfId="48573" xr:uid="{D748E0FF-D3CA-475E-B819-95FE8738F27B}"/>
    <cellStyle name="Comma 4 4 2 2 2 4 3" xfId="31068" xr:uid="{851FBD15-2B88-487E-B186-D99014D8E85D}"/>
    <cellStyle name="Comma 4 4 2 2 2 5" xfId="39821" xr:uid="{B26479C1-F168-4648-A5A8-9C80CB94DF58}"/>
    <cellStyle name="Comma 4 4 2 2 2 6" xfId="22316" xr:uid="{E3DA1269-0EB7-4AF5-870D-C3F66E95D3AB}"/>
    <cellStyle name="Comma 4 4 2 2 3" xfId="5903" xr:uid="{00000000-0005-0000-0000-0000A3090000}"/>
    <cellStyle name="Comma 4 4 2 2 3 2" xfId="10280" xr:uid="{00000000-0005-0000-0000-0000A4090000}"/>
    <cellStyle name="Comma 4 4 2 2 3 2 2" xfId="19033" xr:uid="{B4AB0EF9-8B47-4FB5-9B4A-35FC76A22038}"/>
    <cellStyle name="Comma 4 4 2 2 3 2 2 2" xfId="54043" xr:uid="{A130986A-BA3B-41CE-B255-3B365CDCAC0B}"/>
    <cellStyle name="Comma 4 4 2 2 3 2 2 3" xfId="36538" xr:uid="{434D8293-0A09-4E44-9CCB-A52B134445E8}"/>
    <cellStyle name="Comma 4 4 2 2 3 2 3" xfId="45291" xr:uid="{F94CA7B1-FCC0-4A10-9E8A-4B9B3435B20B}"/>
    <cellStyle name="Comma 4 4 2 2 3 2 4" xfId="27786" xr:uid="{20BBA9EE-97EE-4D6E-881D-4180ED683E65}"/>
    <cellStyle name="Comma 4 4 2 2 3 3" xfId="14657" xr:uid="{60D6111B-22B4-44A7-9ED4-A484F0B8C236}"/>
    <cellStyle name="Comma 4 4 2 2 3 3 2" xfId="49667" xr:uid="{04AC5A2C-4FAA-4A7D-9F6E-DBA0AB92E507}"/>
    <cellStyle name="Comma 4 4 2 2 3 3 3" xfId="32162" xr:uid="{5D303A71-9668-4EAB-B2BE-9004F0E49C3D}"/>
    <cellStyle name="Comma 4 4 2 2 3 4" xfId="40915" xr:uid="{F4B6E621-7A07-4D36-9565-A8CDAA7036DD}"/>
    <cellStyle name="Comma 4 4 2 2 3 5" xfId="23410" xr:uid="{25078E0D-5CCC-480F-AF9D-019DB86AC51D}"/>
    <cellStyle name="Comma 4 4 2 2 4" xfId="8092" xr:uid="{00000000-0005-0000-0000-0000A5090000}"/>
    <cellStyle name="Comma 4 4 2 2 4 2" xfId="16845" xr:uid="{4D8088F6-EF17-4079-AEDD-2EB272FD9FDD}"/>
    <cellStyle name="Comma 4 4 2 2 4 2 2" xfId="51855" xr:uid="{DCA23E9D-1322-4D4D-8708-E0429E124463}"/>
    <cellStyle name="Comma 4 4 2 2 4 2 3" xfId="34350" xr:uid="{63C5A409-DA25-47DB-90DA-A361830F6080}"/>
    <cellStyle name="Comma 4 4 2 2 4 3" xfId="43103" xr:uid="{6AF2B2D7-A3DA-4ACC-92A8-84BAE7BC501B}"/>
    <cellStyle name="Comma 4 4 2 2 4 4" xfId="25598" xr:uid="{016EA680-6000-488D-9A1C-C9DDC0C284E8}"/>
    <cellStyle name="Comma 4 4 2 2 5" xfId="12469" xr:uid="{5FA1ECB5-7BA7-445C-A76B-74B0A0CC7074}"/>
    <cellStyle name="Comma 4 4 2 2 5 2" xfId="47479" xr:uid="{FFE7837A-026B-4397-8B6B-B135D8D79F13}"/>
    <cellStyle name="Comma 4 4 2 2 5 3" xfId="29974" xr:uid="{56DCC6A7-40CC-482F-9190-83B1C4E6B109}"/>
    <cellStyle name="Comma 4 4 2 2 6" xfId="38727" xr:uid="{64DCDDFC-B023-4514-BC1E-38412610CCD3}"/>
    <cellStyle name="Comma 4 4 2 2 7" xfId="21222" xr:uid="{F0E66346-B814-49CA-8A21-6CFE7AE72CD5}"/>
    <cellStyle name="Comma 4 4 2 3" xfId="4260" xr:uid="{00000000-0005-0000-0000-0000A6090000}"/>
    <cellStyle name="Comma 4 4 2 3 2" xfId="6449" xr:uid="{00000000-0005-0000-0000-0000A7090000}"/>
    <cellStyle name="Comma 4 4 2 3 2 2" xfId="10826" xr:uid="{00000000-0005-0000-0000-0000A8090000}"/>
    <cellStyle name="Comma 4 4 2 3 2 2 2" xfId="19579" xr:uid="{F8F298C0-3F48-4CDB-B318-0E30BC070E4A}"/>
    <cellStyle name="Comma 4 4 2 3 2 2 2 2" xfId="54589" xr:uid="{A9E1B73C-FEBA-469C-A23D-6CB06CBF44FE}"/>
    <cellStyle name="Comma 4 4 2 3 2 2 2 3" xfId="37084" xr:uid="{7B36ECA5-D7C4-42FC-B715-54B5388F9486}"/>
    <cellStyle name="Comma 4 4 2 3 2 2 3" xfId="45837" xr:uid="{BEB5C1F0-3EAE-4C54-9A57-A5616016D856}"/>
    <cellStyle name="Comma 4 4 2 3 2 2 4" xfId="28332" xr:uid="{80C00657-C2A1-407B-9365-4E7C660776C1}"/>
    <cellStyle name="Comma 4 4 2 3 2 3" xfId="15203" xr:uid="{9574F2E7-7A01-480A-858B-669F6559E1E8}"/>
    <cellStyle name="Comma 4 4 2 3 2 3 2" xfId="50213" xr:uid="{8BDD08CC-52EC-4C94-A2E5-16CCD159E32C}"/>
    <cellStyle name="Comma 4 4 2 3 2 3 3" xfId="32708" xr:uid="{5F512F17-2115-4042-B89D-CA228ADF9EEC}"/>
    <cellStyle name="Comma 4 4 2 3 2 4" xfId="41461" xr:uid="{E51D9682-1386-49EF-9E6D-03F3B62B3400}"/>
    <cellStyle name="Comma 4 4 2 3 2 5" xfId="23956" xr:uid="{0A070AEB-082A-40A1-834B-8441DBEFCD24}"/>
    <cellStyle name="Comma 4 4 2 3 3" xfId="8638" xr:uid="{00000000-0005-0000-0000-0000A9090000}"/>
    <cellStyle name="Comma 4 4 2 3 3 2" xfId="17391" xr:uid="{296218AB-F29C-4440-B086-F2688287DFD3}"/>
    <cellStyle name="Comma 4 4 2 3 3 2 2" xfId="52401" xr:uid="{C7E9D108-03B6-4740-AD93-BA2580DA1995}"/>
    <cellStyle name="Comma 4 4 2 3 3 2 3" xfId="34896" xr:uid="{52E8E5AF-1DF5-407F-92A0-7B2A264E4CC4}"/>
    <cellStyle name="Comma 4 4 2 3 3 3" xfId="43649" xr:uid="{BD305142-2B99-47BA-8AFD-8BC3FEB690E8}"/>
    <cellStyle name="Comma 4 4 2 3 3 4" xfId="26144" xr:uid="{9B354163-B5D5-48CD-AF26-104F2F18F768}"/>
    <cellStyle name="Comma 4 4 2 3 4" xfId="13015" xr:uid="{6792EB3C-EF06-4302-861F-F48292B89979}"/>
    <cellStyle name="Comma 4 4 2 3 4 2" xfId="48025" xr:uid="{0DEA3278-F362-4EF1-B712-D773BD6F5DAF}"/>
    <cellStyle name="Comma 4 4 2 3 4 3" xfId="30520" xr:uid="{85462226-0045-4EF9-8584-F597F955ECCC}"/>
    <cellStyle name="Comma 4 4 2 3 5" xfId="39273" xr:uid="{9E130295-FCB3-4003-8EDC-D0F50DE0D507}"/>
    <cellStyle name="Comma 4 4 2 3 6" xfId="21768" xr:uid="{52394E50-DA7A-4F11-81EF-6E7A6E8072C4}"/>
    <cellStyle name="Comma 4 4 2 4" xfId="5355" xr:uid="{00000000-0005-0000-0000-0000AA090000}"/>
    <cellStyle name="Comma 4 4 2 4 2" xfId="9732" xr:uid="{00000000-0005-0000-0000-0000AB090000}"/>
    <cellStyle name="Comma 4 4 2 4 2 2" xfId="18485" xr:uid="{68412209-C6E5-4DDF-9B9E-E4B15D6C86C5}"/>
    <cellStyle name="Comma 4 4 2 4 2 2 2" xfId="53495" xr:uid="{82F7C666-1F07-4CD8-A364-6CD23FBCB701}"/>
    <cellStyle name="Comma 4 4 2 4 2 2 3" xfId="35990" xr:uid="{1A181091-F677-4B0D-8D61-4D5D9E6703A3}"/>
    <cellStyle name="Comma 4 4 2 4 2 3" xfId="44743" xr:uid="{D5B6E863-B92F-4079-8985-9EC319694486}"/>
    <cellStyle name="Comma 4 4 2 4 2 4" xfId="27238" xr:uid="{8ED4E265-A5AF-4E37-8EEB-73A3175CE98A}"/>
    <cellStyle name="Comma 4 4 2 4 3" xfId="14109" xr:uid="{C2C5E867-4D32-4535-A058-A6180025664A}"/>
    <cellStyle name="Comma 4 4 2 4 3 2" xfId="49119" xr:uid="{A8A354AE-00C9-4815-A82C-C01BA378466D}"/>
    <cellStyle name="Comma 4 4 2 4 3 3" xfId="31614" xr:uid="{FFBFCB8A-3E02-4AC4-82BE-E8062669BF8D}"/>
    <cellStyle name="Comma 4 4 2 4 4" xfId="40367" xr:uid="{61309167-8A77-450C-A369-06243EA1A9F8}"/>
    <cellStyle name="Comma 4 4 2 4 5" xfId="22862" xr:uid="{8021CB25-E3AB-498E-BD07-1028E2169B2D}"/>
    <cellStyle name="Comma 4 4 2 5" xfId="7544" xr:uid="{00000000-0005-0000-0000-0000AC090000}"/>
    <cellStyle name="Comma 4 4 2 5 2" xfId="16297" xr:uid="{075199C4-10B6-4C29-92ED-34E71075C65E}"/>
    <cellStyle name="Comma 4 4 2 5 2 2" xfId="51307" xr:uid="{2FD42158-DDD6-44CA-9D4D-41C403B15027}"/>
    <cellStyle name="Comma 4 4 2 5 2 3" xfId="33802" xr:uid="{B474102A-F3D6-4B3B-AC52-8E9559931C3B}"/>
    <cellStyle name="Comma 4 4 2 5 3" xfId="42555" xr:uid="{409504BD-80C8-4CD1-9255-57881AC740BC}"/>
    <cellStyle name="Comma 4 4 2 5 4" xfId="25050" xr:uid="{7EE78B8F-0795-4F27-98C7-4F0F35CB0BFB}"/>
    <cellStyle name="Comma 4 4 2 6" xfId="11921" xr:uid="{16B613B7-B791-45FA-AF1D-68B246453400}"/>
    <cellStyle name="Comma 4 4 2 6 2" xfId="46931" xr:uid="{30B9600A-2341-46A1-B4F5-2219D47493F2}"/>
    <cellStyle name="Comma 4 4 2 6 3" xfId="29426" xr:uid="{0830D033-39A9-4B02-A417-6611C89A47DB}"/>
    <cellStyle name="Comma 4 4 2 7" xfId="38179" xr:uid="{EBD96452-A569-4F88-932F-8E11C8B210B3}"/>
    <cellStyle name="Comma 4 4 2 8" xfId="20674" xr:uid="{E6223E62-D09B-4982-ABE6-49266FEEA04E}"/>
    <cellStyle name="Comma 4 4 3" xfId="3438" xr:uid="{00000000-0005-0000-0000-0000AD090000}"/>
    <cellStyle name="Comma 4 4 3 2" xfId="4534" xr:uid="{00000000-0005-0000-0000-0000AE090000}"/>
    <cellStyle name="Comma 4 4 3 2 2" xfId="6723" xr:uid="{00000000-0005-0000-0000-0000AF090000}"/>
    <cellStyle name="Comma 4 4 3 2 2 2" xfId="11100" xr:uid="{00000000-0005-0000-0000-0000B0090000}"/>
    <cellStyle name="Comma 4 4 3 2 2 2 2" xfId="19853" xr:uid="{3547D9A6-D068-41A1-8035-8DF6391E4990}"/>
    <cellStyle name="Comma 4 4 3 2 2 2 2 2" xfId="54863" xr:uid="{32EE5C13-4FFD-4BD3-97B3-3E24681E4B7D}"/>
    <cellStyle name="Comma 4 4 3 2 2 2 2 3" xfId="37358" xr:uid="{5A2383A2-E56A-4D97-993D-DDB770D16414}"/>
    <cellStyle name="Comma 4 4 3 2 2 2 3" xfId="46111" xr:uid="{E33DE89F-38B7-4A49-8393-257DAFB9C88E}"/>
    <cellStyle name="Comma 4 4 3 2 2 2 4" xfId="28606" xr:uid="{A372366E-9A68-4CB9-9F5F-A1EB3C8B0A9C}"/>
    <cellStyle name="Comma 4 4 3 2 2 3" xfId="15477" xr:uid="{9809D473-8315-4C92-A88E-F0B9256E9C69}"/>
    <cellStyle name="Comma 4 4 3 2 2 3 2" xfId="50487" xr:uid="{6541E15F-3B1F-407A-B50C-7898DDFD48A1}"/>
    <cellStyle name="Comma 4 4 3 2 2 3 3" xfId="32982" xr:uid="{8E5B7906-DF11-4A73-A85F-4FB940341E7A}"/>
    <cellStyle name="Comma 4 4 3 2 2 4" xfId="41735" xr:uid="{836C6C96-DE11-4EAD-A542-2776086CF2A6}"/>
    <cellStyle name="Comma 4 4 3 2 2 5" xfId="24230" xr:uid="{598DA363-D683-4CBA-AC65-3B02FDA286A7}"/>
    <cellStyle name="Comma 4 4 3 2 3" xfId="8912" xr:uid="{00000000-0005-0000-0000-0000B1090000}"/>
    <cellStyle name="Comma 4 4 3 2 3 2" xfId="17665" xr:uid="{377DA6DA-46BD-4BB1-A877-0F04DE82A6C4}"/>
    <cellStyle name="Comma 4 4 3 2 3 2 2" xfId="52675" xr:uid="{27F8124E-6AF2-4679-8C79-B4E6F334B6CD}"/>
    <cellStyle name="Comma 4 4 3 2 3 2 3" xfId="35170" xr:uid="{2C22258A-478C-4A90-A40C-76B9A3C803FD}"/>
    <cellStyle name="Comma 4 4 3 2 3 3" xfId="43923" xr:uid="{72B4BA75-9E5E-41C9-9CD1-F42394E94F88}"/>
    <cellStyle name="Comma 4 4 3 2 3 4" xfId="26418" xr:uid="{2DB980DA-F749-43AD-B7AE-88B2432A1E64}"/>
    <cellStyle name="Comma 4 4 3 2 4" xfId="13289" xr:uid="{948B460E-F667-4779-BAC3-25F0675A4045}"/>
    <cellStyle name="Comma 4 4 3 2 4 2" xfId="48299" xr:uid="{0C97FE4A-427D-4BFD-9598-33775771FA70}"/>
    <cellStyle name="Comma 4 4 3 2 4 3" xfId="30794" xr:uid="{C59FB19A-CF03-46E9-AF0A-97EBD240ED88}"/>
    <cellStyle name="Comma 4 4 3 2 5" xfId="39547" xr:uid="{E3ACC7DC-2A44-47CB-8709-B1C2F0DEE3F7}"/>
    <cellStyle name="Comma 4 4 3 2 6" xfId="22042" xr:uid="{4E9C1711-350A-4492-9628-77689D1DDA52}"/>
    <cellStyle name="Comma 4 4 3 3" xfId="5629" xr:uid="{00000000-0005-0000-0000-0000B2090000}"/>
    <cellStyle name="Comma 4 4 3 3 2" xfId="10006" xr:uid="{00000000-0005-0000-0000-0000B3090000}"/>
    <cellStyle name="Comma 4 4 3 3 2 2" xfId="18759" xr:uid="{63B47DE9-D7C8-4C8A-90FB-B450AED6F0BB}"/>
    <cellStyle name="Comma 4 4 3 3 2 2 2" xfId="53769" xr:uid="{A7084912-7618-494E-B680-DB5E8324B4A6}"/>
    <cellStyle name="Comma 4 4 3 3 2 2 3" xfId="36264" xr:uid="{E78B7AF5-FC9D-4E70-8760-8F437AF33E22}"/>
    <cellStyle name="Comma 4 4 3 3 2 3" xfId="45017" xr:uid="{049108A8-42B2-4CD0-8E8C-54C9716268D1}"/>
    <cellStyle name="Comma 4 4 3 3 2 4" xfId="27512" xr:uid="{60187908-0A72-4600-9746-2F110280FFE6}"/>
    <cellStyle name="Comma 4 4 3 3 3" xfId="14383" xr:uid="{1ECD99E4-DD8A-47F3-BC1D-98DB92CBD705}"/>
    <cellStyle name="Comma 4 4 3 3 3 2" xfId="49393" xr:uid="{029CC796-1895-474F-8A28-064643E854AE}"/>
    <cellStyle name="Comma 4 4 3 3 3 3" xfId="31888" xr:uid="{427E2BE2-7FC4-4C4D-9872-69B335072C9C}"/>
    <cellStyle name="Comma 4 4 3 3 4" xfId="40641" xr:uid="{926DCEDB-8D58-486E-BA60-187270FB2BAC}"/>
    <cellStyle name="Comma 4 4 3 3 5" xfId="23136" xr:uid="{7E5703C3-FE58-47FB-8609-743E0DDED23C}"/>
    <cellStyle name="Comma 4 4 3 4" xfId="7818" xr:uid="{00000000-0005-0000-0000-0000B4090000}"/>
    <cellStyle name="Comma 4 4 3 4 2" xfId="16571" xr:uid="{325C9E6A-34C9-48BD-82DB-9653CC22230F}"/>
    <cellStyle name="Comma 4 4 3 4 2 2" xfId="51581" xr:uid="{C4A367C7-8709-454D-B3B8-2D32907EEE90}"/>
    <cellStyle name="Comma 4 4 3 4 2 3" xfId="34076" xr:uid="{32AFF6DD-A6AF-480C-B06A-0C131B2D61AA}"/>
    <cellStyle name="Comma 4 4 3 4 3" xfId="42829" xr:uid="{5D474D5B-6AC2-43DD-A19F-5D8958A7615E}"/>
    <cellStyle name="Comma 4 4 3 4 4" xfId="25324" xr:uid="{0B775808-FF75-4037-9639-4AF853CF73E4}"/>
    <cellStyle name="Comma 4 4 3 5" xfId="12195" xr:uid="{09BA7813-B49E-4AF1-AF04-4137B30E0AA5}"/>
    <cellStyle name="Comma 4 4 3 5 2" xfId="47205" xr:uid="{28627BFF-D5B4-4AE9-8D41-CECD6EC21DBA}"/>
    <cellStyle name="Comma 4 4 3 5 3" xfId="29700" xr:uid="{3E22D384-C3A6-40F3-AD8C-1909FE714AFB}"/>
    <cellStyle name="Comma 4 4 3 6" xfId="38453" xr:uid="{7F811A7F-EA69-49C3-B09C-295474180EB1}"/>
    <cellStyle name="Comma 4 4 3 7" xfId="20948" xr:uid="{4DC5DFCE-84C3-44BC-9738-7986B37B96EC}"/>
    <cellStyle name="Comma 4 4 4" xfId="3986" xr:uid="{00000000-0005-0000-0000-0000B5090000}"/>
    <cellStyle name="Comma 4 4 4 2" xfId="6175" xr:uid="{00000000-0005-0000-0000-0000B6090000}"/>
    <cellStyle name="Comma 4 4 4 2 2" xfId="10552" xr:uid="{00000000-0005-0000-0000-0000B7090000}"/>
    <cellStyle name="Comma 4 4 4 2 2 2" xfId="19305" xr:uid="{5BE3D7F5-C3EA-4F9E-80C9-4F8969601CC3}"/>
    <cellStyle name="Comma 4 4 4 2 2 2 2" xfId="54315" xr:uid="{63882EB4-6393-4547-9532-4F92C783D852}"/>
    <cellStyle name="Comma 4 4 4 2 2 2 3" xfId="36810" xr:uid="{1B1089A2-51C9-4AA2-B24A-EC2A75629076}"/>
    <cellStyle name="Comma 4 4 4 2 2 3" xfId="45563" xr:uid="{1027E801-A1F8-46B3-8D86-DF7AFA09CA79}"/>
    <cellStyle name="Comma 4 4 4 2 2 4" xfId="28058" xr:uid="{92D69CA1-523F-4074-AEC1-78F926A6D7FF}"/>
    <cellStyle name="Comma 4 4 4 2 3" xfId="14929" xr:uid="{064CF7A9-0CF6-4DEF-97B2-CFEBB9343663}"/>
    <cellStyle name="Comma 4 4 4 2 3 2" xfId="49939" xr:uid="{79374A17-6FBF-41D6-9E3D-1CF5F1545B75}"/>
    <cellStyle name="Comma 4 4 4 2 3 3" xfId="32434" xr:uid="{67BAC955-6AE6-4655-8A2E-7DE3DA1C2521}"/>
    <cellStyle name="Comma 4 4 4 2 4" xfId="41187" xr:uid="{2D3F20D2-AC2D-4030-911A-35ED1CE106B0}"/>
    <cellStyle name="Comma 4 4 4 2 5" xfId="23682" xr:uid="{E2FB26EB-7ED8-4E87-A8E9-8DC75AB1AFFD}"/>
    <cellStyle name="Comma 4 4 4 3" xfId="8364" xr:uid="{00000000-0005-0000-0000-0000B8090000}"/>
    <cellStyle name="Comma 4 4 4 3 2" xfId="17117" xr:uid="{86B5B726-DF75-4EC7-96B1-DF97A3FB4BDD}"/>
    <cellStyle name="Comma 4 4 4 3 2 2" xfId="52127" xr:uid="{DCED015A-BBF2-4AD4-8BCD-E827C3453C61}"/>
    <cellStyle name="Comma 4 4 4 3 2 3" xfId="34622" xr:uid="{12A04351-AFEB-4240-B676-A363F0AA63EA}"/>
    <cellStyle name="Comma 4 4 4 3 3" xfId="43375" xr:uid="{EC815E06-8FB3-41BB-9F9E-C2D295E41479}"/>
    <cellStyle name="Comma 4 4 4 3 4" xfId="25870" xr:uid="{C0ECFF15-E0C7-4DD9-80D5-8D4425E99146}"/>
    <cellStyle name="Comma 4 4 4 4" xfId="12741" xr:uid="{AC2BD84B-B955-4917-B664-FFB46FE5C55F}"/>
    <cellStyle name="Comma 4 4 4 4 2" xfId="47751" xr:uid="{2B0BD566-AEB6-4E7C-AE13-0397EF772EE0}"/>
    <cellStyle name="Comma 4 4 4 4 3" xfId="30246" xr:uid="{254D73E5-0460-4B56-BFB4-26C2539DCB52}"/>
    <cellStyle name="Comma 4 4 4 5" xfId="38999" xr:uid="{E0FE6022-229E-4596-817D-861DAFD71FAD}"/>
    <cellStyle name="Comma 4 4 4 6" xfId="21494" xr:uid="{4C805A40-7A2E-48C6-8216-AD5094B26DC5}"/>
    <cellStyle name="Comma 4 4 5" xfId="5081" xr:uid="{00000000-0005-0000-0000-0000B9090000}"/>
    <cellStyle name="Comma 4 4 5 2" xfId="9458" xr:uid="{00000000-0005-0000-0000-0000BA090000}"/>
    <cellStyle name="Comma 4 4 5 2 2" xfId="18211" xr:uid="{112AEF90-2A2A-4365-B36B-964F831FC00D}"/>
    <cellStyle name="Comma 4 4 5 2 2 2" xfId="53221" xr:uid="{3A735AFB-3228-4205-8085-4C5DDD161AF5}"/>
    <cellStyle name="Comma 4 4 5 2 2 3" xfId="35716" xr:uid="{6AB9A55D-4F7A-42B7-BAC4-FC546A027363}"/>
    <cellStyle name="Comma 4 4 5 2 3" xfId="44469" xr:uid="{BFF6BED0-4D6E-4BCE-99DB-C53F93E6746F}"/>
    <cellStyle name="Comma 4 4 5 2 4" xfId="26964" xr:uid="{A8A01884-6CD1-4900-8E63-2DB7D47AF1FE}"/>
    <cellStyle name="Comma 4 4 5 3" xfId="13835" xr:uid="{4DF0BC19-84B2-4415-9FB5-90A77AB7B82C}"/>
    <cellStyle name="Comma 4 4 5 3 2" xfId="48845" xr:uid="{C2486F7D-F1B4-410B-921A-5FE58E9B11EE}"/>
    <cellStyle name="Comma 4 4 5 3 3" xfId="31340" xr:uid="{144A3B81-DC6F-4887-889A-AA1B8C49851C}"/>
    <cellStyle name="Comma 4 4 5 4" xfId="40093" xr:uid="{5B726E61-AF1A-4E0F-B93D-BDEB6F662490}"/>
    <cellStyle name="Comma 4 4 5 5" xfId="22588" xr:uid="{A01CE3A2-68D4-4D32-863A-67B8C643CBC5}"/>
    <cellStyle name="Comma 4 4 6" xfId="7270" xr:uid="{00000000-0005-0000-0000-0000BB090000}"/>
    <cellStyle name="Comma 4 4 6 2" xfId="16023" xr:uid="{1B0AE98D-FB8D-4EB8-8EBD-F550B0A9C518}"/>
    <cellStyle name="Comma 4 4 6 2 2" xfId="51033" xr:uid="{D4EF14DC-0373-4111-906D-C9776629255C}"/>
    <cellStyle name="Comma 4 4 6 2 3" xfId="33528" xr:uid="{CFB6E704-94FD-4422-B422-E5690DF88B8E}"/>
    <cellStyle name="Comma 4 4 6 3" xfId="42281" xr:uid="{CE163C01-8655-4C0A-A42D-899AB50EB22E}"/>
    <cellStyle name="Comma 4 4 6 4" xfId="24776" xr:uid="{D5154307-3223-4001-B19E-FBC2203822CC}"/>
    <cellStyle name="Comma 4 4 7" xfId="11647" xr:uid="{6D5828C6-1AC9-4ACD-8781-CC8269C8FF4C}"/>
    <cellStyle name="Comma 4 4 7 2" xfId="46657" xr:uid="{A949E508-1393-485B-9DB7-CB9577515BF8}"/>
    <cellStyle name="Comma 4 4 7 3" xfId="29152" xr:uid="{84F5CC16-721A-4A30-987A-4B92C0DAE687}"/>
    <cellStyle name="Comma 4 4 8" xfId="37905" xr:uid="{49D497D4-5E93-4984-AD24-C3EA0D81F60E}"/>
    <cellStyle name="Comma 4 4 9" xfId="20400" xr:uid="{3E76CDFB-BE3B-41E3-86C3-EEBDFFD7C740}"/>
    <cellStyle name="Comma 4 5" xfId="3109" xr:uid="{00000000-0005-0000-0000-0000BC090000}"/>
    <cellStyle name="Comma 4 5 2" xfId="3663" xr:uid="{00000000-0005-0000-0000-0000BD090000}"/>
    <cellStyle name="Comma 4 5 2 2" xfId="4759" xr:uid="{00000000-0005-0000-0000-0000BE090000}"/>
    <cellStyle name="Comma 4 5 2 2 2" xfId="6948" xr:uid="{00000000-0005-0000-0000-0000BF090000}"/>
    <cellStyle name="Comma 4 5 2 2 2 2" xfId="11325" xr:uid="{00000000-0005-0000-0000-0000C0090000}"/>
    <cellStyle name="Comma 4 5 2 2 2 2 2" xfId="20078" xr:uid="{667820BE-5333-44D6-A920-7A54E025DB08}"/>
    <cellStyle name="Comma 4 5 2 2 2 2 2 2" xfId="55088" xr:uid="{4D5B755D-DA78-4182-9468-D4139159BE16}"/>
    <cellStyle name="Comma 4 5 2 2 2 2 2 3" xfId="37583" xr:uid="{2CBC5C3C-3806-4ED3-86FC-76BDDDEBFFFF}"/>
    <cellStyle name="Comma 4 5 2 2 2 2 3" xfId="46336" xr:uid="{66903891-56C4-4FCD-AB10-8754355D3E76}"/>
    <cellStyle name="Comma 4 5 2 2 2 2 4" xfId="28831" xr:uid="{1B134D1F-ED3D-43B5-A1B2-41169694225E}"/>
    <cellStyle name="Comma 4 5 2 2 2 3" xfId="15702" xr:uid="{BAFF331C-0812-47B9-A6EE-C153E152F12E}"/>
    <cellStyle name="Comma 4 5 2 2 2 3 2" xfId="50712" xr:uid="{46B05BBB-96BA-4088-8DEE-2DE1C5D5598C}"/>
    <cellStyle name="Comma 4 5 2 2 2 3 3" xfId="33207" xr:uid="{84B1465B-F551-4F0E-80CC-250383FDEA03}"/>
    <cellStyle name="Comma 4 5 2 2 2 4" xfId="41960" xr:uid="{92043F57-C405-492A-8078-62DFADCA2BA7}"/>
    <cellStyle name="Comma 4 5 2 2 2 5" xfId="24455" xr:uid="{EDB1560D-A5B8-476C-815C-057EB71C7E2A}"/>
    <cellStyle name="Comma 4 5 2 2 3" xfId="9137" xr:uid="{00000000-0005-0000-0000-0000C1090000}"/>
    <cellStyle name="Comma 4 5 2 2 3 2" xfId="17890" xr:uid="{412B5B4C-6292-41D6-B50D-B76F3FAE7AF6}"/>
    <cellStyle name="Comma 4 5 2 2 3 2 2" xfId="52900" xr:uid="{E98B35A7-723E-4580-AE54-3D07FB112B32}"/>
    <cellStyle name="Comma 4 5 2 2 3 2 3" xfId="35395" xr:uid="{E8C2BB83-7B1C-432C-8BCD-99F1BEF39CAA}"/>
    <cellStyle name="Comma 4 5 2 2 3 3" xfId="44148" xr:uid="{08A018B0-32B8-4C98-9731-890FB07F730B}"/>
    <cellStyle name="Comma 4 5 2 2 3 4" xfId="26643" xr:uid="{262EF770-5CF0-4180-AC9E-05D916948758}"/>
    <cellStyle name="Comma 4 5 2 2 4" xfId="13514" xr:uid="{B9C03523-F96E-4A1A-9028-BA4BF3DF55EA}"/>
    <cellStyle name="Comma 4 5 2 2 4 2" xfId="48524" xr:uid="{CAAED381-AA2E-41AE-B3B2-91DB6D249D01}"/>
    <cellStyle name="Comma 4 5 2 2 4 3" xfId="31019" xr:uid="{FE5258A8-1479-4B36-A00D-E5A405657072}"/>
    <cellStyle name="Comma 4 5 2 2 5" xfId="39772" xr:uid="{4E24D7C9-4DFA-4EC3-A88C-2A1C6D78A232}"/>
    <cellStyle name="Comma 4 5 2 2 6" xfId="22267" xr:uid="{6F49BE24-6664-4CEC-BE32-F041237463D9}"/>
    <cellStyle name="Comma 4 5 2 3" xfId="5854" xr:uid="{00000000-0005-0000-0000-0000C2090000}"/>
    <cellStyle name="Comma 4 5 2 3 2" xfId="10231" xr:uid="{00000000-0005-0000-0000-0000C3090000}"/>
    <cellStyle name="Comma 4 5 2 3 2 2" xfId="18984" xr:uid="{B48A11B5-2A18-40C7-A856-7386CA2F4C24}"/>
    <cellStyle name="Comma 4 5 2 3 2 2 2" xfId="53994" xr:uid="{F4BA04B9-7280-43C1-A203-6CE3FC717735}"/>
    <cellStyle name="Comma 4 5 2 3 2 2 3" xfId="36489" xr:uid="{38C475F5-48C2-4181-AB90-2E896926215D}"/>
    <cellStyle name="Comma 4 5 2 3 2 3" xfId="45242" xr:uid="{8898577F-3F83-491D-A952-156784DAD763}"/>
    <cellStyle name="Comma 4 5 2 3 2 4" xfId="27737" xr:uid="{DA7AB4F7-5D37-4284-A6B9-F2009D97BC3E}"/>
    <cellStyle name="Comma 4 5 2 3 3" xfId="14608" xr:uid="{51B157DB-ADB9-4819-B046-96868A7D8BB8}"/>
    <cellStyle name="Comma 4 5 2 3 3 2" xfId="49618" xr:uid="{8614F29C-43C4-415B-BC55-1BB513FF08E5}"/>
    <cellStyle name="Comma 4 5 2 3 3 3" xfId="32113" xr:uid="{B25D6F0A-92C9-4156-823C-639CE9CA6F65}"/>
    <cellStyle name="Comma 4 5 2 3 4" xfId="40866" xr:uid="{74E0815F-D2A2-4AE7-A730-412BC3990433}"/>
    <cellStyle name="Comma 4 5 2 3 5" xfId="23361" xr:uid="{DA3A80DC-9976-4E63-9CF6-E563C476C535}"/>
    <cellStyle name="Comma 4 5 2 4" xfId="8043" xr:uid="{00000000-0005-0000-0000-0000C4090000}"/>
    <cellStyle name="Comma 4 5 2 4 2" xfId="16796" xr:uid="{021DCDDE-F5AF-4680-9676-0D46315D5BC7}"/>
    <cellStyle name="Comma 4 5 2 4 2 2" xfId="51806" xr:uid="{68313047-3698-4632-AD0F-14CF5A1E4171}"/>
    <cellStyle name="Comma 4 5 2 4 2 3" xfId="34301" xr:uid="{D8560150-FE89-40B8-80CC-A1DB9BFA8408}"/>
    <cellStyle name="Comma 4 5 2 4 3" xfId="43054" xr:uid="{57E035C1-680E-4991-A863-FDFCA5407AA8}"/>
    <cellStyle name="Comma 4 5 2 4 4" xfId="25549" xr:uid="{29516391-1827-4485-BAD0-B0626FAB8715}"/>
    <cellStyle name="Comma 4 5 2 5" xfId="12420" xr:uid="{11666CA0-82C5-429E-A8DC-65E8B3A68495}"/>
    <cellStyle name="Comma 4 5 2 5 2" xfId="47430" xr:uid="{4A87555D-DBFD-4645-A738-67274DEE50EC}"/>
    <cellStyle name="Comma 4 5 2 5 3" xfId="29925" xr:uid="{8AA811C9-0193-42DA-B8DD-4D7B0F2D0CF3}"/>
    <cellStyle name="Comma 4 5 2 6" xfId="38678" xr:uid="{D2795CF5-C265-4B10-B09D-536F344F9B42}"/>
    <cellStyle name="Comma 4 5 2 7" xfId="21173" xr:uid="{49FC78D5-0E95-4A37-BD0F-6DC0E3B7EE6F}"/>
    <cellStyle name="Comma 4 5 3" xfId="4211" xr:uid="{00000000-0005-0000-0000-0000C5090000}"/>
    <cellStyle name="Comma 4 5 3 2" xfId="6400" xr:uid="{00000000-0005-0000-0000-0000C6090000}"/>
    <cellStyle name="Comma 4 5 3 2 2" xfId="10777" xr:uid="{00000000-0005-0000-0000-0000C7090000}"/>
    <cellStyle name="Comma 4 5 3 2 2 2" xfId="19530" xr:uid="{46C08D2B-7F70-421F-B106-212D083BCAC6}"/>
    <cellStyle name="Comma 4 5 3 2 2 2 2" xfId="54540" xr:uid="{A507F02A-0B3C-4E65-934F-2688BEA828D2}"/>
    <cellStyle name="Comma 4 5 3 2 2 2 3" xfId="37035" xr:uid="{06B28BE4-F0D8-46CA-BFAB-8F669A7A5DF3}"/>
    <cellStyle name="Comma 4 5 3 2 2 3" xfId="45788" xr:uid="{027F01B7-7C88-4013-918A-BAA8200E7602}"/>
    <cellStyle name="Comma 4 5 3 2 2 4" xfId="28283" xr:uid="{8C94E936-1AE5-4C31-A054-7B8AA890DFBE}"/>
    <cellStyle name="Comma 4 5 3 2 3" xfId="15154" xr:uid="{657C028D-F170-4A22-8F58-3EC95AC5AEBB}"/>
    <cellStyle name="Comma 4 5 3 2 3 2" xfId="50164" xr:uid="{410255A5-8D5F-4D99-8ACA-2C87D7C40D1C}"/>
    <cellStyle name="Comma 4 5 3 2 3 3" xfId="32659" xr:uid="{DDCA4E9C-7955-4216-AE61-07CA6FE962BD}"/>
    <cellStyle name="Comma 4 5 3 2 4" xfId="41412" xr:uid="{081F27A0-6202-4FF8-A7F1-1102338040B2}"/>
    <cellStyle name="Comma 4 5 3 2 5" xfId="23907" xr:uid="{C97C2100-1594-42C2-A6C6-2FBEBE634092}"/>
    <cellStyle name="Comma 4 5 3 3" xfId="8589" xr:uid="{00000000-0005-0000-0000-0000C8090000}"/>
    <cellStyle name="Comma 4 5 3 3 2" xfId="17342" xr:uid="{3CEEF043-0DF2-4C3A-865D-246049A14A6D}"/>
    <cellStyle name="Comma 4 5 3 3 2 2" xfId="52352" xr:uid="{4BEEEAB6-F7E1-4F8A-BEA6-858A4CDD26BA}"/>
    <cellStyle name="Comma 4 5 3 3 2 3" xfId="34847" xr:uid="{D01C0FCE-7B06-420C-943E-FA0436232172}"/>
    <cellStyle name="Comma 4 5 3 3 3" xfId="43600" xr:uid="{3DB8C4A4-9FDC-40B8-9ECE-EE915DBF6E1C}"/>
    <cellStyle name="Comma 4 5 3 3 4" xfId="26095" xr:uid="{8C262C33-F4CD-4428-9645-B4705C0F9C0B}"/>
    <cellStyle name="Comma 4 5 3 4" xfId="12966" xr:uid="{BA1424AC-1E1C-4464-8210-CEE83F5A86DC}"/>
    <cellStyle name="Comma 4 5 3 4 2" xfId="47976" xr:uid="{A946C46F-9589-4C45-9059-929A9CC1B668}"/>
    <cellStyle name="Comma 4 5 3 4 3" xfId="30471" xr:uid="{E85C23B7-739B-4E24-8B1D-9CBBD870A3A2}"/>
    <cellStyle name="Comma 4 5 3 5" xfId="39224" xr:uid="{E23A9849-7E04-48E8-9002-93226606CA56}"/>
    <cellStyle name="Comma 4 5 3 6" xfId="21719" xr:uid="{5C70F5C5-B1A8-4515-9C1C-105A38364F18}"/>
    <cellStyle name="Comma 4 5 4" xfId="5306" xr:uid="{00000000-0005-0000-0000-0000C9090000}"/>
    <cellStyle name="Comma 4 5 4 2" xfId="9683" xr:uid="{00000000-0005-0000-0000-0000CA090000}"/>
    <cellStyle name="Comma 4 5 4 2 2" xfId="18436" xr:uid="{AC6316C4-06C3-4AB4-ABD6-E8D87700141B}"/>
    <cellStyle name="Comma 4 5 4 2 2 2" xfId="53446" xr:uid="{E2BD2448-9764-45C6-9FB0-EC95D08EDBF7}"/>
    <cellStyle name="Comma 4 5 4 2 2 3" xfId="35941" xr:uid="{FAD4D55B-E457-4E7D-9F3C-84E28006ECB2}"/>
    <cellStyle name="Comma 4 5 4 2 3" xfId="44694" xr:uid="{CCEAF894-66E3-4713-AA53-88841F429D75}"/>
    <cellStyle name="Comma 4 5 4 2 4" xfId="27189" xr:uid="{FB069C05-2D1C-427B-8E6E-F3650C8C729F}"/>
    <cellStyle name="Comma 4 5 4 3" xfId="14060" xr:uid="{E452A022-2B93-4E83-92A7-AC6841230894}"/>
    <cellStyle name="Comma 4 5 4 3 2" xfId="49070" xr:uid="{6DC8252E-1FDA-4E72-9951-2C52B61BB845}"/>
    <cellStyle name="Comma 4 5 4 3 3" xfId="31565" xr:uid="{64A12FFB-29F2-41BF-8DCA-FD7353D1F164}"/>
    <cellStyle name="Comma 4 5 4 4" xfId="40318" xr:uid="{D15CEC1C-D859-4FDB-A5D7-1BC7E97E09D8}"/>
    <cellStyle name="Comma 4 5 4 5" xfId="22813" xr:uid="{6B6BEBE2-EACE-425F-9368-3B79605AFDEB}"/>
    <cellStyle name="Comma 4 5 5" xfId="7495" xr:uid="{00000000-0005-0000-0000-0000CB090000}"/>
    <cellStyle name="Comma 4 5 5 2" xfId="16248" xr:uid="{1F5B0245-3472-40CD-AF2F-57011C4A593D}"/>
    <cellStyle name="Comma 4 5 5 2 2" xfId="51258" xr:uid="{BF4AADB9-B9D8-4C6D-8F0A-72F88C4CD386}"/>
    <cellStyle name="Comma 4 5 5 2 3" xfId="33753" xr:uid="{0BF41A6C-2E4D-4ABA-BB38-6A43D10C0C68}"/>
    <cellStyle name="Comma 4 5 5 3" xfId="42506" xr:uid="{6479ABFD-4284-4C59-8681-F688201609A3}"/>
    <cellStyle name="Comma 4 5 5 4" xfId="25001" xr:uid="{465F9D8F-1753-4D10-8438-AF94E272A2B8}"/>
    <cellStyle name="Comma 4 5 6" xfId="11872" xr:uid="{07283B33-A74A-43B2-B3CF-3EF16ED58B15}"/>
    <cellStyle name="Comma 4 5 6 2" xfId="46882" xr:uid="{9FD5C4A5-983F-419D-8D92-556D1FB088F3}"/>
    <cellStyle name="Comma 4 5 6 3" xfId="29377" xr:uid="{E68DDAB6-F08E-4BAE-A988-6D5029D57BCA}"/>
    <cellStyle name="Comma 4 5 7" xfId="38130" xr:uid="{2C039105-B084-4240-A8F8-00EA0A81ABBA}"/>
    <cellStyle name="Comma 4 5 8" xfId="20625" xr:uid="{B791F2BC-C26D-46F8-962F-27BA2E3D049E}"/>
    <cellStyle name="Comma 4 6" xfId="3388" xr:uid="{00000000-0005-0000-0000-0000CC090000}"/>
    <cellStyle name="Comma 4 6 2" xfId="4485" xr:uid="{00000000-0005-0000-0000-0000CD090000}"/>
    <cellStyle name="Comma 4 6 2 2" xfId="6674" xr:uid="{00000000-0005-0000-0000-0000CE090000}"/>
    <cellStyle name="Comma 4 6 2 2 2" xfId="11051" xr:uid="{00000000-0005-0000-0000-0000CF090000}"/>
    <cellStyle name="Comma 4 6 2 2 2 2" xfId="19804" xr:uid="{B10F0388-6EDA-47DD-97B8-DDDDA6CFBFDB}"/>
    <cellStyle name="Comma 4 6 2 2 2 2 2" xfId="54814" xr:uid="{1E5B0E82-355C-4973-B763-A92FEECA7DAF}"/>
    <cellStyle name="Comma 4 6 2 2 2 2 3" xfId="37309" xr:uid="{97F277B0-F079-4855-B293-64A61A5810B6}"/>
    <cellStyle name="Comma 4 6 2 2 2 3" xfId="46062" xr:uid="{A17D1A82-9EEC-49C8-9F3B-EA6D28D9756A}"/>
    <cellStyle name="Comma 4 6 2 2 2 4" xfId="28557" xr:uid="{E85B062C-304E-4EC6-A34C-3E6AD0FC6823}"/>
    <cellStyle name="Comma 4 6 2 2 3" xfId="15428" xr:uid="{8CB15AE7-6889-4D46-8297-CB7A9EAD8160}"/>
    <cellStyle name="Comma 4 6 2 2 3 2" xfId="50438" xr:uid="{24740F92-14C8-401F-A99C-35751641363A}"/>
    <cellStyle name="Comma 4 6 2 2 3 3" xfId="32933" xr:uid="{520D25C6-0DB1-4A75-8D42-568A8C378ECC}"/>
    <cellStyle name="Comma 4 6 2 2 4" xfId="41686" xr:uid="{95CF6741-FDA4-44D9-BABE-318A0F969051}"/>
    <cellStyle name="Comma 4 6 2 2 5" xfId="24181" xr:uid="{281DCAE0-5A4E-4DC4-A072-CFFF5E34D5AF}"/>
    <cellStyle name="Comma 4 6 2 3" xfId="8863" xr:uid="{00000000-0005-0000-0000-0000D0090000}"/>
    <cellStyle name="Comma 4 6 2 3 2" xfId="17616" xr:uid="{B7EB4400-04FC-4C95-97EB-1D9F5A3B901E}"/>
    <cellStyle name="Comma 4 6 2 3 2 2" xfId="52626" xr:uid="{E64BF27B-AB31-4BFB-9769-82058053DAD8}"/>
    <cellStyle name="Comma 4 6 2 3 2 3" xfId="35121" xr:uid="{4C9FDF5F-B5B0-4E06-97F3-FC16C5F5E227}"/>
    <cellStyle name="Comma 4 6 2 3 3" xfId="43874" xr:uid="{5F009D71-947D-4426-B381-A7487686540F}"/>
    <cellStyle name="Comma 4 6 2 3 4" xfId="26369" xr:uid="{3A46B003-59BD-425E-A5A6-7CD35118BF26}"/>
    <cellStyle name="Comma 4 6 2 4" xfId="13240" xr:uid="{CC61C685-0031-4D50-B167-D7AB12CA7242}"/>
    <cellStyle name="Comma 4 6 2 4 2" xfId="48250" xr:uid="{2BA83887-B55A-4764-AAEE-B5B7E5A745EB}"/>
    <cellStyle name="Comma 4 6 2 4 3" xfId="30745" xr:uid="{8BB2F6C9-D1F3-4E84-ABA0-8608A642E4A2}"/>
    <cellStyle name="Comma 4 6 2 5" xfId="39498" xr:uid="{9EBA77B4-E77B-4A38-94D1-4EF370B0CA36}"/>
    <cellStyle name="Comma 4 6 2 6" xfId="21993" xr:uid="{154FBE8F-E2F8-46BD-B63B-7B1E4F29248D}"/>
    <cellStyle name="Comma 4 6 3" xfId="5580" xr:uid="{00000000-0005-0000-0000-0000D1090000}"/>
    <cellStyle name="Comma 4 6 3 2" xfId="9957" xr:uid="{00000000-0005-0000-0000-0000D2090000}"/>
    <cellStyle name="Comma 4 6 3 2 2" xfId="18710" xr:uid="{EFA122A8-0AF1-4B48-987A-7942026226F5}"/>
    <cellStyle name="Comma 4 6 3 2 2 2" xfId="53720" xr:uid="{FD9331DD-B9CC-4F9A-B1C6-75EC0F5D0184}"/>
    <cellStyle name="Comma 4 6 3 2 2 3" xfId="36215" xr:uid="{D1C620AE-3253-4F8E-9271-0FECBAF33DDC}"/>
    <cellStyle name="Comma 4 6 3 2 3" xfId="44968" xr:uid="{C34F6DA7-91C2-4001-BC97-43F47B4C7864}"/>
    <cellStyle name="Comma 4 6 3 2 4" xfId="27463" xr:uid="{6C83E555-7E00-42C2-8E4A-40F321FD23D1}"/>
    <cellStyle name="Comma 4 6 3 3" xfId="14334" xr:uid="{7B8E85E5-3F3D-4A23-A4E9-E3B40768358E}"/>
    <cellStyle name="Comma 4 6 3 3 2" xfId="49344" xr:uid="{10BDD1C3-B754-4991-9F04-A8A5FF2DDBE2}"/>
    <cellStyle name="Comma 4 6 3 3 3" xfId="31839" xr:uid="{BE4D793B-C98B-43EA-B40F-0C074764877B}"/>
    <cellStyle name="Comma 4 6 3 4" xfId="40592" xr:uid="{D2C6E918-6DE3-4ADC-9FD8-0FAE9E594EF5}"/>
    <cellStyle name="Comma 4 6 3 5" xfId="23087" xr:uid="{D39AAC6E-FEAA-4537-B8C0-48417CBF161A}"/>
    <cellStyle name="Comma 4 6 4" xfId="7769" xr:uid="{00000000-0005-0000-0000-0000D3090000}"/>
    <cellStyle name="Comma 4 6 4 2" xfId="16522" xr:uid="{5B4C80E8-D460-4CEF-BFA9-2D10E2481C5D}"/>
    <cellStyle name="Comma 4 6 4 2 2" xfId="51532" xr:uid="{A08BAD5B-8B67-4335-ACBE-855706C19548}"/>
    <cellStyle name="Comma 4 6 4 2 3" xfId="34027" xr:uid="{30DB47B0-A44C-4466-AEA4-E0D9BA944372}"/>
    <cellStyle name="Comma 4 6 4 3" xfId="42780" xr:uid="{B7BDF5E6-AD5C-4EE8-95EB-E62360009E44}"/>
    <cellStyle name="Comma 4 6 4 4" xfId="25275" xr:uid="{C6D9F462-1A28-45E7-807E-7615BE978B2D}"/>
    <cellStyle name="Comma 4 6 5" xfId="12146" xr:uid="{8D7459CC-DCED-4340-8053-63F0564A89E0}"/>
    <cellStyle name="Comma 4 6 5 2" xfId="47156" xr:uid="{2024C047-BAA4-41B0-A78F-C6C4324A0B48}"/>
    <cellStyle name="Comma 4 6 5 3" xfId="29651" xr:uid="{96AB8097-52A7-4F60-8F2C-040FF3EDFA58}"/>
    <cellStyle name="Comma 4 6 6" xfId="38404" xr:uid="{D15C0284-6A4F-477B-B19D-209684D2A914}"/>
    <cellStyle name="Comma 4 6 7" xfId="20899" xr:uid="{8318CEE7-89FB-4425-9626-7727E30F3E48}"/>
    <cellStyle name="Comma 4 7" xfId="3938" xr:uid="{00000000-0005-0000-0000-0000D4090000}"/>
    <cellStyle name="Comma 4 7 2" xfId="6127" xr:uid="{00000000-0005-0000-0000-0000D5090000}"/>
    <cellStyle name="Comma 4 7 2 2" xfId="10504" xr:uid="{00000000-0005-0000-0000-0000D6090000}"/>
    <cellStyle name="Comma 4 7 2 2 2" xfId="19257" xr:uid="{071B5992-AC2F-4DEE-96E8-3BBAB0F7C267}"/>
    <cellStyle name="Comma 4 7 2 2 2 2" xfId="54267" xr:uid="{3436EFC4-7BF2-47D8-97D2-FD9371C6ED5E}"/>
    <cellStyle name="Comma 4 7 2 2 2 3" xfId="36762" xr:uid="{A54B0C55-B3DB-4B61-998B-B3378725E9A2}"/>
    <cellStyle name="Comma 4 7 2 2 3" xfId="45515" xr:uid="{F855660B-0411-4C46-B8AD-679297D58F1C}"/>
    <cellStyle name="Comma 4 7 2 2 4" xfId="28010" xr:uid="{D0C17755-C81D-4C9A-A78E-2FC826826320}"/>
    <cellStyle name="Comma 4 7 2 3" xfId="14881" xr:uid="{48BF3AD4-6DEB-4883-8AC9-53CCE5BF4EA1}"/>
    <cellStyle name="Comma 4 7 2 3 2" xfId="49891" xr:uid="{185BCF53-500E-443C-9CC6-38E064FDD0AF}"/>
    <cellStyle name="Comma 4 7 2 3 3" xfId="32386" xr:uid="{5D6072D3-E39F-4B5E-A43E-F1DA60AA8BC7}"/>
    <cellStyle name="Comma 4 7 2 4" xfId="41139" xr:uid="{8B86A947-E99D-4239-A709-5E1941B9F5B8}"/>
    <cellStyle name="Comma 4 7 2 5" xfId="23634" xr:uid="{32AFF159-42AF-4BE8-BE7D-B5B55F5CC44E}"/>
    <cellStyle name="Comma 4 7 3" xfId="8316" xr:uid="{00000000-0005-0000-0000-0000D7090000}"/>
    <cellStyle name="Comma 4 7 3 2" xfId="17069" xr:uid="{7A1F5072-2006-415D-BBAF-E8CC67088ADB}"/>
    <cellStyle name="Comma 4 7 3 2 2" xfId="52079" xr:uid="{9A79D128-6282-47D2-A653-10F2DADA98C3}"/>
    <cellStyle name="Comma 4 7 3 2 3" xfId="34574" xr:uid="{E30DBBF0-D910-44E8-AF52-6923126A80DF}"/>
    <cellStyle name="Comma 4 7 3 3" xfId="43327" xr:uid="{1FB19AB6-2F3F-4F5A-A0D0-C629543DEFB3}"/>
    <cellStyle name="Comma 4 7 3 4" xfId="25822" xr:uid="{7788C53D-F1E2-4526-B6CF-FF53C949FDAA}"/>
    <cellStyle name="Comma 4 7 4" xfId="12693" xr:uid="{287384F5-D210-40C5-B0D9-047B7E64130F}"/>
    <cellStyle name="Comma 4 7 4 2" xfId="47703" xr:uid="{A590EB39-EEDE-488D-B090-B4C3FC7E8AAC}"/>
    <cellStyle name="Comma 4 7 4 3" xfId="30198" xr:uid="{BF40B745-DECC-40CD-9C07-6D1265874C29}"/>
    <cellStyle name="Comma 4 7 5" xfId="38951" xr:uid="{59C48F20-3945-476B-80D2-9F3EAC517DA6}"/>
    <cellStyle name="Comma 4 7 6" xfId="21446" xr:uid="{2A066039-C5C0-4F59-8FA9-8966F43E9E90}"/>
    <cellStyle name="Comma 4 8" xfId="5033" xr:uid="{00000000-0005-0000-0000-0000D8090000}"/>
    <cellStyle name="Comma 4 8 2" xfId="9410" xr:uid="{00000000-0005-0000-0000-0000D9090000}"/>
    <cellStyle name="Comma 4 8 2 2" xfId="18163" xr:uid="{EC74DDAA-15B8-4446-BA02-BCD570F29F43}"/>
    <cellStyle name="Comma 4 8 2 2 2" xfId="53173" xr:uid="{10672A60-0C01-46AE-B93B-511199C0E87B}"/>
    <cellStyle name="Comma 4 8 2 2 3" xfId="35668" xr:uid="{7896D365-A466-4763-8A60-F88589450FBF}"/>
    <cellStyle name="Comma 4 8 2 3" xfId="44421" xr:uid="{0C789B16-2302-4A82-9302-404A3E1E80C5}"/>
    <cellStyle name="Comma 4 8 2 4" xfId="26916" xr:uid="{200D8A96-75C7-453A-8826-B233FB5FF337}"/>
    <cellStyle name="Comma 4 8 3" xfId="13787" xr:uid="{348C2990-1BC7-4965-96F1-F746C03D0600}"/>
    <cellStyle name="Comma 4 8 3 2" xfId="48797" xr:uid="{3F803703-D396-47DC-B2A2-022A97743FEC}"/>
    <cellStyle name="Comma 4 8 3 3" xfId="31292" xr:uid="{DF7685E1-2289-4A42-B543-3D42575B6A80}"/>
    <cellStyle name="Comma 4 8 4" xfId="40045" xr:uid="{7DCBCA84-78D3-41A6-903A-0A0FEE6FD2CB}"/>
    <cellStyle name="Comma 4 8 5" xfId="22540" xr:uid="{A58272FF-0262-4F8E-B166-E84D63DE4524}"/>
    <cellStyle name="Comma 4 9" xfId="7222" xr:uid="{00000000-0005-0000-0000-0000DA090000}"/>
    <cellStyle name="Comma 4 9 2" xfId="15975" xr:uid="{11172CB0-F5C6-484A-8A05-6735ACE52692}"/>
    <cellStyle name="Comma 4 9 2 2" xfId="50985" xr:uid="{B769E687-C275-4137-8C0A-26A00E2E33A6}"/>
    <cellStyle name="Comma 4 9 2 3" xfId="33480" xr:uid="{CAA48355-E04F-4099-A102-B722AE33243B}"/>
    <cellStyle name="Comma 4 9 3" xfId="42233" xr:uid="{E8CC2555-D584-4630-844B-B954454813A5}"/>
    <cellStyle name="Comma 4 9 4" xfId="24728" xr:uid="{747BF00F-6045-4233-9C66-261915731415}"/>
    <cellStyle name="Comma 5" xfId="82" xr:uid="{00000000-0005-0000-0000-0000DB090000}"/>
    <cellStyle name="Comma 5 10" xfId="11600" xr:uid="{13030076-FD90-4549-95C3-CACDF47E3424}"/>
    <cellStyle name="Comma 5 10 2" xfId="46610" xr:uid="{6F3AD1FE-C7B8-450B-8F70-2F57B8880EEA}"/>
    <cellStyle name="Comma 5 10 3" xfId="29105" xr:uid="{21F9E116-1E4B-4739-B357-14642475B3DB}"/>
    <cellStyle name="Comma 5 11" xfId="37858" xr:uid="{FB8416F3-AB3B-402F-A9A5-B1735A3CD0AF}"/>
    <cellStyle name="Comma 5 12" xfId="20353" xr:uid="{540E9DBC-2604-4E31-96B4-947ACA2A89B5}"/>
    <cellStyle name="Comma 5 2" xfId="2935" xr:uid="{00000000-0005-0000-0000-0000DC090000}"/>
    <cellStyle name="Comma 5 2 10" xfId="20452" xr:uid="{980A3F3D-D44B-4909-8D93-7CCB22FE4F51}"/>
    <cellStyle name="Comma 5 2 2" xfId="3047" xr:uid="{00000000-0005-0000-0000-0000DD090000}"/>
    <cellStyle name="Comma 5 2 2 2" xfId="3323" xr:uid="{00000000-0005-0000-0000-0000DE090000}"/>
    <cellStyle name="Comma 5 2 2 2 2" xfId="3876" xr:uid="{00000000-0005-0000-0000-0000DF090000}"/>
    <cellStyle name="Comma 5 2 2 2 2 2" xfId="4972" xr:uid="{00000000-0005-0000-0000-0000E0090000}"/>
    <cellStyle name="Comma 5 2 2 2 2 2 2" xfId="7161" xr:uid="{00000000-0005-0000-0000-0000E1090000}"/>
    <cellStyle name="Comma 5 2 2 2 2 2 2 2" xfId="11538" xr:uid="{00000000-0005-0000-0000-0000E2090000}"/>
    <cellStyle name="Comma 5 2 2 2 2 2 2 2 2" xfId="20291" xr:uid="{58692492-4F53-4DD7-A529-056EF7FE173F}"/>
    <cellStyle name="Comma 5 2 2 2 2 2 2 2 2 2" xfId="55301" xr:uid="{494EDE1A-53BB-42A4-951A-18AF9B19206F}"/>
    <cellStyle name="Comma 5 2 2 2 2 2 2 2 2 3" xfId="37796" xr:uid="{1E610C76-69F9-40AD-8D5C-9CD856D5BEF5}"/>
    <cellStyle name="Comma 5 2 2 2 2 2 2 2 3" xfId="46549" xr:uid="{D5003EA6-8CFC-46D1-BECA-D82A6D3DB69E}"/>
    <cellStyle name="Comma 5 2 2 2 2 2 2 2 4" xfId="29044" xr:uid="{9D18E38F-9268-4700-A4E8-596DE665A343}"/>
    <cellStyle name="Comma 5 2 2 2 2 2 2 3" xfId="15915" xr:uid="{4AA19100-B0AF-475C-9B7F-F0EBD7C83EA3}"/>
    <cellStyle name="Comma 5 2 2 2 2 2 2 3 2" xfId="50925" xr:uid="{44BFC893-A375-4F91-B552-873A442D88DD}"/>
    <cellStyle name="Comma 5 2 2 2 2 2 2 3 3" xfId="33420" xr:uid="{C25AF59A-EBE9-41C6-BAB2-1F07B1C65579}"/>
    <cellStyle name="Comma 5 2 2 2 2 2 2 4" xfId="42173" xr:uid="{8FE020D7-2CCE-4437-AFD7-B5AD4837A340}"/>
    <cellStyle name="Comma 5 2 2 2 2 2 2 5" xfId="24668" xr:uid="{313F85AE-7303-4E54-B851-3122DC310FCC}"/>
    <cellStyle name="Comma 5 2 2 2 2 2 3" xfId="9350" xr:uid="{00000000-0005-0000-0000-0000E3090000}"/>
    <cellStyle name="Comma 5 2 2 2 2 2 3 2" xfId="18103" xr:uid="{164EDF72-1700-4D54-8284-F7DA129C637B}"/>
    <cellStyle name="Comma 5 2 2 2 2 2 3 2 2" xfId="53113" xr:uid="{4A9EE4CA-97A8-4C0B-BF56-7559366B49A9}"/>
    <cellStyle name="Comma 5 2 2 2 2 2 3 2 3" xfId="35608" xr:uid="{2267FFC3-7DBF-45FE-B64C-38D89E05A88F}"/>
    <cellStyle name="Comma 5 2 2 2 2 2 3 3" xfId="44361" xr:uid="{8D9ED1FD-AB89-4E1E-BD1B-836A11B5C9FC}"/>
    <cellStyle name="Comma 5 2 2 2 2 2 3 4" xfId="26856" xr:uid="{A1789A90-F884-49E2-9EBE-4D41428C6754}"/>
    <cellStyle name="Comma 5 2 2 2 2 2 4" xfId="13727" xr:uid="{E1E7CEC3-6A51-4F5D-AABB-6D01967D9D60}"/>
    <cellStyle name="Comma 5 2 2 2 2 2 4 2" xfId="48737" xr:uid="{D7BC5113-C8C9-48AC-8BEA-31C170C30B4A}"/>
    <cellStyle name="Comma 5 2 2 2 2 2 4 3" xfId="31232" xr:uid="{E2FFF891-79B7-4523-B5A3-9E57CA625269}"/>
    <cellStyle name="Comma 5 2 2 2 2 2 5" xfId="39985" xr:uid="{36162E68-DC4E-46E1-9637-7477EA3623CB}"/>
    <cellStyle name="Comma 5 2 2 2 2 2 6" xfId="22480" xr:uid="{7E4C07D0-89C9-405B-9A95-E09AC6D64B9F}"/>
    <cellStyle name="Comma 5 2 2 2 2 3" xfId="6067" xr:uid="{00000000-0005-0000-0000-0000E4090000}"/>
    <cellStyle name="Comma 5 2 2 2 2 3 2" xfId="10444" xr:uid="{00000000-0005-0000-0000-0000E5090000}"/>
    <cellStyle name="Comma 5 2 2 2 2 3 2 2" xfId="19197" xr:uid="{06FB3CFA-A7E3-4804-9BCA-D89682221198}"/>
    <cellStyle name="Comma 5 2 2 2 2 3 2 2 2" xfId="54207" xr:uid="{EC18DCBA-F2F0-47F8-8AEA-F831B40F1723}"/>
    <cellStyle name="Comma 5 2 2 2 2 3 2 2 3" xfId="36702" xr:uid="{9C3B588E-ED90-4A54-909A-BD809FEE36F5}"/>
    <cellStyle name="Comma 5 2 2 2 2 3 2 3" xfId="45455" xr:uid="{5959D0FF-E771-4E48-856B-7F6285F8B7DE}"/>
    <cellStyle name="Comma 5 2 2 2 2 3 2 4" xfId="27950" xr:uid="{6E5B08EE-FBF1-494A-9121-CB8829358A82}"/>
    <cellStyle name="Comma 5 2 2 2 2 3 3" xfId="14821" xr:uid="{5FF07F13-354E-4E31-AC1B-EF74E129B809}"/>
    <cellStyle name="Comma 5 2 2 2 2 3 3 2" xfId="49831" xr:uid="{2E522966-118A-4B66-8664-C43BFFFFD597}"/>
    <cellStyle name="Comma 5 2 2 2 2 3 3 3" xfId="32326" xr:uid="{4805FCB9-F8F7-48A0-97D7-B81C16BF95DE}"/>
    <cellStyle name="Comma 5 2 2 2 2 3 4" xfId="41079" xr:uid="{0A6AFA45-3898-46E9-89E4-335A666D5188}"/>
    <cellStyle name="Comma 5 2 2 2 2 3 5" xfId="23574" xr:uid="{3161A66E-BDF0-43DA-A490-3C7447C85BA0}"/>
    <cellStyle name="Comma 5 2 2 2 2 4" xfId="8256" xr:uid="{00000000-0005-0000-0000-0000E6090000}"/>
    <cellStyle name="Comma 5 2 2 2 2 4 2" xfId="17009" xr:uid="{06C2D8D8-6FBC-49EA-BDC6-8586A536E56B}"/>
    <cellStyle name="Comma 5 2 2 2 2 4 2 2" xfId="52019" xr:uid="{538BBDC1-BFFD-4396-A39C-D66916089091}"/>
    <cellStyle name="Comma 5 2 2 2 2 4 2 3" xfId="34514" xr:uid="{ED517337-1957-449C-8300-30B583D56028}"/>
    <cellStyle name="Comma 5 2 2 2 2 4 3" xfId="43267" xr:uid="{F85D047B-335E-4E66-A10A-2BED3961C0CA}"/>
    <cellStyle name="Comma 5 2 2 2 2 4 4" xfId="25762" xr:uid="{7BEC2253-5416-4784-9351-AE188AE6A3F1}"/>
    <cellStyle name="Comma 5 2 2 2 2 5" xfId="12633" xr:uid="{54D046E7-7122-44FE-BEC8-2B62F8B9A2CC}"/>
    <cellStyle name="Comma 5 2 2 2 2 5 2" xfId="47643" xr:uid="{AFA8946B-E9A6-4226-8371-53487CCDF663}"/>
    <cellStyle name="Comma 5 2 2 2 2 5 3" xfId="30138" xr:uid="{2A46CDC8-FDDC-4C6D-B4BF-572DEF2EFFC2}"/>
    <cellStyle name="Comma 5 2 2 2 2 6" xfId="38891" xr:uid="{5D168419-59E4-4387-9683-B9F180EF3783}"/>
    <cellStyle name="Comma 5 2 2 2 2 7" xfId="21386" xr:uid="{81B95506-9E4C-44B9-A808-5C12BDBF2A6D}"/>
    <cellStyle name="Comma 5 2 2 2 3" xfId="4424" xr:uid="{00000000-0005-0000-0000-0000E7090000}"/>
    <cellStyle name="Comma 5 2 2 2 3 2" xfId="6613" xr:uid="{00000000-0005-0000-0000-0000E8090000}"/>
    <cellStyle name="Comma 5 2 2 2 3 2 2" xfId="10990" xr:uid="{00000000-0005-0000-0000-0000E9090000}"/>
    <cellStyle name="Comma 5 2 2 2 3 2 2 2" xfId="19743" xr:uid="{06252FC5-FE90-4BE1-9095-F465415838AD}"/>
    <cellStyle name="Comma 5 2 2 2 3 2 2 2 2" xfId="54753" xr:uid="{CB214E15-BFB4-4FE2-9126-01A6FCE74A0F}"/>
    <cellStyle name="Comma 5 2 2 2 3 2 2 2 3" xfId="37248" xr:uid="{323A3036-16DC-4D47-8874-4EC3D0F9D3E7}"/>
    <cellStyle name="Comma 5 2 2 2 3 2 2 3" xfId="46001" xr:uid="{E918FF0D-4FA5-4154-BBC4-BA86EA7A99A9}"/>
    <cellStyle name="Comma 5 2 2 2 3 2 2 4" xfId="28496" xr:uid="{A7242AF6-EB46-4F7A-BF3E-F56B488AE7A6}"/>
    <cellStyle name="Comma 5 2 2 2 3 2 3" xfId="15367" xr:uid="{E4A5C470-F117-4CC9-B70D-136520A4803C}"/>
    <cellStyle name="Comma 5 2 2 2 3 2 3 2" xfId="50377" xr:uid="{40D983BA-197A-4AAF-B950-E7F191B05FE1}"/>
    <cellStyle name="Comma 5 2 2 2 3 2 3 3" xfId="32872" xr:uid="{F2B7AE47-64E4-4567-BCD7-B74627A871ED}"/>
    <cellStyle name="Comma 5 2 2 2 3 2 4" xfId="41625" xr:uid="{4F948DC3-43F8-4644-A487-A6386EBA8C62}"/>
    <cellStyle name="Comma 5 2 2 2 3 2 5" xfId="24120" xr:uid="{4835473C-AE57-46E7-B649-2E1D6CB4217C}"/>
    <cellStyle name="Comma 5 2 2 2 3 3" xfId="8802" xr:uid="{00000000-0005-0000-0000-0000EA090000}"/>
    <cellStyle name="Comma 5 2 2 2 3 3 2" xfId="17555" xr:uid="{FBE5A28F-34A1-4A7A-AC49-6D4D37F27CE3}"/>
    <cellStyle name="Comma 5 2 2 2 3 3 2 2" xfId="52565" xr:uid="{83C10573-FC11-45E6-A033-5E19A8F8827D}"/>
    <cellStyle name="Comma 5 2 2 2 3 3 2 3" xfId="35060" xr:uid="{D94BF392-36FB-4BB4-8CA5-9A50C7481FA7}"/>
    <cellStyle name="Comma 5 2 2 2 3 3 3" xfId="43813" xr:uid="{905DC11A-EC5F-46F2-AC95-B751B4EB0FC9}"/>
    <cellStyle name="Comma 5 2 2 2 3 3 4" xfId="26308" xr:uid="{C710BD24-6985-4173-A8D2-3E63D8F3D06B}"/>
    <cellStyle name="Comma 5 2 2 2 3 4" xfId="13179" xr:uid="{8B7242B2-CA1E-40F1-B2E8-F3730AE9BBAD}"/>
    <cellStyle name="Comma 5 2 2 2 3 4 2" xfId="48189" xr:uid="{AA784BCD-B65D-45A1-B8D3-A403CDE22E96}"/>
    <cellStyle name="Comma 5 2 2 2 3 4 3" xfId="30684" xr:uid="{7F616A8F-13AE-4E4F-972B-5C0195EA2A68}"/>
    <cellStyle name="Comma 5 2 2 2 3 5" xfId="39437" xr:uid="{D70BB351-7418-49D6-9579-3D8DD1D4B6D7}"/>
    <cellStyle name="Comma 5 2 2 2 3 6" xfId="21932" xr:uid="{6F909FCA-7BC4-4E47-B6D1-C91A99A0F058}"/>
    <cellStyle name="Comma 5 2 2 2 4" xfId="5519" xr:uid="{00000000-0005-0000-0000-0000EB090000}"/>
    <cellStyle name="Comma 5 2 2 2 4 2" xfId="9896" xr:uid="{00000000-0005-0000-0000-0000EC090000}"/>
    <cellStyle name="Comma 5 2 2 2 4 2 2" xfId="18649" xr:uid="{073C58CD-790F-4B89-8507-A2652CA7F273}"/>
    <cellStyle name="Comma 5 2 2 2 4 2 2 2" xfId="53659" xr:uid="{F976937D-266F-4AC8-BF46-3B37447032B1}"/>
    <cellStyle name="Comma 5 2 2 2 4 2 2 3" xfId="36154" xr:uid="{65635154-C0C2-4428-A30C-B6C14DA6857A}"/>
    <cellStyle name="Comma 5 2 2 2 4 2 3" xfId="44907" xr:uid="{DD86E86B-B86F-4261-8D15-CFA8923AD292}"/>
    <cellStyle name="Comma 5 2 2 2 4 2 4" xfId="27402" xr:uid="{406F9118-3F0C-4E08-924E-C622DB03F6C3}"/>
    <cellStyle name="Comma 5 2 2 2 4 3" xfId="14273" xr:uid="{C68E29A1-39D5-4D29-A675-9EC33CE08624}"/>
    <cellStyle name="Comma 5 2 2 2 4 3 2" xfId="49283" xr:uid="{29843746-2588-4DC9-B8AA-C53989E7E437}"/>
    <cellStyle name="Comma 5 2 2 2 4 3 3" xfId="31778" xr:uid="{154E1E43-F6CA-461D-947F-3BBFA498E196}"/>
    <cellStyle name="Comma 5 2 2 2 4 4" xfId="40531" xr:uid="{01D8817F-34B8-4A3F-9498-B5C72E2E1891}"/>
    <cellStyle name="Comma 5 2 2 2 4 5" xfId="23026" xr:uid="{641DAE61-300D-43D9-96A2-D592ACE70A74}"/>
    <cellStyle name="Comma 5 2 2 2 5" xfId="7708" xr:uid="{00000000-0005-0000-0000-0000ED090000}"/>
    <cellStyle name="Comma 5 2 2 2 5 2" xfId="16461" xr:uid="{5DB10D5F-1FB1-4594-800D-5E00174EE363}"/>
    <cellStyle name="Comma 5 2 2 2 5 2 2" xfId="51471" xr:uid="{16167108-00F0-47FA-BBB3-396B75FB6993}"/>
    <cellStyle name="Comma 5 2 2 2 5 2 3" xfId="33966" xr:uid="{CE78CEAC-E674-4DA1-A51A-147FB903C638}"/>
    <cellStyle name="Comma 5 2 2 2 5 3" xfId="42719" xr:uid="{D39BD5A0-39DF-45E2-AEBD-365E1D95B942}"/>
    <cellStyle name="Comma 5 2 2 2 5 4" xfId="25214" xr:uid="{58EF228A-9279-4A0D-8D55-185A644B800B}"/>
    <cellStyle name="Comma 5 2 2 2 6" xfId="12085" xr:uid="{63368891-A432-4F4A-84CE-9C09FB3520AB}"/>
    <cellStyle name="Comma 5 2 2 2 6 2" xfId="47095" xr:uid="{1B183C36-D5FC-407F-94DE-D6CF49A700C3}"/>
    <cellStyle name="Comma 5 2 2 2 6 3" xfId="29590" xr:uid="{049170BD-C299-4666-B490-7D7765F8C4D2}"/>
    <cellStyle name="Comma 5 2 2 2 7" xfId="38343" xr:uid="{C66BF7FA-0374-4C20-B52F-4289C361E43F}"/>
    <cellStyle name="Comma 5 2 2 2 8" xfId="20838" xr:uid="{9CC917E9-7DA5-4C2C-B3BB-434718995DD3}"/>
    <cellStyle name="Comma 5 2 2 3" xfId="3602" xr:uid="{00000000-0005-0000-0000-0000EE090000}"/>
    <cellStyle name="Comma 5 2 2 3 2" xfId="4698" xr:uid="{00000000-0005-0000-0000-0000EF090000}"/>
    <cellStyle name="Comma 5 2 2 3 2 2" xfId="6887" xr:uid="{00000000-0005-0000-0000-0000F0090000}"/>
    <cellStyle name="Comma 5 2 2 3 2 2 2" xfId="11264" xr:uid="{00000000-0005-0000-0000-0000F1090000}"/>
    <cellStyle name="Comma 5 2 2 3 2 2 2 2" xfId="20017" xr:uid="{F7B07C17-FCBE-4207-8F92-54DB85E593FD}"/>
    <cellStyle name="Comma 5 2 2 3 2 2 2 2 2" xfId="55027" xr:uid="{ED972E88-5090-4B5E-AFA2-D9495CA491CA}"/>
    <cellStyle name="Comma 5 2 2 3 2 2 2 2 3" xfId="37522" xr:uid="{20F38264-0FF8-4038-8FF2-6FB95D8394D6}"/>
    <cellStyle name="Comma 5 2 2 3 2 2 2 3" xfId="46275" xr:uid="{53A4D11D-A31D-46BC-B84C-33D03F362199}"/>
    <cellStyle name="Comma 5 2 2 3 2 2 2 4" xfId="28770" xr:uid="{008B6CDB-9696-4832-A647-6256348C6076}"/>
    <cellStyle name="Comma 5 2 2 3 2 2 3" xfId="15641" xr:uid="{4CD7ECD5-36D1-4E18-B23A-655351CFDBCA}"/>
    <cellStyle name="Comma 5 2 2 3 2 2 3 2" xfId="50651" xr:uid="{479B9604-7883-4AC5-B7A6-D0C59A70BFD5}"/>
    <cellStyle name="Comma 5 2 2 3 2 2 3 3" xfId="33146" xr:uid="{E3905A78-1EEA-43D6-95D0-FD6A45DDEE2F}"/>
    <cellStyle name="Comma 5 2 2 3 2 2 4" xfId="41899" xr:uid="{9FD449BA-62A5-4D2F-AE07-E81AEA590C2E}"/>
    <cellStyle name="Comma 5 2 2 3 2 2 5" xfId="24394" xr:uid="{64EB06C7-9777-4C6E-81B9-4B006E836186}"/>
    <cellStyle name="Comma 5 2 2 3 2 3" xfId="9076" xr:uid="{00000000-0005-0000-0000-0000F2090000}"/>
    <cellStyle name="Comma 5 2 2 3 2 3 2" xfId="17829" xr:uid="{C320A50B-695D-42BE-A16F-9F6FD155A117}"/>
    <cellStyle name="Comma 5 2 2 3 2 3 2 2" xfId="52839" xr:uid="{01E3DEAA-526A-4403-959E-A72F0F0EF0B4}"/>
    <cellStyle name="Comma 5 2 2 3 2 3 2 3" xfId="35334" xr:uid="{0A3794B9-B8F9-4E4C-BF27-774C0378A13D}"/>
    <cellStyle name="Comma 5 2 2 3 2 3 3" xfId="44087" xr:uid="{BECDF1F3-F773-41B2-B699-B2DF5ACAD07D}"/>
    <cellStyle name="Comma 5 2 2 3 2 3 4" xfId="26582" xr:uid="{1DF5EB35-4AC0-4AA5-83B1-E17F621C7E3C}"/>
    <cellStyle name="Comma 5 2 2 3 2 4" xfId="13453" xr:uid="{87ED0538-E6FF-4D90-9093-AD6F3BE1B4A4}"/>
    <cellStyle name="Comma 5 2 2 3 2 4 2" xfId="48463" xr:uid="{D8A7CC60-C234-40F2-B4AF-F2FA23590F06}"/>
    <cellStyle name="Comma 5 2 2 3 2 4 3" xfId="30958" xr:uid="{7EB933A0-1972-493B-B49F-849A3D8D4814}"/>
    <cellStyle name="Comma 5 2 2 3 2 5" xfId="39711" xr:uid="{2E067A8C-248F-4E45-B30E-5B460E233C38}"/>
    <cellStyle name="Comma 5 2 2 3 2 6" xfId="22206" xr:uid="{16CAAEFF-E23D-441D-BE4C-A820247EE1F8}"/>
    <cellStyle name="Comma 5 2 2 3 3" xfId="5793" xr:uid="{00000000-0005-0000-0000-0000F3090000}"/>
    <cellStyle name="Comma 5 2 2 3 3 2" xfId="10170" xr:uid="{00000000-0005-0000-0000-0000F4090000}"/>
    <cellStyle name="Comma 5 2 2 3 3 2 2" xfId="18923" xr:uid="{CA008904-73F3-4BA0-9BA6-46C748F69647}"/>
    <cellStyle name="Comma 5 2 2 3 3 2 2 2" xfId="53933" xr:uid="{C5661720-F7D4-4E4C-8180-1F1CC3267D82}"/>
    <cellStyle name="Comma 5 2 2 3 3 2 2 3" xfId="36428" xr:uid="{3273987A-E973-4784-B11D-DBADEAFA78D5}"/>
    <cellStyle name="Comma 5 2 2 3 3 2 3" xfId="45181" xr:uid="{088E6945-2750-4A1A-9638-7DD7661AB98C}"/>
    <cellStyle name="Comma 5 2 2 3 3 2 4" xfId="27676" xr:uid="{5073F40C-26AA-4978-A179-BF53750F430F}"/>
    <cellStyle name="Comma 5 2 2 3 3 3" xfId="14547" xr:uid="{2BEA6392-7C39-4C3C-9A59-ABF64419D184}"/>
    <cellStyle name="Comma 5 2 2 3 3 3 2" xfId="49557" xr:uid="{6F17E060-3067-4D8A-88A2-F991967E5630}"/>
    <cellStyle name="Comma 5 2 2 3 3 3 3" xfId="32052" xr:uid="{ED0E648C-89D1-4697-AB5D-B4182F3B1ED6}"/>
    <cellStyle name="Comma 5 2 2 3 3 4" xfId="40805" xr:uid="{63CF4551-CC9B-482C-B3CE-7F981F96CE8C}"/>
    <cellStyle name="Comma 5 2 2 3 3 5" xfId="23300" xr:uid="{A0989463-7D91-48F9-83C6-55A05A52E487}"/>
    <cellStyle name="Comma 5 2 2 3 4" xfId="7982" xr:uid="{00000000-0005-0000-0000-0000F5090000}"/>
    <cellStyle name="Comma 5 2 2 3 4 2" xfId="16735" xr:uid="{351ADF34-7CD8-4C1D-A6F2-E04C9ABB34EB}"/>
    <cellStyle name="Comma 5 2 2 3 4 2 2" xfId="51745" xr:uid="{65DE423D-7F25-4090-91CD-DA82C4F52765}"/>
    <cellStyle name="Comma 5 2 2 3 4 2 3" xfId="34240" xr:uid="{B27B189A-B5AF-4BBC-9AC2-BD9D6C1926DB}"/>
    <cellStyle name="Comma 5 2 2 3 4 3" xfId="42993" xr:uid="{7F93DF10-EA92-4405-B5CD-BC07FE88B5BA}"/>
    <cellStyle name="Comma 5 2 2 3 4 4" xfId="25488" xr:uid="{088F6D5E-93FC-418B-8FA0-B6A2690180EB}"/>
    <cellStyle name="Comma 5 2 2 3 5" xfId="12359" xr:uid="{DF9E55DF-DDC3-4790-95DD-84B0033C60B0}"/>
    <cellStyle name="Comma 5 2 2 3 5 2" xfId="47369" xr:uid="{53FA5FA2-9DB2-48C8-9AB0-D80E03F01575}"/>
    <cellStyle name="Comma 5 2 2 3 5 3" xfId="29864" xr:uid="{CE0BFBCD-B31B-4CE9-9C2A-1C16416B0F9C}"/>
    <cellStyle name="Comma 5 2 2 3 6" xfId="38617" xr:uid="{66EF34F8-BBA0-4084-BE0C-B590E363B09F}"/>
    <cellStyle name="Comma 5 2 2 3 7" xfId="21112" xr:uid="{2EA34E55-AF01-42D9-B32D-66F12557DC13}"/>
    <cellStyle name="Comma 5 2 2 4" xfId="4150" xr:uid="{00000000-0005-0000-0000-0000F6090000}"/>
    <cellStyle name="Comma 5 2 2 4 2" xfId="6339" xr:uid="{00000000-0005-0000-0000-0000F7090000}"/>
    <cellStyle name="Comma 5 2 2 4 2 2" xfId="10716" xr:uid="{00000000-0005-0000-0000-0000F8090000}"/>
    <cellStyle name="Comma 5 2 2 4 2 2 2" xfId="19469" xr:uid="{ECCA0CC4-F0E8-4501-B994-3CC139A58899}"/>
    <cellStyle name="Comma 5 2 2 4 2 2 2 2" xfId="54479" xr:uid="{66ECAEA7-82E2-44F5-8A1C-72CDC148FFBA}"/>
    <cellStyle name="Comma 5 2 2 4 2 2 2 3" xfId="36974" xr:uid="{BD17E08D-4872-4C18-AD87-04CA4843476F}"/>
    <cellStyle name="Comma 5 2 2 4 2 2 3" xfId="45727" xr:uid="{6391C24E-7FD5-4EAD-97C2-F859CEB9DC0C}"/>
    <cellStyle name="Comma 5 2 2 4 2 2 4" xfId="28222" xr:uid="{C671E3DD-9684-4796-8CAD-00DBE18DC455}"/>
    <cellStyle name="Comma 5 2 2 4 2 3" xfId="15093" xr:uid="{F7266E3F-81D9-4CE5-A2D4-52ED2B6BE7F7}"/>
    <cellStyle name="Comma 5 2 2 4 2 3 2" xfId="50103" xr:uid="{3AEB2127-387E-42AE-B4A0-0ACDE1C35400}"/>
    <cellStyle name="Comma 5 2 2 4 2 3 3" xfId="32598" xr:uid="{6CA713FD-017F-4A6B-A21D-65B96549DA7C}"/>
    <cellStyle name="Comma 5 2 2 4 2 4" xfId="41351" xr:uid="{6E684032-FA33-4624-A066-D5EEC2C1C186}"/>
    <cellStyle name="Comma 5 2 2 4 2 5" xfId="23846" xr:uid="{1682C543-20AC-4EB8-8243-74E564A35894}"/>
    <cellStyle name="Comma 5 2 2 4 3" xfId="8528" xr:uid="{00000000-0005-0000-0000-0000F9090000}"/>
    <cellStyle name="Comma 5 2 2 4 3 2" xfId="17281" xr:uid="{B8635B78-EEAE-4FB2-87E2-24929D34D58F}"/>
    <cellStyle name="Comma 5 2 2 4 3 2 2" xfId="52291" xr:uid="{3A233952-DA89-4D3C-BBBF-0DDD4F91A230}"/>
    <cellStyle name="Comma 5 2 2 4 3 2 3" xfId="34786" xr:uid="{A3B326A3-FB8E-495F-A4D7-166AEE72D2EB}"/>
    <cellStyle name="Comma 5 2 2 4 3 3" xfId="43539" xr:uid="{43F4314C-84B1-4A53-B99E-AE88625D5334}"/>
    <cellStyle name="Comma 5 2 2 4 3 4" xfId="26034" xr:uid="{31401CE9-9056-41DC-A62F-3F7585C835D1}"/>
    <cellStyle name="Comma 5 2 2 4 4" xfId="12905" xr:uid="{F60CF256-83AE-4579-A540-CDED93F96D8A}"/>
    <cellStyle name="Comma 5 2 2 4 4 2" xfId="47915" xr:uid="{88E33CD6-B9B8-42C3-BAB3-DA6B558CF5BB}"/>
    <cellStyle name="Comma 5 2 2 4 4 3" xfId="30410" xr:uid="{C42DEAFE-2B38-43DC-8CF6-795A053177DD}"/>
    <cellStyle name="Comma 5 2 2 4 5" xfId="39163" xr:uid="{EDD8876F-E3FD-431B-966F-C56FD7B05B86}"/>
    <cellStyle name="Comma 5 2 2 4 6" xfId="21658" xr:uid="{24DCB03E-8D69-490B-A1BF-5C1C4F539880}"/>
    <cellStyle name="Comma 5 2 2 5" xfId="5245" xr:uid="{00000000-0005-0000-0000-0000FA090000}"/>
    <cellStyle name="Comma 5 2 2 5 2" xfId="9622" xr:uid="{00000000-0005-0000-0000-0000FB090000}"/>
    <cellStyle name="Comma 5 2 2 5 2 2" xfId="18375" xr:uid="{26847BC8-CE65-4E4D-9AFC-A6AF3B288A4F}"/>
    <cellStyle name="Comma 5 2 2 5 2 2 2" xfId="53385" xr:uid="{10596F42-3A44-4F84-B2CE-3ACBF95740AA}"/>
    <cellStyle name="Comma 5 2 2 5 2 2 3" xfId="35880" xr:uid="{082541D4-D793-472C-983F-73DAF474D245}"/>
    <cellStyle name="Comma 5 2 2 5 2 3" xfId="44633" xr:uid="{23B03C1D-36AF-4EEA-924C-57DFDE02A7FC}"/>
    <cellStyle name="Comma 5 2 2 5 2 4" xfId="27128" xr:uid="{AB2861F6-7299-43AC-A1E0-E96DFFBA9808}"/>
    <cellStyle name="Comma 5 2 2 5 3" xfId="13999" xr:uid="{3B762527-C101-43D6-8DE9-FED83E037E12}"/>
    <cellStyle name="Comma 5 2 2 5 3 2" xfId="49009" xr:uid="{AF493B20-266A-4215-BA90-56E5A9C81C8E}"/>
    <cellStyle name="Comma 5 2 2 5 3 3" xfId="31504" xr:uid="{C319910A-4776-4993-AAB5-66F85CC5CDBE}"/>
    <cellStyle name="Comma 5 2 2 5 4" xfId="40257" xr:uid="{144D67F3-777A-42BF-A2CC-87EC311B7311}"/>
    <cellStyle name="Comma 5 2 2 5 5" xfId="22752" xr:uid="{634CFD04-1699-4521-AE22-621265417BB5}"/>
    <cellStyle name="Comma 5 2 2 6" xfId="7434" xr:uid="{00000000-0005-0000-0000-0000FC090000}"/>
    <cellStyle name="Comma 5 2 2 6 2" xfId="16187" xr:uid="{BC28AE81-6F9B-46F5-8020-B44CB29831D4}"/>
    <cellStyle name="Comma 5 2 2 6 2 2" xfId="51197" xr:uid="{DF6DB042-59F9-4A00-B9F6-F2E7E40E931B}"/>
    <cellStyle name="Comma 5 2 2 6 2 3" xfId="33692" xr:uid="{A13FE223-470A-4AD2-BB46-EDADE2EA42C3}"/>
    <cellStyle name="Comma 5 2 2 6 3" xfId="42445" xr:uid="{6882C697-C7F0-43AF-976F-08F9D7ECF144}"/>
    <cellStyle name="Comma 5 2 2 6 4" xfId="24940" xr:uid="{DAEB3804-1BEC-4129-B9A2-50C884D97FEB}"/>
    <cellStyle name="Comma 5 2 2 7" xfId="11811" xr:uid="{2BB1083D-13F5-43C2-B7C0-4C2CF45DBCC9}"/>
    <cellStyle name="Comma 5 2 2 7 2" xfId="46821" xr:uid="{2D74DA07-8BC0-4AB6-A123-38DF7C97FEAE}"/>
    <cellStyle name="Comma 5 2 2 7 3" xfId="29316" xr:uid="{890817CC-D947-4EA1-B37C-737C5EE5F0BC}"/>
    <cellStyle name="Comma 5 2 2 8" xfId="38069" xr:uid="{B853376D-94AD-4690-9235-F3EFB48BCA67}"/>
    <cellStyle name="Comma 5 2 2 9" xfId="20564" xr:uid="{7030F9A7-2C10-40AC-A70A-EDBE5A26CE2E}"/>
    <cellStyle name="Comma 5 2 3" xfId="3211" xr:uid="{00000000-0005-0000-0000-0000FD090000}"/>
    <cellStyle name="Comma 5 2 3 2" xfId="3764" xr:uid="{00000000-0005-0000-0000-0000FE090000}"/>
    <cellStyle name="Comma 5 2 3 2 2" xfId="4860" xr:uid="{00000000-0005-0000-0000-0000FF090000}"/>
    <cellStyle name="Comma 5 2 3 2 2 2" xfId="7049" xr:uid="{00000000-0005-0000-0000-0000000A0000}"/>
    <cellStyle name="Comma 5 2 3 2 2 2 2" xfId="11426" xr:uid="{00000000-0005-0000-0000-0000010A0000}"/>
    <cellStyle name="Comma 5 2 3 2 2 2 2 2" xfId="20179" xr:uid="{255FFB22-85F6-4D98-8E7B-D1A1692D7F06}"/>
    <cellStyle name="Comma 5 2 3 2 2 2 2 2 2" xfId="55189" xr:uid="{27281C8C-3D76-4E34-8B8D-F1B27925FCD2}"/>
    <cellStyle name="Comma 5 2 3 2 2 2 2 2 3" xfId="37684" xr:uid="{F2B86986-EE4F-4AE3-8E7A-78DF60E4EE64}"/>
    <cellStyle name="Comma 5 2 3 2 2 2 2 3" xfId="46437" xr:uid="{FE09B464-E9CA-4525-9E45-CF8546A4DCED}"/>
    <cellStyle name="Comma 5 2 3 2 2 2 2 4" xfId="28932" xr:uid="{F2245E18-7148-4EA7-8367-2536298495D1}"/>
    <cellStyle name="Comma 5 2 3 2 2 2 3" xfId="15803" xr:uid="{D8DB75AE-1EB6-491E-9628-9570ADA00A35}"/>
    <cellStyle name="Comma 5 2 3 2 2 2 3 2" xfId="50813" xr:uid="{4CAAF23B-DA67-4E00-B9C2-865A8ED38C92}"/>
    <cellStyle name="Comma 5 2 3 2 2 2 3 3" xfId="33308" xr:uid="{BD1E5710-E2A4-42E2-B5F7-ED494E6A66B6}"/>
    <cellStyle name="Comma 5 2 3 2 2 2 4" xfId="42061" xr:uid="{52104729-EF73-42C5-87C4-59D95EE53326}"/>
    <cellStyle name="Comma 5 2 3 2 2 2 5" xfId="24556" xr:uid="{9BF085EE-67EE-4030-9D68-3C5D0E5AE718}"/>
    <cellStyle name="Comma 5 2 3 2 2 3" xfId="9238" xr:uid="{00000000-0005-0000-0000-0000020A0000}"/>
    <cellStyle name="Comma 5 2 3 2 2 3 2" xfId="17991" xr:uid="{969407EB-EBB3-43E6-B997-B625B50C5624}"/>
    <cellStyle name="Comma 5 2 3 2 2 3 2 2" xfId="53001" xr:uid="{4A553C2D-F25F-49A1-BF94-B01C7A2C17AC}"/>
    <cellStyle name="Comma 5 2 3 2 2 3 2 3" xfId="35496" xr:uid="{B70DD848-8CC3-42AF-BD24-469F6A715870}"/>
    <cellStyle name="Comma 5 2 3 2 2 3 3" xfId="44249" xr:uid="{DDCD1849-8DD4-4DF2-BBC7-92A6F3C145C1}"/>
    <cellStyle name="Comma 5 2 3 2 2 3 4" xfId="26744" xr:uid="{6CF0ADB9-B870-45A3-8B6D-E63A32ECCC5D}"/>
    <cellStyle name="Comma 5 2 3 2 2 4" xfId="13615" xr:uid="{806A7E23-E089-4776-BA3C-816AF3687752}"/>
    <cellStyle name="Comma 5 2 3 2 2 4 2" xfId="48625" xr:uid="{CB5C6DAB-07CC-4264-9537-9FFB0F49D9A6}"/>
    <cellStyle name="Comma 5 2 3 2 2 4 3" xfId="31120" xr:uid="{21290356-81A0-442F-8816-DFC17CD770DA}"/>
    <cellStyle name="Comma 5 2 3 2 2 5" xfId="39873" xr:uid="{D19893C1-38CD-4253-86A3-6CC4599CD7D5}"/>
    <cellStyle name="Comma 5 2 3 2 2 6" xfId="22368" xr:uid="{B2FDB731-6257-4F5F-9861-1E9C6D87AA49}"/>
    <cellStyle name="Comma 5 2 3 2 3" xfId="5955" xr:uid="{00000000-0005-0000-0000-0000030A0000}"/>
    <cellStyle name="Comma 5 2 3 2 3 2" xfId="10332" xr:uid="{00000000-0005-0000-0000-0000040A0000}"/>
    <cellStyle name="Comma 5 2 3 2 3 2 2" xfId="19085" xr:uid="{5CC39413-AC16-4CF5-A8AB-383823D3A135}"/>
    <cellStyle name="Comma 5 2 3 2 3 2 2 2" xfId="54095" xr:uid="{53A3886C-E333-4C85-AA59-3E63745529E5}"/>
    <cellStyle name="Comma 5 2 3 2 3 2 2 3" xfId="36590" xr:uid="{DEFFF28D-CAAD-43B6-B57C-DE57E53CE9DC}"/>
    <cellStyle name="Comma 5 2 3 2 3 2 3" xfId="45343" xr:uid="{99EFA7BE-9AA2-4C52-9A94-AC212F5CBEE5}"/>
    <cellStyle name="Comma 5 2 3 2 3 2 4" xfId="27838" xr:uid="{CAD73DFA-539F-4D86-AD68-689DBAA2E423}"/>
    <cellStyle name="Comma 5 2 3 2 3 3" xfId="14709" xr:uid="{12877DD0-DA44-4A23-BAA6-5CEE42E7FEE3}"/>
    <cellStyle name="Comma 5 2 3 2 3 3 2" xfId="49719" xr:uid="{174891F3-4A14-4ECC-80A5-E4A710EFA344}"/>
    <cellStyle name="Comma 5 2 3 2 3 3 3" xfId="32214" xr:uid="{FFD90A26-588F-485C-BA64-8057D6928699}"/>
    <cellStyle name="Comma 5 2 3 2 3 4" xfId="40967" xr:uid="{8919184F-36AB-4A14-8B99-B98768760DE2}"/>
    <cellStyle name="Comma 5 2 3 2 3 5" xfId="23462" xr:uid="{59CBFAE7-EEB8-467E-B639-CE980DACFD58}"/>
    <cellStyle name="Comma 5 2 3 2 4" xfId="8144" xr:uid="{00000000-0005-0000-0000-0000050A0000}"/>
    <cellStyle name="Comma 5 2 3 2 4 2" xfId="16897" xr:uid="{594EEF69-0393-4577-A4B1-105E8D98619B}"/>
    <cellStyle name="Comma 5 2 3 2 4 2 2" xfId="51907" xr:uid="{CF513118-F43D-4FFC-9096-35F995934C3D}"/>
    <cellStyle name="Comma 5 2 3 2 4 2 3" xfId="34402" xr:uid="{9EEED537-D0AE-4D61-87FA-2538844F4F45}"/>
    <cellStyle name="Comma 5 2 3 2 4 3" xfId="43155" xr:uid="{ECB276CE-9A9F-497E-B0DA-C598382CB3F0}"/>
    <cellStyle name="Comma 5 2 3 2 4 4" xfId="25650" xr:uid="{288C57FE-0107-403E-9F6D-2EEB816E372C}"/>
    <cellStyle name="Comma 5 2 3 2 5" xfId="12521" xr:uid="{EAC21376-EC75-469A-B37A-39971F399319}"/>
    <cellStyle name="Comma 5 2 3 2 5 2" xfId="47531" xr:uid="{17C9BA9A-138A-4FFF-B31B-25040612F2B9}"/>
    <cellStyle name="Comma 5 2 3 2 5 3" xfId="30026" xr:uid="{B778C6DF-38C1-434C-B459-72B48B41460B}"/>
    <cellStyle name="Comma 5 2 3 2 6" xfId="38779" xr:uid="{EC801560-15A7-4F2B-BB47-9EEE2B6044DD}"/>
    <cellStyle name="Comma 5 2 3 2 7" xfId="21274" xr:uid="{DC0118CF-5222-49E9-881C-EFC1620AAE0A}"/>
    <cellStyle name="Comma 5 2 3 3" xfId="4312" xr:uid="{00000000-0005-0000-0000-0000060A0000}"/>
    <cellStyle name="Comma 5 2 3 3 2" xfId="6501" xr:uid="{00000000-0005-0000-0000-0000070A0000}"/>
    <cellStyle name="Comma 5 2 3 3 2 2" xfId="10878" xr:uid="{00000000-0005-0000-0000-0000080A0000}"/>
    <cellStyle name="Comma 5 2 3 3 2 2 2" xfId="19631" xr:uid="{ED780A31-5EC9-43E2-93E2-5572471E1177}"/>
    <cellStyle name="Comma 5 2 3 3 2 2 2 2" xfId="54641" xr:uid="{F1EAAC3B-306E-447E-81B4-94CA7C153829}"/>
    <cellStyle name="Comma 5 2 3 3 2 2 2 3" xfId="37136" xr:uid="{405969CA-CBAA-4EB2-A34D-2B581B407829}"/>
    <cellStyle name="Comma 5 2 3 3 2 2 3" xfId="45889" xr:uid="{E01725E9-516D-485E-BB06-4C271F4BB231}"/>
    <cellStyle name="Comma 5 2 3 3 2 2 4" xfId="28384" xr:uid="{B2A0841A-1C75-4A22-B4BC-4C369F42A88E}"/>
    <cellStyle name="Comma 5 2 3 3 2 3" xfId="15255" xr:uid="{F700410B-71CB-4AFF-9DCA-3B29A7B4944F}"/>
    <cellStyle name="Comma 5 2 3 3 2 3 2" xfId="50265" xr:uid="{3FFA0DDA-C60D-41D7-B309-D8FBBA241DFC}"/>
    <cellStyle name="Comma 5 2 3 3 2 3 3" xfId="32760" xr:uid="{52092369-250F-46E5-A657-619AC90F4E04}"/>
    <cellStyle name="Comma 5 2 3 3 2 4" xfId="41513" xr:uid="{BF6EA022-95EB-41B3-8E6F-4E5003953D8E}"/>
    <cellStyle name="Comma 5 2 3 3 2 5" xfId="24008" xr:uid="{7933E900-76E7-4344-BD18-A3374750FA4D}"/>
    <cellStyle name="Comma 5 2 3 3 3" xfId="8690" xr:uid="{00000000-0005-0000-0000-0000090A0000}"/>
    <cellStyle name="Comma 5 2 3 3 3 2" xfId="17443" xr:uid="{4C861AFF-7A4B-49C5-BAC4-D0D1FF4B746C}"/>
    <cellStyle name="Comma 5 2 3 3 3 2 2" xfId="52453" xr:uid="{EE001D39-F593-4793-9679-51060225E349}"/>
    <cellStyle name="Comma 5 2 3 3 3 2 3" xfId="34948" xr:uid="{29DA16C4-C801-4183-8458-5A6579823A73}"/>
    <cellStyle name="Comma 5 2 3 3 3 3" xfId="43701" xr:uid="{EB9B2440-080A-4C58-909F-CEA442683FF1}"/>
    <cellStyle name="Comma 5 2 3 3 3 4" xfId="26196" xr:uid="{4D46F743-CDD3-47DD-B94E-FCC1FB73466A}"/>
    <cellStyle name="Comma 5 2 3 3 4" xfId="13067" xr:uid="{F835FD80-8A32-4AE4-8D4B-B885C0DF4976}"/>
    <cellStyle name="Comma 5 2 3 3 4 2" xfId="48077" xr:uid="{31B9DE8B-DC37-489F-A363-A891FA0E4C1C}"/>
    <cellStyle name="Comma 5 2 3 3 4 3" xfId="30572" xr:uid="{1CF9A32A-2357-4A7E-A945-FCD338F69AB6}"/>
    <cellStyle name="Comma 5 2 3 3 5" xfId="39325" xr:uid="{A336AAA6-C452-4977-ADEB-8D6195CF36AA}"/>
    <cellStyle name="Comma 5 2 3 3 6" xfId="21820" xr:uid="{EDDF2FA1-0255-4CF4-99B1-7ACCF4920674}"/>
    <cellStyle name="Comma 5 2 3 4" xfId="5407" xr:uid="{00000000-0005-0000-0000-00000A0A0000}"/>
    <cellStyle name="Comma 5 2 3 4 2" xfId="9784" xr:uid="{00000000-0005-0000-0000-00000B0A0000}"/>
    <cellStyle name="Comma 5 2 3 4 2 2" xfId="18537" xr:uid="{1255ADD7-86F3-403C-98F4-E19B0A7DA3B2}"/>
    <cellStyle name="Comma 5 2 3 4 2 2 2" xfId="53547" xr:uid="{DF5A39EB-7D03-4724-8D80-4C86F642FF0A}"/>
    <cellStyle name="Comma 5 2 3 4 2 2 3" xfId="36042" xr:uid="{DB02A956-8A00-4C50-ACCE-E1DC9670E23A}"/>
    <cellStyle name="Comma 5 2 3 4 2 3" xfId="44795" xr:uid="{02876805-2BA0-4BB2-9A43-1AEA5A9923B4}"/>
    <cellStyle name="Comma 5 2 3 4 2 4" xfId="27290" xr:uid="{AAF16E02-AA15-4C60-B9B7-13EE794F7F9D}"/>
    <cellStyle name="Comma 5 2 3 4 3" xfId="14161" xr:uid="{D5FEF2FB-CAB8-46C7-ADA6-57FB8AE2CCC0}"/>
    <cellStyle name="Comma 5 2 3 4 3 2" xfId="49171" xr:uid="{B0B561FD-C47E-48AE-8F95-C2EB66753A66}"/>
    <cellStyle name="Comma 5 2 3 4 3 3" xfId="31666" xr:uid="{96ED2F03-8AB4-4FAE-8520-5F16A49458FB}"/>
    <cellStyle name="Comma 5 2 3 4 4" xfId="40419" xr:uid="{8B797271-A90B-4449-AE8B-AEFCC7E0734A}"/>
    <cellStyle name="Comma 5 2 3 4 5" xfId="22914" xr:uid="{85C47D11-953D-44BA-85CC-33E927EFEFF7}"/>
    <cellStyle name="Comma 5 2 3 5" xfId="7596" xr:uid="{00000000-0005-0000-0000-00000C0A0000}"/>
    <cellStyle name="Comma 5 2 3 5 2" xfId="16349" xr:uid="{93AC5BA8-1F11-4AC4-8FD2-27177C5BCC5D}"/>
    <cellStyle name="Comma 5 2 3 5 2 2" xfId="51359" xr:uid="{7FCF2764-1363-4C30-B7DA-0889C0602FE7}"/>
    <cellStyle name="Comma 5 2 3 5 2 3" xfId="33854" xr:uid="{C4BA9978-7965-4808-B70E-0A4086E95D20}"/>
    <cellStyle name="Comma 5 2 3 5 3" xfId="42607" xr:uid="{459FAEFA-A930-4911-B83C-0C1747969C0F}"/>
    <cellStyle name="Comma 5 2 3 5 4" xfId="25102" xr:uid="{BF088C47-005B-4747-B88D-66799ED60E23}"/>
    <cellStyle name="Comma 5 2 3 6" xfId="11973" xr:uid="{B38C1AE6-2220-4886-8572-5ABDA6C0F732}"/>
    <cellStyle name="Comma 5 2 3 6 2" xfId="46983" xr:uid="{BDB6DFBA-555B-4058-B845-D05EB6937F9F}"/>
    <cellStyle name="Comma 5 2 3 6 3" xfId="29478" xr:uid="{3F5717A0-F954-4B05-ABD7-88513ED77AC3}"/>
    <cellStyle name="Comma 5 2 3 7" xfId="38231" xr:uid="{B5598750-6A14-4D26-8E63-3A205C8D9AE0}"/>
    <cellStyle name="Comma 5 2 3 8" xfId="20726" xr:uid="{55B97F49-D84E-4128-B7C0-02727873A57D}"/>
    <cellStyle name="Comma 5 2 4" xfId="3490" xr:uid="{00000000-0005-0000-0000-00000D0A0000}"/>
    <cellStyle name="Comma 5 2 4 2" xfId="4586" xr:uid="{00000000-0005-0000-0000-00000E0A0000}"/>
    <cellStyle name="Comma 5 2 4 2 2" xfId="6775" xr:uid="{00000000-0005-0000-0000-00000F0A0000}"/>
    <cellStyle name="Comma 5 2 4 2 2 2" xfId="11152" xr:uid="{00000000-0005-0000-0000-0000100A0000}"/>
    <cellStyle name="Comma 5 2 4 2 2 2 2" xfId="19905" xr:uid="{B0ADF87A-63DA-4BAC-96A4-F520F85BAD01}"/>
    <cellStyle name="Comma 5 2 4 2 2 2 2 2" xfId="54915" xr:uid="{CD2893C6-6B35-41F4-9FFD-DA1FC3CFE664}"/>
    <cellStyle name="Comma 5 2 4 2 2 2 2 3" xfId="37410" xr:uid="{13FBD02D-A146-4952-90F0-1771E1530804}"/>
    <cellStyle name="Comma 5 2 4 2 2 2 3" xfId="46163" xr:uid="{2649B17A-0646-4380-B3AF-F5878DD5BE70}"/>
    <cellStyle name="Comma 5 2 4 2 2 2 4" xfId="28658" xr:uid="{765D2EE4-03E8-485A-A86D-F06933E5C3DB}"/>
    <cellStyle name="Comma 5 2 4 2 2 3" xfId="15529" xr:uid="{3BF6B5D4-E916-47BD-9A0B-DC1974B8D61F}"/>
    <cellStyle name="Comma 5 2 4 2 2 3 2" xfId="50539" xr:uid="{9AFE5920-CD0B-4DE6-AEFB-923025F0BE33}"/>
    <cellStyle name="Comma 5 2 4 2 2 3 3" xfId="33034" xr:uid="{ADAD60A7-2851-4940-B953-1C3EA3D29A56}"/>
    <cellStyle name="Comma 5 2 4 2 2 4" xfId="41787" xr:uid="{7D429D3C-AC32-4A26-BEBD-442C753EC19D}"/>
    <cellStyle name="Comma 5 2 4 2 2 5" xfId="24282" xr:uid="{7C52DB5A-12B2-4536-9364-0DE7E1B3852B}"/>
    <cellStyle name="Comma 5 2 4 2 3" xfId="8964" xr:uid="{00000000-0005-0000-0000-0000110A0000}"/>
    <cellStyle name="Comma 5 2 4 2 3 2" xfId="17717" xr:uid="{41C48F47-2A81-476B-89E3-9D52DBE88046}"/>
    <cellStyle name="Comma 5 2 4 2 3 2 2" xfId="52727" xr:uid="{441B5736-4E64-4568-961C-E5F9B4CA1EA4}"/>
    <cellStyle name="Comma 5 2 4 2 3 2 3" xfId="35222" xr:uid="{F393084C-DCA6-4690-B7B7-2C00E3C50935}"/>
    <cellStyle name="Comma 5 2 4 2 3 3" xfId="43975" xr:uid="{777A712F-3210-4687-8782-470419F98F14}"/>
    <cellStyle name="Comma 5 2 4 2 3 4" xfId="26470" xr:uid="{BC9311BD-A81F-4D0A-87F3-EC4ACA2B21AE}"/>
    <cellStyle name="Comma 5 2 4 2 4" xfId="13341" xr:uid="{7E072A96-248C-4380-A18B-11E4D9EFCC99}"/>
    <cellStyle name="Comma 5 2 4 2 4 2" xfId="48351" xr:uid="{26C35ECB-4EFB-418B-9ADB-362E69E4AABF}"/>
    <cellStyle name="Comma 5 2 4 2 4 3" xfId="30846" xr:uid="{21B6A877-4481-43CB-9F50-9042F713D54B}"/>
    <cellStyle name="Comma 5 2 4 2 5" xfId="39599" xr:uid="{A932687B-3B96-4E49-8F93-915FE53CAB68}"/>
    <cellStyle name="Comma 5 2 4 2 6" xfId="22094" xr:uid="{CDAAD538-2788-4954-9A78-B02081BD5681}"/>
    <cellStyle name="Comma 5 2 4 3" xfId="5681" xr:uid="{00000000-0005-0000-0000-0000120A0000}"/>
    <cellStyle name="Comma 5 2 4 3 2" xfId="10058" xr:uid="{00000000-0005-0000-0000-0000130A0000}"/>
    <cellStyle name="Comma 5 2 4 3 2 2" xfId="18811" xr:uid="{AD5319E9-0849-4CF1-A36A-274783709558}"/>
    <cellStyle name="Comma 5 2 4 3 2 2 2" xfId="53821" xr:uid="{34C25CD9-18B0-46E8-84A3-3CBEF31C9962}"/>
    <cellStyle name="Comma 5 2 4 3 2 2 3" xfId="36316" xr:uid="{9FB51898-74FF-4A83-AB72-B855EDAFE5D1}"/>
    <cellStyle name="Comma 5 2 4 3 2 3" xfId="45069" xr:uid="{E950663A-0B1C-4D27-B0CA-D6FF01C70820}"/>
    <cellStyle name="Comma 5 2 4 3 2 4" xfId="27564" xr:uid="{CEC8066A-CB56-4ED8-9214-98A01489522B}"/>
    <cellStyle name="Comma 5 2 4 3 3" xfId="14435" xr:uid="{E42D7F56-3FF5-495D-9246-1B1334FF7AF2}"/>
    <cellStyle name="Comma 5 2 4 3 3 2" xfId="49445" xr:uid="{00E11B67-6EBB-4B15-90DC-C7C9B618C1BA}"/>
    <cellStyle name="Comma 5 2 4 3 3 3" xfId="31940" xr:uid="{B68D6CFB-1F1B-452B-B3F4-88631F68AE21}"/>
    <cellStyle name="Comma 5 2 4 3 4" xfId="40693" xr:uid="{E46D4B14-AD2B-412F-AE61-4F71183E44F2}"/>
    <cellStyle name="Comma 5 2 4 3 5" xfId="23188" xr:uid="{EA92816F-491E-4ADE-AD3C-3374A4D568E3}"/>
    <cellStyle name="Comma 5 2 4 4" xfId="7870" xr:uid="{00000000-0005-0000-0000-0000140A0000}"/>
    <cellStyle name="Comma 5 2 4 4 2" xfId="16623" xr:uid="{725A3A57-C74A-4812-BB51-2F394D69535C}"/>
    <cellStyle name="Comma 5 2 4 4 2 2" xfId="51633" xr:uid="{8E015FF9-2660-428E-A761-D50CEB228DF6}"/>
    <cellStyle name="Comma 5 2 4 4 2 3" xfId="34128" xr:uid="{D93D28D1-495A-4B19-86BA-174C0D915FEE}"/>
    <cellStyle name="Comma 5 2 4 4 3" xfId="42881" xr:uid="{43248903-F4B3-485D-A347-28E0AF138EA8}"/>
    <cellStyle name="Comma 5 2 4 4 4" xfId="25376" xr:uid="{696ADA90-94EA-4449-83FB-7929661120AB}"/>
    <cellStyle name="Comma 5 2 4 5" xfId="12247" xr:uid="{13CC57B7-F60E-42D0-A034-CEBCCAA3EED0}"/>
    <cellStyle name="Comma 5 2 4 5 2" xfId="47257" xr:uid="{26588A8D-8F5D-4EDD-AC77-74E7EC00187E}"/>
    <cellStyle name="Comma 5 2 4 5 3" xfId="29752" xr:uid="{F25D7795-F8EF-44F0-9A23-E24C20FCFEF7}"/>
    <cellStyle name="Comma 5 2 4 6" xfId="38505" xr:uid="{F1A5D010-3885-455E-AE6F-C0E55FBBB5BE}"/>
    <cellStyle name="Comma 5 2 4 7" xfId="21000" xr:uid="{2546E51F-019B-4AD0-AA29-5A11D50CE291}"/>
    <cellStyle name="Comma 5 2 5" xfId="4038" xr:uid="{00000000-0005-0000-0000-0000150A0000}"/>
    <cellStyle name="Comma 5 2 5 2" xfId="6227" xr:uid="{00000000-0005-0000-0000-0000160A0000}"/>
    <cellStyle name="Comma 5 2 5 2 2" xfId="10604" xr:uid="{00000000-0005-0000-0000-0000170A0000}"/>
    <cellStyle name="Comma 5 2 5 2 2 2" xfId="19357" xr:uid="{EBC6F426-D345-4A0B-81BB-E3F4876138F5}"/>
    <cellStyle name="Comma 5 2 5 2 2 2 2" xfId="54367" xr:uid="{08FC2C55-99BC-4AD8-A1D7-19B2240DA1D1}"/>
    <cellStyle name="Comma 5 2 5 2 2 2 3" xfId="36862" xr:uid="{906999BC-CC19-4D6E-9221-358FCDB3A6FA}"/>
    <cellStyle name="Comma 5 2 5 2 2 3" xfId="45615" xr:uid="{CA5682D8-79FB-4DA9-95A4-75C708872035}"/>
    <cellStyle name="Comma 5 2 5 2 2 4" xfId="28110" xr:uid="{C943BA82-FF50-4855-AAC2-F7E31EF56D1B}"/>
    <cellStyle name="Comma 5 2 5 2 3" xfId="14981" xr:uid="{2774E0BC-9D7E-4BD3-B379-0DE5D1E0B116}"/>
    <cellStyle name="Comma 5 2 5 2 3 2" xfId="49991" xr:uid="{964245AE-9B10-4DE3-AB78-DE3B51A486CE}"/>
    <cellStyle name="Comma 5 2 5 2 3 3" xfId="32486" xr:uid="{26EA33B5-B15A-48C3-9CEA-F25C13D0873D}"/>
    <cellStyle name="Comma 5 2 5 2 4" xfId="41239" xr:uid="{33DCB215-1303-48F8-84DA-F305AD2C53B5}"/>
    <cellStyle name="Comma 5 2 5 2 5" xfId="23734" xr:uid="{93A8BF8B-A26F-4565-89AE-F8FB0E0697E4}"/>
    <cellStyle name="Comma 5 2 5 3" xfId="8416" xr:uid="{00000000-0005-0000-0000-0000180A0000}"/>
    <cellStyle name="Comma 5 2 5 3 2" xfId="17169" xr:uid="{72CDD028-96A3-4A89-9D80-95C7AEC5DDD2}"/>
    <cellStyle name="Comma 5 2 5 3 2 2" xfId="52179" xr:uid="{7DCFE92C-745E-42C8-BC40-C314E61C7523}"/>
    <cellStyle name="Comma 5 2 5 3 2 3" xfId="34674" xr:uid="{0D05B9EB-3F0C-4BDE-8CE1-62EF4DF1389D}"/>
    <cellStyle name="Comma 5 2 5 3 3" xfId="43427" xr:uid="{0811BDE2-D9DB-4BC7-852A-2ED93BEE932F}"/>
    <cellStyle name="Comma 5 2 5 3 4" xfId="25922" xr:uid="{2830CA11-EEE2-41AD-9D80-0498DFF4A01F}"/>
    <cellStyle name="Comma 5 2 5 4" xfId="12793" xr:uid="{E3771176-9DAA-49A1-AA9C-FD3B1EB1124C}"/>
    <cellStyle name="Comma 5 2 5 4 2" xfId="47803" xr:uid="{982797C2-37B4-4935-9CAF-F95A99E8E0A5}"/>
    <cellStyle name="Comma 5 2 5 4 3" xfId="30298" xr:uid="{62ED293B-6687-49D9-9961-B1FD36A03961}"/>
    <cellStyle name="Comma 5 2 5 5" xfId="39051" xr:uid="{FA553C4A-1C94-4ED5-ABBB-71036BE674A7}"/>
    <cellStyle name="Comma 5 2 5 6" xfId="21546" xr:uid="{0F1289A4-F2F2-4644-9DE1-92C003860603}"/>
    <cellStyle name="Comma 5 2 6" xfId="5133" xr:uid="{00000000-0005-0000-0000-0000190A0000}"/>
    <cellStyle name="Comma 5 2 6 2" xfId="9510" xr:uid="{00000000-0005-0000-0000-00001A0A0000}"/>
    <cellStyle name="Comma 5 2 6 2 2" xfId="18263" xr:uid="{A9CCF274-D127-471A-8A28-864F7DE7A033}"/>
    <cellStyle name="Comma 5 2 6 2 2 2" xfId="53273" xr:uid="{1765A0ED-C541-40AD-BB9D-AD301FB6242A}"/>
    <cellStyle name="Comma 5 2 6 2 2 3" xfId="35768" xr:uid="{D78E8B2D-C16A-4A31-B5BB-AA0C0C487640}"/>
    <cellStyle name="Comma 5 2 6 2 3" xfId="44521" xr:uid="{C9DD0953-9E9A-4E65-8CF0-84E4D883DC00}"/>
    <cellStyle name="Comma 5 2 6 2 4" xfId="27016" xr:uid="{7C2C640F-A8E6-4F28-9EDA-09A20408F0AD}"/>
    <cellStyle name="Comma 5 2 6 3" xfId="13887" xr:uid="{C245D84D-FD97-4D80-A3F5-01084B7310E9}"/>
    <cellStyle name="Comma 5 2 6 3 2" xfId="48897" xr:uid="{C93FAC3E-6384-470D-9B8F-B4C42C61B1D1}"/>
    <cellStyle name="Comma 5 2 6 3 3" xfId="31392" xr:uid="{0AA87496-0048-4C8C-9418-1EBED384EC9A}"/>
    <cellStyle name="Comma 5 2 6 4" xfId="40145" xr:uid="{90BE08BD-C509-4E45-A621-E7B6C8A8915B}"/>
    <cellStyle name="Comma 5 2 6 5" xfId="22640" xr:uid="{AF78FE15-C2A8-464B-B3EF-D225244F0CE2}"/>
    <cellStyle name="Comma 5 2 7" xfId="7322" xr:uid="{00000000-0005-0000-0000-00001B0A0000}"/>
    <cellStyle name="Comma 5 2 7 2" xfId="16075" xr:uid="{C1F8C8AB-17BE-4444-AAF4-7631C2C29ED6}"/>
    <cellStyle name="Comma 5 2 7 2 2" xfId="51085" xr:uid="{F965791B-64D3-498F-A9E5-1869369B2A36}"/>
    <cellStyle name="Comma 5 2 7 2 3" xfId="33580" xr:uid="{A9EB7B94-F417-4EFC-BBF5-F5CA7B948824}"/>
    <cellStyle name="Comma 5 2 7 3" xfId="42333" xr:uid="{87FEB818-3EE7-48BF-AA3E-8D09358DCB56}"/>
    <cellStyle name="Comma 5 2 7 4" xfId="24828" xr:uid="{50208431-11A3-4BBD-9C6C-A9538E671746}"/>
    <cellStyle name="Comma 5 2 8" xfId="11699" xr:uid="{0F0161F8-97F1-4A14-8C2F-51E7BAA774FD}"/>
    <cellStyle name="Comma 5 2 8 2" xfId="46709" xr:uid="{E5C05CD5-F978-4C60-9266-CD2922388888}"/>
    <cellStyle name="Comma 5 2 8 3" xfId="29204" xr:uid="{9D322CB1-E85C-446F-B900-33684B4438EF}"/>
    <cellStyle name="Comma 5 2 9" xfId="37957" xr:uid="{720DAF55-8444-4EB1-94B1-633C939EDC55}"/>
    <cellStyle name="Comma 5 3" xfId="2994" xr:uid="{00000000-0005-0000-0000-00001C0A0000}"/>
    <cellStyle name="Comma 5 3 2" xfId="3270" xr:uid="{00000000-0005-0000-0000-00001D0A0000}"/>
    <cellStyle name="Comma 5 3 2 2" xfId="3823" xr:uid="{00000000-0005-0000-0000-00001E0A0000}"/>
    <cellStyle name="Comma 5 3 2 2 2" xfId="4919" xr:uid="{00000000-0005-0000-0000-00001F0A0000}"/>
    <cellStyle name="Comma 5 3 2 2 2 2" xfId="7108" xr:uid="{00000000-0005-0000-0000-0000200A0000}"/>
    <cellStyle name="Comma 5 3 2 2 2 2 2" xfId="11485" xr:uid="{00000000-0005-0000-0000-0000210A0000}"/>
    <cellStyle name="Comma 5 3 2 2 2 2 2 2" xfId="20238" xr:uid="{356B21AB-1366-4427-8077-4EB6D5DE0EA2}"/>
    <cellStyle name="Comma 5 3 2 2 2 2 2 2 2" xfId="55248" xr:uid="{4FEFA293-D54E-4ADC-A5A3-B4B660195321}"/>
    <cellStyle name="Comma 5 3 2 2 2 2 2 2 3" xfId="37743" xr:uid="{2E6EFEB9-ADD4-4E35-A999-75960B6A0C0C}"/>
    <cellStyle name="Comma 5 3 2 2 2 2 2 3" xfId="46496" xr:uid="{C5A38E8E-825C-4BFF-A2EF-6C7DE00DCD31}"/>
    <cellStyle name="Comma 5 3 2 2 2 2 2 4" xfId="28991" xr:uid="{87DE5B52-A616-441A-8F6B-971BD30EB5A2}"/>
    <cellStyle name="Comma 5 3 2 2 2 2 3" xfId="15862" xr:uid="{C2B16A33-D821-42B3-A1DF-167889AA1F84}"/>
    <cellStyle name="Comma 5 3 2 2 2 2 3 2" xfId="50872" xr:uid="{B6DD872A-314E-447C-B412-ACCAE375A9C4}"/>
    <cellStyle name="Comma 5 3 2 2 2 2 3 3" xfId="33367" xr:uid="{562AC86F-FAD1-43DC-97EB-4C2A2FE70E71}"/>
    <cellStyle name="Comma 5 3 2 2 2 2 4" xfId="42120" xr:uid="{DEC237B4-4961-4B94-818B-01B3606F8AF1}"/>
    <cellStyle name="Comma 5 3 2 2 2 2 5" xfId="24615" xr:uid="{EF0CD0FD-A566-4B8A-A470-917263D5AB4C}"/>
    <cellStyle name="Comma 5 3 2 2 2 3" xfId="9297" xr:uid="{00000000-0005-0000-0000-0000220A0000}"/>
    <cellStyle name="Comma 5 3 2 2 2 3 2" xfId="18050" xr:uid="{E3265EEA-FB79-4B19-91A4-2E0560BD2F2E}"/>
    <cellStyle name="Comma 5 3 2 2 2 3 2 2" xfId="53060" xr:uid="{2AAF0664-B064-49E5-AF33-718A165663FD}"/>
    <cellStyle name="Comma 5 3 2 2 2 3 2 3" xfId="35555" xr:uid="{8BA73E4F-6D79-4B75-B963-735BE36E86C3}"/>
    <cellStyle name="Comma 5 3 2 2 2 3 3" xfId="44308" xr:uid="{55E09DF5-085D-4E14-8F49-F7924C22E748}"/>
    <cellStyle name="Comma 5 3 2 2 2 3 4" xfId="26803" xr:uid="{970778E4-8473-406B-83C9-538F5DD445F4}"/>
    <cellStyle name="Comma 5 3 2 2 2 4" xfId="13674" xr:uid="{36DE3FEC-9F24-44CE-8235-ACE060973039}"/>
    <cellStyle name="Comma 5 3 2 2 2 4 2" xfId="48684" xr:uid="{0B17A2B6-4823-418A-BE41-DC18CEA92A63}"/>
    <cellStyle name="Comma 5 3 2 2 2 4 3" xfId="31179" xr:uid="{1CF72DB1-6052-4A89-B084-08F0B58D6584}"/>
    <cellStyle name="Comma 5 3 2 2 2 5" xfId="39932" xr:uid="{3D4DE8CA-B5DE-471A-9E4F-37FCE6C8C04E}"/>
    <cellStyle name="Comma 5 3 2 2 2 6" xfId="22427" xr:uid="{F014117A-7939-447C-8F20-93AC9B56250B}"/>
    <cellStyle name="Comma 5 3 2 2 3" xfId="6014" xr:uid="{00000000-0005-0000-0000-0000230A0000}"/>
    <cellStyle name="Comma 5 3 2 2 3 2" xfId="10391" xr:uid="{00000000-0005-0000-0000-0000240A0000}"/>
    <cellStyle name="Comma 5 3 2 2 3 2 2" xfId="19144" xr:uid="{4129BC9E-3A3B-4A9F-B1F7-2D227FDE64F8}"/>
    <cellStyle name="Comma 5 3 2 2 3 2 2 2" xfId="54154" xr:uid="{91186415-9F0C-4A13-BF9A-C964EFD51425}"/>
    <cellStyle name="Comma 5 3 2 2 3 2 2 3" xfId="36649" xr:uid="{1E83AE3F-0195-4295-BA34-BEFCA5815869}"/>
    <cellStyle name="Comma 5 3 2 2 3 2 3" xfId="45402" xr:uid="{3D173A28-6F2F-4FAA-AA47-65B182D45DDD}"/>
    <cellStyle name="Comma 5 3 2 2 3 2 4" xfId="27897" xr:uid="{E249BD0E-B546-409B-9A45-8B6773CF6FF8}"/>
    <cellStyle name="Comma 5 3 2 2 3 3" xfId="14768" xr:uid="{4B4BF5C3-812D-4F68-A2A0-CE484BA9D4C1}"/>
    <cellStyle name="Comma 5 3 2 2 3 3 2" xfId="49778" xr:uid="{9CE3BE84-7BA8-43DA-AFD6-0601481F724C}"/>
    <cellStyle name="Comma 5 3 2 2 3 3 3" xfId="32273" xr:uid="{5FB4E3CE-8D25-4F5B-A032-B98AF31524FC}"/>
    <cellStyle name="Comma 5 3 2 2 3 4" xfId="41026" xr:uid="{D8FB1775-352C-4777-A744-166BC2599251}"/>
    <cellStyle name="Comma 5 3 2 2 3 5" xfId="23521" xr:uid="{1476560E-B799-4571-8460-5B2803C49B42}"/>
    <cellStyle name="Comma 5 3 2 2 4" xfId="8203" xr:uid="{00000000-0005-0000-0000-0000250A0000}"/>
    <cellStyle name="Comma 5 3 2 2 4 2" xfId="16956" xr:uid="{B03B6C5A-FC06-4158-B4C8-56399D9F1FD3}"/>
    <cellStyle name="Comma 5 3 2 2 4 2 2" xfId="51966" xr:uid="{3C8B3877-F622-4CED-9686-34D8846E1790}"/>
    <cellStyle name="Comma 5 3 2 2 4 2 3" xfId="34461" xr:uid="{867BAB45-086D-4D7C-BC25-B86B6F739966}"/>
    <cellStyle name="Comma 5 3 2 2 4 3" xfId="43214" xr:uid="{2D5031B7-5969-40C0-900B-7D4899950207}"/>
    <cellStyle name="Comma 5 3 2 2 4 4" xfId="25709" xr:uid="{BA969178-BCF6-47BA-810C-72BC82A8F7CC}"/>
    <cellStyle name="Comma 5 3 2 2 5" xfId="12580" xr:uid="{9318A122-0863-4E06-9A99-539156A2AE58}"/>
    <cellStyle name="Comma 5 3 2 2 5 2" xfId="47590" xr:uid="{05E01798-787B-419E-BB5B-EFEF63737AAC}"/>
    <cellStyle name="Comma 5 3 2 2 5 3" xfId="30085" xr:uid="{4133C6A0-BC50-48B1-9F1F-23C5FE9E8CCB}"/>
    <cellStyle name="Comma 5 3 2 2 6" xfId="38838" xr:uid="{6B4EFCE0-C696-42DF-A259-E0D92782AADB}"/>
    <cellStyle name="Comma 5 3 2 2 7" xfId="21333" xr:uid="{56228B60-921E-4FEF-81D0-B92782C6716E}"/>
    <cellStyle name="Comma 5 3 2 3" xfId="4371" xr:uid="{00000000-0005-0000-0000-0000260A0000}"/>
    <cellStyle name="Comma 5 3 2 3 2" xfId="6560" xr:uid="{00000000-0005-0000-0000-0000270A0000}"/>
    <cellStyle name="Comma 5 3 2 3 2 2" xfId="10937" xr:uid="{00000000-0005-0000-0000-0000280A0000}"/>
    <cellStyle name="Comma 5 3 2 3 2 2 2" xfId="19690" xr:uid="{F9B1EABA-38F3-44B4-A69C-A65C2E7AD050}"/>
    <cellStyle name="Comma 5 3 2 3 2 2 2 2" xfId="54700" xr:uid="{814AA1ED-D9CB-4AA9-9CAE-DBCDF3E8B46C}"/>
    <cellStyle name="Comma 5 3 2 3 2 2 2 3" xfId="37195" xr:uid="{CFAF2F0E-5DB5-4855-8DA4-CF028C05F485}"/>
    <cellStyle name="Comma 5 3 2 3 2 2 3" xfId="45948" xr:uid="{7341C203-F39E-4FA7-A2F2-BEEE0BA6C12E}"/>
    <cellStyle name="Comma 5 3 2 3 2 2 4" xfId="28443" xr:uid="{F36C559D-FC8E-44F1-8642-4C9FB0FC120A}"/>
    <cellStyle name="Comma 5 3 2 3 2 3" xfId="15314" xr:uid="{C3C45CD1-DB77-4B41-9BF1-EEAE08863814}"/>
    <cellStyle name="Comma 5 3 2 3 2 3 2" xfId="50324" xr:uid="{B0B18B4F-780D-46B6-A1FD-6CD08D73FE42}"/>
    <cellStyle name="Comma 5 3 2 3 2 3 3" xfId="32819" xr:uid="{16A14970-84AE-446E-97D6-E887E9A744F7}"/>
    <cellStyle name="Comma 5 3 2 3 2 4" xfId="41572" xr:uid="{6884C6F3-8981-4BF5-804D-DD89C9CF2865}"/>
    <cellStyle name="Comma 5 3 2 3 2 5" xfId="24067" xr:uid="{DA383508-178D-41CD-8765-F56A0BDEE660}"/>
    <cellStyle name="Comma 5 3 2 3 3" xfId="8749" xr:uid="{00000000-0005-0000-0000-0000290A0000}"/>
    <cellStyle name="Comma 5 3 2 3 3 2" xfId="17502" xr:uid="{9017362E-A38D-4892-A024-4B5E177EFFD7}"/>
    <cellStyle name="Comma 5 3 2 3 3 2 2" xfId="52512" xr:uid="{9C84C5D4-4BD0-4F86-AFF1-10F5B1227ED2}"/>
    <cellStyle name="Comma 5 3 2 3 3 2 3" xfId="35007" xr:uid="{2F3F4BAD-72D5-4E74-89B2-49CE9506DED1}"/>
    <cellStyle name="Comma 5 3 2 3 3 3" xfId="43760" xr:uid="{00E543BA-0617-4384-837E-65DD5395C6D1}"/>
    <cellStyle name="Comma 5 3 2 3 3 4" xfId="26255" xr:uid="{DE11614E-19EA-4FB7-9F6D-A4CC3853B2BE}"/>
    <cellStyle name="Comma 5 3 2 3 4" xfId="13126" xr:uid="{1F5821FF-ECB1-4378-A83F-E1E3E7AC8C34}"/>
    <cellStyle name="Comma 5 3 2 3 4 2" xfId="48136" xr:uid="{873CC13A-DF19-4150-9608-32054391491A}"/>
    <cellStyle name="Comma 5 3 2 3 4 3" xfId="30631" xr:uid="{7F7C6C9F-F741-42B8-B14C-3A50CDB69375}"/>
    <cellStyle name="Comma 5 3 2 3 5" xfId="39384" xr:uid="{83AAD136-E260-40E0-938E-DEE2E658A963}"/>
    <cellStyle name="Comma 5 3 2 3 6" xfId="21879" xr:uid="{E748B0A3-B523-47DC-A825-AF937EBB338B}"/>
    <cellStyle name="Comma 5 3 2 4" xfId="5466" xr:uid="{00000000-0005-0000-0000-00002A0A0000}"/>
    <cellStyle name="Comma 5 3 2 4 2" xfId="9843" xr:uid="{00000000-0005-0000-0000-00002B0A0000}"/>
    <cellStyle name="Comma 5 3 2 4 2 2" xfId="18596" xr:uid="{7389B1D3-2EDD-4819-B9B5-CCA2B04E6C63}"/>
    <cellStyle name="Comma 5 3 2 4 2 2 2" xfId="53606" xr:uid="{6A76A425-DF26-441F-991F-91022B9DCCD0}"/>
    <cellStyle name="Comma 5 3 2 4 2 2 3" xfId="36101" xr:uid="{91F5373F-0F9E-48C4-9928-34D24DD1BE92}"/>
    <cellStyle name="Comma 5 3 2 4 2 3" xfId="44854" xr:uid="{49846071-0ADC-48BC-87E5-72970413A4E3}"/>
    <cellStyle name="Comma 5 3 2 4 2 4" xfId="27349" xr:uid="{CCC5481F-3B41-49B1-9814-67332F371459}"/>
    <cellStyle name="Comma 5 3 2 4 3" xfId="14220" xr:uid="{2D76343F-A942-44AA-B536-8417232194F0}"/>
    <cellStyle name="Comma 5 3 2 4 3 2" xfId="49230" xr:uid="{B651728E-E07D-4D52-8198-40FE27CB5E35}"/>
    <cellStyle name="Comma 5 3 2 4 3 3" xfId="31725" xr:uid="{BD11123E-10F3-4C0E-92C1-E2CD73AF5A87}"/>
    <cellStyle name="Comma 5 3 2 4 4" xfId="40478" xr:uid="{A62EE5C0-5414-4C67-ADB3-E04C0737A3D1}"/>
    <cellStyle name="Comma 5 3 2 4 5" xfId="22973" xr:uid="{774C0EE7-736A-49DD-A583-F1A5A65FD676}"/>
    <cellStyle name="Comma 5 3 2 5" xfId="7655" xr:uid="{00000000-0005-0000-0000-00002C0A0000}"/>
    <cellStyle name="Comma 5 3 2 5 2" xfId="16408" xr:uid="{F6EFA49D-082B-4999-879C-F39FDC4AB630}"/>
    <cellStyle name="Comma 5 3 2 5 2 2" xfId="51418" xr:uid="{68F7F030-2B24-4E71-B61E-BEF93E0FCD2D}"/>
    <cellStyle name="Comma 5 3 2 5 2 3" xfId="33913" xr:uid="{4CF541FC-9F8D-47F1-BE36-4AE1DEE034A7}"/>
    <cellStyle name="Comma 5 3 2 5 3" xfId="42666" xr:uid="{AA8A3407-AE33-4519-BFA7-33A27683AA88}"/>
    <cellStyle name="Comma 5 3 2 5 4" xfId="25161" xr:uid="{DCBCFA34-0109-43AA-92EA-FEC1D1EF7FFF}"/>
    <cellStyle name="Comma 5 3 2 6" xfId="12032" xr:uid="{8A63CE4C-50BF-4FAB-A73F-68A20708A61F}"/>
    <cellStyle name="Comma 5 3 2 6 2" xfId="47042" xr:uid="{70E6D8AD-3036-4A64-881E-26D45A1BAF26}"/>
    <cellStyle name="Comma 5 3 2 6 3" xfId="29537" xr:uid="{71C2AC5C-8F1C-43A9-B759-C86CE17C8E54}"/>
    <cellStyle name="Comma 5 3 2 7" xfId="38290" xr:uid="{1D2EC940-F2B7-402B-9A1B-7E0C70005D18}"/>
    <cellStyle name="Comma 5 3 2 8" xfId="20785" xr:uid="{28032F93-A1A2-43FB-A3C2-4E8B0E305212}"/>
    <cellStyle name="Comma 5 3 3" xfId="3549" xr:uid="{00000000-0005-0000-0000-00002D0A0000}"/>
    <cellStyle name="Comma 5 3 3 2" xfId="4645" xr:uid="{00000000-0005-0000-0000-00002E0A0000}"/>
    <cellStyle name="Comma 5 3 3 2 2" xfId="6834" xr:uid="{00000000-0005-0000-0000-00002F0A0000}"/>
    <cellStyle name="Comma 5 3 3 2 2 2" xfId="11211" xr:uid="{00000000-0005-0000-0000-0000300A0000}"/>
    <cellStyle name="Comma 5 3 3 2 2 2 2" xfId="19964" xr:uid="{B9A0CB79-F2FF-4E6A-AEE8-5B62C08115E0}"/>
    <cellStyle name="Comma 5 3 3 2 2 2 2 2" xfId="54974" xr:uid="{C92A8238-7EFE-4B58-9C04-C4647A23DA01}"/>
    <cellStyle name="Comma 5 3 3 2 2 2 2 3" xfId="37469" xr:uid="{CE623AE6-9B23-4B8F-BD35-C5F0FBCB6821}"/>
    <cellStyle name="Comma 5 3 3 2 2 2 3" xfId="46222" xr:uid="{73044F21-85AD-4167-BBE3-26D3EFB33B36}"/>
    <cellStyle name="Comma 5 3 3 2 2 2 4" xfId="28717" xr:uid="{BEF9299E-21DF-4B69-A456-6593A693F2CF}"/>
    <cellStyle name="Comma 5 3 3 2 2 3" xfId="15588" xr:uid="{BBBF45E3-E215-4E7C-A768-44FBB49491DD}"/>
    <cellStyle name="Comma 5 3 3 2 2 3 2" xfId="50598" xr:uid="{9758EA12-6DFE-4188-9F5F-0793E878EC89}"/>
    <cellStyle name="Comma 5 3 3 2 2 3 3" xfId="33093" xr:uid="{E9493D75-17E8-42A6-BEF2-0A82348804AF}"/>
    <cellStyle name="Comma 5 3 3 2 2 4" xfId="41846" xr:uid="{73EE45A5-46BD-4B35-B243-504E05E5D26D}"/>
    <cellStyle name="Comma 5 3 3 2 2 5" xfId="24341" xr:uid="{2DC73B09-B173-4453-8198-23B4AC7A4A5C}"/>
    <cellStyle name="Comma 5 3 3 2 3" xfId="9023" xr:uid="{00000000-0005-0000-0000-0000310A0000}"/>
    <cellStyle name="Comma 5 3 3 2 3 2" xfId="17776" xr:uid="{C68F9BD4-9204-47C8-940D-9033C6ABD623}"/>
    <cellStyle name="Comma 5 3 3 2 3 2 2" xfId="52786" xr:uid="{AAEEAFFA-59CC-43B6-B097-11B65D97FAC9}"/>
    <cellStyle name="Comma 5 3 3 2 3 2 3" xfId="35281" xr:uid="{9E3E9717-4529-443A-9A6E-CCD40EA24382}"/>
    <cellStyle name="Comma 5 3 3 2 3 3" xfId="44034" xr:uid="{D41ECEB2-3EC8-471B-8B14-0E5FDDC6DC07}"/>
    <cellStyle name="Comma 5 3 3 2 3 4" xfId="26529" xr:uid="{513D2CC9-1384-47DB-A142-B60115CDAB9D}"/>
    <cellStyle name="Comma 5 3 3 2 4" xfId="13400" xr:uid="{90ABB620-E647-44E7-A3FC-0C5362DF0B95}"/>
    <cellStyle name="Comma 5 3 3 2 4 2" xfId="48410" xr:uid="{D67D1A72-1445-439F-859D-E43BB0993B75}"/>
    <cellStyle name="Comma 5 3 3 2 4 3" xfId="30905" xr:uid="{B3A5463E-678D-4FDA-B8D3-DF437398ADAB}"/>
    <cellStyle name="Comma 5 3 3 2 5" xfId="39658" xr:uid="{A0A9BAFB-18ED-4F0E-8BD9-2722A252BFEB}"/>
    <cellStyle name="Comma 5 3 3 2 6" xfId="22153" xr:uid="{5A3877B8-571F-4261-8BE8-DFA21EF23BD4}"/>
    <cellStyle name="Comma 5 3 3 3" xfId="5740" xr:uid="{00000000-0005-0000-0000-0000320A0000}"/>
    <cellStyle name="Comma 5 3 3 3 2" xfId="10117" xr:uid="{00000000-0005-0000-0000-0000330A0000}"/>
    <cellStyle name="Comma 5 3 3 3 2 2" xfId="18870" xr:uid="{F247F747-D7B8-463E-91DB-6ACDB814B227}"/>
    <cellStyle name="Comma 5 3 3 3 2 2 2" xfId="53880" xr:uid="{7EFB5A0A-80EA-46E2-A417-2AF5677B59E7}"/>
    <cellStyle name="Comma 5 3 3 3 2 2 3" xfId="36375" xr:uid="{423AEF00-E33D-48FE-9BE1-A537149C67CC}"/>
    <cellStyle name="Comma 5 3 3 3 2 3" xfId="45128" xr:uid="{29401EF5-8FB5-472B-857E-9E68A068A2D5}"/>
    <cellStyle name="Comma 5 3 3 3 2 4" xfId="27623" xr:uid="{B2A69B2E-6B39-420D-BFF3-E05AA3179A66}"/>
    <cellStyle name="Comma 5 3 3 3 3" xfId="14494" xr:uid="{3F6BAD96-6245-46D3-A32D-CD85102BC728}"/>
    <cellStyle name="Comma 5 3 3 3 3 2" xfId="49504" xr:uid="{412C3AF0-A5FB-466A-902C-284B4ACDE941}"/>
    <cellStyle name="Comma 5 3 3 3 3 3" xfId="31999" xr:uid="{700B1F12-0DB1-4441-AB35-4A67946E3D36}"/>
    <cellStyle name="Comma 5 3 3 3 4" xfId="40752" xr:uid="{D77B967E-A769-4076-882B-DE93149D0188}"/>
    <cellStyle name="Comma 5 3 3 3 5" xfId="23247" xr:uid="{4040FB04-2E20-4F22-8D0B-FB9A040D701E}"/>
    <cellStyle name="Comma 5 3 3 4" xfId="7929" xr:uid="{00000000-0005-0000-0000-0000340A0000}"/>
    <cellStyle name="Comma 5 3 3 4 2" xfId="16682" xr:uid="{5CD70FF2-90DB-4516-9297-C888B3DF9BA5}"/>
    <cellStyle name="Comma 5 3 3 4 2 2" xfId="51692" xr:uid="{76699FA6-DDC6-4B5A-A29A-E8877EE28B68}"/>
    <cellStyle name="Comma 5 3 3 4 2 3" xfId="34187" xr:uid="{EF56979C-5651-455F-8949-6FB9734FC060}"/>
    <cellStyle name="Comma 5 3 3 4 3" xfId="42940" xr:uid="{EB875818-7A47-484C-87BA-C6515B6F69C9}"/>
    <cellStyle name="Comma 5 3 3 4 4" xfId="25435" xr:uid="{3A7D5049-E96A-4226-AA9A-2D3DFB3B5EAB}"/>
    <cellStyle name="Comma 5 3 3 5" xfId="12306" xr:uid="{7DA5D9DF-72FB-4E48-B897-ED8293E557F8}"/>
    <cellStyle name="Comma 5 3 3 5 2" xfId="47316" xr:uid="{15F72C5A-AA68-438A-95E5-F05D3297DD04}"/>
    <cellStyle name="Comma 5 3 3 5 3" xfId="29811" xr:uid="{7D42B7D7-E123-43CC-A2D3-EB192A8EB5A3}"/>
    <cellStyle name="Comma 5 3 3 6" xfId="38564" xr:uid="{A01AF704-D419-4499-9D92-8ABAB9224F3C}"/>
    <cellStyle name="Comma 5 3 3 7" xfId="21059" xr:uid="{0F4E407E-B4F0-4683-A24D-B7E92487EA4E}"/>
    <cellStyle name="Comma 5 3 4" xfId="4097" xr:uid="{00000000-0005-0000-0000-0000350A0000}"/>
    <cellStyle name="Comma 5 3 4 2" xfId="6286" xr:uid="{00000000-0005-0000-0000-0000360A0000}"/>
    <cellStyle name="Comma 5 3 4 2 2" xfId="10663" xr:uid="{00000000-0005-0000-0000-0000370A0000}"/>
    <cellStyle name="Comma 5 3 4 2 2 2" xfId="19416" xr:uid="{E9547805-B72F-4B0F-A20D-A97268E51176}"/>
    <cellStyle name="Comma 5 3 4 2 2 2 2" xfId="54426" xr:uid="{1E3C8573-66F4-4EB6-A4B8-810816157CDE}"/>
    <cellStyle name="Comma 5 3 4 2 2 2 3" xfId="36921" xr:uid="{5CC20C6B-1109-4B67-862A-860F758BA409}"/>
    <cellStyle name="Comma 5 3 4 2 2 3" xfId="45674" xr:uid="{270A8BFD-7D05-4DA1-90BE-707343012BFC}"/>
    <cellStyle name="Comma 5 3 4 2 2 4" xfId="28169" xr:uid="{5581540F-17FA-4A66-A8D6-74703FBC5C36}"/>
    <cellStyle name="Comma 5 3 4 2 3" xfId="15040" xr:uid="{8F423339-796B-4DB3-8BEE-8A42B22E0162}"/>
    <cellStyle name="Comma 5 3 4 2 3 2" xfId="50050" xr:uid="{29E27A97-BD0D-45BD-913D-5A7CBBBBB743}"/>
    <cellStyle name="Comma 5 3 4 2 3 3" xfId="32545" xr:uid="{FD083164-F803-4DF9-BD9B-05C94E7C0806}"/>
    <cellStyle name="Comma 5 3 4 2 4" xfId="41298" xr:uid="{F69F8D37-3B6A-43CF-9F28-FAC63E1758B6}"/>
    <cellStyle name="Comma 5 3 4 2 5" xfId="23793" xr:uid="{0E3EE3D0-1DBE-4145-B459-F60F2906EBDB}"/>
    <cellStyle name="Comma 5 3 4 3" xfId="8475" xr:uid="{00000000-0005-0000-0000-0000380A0000}"/>
    <cellStyle name="Comma 5 3 4 3 2" xfId="17228" xr:uid="{D94F3694-FF9C-4BAF-8288-842508147F15}"/>
    <cellStyle name="Comma 5 3 4 3 2 2" xfId="52238" xr:uid="{E4595D91-346F-4463-B4FC-9B838DFB9AE7}"/>
    <cellStyle name="Comma 5 3 4 3 2 3" xfId="34733" xr:uid="{A68B9AFE-8896-4850-98B3-17633FC72800}"/>
    <cellStyle name="Comma 5 3 4 3 3" xfId="43486" xr:uid="{3BD85FB5-7376-4B9E-9901-AF2575580592}"/>
    <cellStyle name="Comma 5 3 4 3 4" xfId="25981" xr:uid="{8338F8AA-B3AD-475B-8BC2-36B03DE7E10F}"/>
    <cellStyle name="Comma 5 3 4 4" xfId="12852" xr:uid="{0704CDA6-474B-4F45-BD7A-0F63246B4826}"/>
    <cellStyle name="Comma 5 3 4 4 2" xfId="47862" xr:uid="{6236AD1F-376C-4A9F-BF0A-E85D6CC545A8}"/>
    <cellStyle name="Comma 5 3 4 4 3" xfId="30357" xr:uid="{763FD701-1097-4B75-B412-0A11C4E243BD}"/>
    <cellStyle name="Comma 5 3 4 5" xfId="39110" xr:uid="{5F7F2368-F0CF-4D61-B027-5122E5CC7354}"/>
    <cellStyle name="Comma 5 3 4 6" xfId="21605" xr:uid="{3616EBFB-5A8E-4AEE-94A5-8B50BD510CBE}"/>
    <cellStyle name="Comma 5 3 5" xfId="5192" xr:uid="{00000000-0005-0000-0000-0000390A0000}"/>
    <cellStyle name="Comma 5 3 5 2" xfId="9569" xr:uid="{00000000-0005-0000-0000-00003A0A0000}"/>
    <cellStyle name="Comma 5 3 5 2 2" xfId="18322" xr:uid="{D3111047-AF52-430C-975D-8C60F81E259D}"/>
    <cellStyle name="Comma 5 3 5 2 2 2" xfId="53332" xr:uid="{D700770C-75FA-4586-A183-BAFB696019F1}"/>
    <cellStyle name="Comma 5 3 5 2 2 3" xfId="35827" xr:uid="{FAC039E6-8350-4834-AFB5-41AFFA3D6B0C}"/>
    <cellStyle name="Comma 5 3 5 2 3" xfId="44580" xr:uid="{4100DAE9-D1CF-4548-910E-F7F6F411948A}"/>
    <cellStyle name="Comma 5 3 5 2 4" xfId="27075" xr:uid="{94A27A26-B267-4F7E-A4DB-94FA99445343}"/>
    <cellStyle name="Comma 5 3 5 3" xfId="13946" xr:uid="{86AF795C-A97D-4BDE-9B9F-4CF7A718AE06}"/>
    <cellStyle name="Comma 5 3 5 3 2" xfId="48956" xr:uid="{DD7C65E9-0109-42ED-9288-AD6F7119E4C0}"/>
    <cellStyle name="Comma 5 3 5 3 3" xfId="31451" xr:uid="{D41C4B7D-F745-471F-BC86-D670B5169B92}"/>
    <cellStyle name="Comma 5 3 5 4" xfId="40204" xr:uid="{3DBA1CE1-7969-4455-8A41-BB680633052F}"/>
    <cellStyle name="Comma 5 3 5 5" xfId="22699" xr:uid="{6E4ADD0D-169C-4E4D-A5F0-6AFD93EA2D78}"/>
    <cellStyle name="Comma 5 3 6" xfId="7381" xr:uid="{00000000-0005-0000-0000-00003B0A0000}"/>
    <cellStyle name="Comma 5 3 6 2" xfId="16134" xr:uid="{5AD44765-BBAC-4681-B9C1-7278254C2FA0}"/>
    <cellStyle name="Comma 5 3 6 2 2" xfId="51144" xr:uid="{FB11B472-4E4A-4BE2-AF55-31C84E95826B}"/>
    <cellStyle name="Comma 5 3 6 2 3" xfId="33639" xr:uid="{819FC4C1-C435-4B3A-AA5F-3D92A12E862B}"/>
    <cellStyle name="Comma 5 3 6 3" xfId="42392" xr:uid="{300E94AF-17B7-46F9-8695-0A9D19DA1300}"/>
    <cellStyle name="Comma 5 3 6 4" xfId="24887" xr:uid="{EEC7DB1B-A112-447F-9236-94FAEC7ED65A}"/>
    <cellStyle name="Comma 5 3 7" xfId="11758" xr:uid="{64B2DC31-A92E-4C98-AB75-09A9AD20B976}"/>
    <cellStyle name="Comma 5 3 7 2" xfId="46768" xr:uid="{64BA75DB-20F3-402B-A7BE-558B32F8D616}"/>
    <cellStyle name="Comma 5 3 7 3" xfId="29263" xr:uid="{798E068C-46B7-4C91-BB49-D4F93902EB41}"/>
    <cellStyle name="Comma 5 3 8" xfId="38016" xr:uid="{8C9D0DE6-EA71-4FBD-B018-6798403406DB}"/>
    <cellStyle name="Comma 5 3 9" xfId="20511" xr:uid="{C0930900-2EE0-4A70-8881-9A7132982FA1}"/>
    <cellStyle name="Comma 5 4" xfId="2881" xr:uid="{00000000-0005-0000-0000-00003C0A0000}"/>
    <cellStyle name="Comma 5 4 2" xfId="3160" xr:uid="{00000000-0005-0000-0000-00003D0A0000}"/>
    <cellStyle name="Comma 5 4 2 2" xfId="3713" xr:uid="{00000000-0005-0000-0000-00003E0A0000}"/>
    <cellStyle name="Comma 5 4 2 2 2" xfId="4809" xr:uid="{00000000-0005-0000-0000-00003F0A0000}"/>
    <cellStyle name="Comma 5 4 2 2 2 2" xfId="6998" xr:uid="{00000000-0005-0000-0000-0000400A0000}"/>
    <cellStyle name="Comma 5 4 2 2 2 2 2" xfId="11375" xr:uid="{00000000-0005-0000-0000-0000410A0000}"/>
    <cellStyle name="Comma 5 4 2 2 2 2 2 2" xfId="20128" xr:uid="{56F0F903-9048-48DB-81B4-5A44A0CFC3C8}"/>
    <cellStyle name="Comma 5 4 2 2 2 2 2 2 2" xfId="55138" xr:uid="{16638FFB-08C7-4516-B297-A75C60B8113E}"/>
    <cellStyle name="Comma 5 4 2 2 2 2 2 2 3" xfId="37633" xr:uid="{EB72A3CB-54B7-4354-A09A-9E343E0013E7}"/>
    <cellStyle name="Comma 5 4 2 2 2 2 2 3" xfId="46386" xr:uid="{7B744A48-5D9B-4119-9CEB-3DB3EB62D0C7}"/>
    <cellStyle name="Comma 5 4 2 2 2 2 2 4" xfId="28881" xr:uid="{65C51E7F-E013-49D8-AF27-6AF58E034801}"/>
    <cellStyle name="Comma 5 4 2 2 2 2 3" xfId="15752" xr:uid="{42950724-44D7-4E4C-8A11-C1B54B19D28F}"/>
    <cellStyle name="Comma 5 4 2 2 2 2 3 2" xfId="50762" xr:uid="{A01E152A-EAE2-48B6-B509-54937D50DB0C}"/>
    <cellStyle name="Comma 5 4 2 2 2 2 3 3" xfId="33257" xr:uid="{A29D3598-32AE-4C8B-ADDE-D8F61EC2D469}"/>
    <cellStyle name="Comma 5 4 2 2 2 2 4" xfId="42010" xr:uid="{77356AC3-6298-4D80-B7E6-3BE13ABF5F5B}"/>
    <cellStyle name="Comma 5 4 2 2 2 2 5" xfId="24505" xr:uid="{EB1CB187-A46F-45A4-A5AC-776D73FB0171}"/>
    <cellStyle name="Comma 5 4 2 2 2 3" xfId="9187" xr:uid="{00000000-0005-0000-0000-0000420A0000}"/>
    <cellStyle name="Comma 5 4 2 2 2 3 2" xfId="17940" xr:uid="{191D8B1B-AF65-4977-A992-3354E1603C84}"/>
    <cellStyle name="Comma 5 4 2 2 2 3 2 2" xfId="52950" xr:uid="{9BE7FD43-E9EE-4948-8DEA-5430ABA64488}"/>
    <cellStyle name="Comma 5 4 2 2 2 3 2 3" xfId="35445" xr:uid="{510000A9-313D-44D6-8FD4-E20DE5678394}"/>
    <cellStyle name="Comma 5 4 2 2 2 3 3" xfId="44198" xr:uid="{00A041BD-102E-4C64-A8C8-4DF63DC51994}"/>
    <cellStyle name="Comma 5 4 2 2 2 3 4" xfId="26693" xr:uid="{FFECEAE1-824A-4A62-8EB6-F47E14A99FB4}"/>
    <cellStyle name="Comma 5 4 2 2 2 4" xfId="13564" xr:uid="{B2EA811D-40A1-42F3-8D8A-5B590C87D6CA}"/>
    <cellStyle name="Comma 5 4 2 2 2 4 2" xfId="48574" xr:uid="{1270072E-E2C1-4F70-951F-D467019F9E89}"/>
    <cellStyle name="Comma 5 4 2 2 2 4 3" xfId="31069" xr:uid="{B3CE5378-A9CA-4AFC-B8BC-6ACAEA03A80B}"/>
    <cellStyle name="Comma 5 4 2 2 2 5" xfId="39822" xr:uid="{38E82F48-7895-46AA-A6B5-E1C4B1AE72F2}"/>
    <cellStyle name="Comma 5 4 2 2 2 6" xfId="22317" xr:uid="{995B6F03-CE8B-4F88-9DBC-9FAD88359B7B}"/>
    <cellStyle name="Comma 5 4 2 2 3" xfId="5904" xr:uid="{00000000-0005-0000-0000-0000430A0000}"/>
    <cellStyle name="Comma 5 4 2 2 3 2" xfId="10281" xr:uid="{00000000-0005-0000-0000-0000440A0000}"/>
    <cellStyle name="Comma 5 4 2 2 3 2 2" xfId="19034" xr:uid="{1179B013-DEA1-4793-BC05-00AC5886D160}"/>
    <cellStyle name="Comma 5 4 2 2 3 2 2 2" xfId="54044" xr:uid="{4D096D6B-FF34-4BB5-9E79-FA4B81B35BC5}"/>
    <cellStyle name="Comma 5 4 2 2 3 2 2 3" xfId="36539" xr:uid="{BBCE6BCE-6AED-4FC9-8483-155D0446FDE2}"/>
    <cellStyle name="Comma 5 4 2 2 3 2 3" xfId="45292" xr:uid="{1E9DA0E9-3E99-4448-93E6-4927A45AFB3C}"/>
    <cellStyle name="Comma 5 4 2 2 3 2 4" xfId="27787" xr:uid="{84A3504A-8A81-4E48-A8CC-4AD150F651AE}"/>
    <cellStyle name="Comma 5 4 2 2 3 3" xfId="14658" xr:uid="{1F047DA5-0C35-459B-87AE-E2A207C8F018}"/>
    <cellStyle name="Comma 5 4 2 2 3 3 2" xfId="49668" xr:uid="{BA96FCCF-397E-4911-B2E3-31402A0FC050}"/>
    <cellStyle name="Comma 5 4 2 2 3 3 3" xfId="32163" xr:uid="{8A2A8AFB-6405-47E1-9751-6D4A78B45C46}"/>
    <cellStyle name="Comma 5 4 2 2 3 4" xfId="40916" xr:uid="{4F67A198-D9FC-406D-A27D-A4C0B32F624C}"/>
    <cellStyle name="Comma 5 4 2 2 3 5" xfId="23411" xr:uid="{CDE38710-A9ED-4848-8195-0B348762570B}"/>
    <cellStyle name="Comma 5 4 2 2 4" xfId="8093" xr:uid="{00000000-0005-0000-0000-0000450A0000}"/>
    <cellStyle name="Comma 5 4 2 2 4 2" xfId="16846" xr:uid="{3E4C5C49-0F10-467C-81A8-DE86E070D3EC}"/>
    <cellStyle name="Comma 5 4 2 2 4 2 2" xfId="51856" xr:uid="{8B538840-18E4-4EB7-9BA1-53BAE1CA61C1}"/>
    <cellStyle name="Comma 5 4 2 2 4 2 3" xfId="34351" xr:uid="{956A614C-7CC4-4650-93AB-D3FB0E0D1D6C}"/>
    <cellStyle name="Comma 5 4 2 2 4 3" xfId="43104" xr:uid="{A0E434CB-5B4B-41D8-86C5-54142BA1CC32}"/>
    <cellStyle name="Comma 5 4 2 2 4 4" xfId="25599" xr:uid="{03D3D062-E023-4654-9055-49A5F60A4B1B}"/>
    <cellStyle name="Comma 5 4 2 2 5" xfId="12470" xr:uid="{F0D84C42-1712-4E3D-9B75-BBD561FBAA53}"/>
    <cellStyle name="Comma 5 4 2 2 5 2" xfId="47480" xr:uid="{A6A2AEF6-6BDB-4228-A003-366FBA484B92}"/>
    <cellStyle name="Comma 5 4 2 2 5 3" xfId="29975" xr:uid="{4EEFB69E-B6C9-486A-9D5A-787A21E91B85}"/>
    <cellStyle name="Comma 5 4 2 2 6" xfId="38728" xr:uid="{EEA93305-9490-46BA-9EEA-9EE517409741}"/>
    <cellStyle name="Comma 5 4 2 2 7" xfId="21223" xr:uid="{2CB1A05B-EF8A-455E-B8B8-414D9C3060AA}"/>
    <cellStyle name="Comma 5 4 2 3" xfId="4261" xr:uid="{00000000-0005-0000-0000-0000460A0000}"/>
    <cellStyle name="Comma 5 4 2 3 2" xfId="6450" xr:uid="{00000000-0005-0000-0000-0000470A0000}"/>
    <cellStyle name="Comma 5 4 2 3 2 2" xfId="10827" xr:uid="{00000000-0005-0000-0000-0000480A0000}"/>
    <cellStyle name="Comma 5 4 2 3 2 2 2" xfId="19580" xr:uid="{A0BF2C77-EC63-4856-9093-FE4DC3797482}"/>
    <cellStyle name="Comma 5 4 2 3 2 2 2 2" xfId="54590" xr:uid="{86502F16-E4ED-42FF-BDE2-4BCA265E1244}"/>
    <cellStyle name="Comma 5 4 2 3 2 2 2 3" xfId="37085" xr:uid="{B6BFBC74-C5E4-48FA-93F1-2F2F5F5EB9D3}"/>
    <cellStyle name="Comma 5 4 2 3 2 2 3" xfId="45838" xr:uid="{627488E9-B0EC-465B-A598-2F62A4BE9179}"/>
    <cellStyle name="Comma 5 4 2 3 2 2 4" xfId="28333" xr:uid="{D0841BC8-58B2-4C63-813A-8A2BC4E687E8}"/>
    <cellStyle name="Comma 5 4 2 3 2 3" xfId="15204" xr:uid="{B55E275F-6CA2-4EF8-9B70-B04C677710F8}"/>
    <cellStyle name="Comma 5 4 2 3 2 3 2" xfId="50214" xr:uid="{2AD764A4-8CA7-406F-8BE6-8AEDCA001DD7}"/>
    <cellStyle name="Comma 5 4 2 3 2 3 3" xfId="32709" xr:uid="{A6079AA1-56FD-419D-85FF-8956062D7387}"/>
    <cellStyle name="Comma 5 4 2 3 2 4" xfId="41462" xr:uid="{6F45CE2B-A2AD-4110-9E06-A4A5D42D4336}"/>
    <cellStyle name="Comma 5 4 2 3 2 5" xfId="23957" xr:uid="{E67E852B-5C41-4A8D-9096-6FB6AEBABA00}"/>
    <cellStyle name="Comma 5 4 2 3 3" xfId="8639" xr:uid="{00000000-0005-0000-0000-0000490A0000}"/>
    <cellStyle name="Comma 5 4 2 3 3 2" xfId="17392" xr:uid="{82A494C3-AE02-4309-8F42-9F92EDE59AC6}"/>
    <cellStyle name="Comma 5 4 2 3 3 2 2" xfId="52402" xr:uid="{4B8AEA5A-30E1-4D07-A7F0-8C5542064FEA}"/>
    <cellStyle name="Comma 5 4 2 3 3 2 3" xfId="34897" xr:uid="{061AEB3A-8877-4887-9EF9-31F9F9F4CF7A}"/>
    <cellStyle name="Comma 5 4 2 3 3 3" xfId="43650" xr:uid="{8DC27D5A-C507-4247-BF88-D492CF3F8AEE}"/>
    <cellStyle name="Comma 5 4 2 3 3 4" xfId="26145" xr:uid="{A2530DD8-6FFF-4518-8316-E532658F771B}"/>
    <cellStyle name="Comma 5 4 2 3 4" xfId="13016" xr:uid="{20A3D370-BD61-4852-870F-2EC06E5182E8}"/>
    <cellStyle name="Comma 5 4 2 3 4 2" xfId="48026" xr:uid="{904D1920-72DC-4BE3-8505-D36CE85A934A}"/>
    <cellStyle name="Comma 5 4 2 3 4 3" xfId="30521" xr:uid="{906BDBE7-2CEE-463A-9502-F16B5B066ED0}"/>
    <cellStyle name="Comma 5 4 2 3 5" xfId="39274" xr:uid="{2507255D-1E3A-4C7E-8BD9-2743ED95A335}"/>
    <cellStyle name="Comma 5 4 2 3 6" xfId="21769" xr:uid="{CD5EBD81-0BB2-4647-9A62-DB2C0ECE14D3}"/>
    <cellStyle name="Comma 5 4 2 4" xfId="5356" xr:uid="{00000000-0005-0000-0000-00004A0A0000}"/>
    <cellStyle name="Comma 5 4 2 4 2" xfId="9733" xr:uid="{00000000-0005-0000-0000-00004B0A0000}"/>
    <cellStyle name="Comma 5 4 2 4 2 2" xfId="18486" xr:uid="{5249C65D-6358-4BD4-9B0A-E0F18EAA02E9}"/>
    <cellStyle name="Comma 5 4 2 4 2 2 2" xfId="53496" xr:uid="{E0977146-EDF7-41B9-9168-E54741680DF5}"/>
    <cellStyle name="Comma 5 4 2 4 2 2 3" xfId="35991" xr:uid="{5261DC14-14BB-415C-814C-7F7FE2476A01}"/>
    <cellStyle name="Comma 5 4 2 4 2 3" xfId="44744" xr:uid="{9BD569AB-B345-443A-97B0-B205E84661E4}"/>
    <cellStyle name="Comma 5 4 2 4 2 4" xfId="27239" xr:uid="{FE6D3A48-5AC7-4137-94BF-8E29D9AD876A}"/>
    <cellStyle name="Comma 5 4 2 4 3" xfId="14110" xr:uid="{EAC88D12-A947-4706-8DF7-019FFE6778C0}"/>
    <cellStyle name="Comma 5 4 2 4 3 2" xfId="49120" xr:uid="{7B844093-E5BC-4C19-B81B-E9963AD25D91}"/>
    <cellStyle name="Comma 5 4 2 4 3 3" xfId="31615" xr:uid="{95938B4A-B018-49DD-8DED-DA0122ABB9E6}"/>
    <cellStyle name="Comma 5 4 2 4 4" xfId="40368" xr:uid="{ED9B3992-5331-4EFA-9F9A-4093AFD16F74}"/>
    <cellStyle name="Comma 5 4 2 4 5" xfId="22863" xr:uid="{2422E502-3B8B-4AF6-B655-F1D6487A33B4}"/>
    <cellStyle name="Comma 5 4 2 5" xfId="7545" xr:uid="{00000000-0005-0000-0000-00004C0A0000}"/>
    <cellStyle name="Comma 5 4 2 5 2" xfId="16298" xr:uid="{BB43B0AE-79C5-4760-9C4C-7A2D079FFE72}"/>
    <cellStyle name="Comma 5 4 2 5 2 2" xfId="51308" xr:uid="{34DAA139-F3AD-4525-BF24-2B82A576FCD4}"/>
    <cellStyle name="Comma 5 4 2 5 2 3" xfId="33803" xr:uid="{3CE5DA86-79D5-480F-B1E1-527016750B51}"/>
    <cellStyle name="Comma 5 4 2 5 3" xfId="42556" xr:uid="{3947D6C6-D723-4C9A-BF73-5B225F4746CE}"/>
    <cellStyle name="Comma 5 4 2 5 4" xfId="25051" xr:uid="{468E82D5-853B-4A1C-8274-AA465FB69C87}"/>
    <cellStyle name="Comma 5 4 2 6" xfId="11922" xr:uid="{B54FECFC-99A0-41C8-9021-6A83120F6380}"/>
    <cellStyle name="Comma 5 4 2 6 2" xfId="46932" xr:uid="{93ABE91F-18DF-4AE0-B9FF-644C985548B6}"/>
    <cellStyle name="Comma 5 4 2 6 3" xfId="29427" xr:uid="{D18B59B7-2797-4AD6-8F85-0CB51F75EB4B}"/>
    <cellStyle name="Comma 5 4 2 7" xfId="38180" xr:uid="{40E63428-5A34-46B0-B1D6-98AD043E0B65}"/>
    <cellStyle name="Comma 5 4 2 8" xfId="20675" xr:uid="{601D04CE-6E1B-4060-A7E0-EA3757DD6A96}"/>
    <cellStyle name="Comma 5 4 3" xfId="3439" xr:uid="{00000000-0005-0000-0000-00004D0A0000}"/>
    <cellStyle name="Comma 5 4 3 2" xfId="4535" xr:uid="{00000000-0005-0000-0000-00004E0A0000}"/>
    <cellStyle name="Comma 5 4 3 2 2" xfId="6724" xr:uid="{00000000-0005-0000-0000-00004F0A0000}"/>
    <cellStyle name="Comma 5 4 3 2 2 2" xfId="11101" xr:uid="{00000000-0005-0000-0000-0000500A0000}"/>
    <cellStyle name="Comma 5 4 3 2 2 2 2" xfId="19854" xr:uid="{18591014-2792-493D-919E-04CCAAA4DDB4}"/>
    <cellStyle name="Comma 5 4 3 2 2 2 2 2" xfId="54864" xr:uid="{C3CB291F-7219-4EAC-AD2E-4CE7D9100F11}"/>
    <cellStyle name="Comma 5 4 3 2 2 2 2 3" xfId="37359" xr:uid="{48B1F3EC-851C-4B56-A6D6-D6C8A2A5869F}"/>
    <cellStyle name="Comma 5 4 3 2 2 2 3" xfId="46112" xr:uid="{9AB41CC3-7F5E-4C2E-A62B-F9EFB7EF7E11}"/>
    <cellStyle name="Comma 5 4 3 2 2 2 4" xfId="28607" xr:uid="{6F615AF6-106B-4DDF-9ED7-B9C874411CE9}"/>
    <cellStyle name="Comma 5 4 3 2 2 3" xfId="15478" xr:uid="{B9C51F5E-23C8-4F66-A9F5-F21471E89FA3}"/>
    <cellStyle name="Comma 5 4 3 2 2 3 2" xfId="50488" xr:uid="{8F0EBDFB-0B70-44D6-AD8D-6E02530DC7B6}"/>
    <cellStyle name="Comma 5 4 3 2 2 3 3" xfId="32983" xr:uid="{C7059A27-0A5A-4888-A891-0730FEAC5791}"/>
    <cellStyle name="Comma 5 4 3 2 2 4" xfId="41736" xr:uid="{C1BECFF0-6504-44E5-8344-8E5D96E39FF8}"/>
    <cellStyle name="Comma 5 4 3 2 2 5" xfId="24231" xr:uid="{1118F9A4-B67B-4D9A-A44E-D2EC5D9A69A4}"/>
    <cellStyle name="Comma 5 4 3 2 3" xfId="8913" xr:uid="{00000000-0005-0000-0000-0000510A0000}"/>
    <cellStyle name="Comma 5 4 3 2 3 2" xfId="17666" xr:uid="{6950894C-A40C-4C54-84BD-CFF11F53C75B}"/>
    <cellStyle name="Comma 5 4 3 2 3 2 2" xfId="52676" xr:uid="{94691D38-816A-40E1-9356-EB6BD990C10E}"/>
    <cellStyle name="Comma 5 4 3 2 3 2 3" xfId="35171" xr:uid="{A65AF066-8A32-4B63-A09C-4173295AD5A6}"/>
    <cellStyle name="Comma 5 4 3 2 3 3" xfId="43924" xr:uid="{415875F0-EDF1-4F12-8E5A-A5E4407B026F}"/>
    <cellStyle name="Comma 5 4 3 2 3 4" xfId="26419" xr:uid="{B7FFA850-F9E2-4D24-9118-D20841726345}"/>
    <cellStyle name="Comma 5 4 3 2 4" xfId="13290" xr:uid="{50A56050-67B2-4E45-B386-40FEF2222693}"/>
    <cellStyle name="Comma 5 4 3 2 4 2" xfId="48300" xr:uid="{155A1A2B-CD75-4C8B-A161-DA584E6B5663}"/>
    <cellStyle name="Comma 5 4 3 2 4 3" xfId="30795" xr:uid="{C0E93223-88C7-42F2-A3F1-A71E7F929AD9}"/>
    <cellStyle name="Comma 5 4 3 2 5" xfId="39548" xr:uid="{5539B7BA-6F96-4FED-B846-44827B76DA6E}"/>
    <cellStyle name="Comma 5 4 3 2 6" xfId="22043" xr:uid="{2C1F5A16-466D-42EA-93BB-5AC71FE172F9}"/>
    <cellStyle name="Comma 5 4 3 3" xfId="5630" xr:uid="{00000000-0005-0000-0000-0000520A0000}"/>
    <cellStyle name="Comma 5 4 3 3 2" xfId="10007" xr:uid="{00000000-0005-0000-0000-0000530A0000}"/>
    <cellStyle name="Comma 5 4 3 3 2 2" xfId="18760" xr:uid="{F9896B92-0C11-40FE-B58F-4E87B508489C}"/>
    <cellStyle name="Comma 5 4 3 3 2 2 2" xfId="53770" xr:uid="{A7AB3DB9-6F88-4BEC-BB94-AA90054C4D62}"/>
    <cellStyle name="Comma 5 4 3 3 2 2 3" xfId="36265" xr:uid="{3B3AB994-73BC-4839-9F67-745B544E75E6}"/>
    <cellStyle name="Comma 5 4 3 3 2 3" xfId="45018" xr:uid="{B6B28027-3216-4780-823B-37E42D511D55}"/>
    <cellStyle name="Comma 5 4 3 3 2 4" xfId="27513" xr:uid="{FC31C416-5175-4D79-BF83-6166B2573652}"/>
    <cellStyle name="Comma 5 4 3 3 3" xfId="14384" xr:uid="{B74EF02E-6347-4997-B39C-03C0137135D9}"/>
    <cellStyle name="Comma 5 4 3 3 3 2" xfId="49394" xr:uid="{D8D94406-AD0B-4122-91C4-18A4C12BC545}"/>
    <cellStyle name="Comma 5 4 3 3 3 3" xfId="31889" xr:uid="{21023F75-62BB-4D72-BD1D-379DC9B10917}"/>
    <cellStyle name="Comma 5 4 3 3 4" xfId="40642" xr:uid="{733EABD4-3A35-46ED-A6D1-8E9A19D65D2F}"/>
    <cellStyle name="Comma 5 4 3 3 5" xfId="23137" xr:uid="{928CFFBA-5DA9-452A-A3E6-BBF79D89DD22}"/>
    <cellStyle name="Comma 5 4 3 4" xfId="7819" xr:uid="{00000000-0005-0000-0000-0000540A0000}"/>
    <cellStyle name="Comma 5 4 3 4 2" xfId="16572" xr:uid="{50685F7F-D923-412F-A982-981874CCB42A}"/>
    <cellStyle name="Comma 5 4 3 4 2 2" xfId="51582" xr:uid="{52416A41-C5A2-4A91-B725-2DCF43EAD78D}"/>
    <cellStyle name="Comma 5 4 3 4 2 3" xfId="34077" xr:uid="{2AFF0A1B-542E-4FE2-AA3D-8C06F1CB9433}"/>
    <cellStyle name="Comma 5 4 3 4 3" xfId="42830" xr:uid="{DD8B69A2-766B-4EFC-A657-7EFB83B11F94}"/>
    <cellStyle name="Comma 5 4 3 4 4" xfId="25325" xr:uid="{0946BC54-683B-4409-9B7A-20B5B2AD9DD1}"/>
    <cellStyle name="Comma 5 4 3 5" xfId="12196" xr:uid="{DB3A899C-57AD-4F8A-AE24-389C678C0521}"/>
    <cellStyle name="Comma 5 4 3 5 2" xfId="47206" xr:uid="{23A2B16A-A66E-428F-AFB6-6D5CF4123897}"/>
    <cellStyle name="Comma 5 4 3 5 3" xfId="29701" xr:uid="{4CF82A0D-74FA-4C20-97B5-79084A7505EF}"/>
    <cellStyle name="Comma 5 4 3 6" xfId="38454" xr:uid="{91ECCA98-B731-4043-9B51-37E151C0A8B2}"/>
    <cellStyle name="Comma 5 4 3 7" xfId="20949" xr:uid="{91065C2C-480C-4043-8E4B-02D7A4A9D045}"/>
    <cellStyle name="Comma 5 4 4" xfId="3987" xr:uid="{00000000-0005-0000-0000-0000550A0000}"/>
    <cellStyle name="Comma 5 4 4 2" xfId="6176" xr:uid="{00000000-0005-0000-0000-0000560A0000}"/>
    <cellStyle name="Comma 5 4 4 2 2" xfId="10553" xr:uid="{00000000-0005-0000-0000-0000570A0000}"/>
    <cellStyle name="Comma 5 4 4 2 2 2" xfId="19306" xr:uid="{50403C2B-88E6-4BB0-BEDF-61E71920B83F}"/>
    <cellStyle name="Comma 5 4 4 2 2 2 2" xfId="54316" xr:uid="{4038D8D2-FEC7-44D4-A722-57E343DF7285}"/>
    <cellStyle name="Comma 5 4 4 2 2 2 3" xfId="36811" xr:uid="{3AAE2364-6EA4-44BC-916B-8591DF554AA4}"/>
    <cellStyle name="Comma 5 4 4 2 2 3" xfId="45564" xr:uid="{653B1C38-DB2B-4E00-9070-D33F92AD96AC}"/>
    <cellStyle name="Comma 5 4 4 2 2 4" xfId="28059" xr:uid="{5BF2ABC6-74A7-4EF2-A373-84E8480DAFB4}"/>
    <cellStyle name="Comma 5 4 4 2 3" xfId="14930" xr:uid="{98DC6321-07E0-42B7-88F2-42A8231ACEEC}"/>
    <cellStyle name="Comma 5 4 4 2 3 2" xfId="49940" xr:uid="{B3A70E35-2937-4469-81A3-F172A079C30A}"/>
    <cellStyle name="Comma 5 4 4 2 3 3" xfId="32435" xr:uid="{205B2FF6-6219-4F26-895B-D55E9A23294C}"/>
    <cellStyle name="Comma 5 4 4 2 4" xfId="41188" xr:uid="{38B22FB2-7D73-4B5D-9A29-C8D6A98C85CD}"/>
    <cellStyle name="Comma 5 4 4 2 5" xfId="23683" xr:uid="{1CD4EA2F-AD0D-4065-8F56-6B0EEFF8D405}"/>
    <cellStyle name="Comma 5 4 4 3" xfId="8365" xr:uid="{00000000-0005-0000-0000-0000580A0000}"/>
    <cellStyle name="Comma 5 4 4 3 2" xfId="17118" xr:uid="{D32B797E-9465-44E5-8EBB-074FB7B92171}"/>
    <cellStyle name="Comma 5 4 4 3 2 2" xfId="52128" xr:uid="{085DD67D-A028-4824-A5A5-74929E98B7A1}"/>
    <cellStyle name="Comma 5 4 4 3 2 3" xfId="34623" xr:uid="{D74DCFEE-D322-4488-8B90-A58F77A3EB40}"/>
    <cellStyle name="Comma 5 4 4 3 3" xfId="43376" xr:uid="{838A1CA4-3A95-467C-B84C-4F75E8220C2E}"/>
    <cellStyle name="Comma 5 4 4 3 4" xfId="25871" xr:uid="{249578B6-157B-403F-9FB8-153EEFFE3877}"/>
    <cellStyle name="Comma 5 4 4 4" xfId="12742" xr:uid="{D7011203-CA07-402A-9EB7-D9EE273671DA}"/>
    <cellStyle name="Comma 5 4 4 4 2" xfId="47752" xr:uid="{9081F086-502F-41AB-B88F-2B0AE8C50434}"/>
    <cellStyle name="Comma 5 4 4 4 3" xfId="30247" xr:uid="{FD16E1BE-2A58-42AC-8195-592EB93052CD}"/>
    <cellStyle name="Comma 5 4 4 5" xfId="39000" xr:uid="{3F6E1071-81B2-49B7-AD78-B49FA4AACC7B}"/>
    <cellStyle name="Comma 5 4 4 6" xfId="21495" xr:uid="{0F092B2A-BE09-42DC-A37B-70F4E1F90037}"/>
    <cellStyle name="Comma 5 4 5" xfId="5082" xr:uid="{00000000-0005-0000-0000-0000590A0000}"/>
    <cellStyle name="Comma 5 4 5 2" xfId="9459" xr:uid="{00000000-0005-0000-0000-00005A0A0000}"/>
    <cellStyle name="Comma 5 4 5 2 2" xfId="18212" xr:uid="{DA70E349-22C8-42FD-932E-DC497E82F729}"/>
    <cellStyle name="Comma 5 4 5 2 2 2" xfId="53222" xr:uid="{B25D2D7F-ECFD-49B4-B11E-E9541E45D9BF}"/>
    <cellStyle name="Comma 5 4 5 2 2 3" xfId="35717" xr:uid="{3FFD188B-0B78-4FF4-B710-0527DDACFB39}"/>
    <cellStyle name="Comma 5 4 5 2 3" xfId="44470" xr:uid="{78C22945-FF93-4C1C-B285-34F2D290611F}"/>
    <cellStyle name="Comma 5 4 5 2 4" xfId="26965" xr:uid="{226C74FF-01A1-48CC-B7EA-EC965A2D7100}"/>
    <cellStyle name="Comma 5 4 5 3" xfId="13836" xr:uid="{87310CAF-9906-4518-9D7C-4CE6D277ABF9}"/>
    <cellStyle name="Comma 5 4 5 3 2" xfId="48846" xr:uid="{01D3087A-2E5B-412E-B564-AB62D10B38B7}"/>
    <cellStyle name="Comma 5 4 5 3 3" xfId="31341" xr:uid="{39FDD1FF-0FDE-4056-BB33-509CC8535015}"/>
    <cellStyle name="Comma 5 4 5 4" xfId="40094" xr:uid="{913CFFDD-E0FA-4774-850F-2DF82A8232BB}"/>
    <cellStyle name="Comma 5 4 5 5" xfId="22589" xr:uid="{E2008A5D-3DAB-4204-BA38-17B7F7688B26}"/>
    <cellStyle name="Comma 5 4 6" xfId="7271" xr:uid="{00000000-0005-0000-0000-00005B0A0000}"/>
    <cellStyle name="Comma 5 4 6 2" xfId="16024" xr:uid="{054FED06-06C0-4E6E-BE35-481026FEF092}"/>
    <cellStyle name="Comma 5 4 6 2 2" xfId="51034" xr:uid="{A21A6950-83C7-4321-9FFF-6213A46B6F0B}"/>
    <cellStyle name="Comma 5 4 6 2 3" xfId="33529" xr:uid="{C9820FA2-F403-4D45-99EF-BA954FFAEE13}"/>
    <cellStyle name="Comma 5 4 6 3" xfId="42282" xr:uid="{5C76BF54-19D9-45E4-925C-2E966BDF5EDB}"/>
    <cellStyle name="Comma 5 4 6 4" xfId="24777" xr:uid="{33BC66EE-E9C0-4715-9DA2-8E165EBD742D}"/>
    <cellStyle name="Comma 5 4 7" xfId="11648" xr:uid="{7D518A0C-A8DE-4A68-B511-91603A6A2B63}"/>
    <cellStyle name="Comma 5 4 7 2" xfId="46658" xr:uid="{902A43F9-F8FE-42C3-9AA7-E8F623AF96D9}"/>
    <cellStyle name="Comma 5 4 7 3" xfId="29153" xr:uid="{05A1E233-654E-4FA7-B1CD-A78706BD76A3}"/>
    <cellStyle name="Comma 5 4 8" xfId="37906" xr:uid="{D0B379B5-0882-4071-A8BB-13C15CF9DFBF}"/>
    <cellStyle name="Comma 5 4 9" xfId="20401" xr:uid="{A680B44E-3B51-4AFA-8EC0-1C7B32EE37D0}"/>
    <cellStyle name="Comma 5 5" xfId="3110" xr:uid="{00000000-0005-0000-0000-00005C0A0000}"/>
    <cellStyle name="Comma 5 5 2" xfId="3664" xr:uid="{00000000-0005-0000-0000-00005D0A0000}"/>
    <cellStyle name="Comma 5 5 2 2" xfId="4760" xr:uid="{00000000-0005-0000-0000-00005E0A0000}"/>
    <cellStyle name="Comma 5 5 2 2 2" xfId="6949" xr:uid="{00000000-0005-0000-0000-00005F0A0000}"/>
    <cellStyle name="Comma 5 5 2 2 2 2" xfId="11326" xr:uid="{00000000-0005-0000-0000-0000600A0000}"/>
    <cellStyle name="Comma 5 5 2 2 2 2 2" xfId="20079" xr:uid="{4190381C-A76E-4C88-9867-52051432D646}"/>
    <cellStyle name="Comma 5 5 2 2 2 2 2 2" xfId="55089" xr:uid="{6D815402-CF62-41B2-9955-42E673DECECB}"/>
    <cellStyle name="Comma 5 5 2 2 2 2 2 3" xfId="37584" xr:uid="{59649204-1CE4-435E-8074-CDAF93D61052}"/>
    <cellStyle name="Comma 5 5 2 2 2 2 3" xfId="46337" xr:uid="{3D971582-0300-41C5-9EFC-CDF5EC817710}"/>
    <cellStyle name="Comma 5 5 2 2 2 2 4" xfId="28832" xr:uid="{7D568AA4-F9FF-4E77-BC0E-A0F20C0D9091}"/>
    <cellStyle name="Comma 5 5 2 2 2 3" xfId="15703" xr:uid="{3381A153-201C-48B7-A823-4D898365BE08}"/>
    <cellStyle name="Comma 5 5 2 2 2 3 2" xfId="50713" xr:uid="{DDDC9735-62CE-4E9F-9A7E-A381A37A74EF}"/>
    <cellStyle name="Comma 5 5 2 2 2 3 3" xfId="33208" xr:uid="{48583061-E80B-4CFF-8808-8C99A58799F0}"/>
    <cellStyle name="Comma 5 5 2 2 2 4" xfId="41961" xr:uid="{015870AC-8D0D-4143-BE6A-F5C5A94DFD95}"/>
    <cellStyle name="Comma 5 5 2 2 2 5" xfId="24456" xr:uid="{6DE0F6B9-EE1C-4E22-B988-3D31F7E50656}"/>
    <cellStyle name="Comma 5 5 2 2 3" xfId="9138" xr:uid="{00000000-0005-0000-0000-0000610A0000}"/>
    <cellStyle name="Comma 5 5 2 2 3 2" xfId="17891" xr:uid="{821E2DE1-895A-4171-BF0F-938A6FF0D269}"/>
    <cellStyle name="Comma 5 5 2 2 3 2 2" xfId="52901" xr:uid="{FDC3E7A2-0A76-4D3D-83D4-9AD905E7DE2B}"/>
    <cellStyle name="Comma 5 5 2 2 3 2 3" xfId="35396" xr:uid="{C6014BB3-0B21-4733-98EB-B6A7F2024FB9}"/>
    <cellStyle name="Comma 5 5 2 2 3 3" xfId="44149" xr:uid="{38670345-8B45-4E87-90A8-02DCDFA01C63}"/>
    <cellStyle name="Comma 5 5 2 2 3 4" xfId="26644" xr:uid="{EBAC0BBB-CBA0-4EFA-87D7-54F5204FBD57}"/>
    <cellStyle name="Comma 5 5 2 2 4" xfId="13515" xr:uid="{27ADBDD4-AEA9-4955-AE87-F6A2790EB93D}"/>
    <cellStyle name="Comma 5 5 2 2 4 2" xfId="48525" xr:uid="{20F7EEAE-4CE5-4C1F-A759-17317F0F577F}"/>
    <cellStyle name="Comma 5 5 2 2 4 3" xfId="31020" xr:uid="{27ABF116-FF9F-432B-8068-C188594D2C6D}"/>
    <cellStyle name="Comma 5 5 2 2 5" xfId="39773" xr:uid="{FB0FEBD4-78F0-49E8-BC01-53F28C76039B}"/>
    <cellStyle name="Comma 5 5 2 2 6" xfId="22268" xr:uid="{D743285A-9DAA-497F-8672-7326166EB8AF}"/>
    <cellStyle name="Comma 5 5 2 3" xfId="5855" xr:uid="{00000000-0005-0000-0000-0000620A0000}"/>
    <cellStyle name="Comma 5 5 2 3 2" xfId="10232" xr:uid="{00000000-0005-0000-0000-0000630A0000}"/>
    <cellStyle name="Comma 5 5 2 3 2 2" xfId="18985" xr:uid="{A0870CCB-D5AC-4E0F-B8E7-10C63D4588ED}"/>
    <cellStyle name="Comma 5 5 2 3 2 2 2" xfId="53995" xr:uid="{4C5A084C-DA68-4DFF-9902-0F6CBDAB86BF}"/>
    <cellStyle name="Comma 5 5 2 3 2 2 3" xfId="36490" xr:uid="{5F6E03CC-E32A-463B-80AE-5EC293A69925}"/>
    <cellStyle name="Comma 5 5 2 3 2 3" xfId="45243" xr:uid="{63CAE3D8-1589-4307-852D-DE18CF1509C5}"/>
    <cellStyle name="Comma 5 5 2 3 2 4" xfId="27738" xr:uid="{5BEAFC1A-3A42-4D72-B5B7-51C3E18E3764}"/>
    <cellStyle name="Comma 5 5 2 3 3" xfId="14609" xr:uid="{767BEAB3-C662-429C-B535-A1B5883B2CE2}"/>
    <cellStyle name="Comma 5 5 2 3 3 2" xfId="49619" xr:uid="{E3ECAB82-E7DE-48D8-A04D-501B0C27E2D6}"/>
    <cellStyle name="Comma 5 5 2 3 3 3" xfId="32114" xr:uid="{E644D4E0-9B83-46DA-952D-C885CE3C62F7}"/>
    <cellStyle name="Comma 5 5 2 3 4" xfId="40867" xr:uid="{32A36FD4-5C6A-47B2-8941-6F4403F8AED5}"/>
    <cellStyle name="Comma 5 5 2 3 5" xfId="23362" xr:uid="{415ED0D5-D5B7-4256-8DB4-507A88E3B6AB}"/>
    <cellStyle name="Comma 5 5 2 4" xfId="8044" xr:uid="{00000000-0005-0000-0000-0000640A0000}"/>
    <cellStyle name="Comma 5 5 2 4 2" xfId="16797" xr:uid="{AEA680B1-9D69-486F-A2B1-31FF3415DA21}"/>
    <cellStyle name="Comma 5 5 2 4 2 2" xfId="51807" xr:uid="{4506DD09-D2B9-4C9F-A11E-A2416095ADAF}"/>
    <cellStyle name="Comma 5 5 2 4 2 3" xfId="34302" xr:uid="{0F9A1964-5D36-4457-91B5-75285C5FF736}"/>
    <cellStyle name="Comma 5 5 2 4 3" xfId="43055" xr:uid="{EDC078D4-382A-47F8-96C6-313D9AC5EA65}"/>
    <cellStyle name="Comma 5 5 2 4 4" xfId="25550" xr:uid="{17C51C79-2D66-4EEB-8DCA-AD0B9C721A2A}"/>
    <cellStyle name="Comma 5 5 2 5" xfId="12421" xr:uid="{A9803958-E6EE-4928-9543-C1CDA39696A6}"/>
    <cellStyle name="Comma 5 5 2 5 2" xfId="47431" xr:uid="{0E7F4D82-4E89-4A19-8517-74278EC1BBE3}"/>
    <cellStyle name="Comma 5 5 2 5 3" xfId="29926" xr:uid="{5FCF7305-4D67-482F-A8A1-2EA68011B30F}"/>
    <cellStyle name="Comma 5 5 2 6" xfId="38679" xr:uid="{B54A1E9B-F52F-475C-9296-980CC041C02B}"/>
    <cellStyle name="Comma 5 5 2 7" xfId="21174" xr:uid="{F15C617E-85EF-4D7D-92A8-5E17940E6CCD}"/>
    <cellStyle name="Comma 5 5 3" xfId="4212" xr:uid="{00000000-0005-0000-0000-0000650A0000}"/>
    <cellStyle name="Comma 5 5 3 2" xfId="6401" xr:uid="{00000000-0005-0000-0000-0000660A0000}"/>
    <cellStyle name="Comma 5 5 3 2 2" xfId="10778" xr:uid="{00000000-0005-0000-0000-0000670A0000}"/>
    <cellStyle name="Comma 5 5 3 2 2 2" xfId="19531" xr:uid="{34028E9D-6545-4EB0-8A27-B93D9FA8544A}"/>
    <cellStyle name="Comma 5 5 3 2 2 2 2" xfId="54541" xr:uid="{22C28E79-08B7-4874-82F4-5767675E03D0}"/>
    <cellStyle name="Comma 5 5 3 2 2 2 3" xfId="37036" xr:uid="{49CAC85F-E86C-465A-9AF2-4E659C9255F3}"/>
    <cellStyle name="Comma 5 5 3 2 2 3" xfId="45789" xr:uid="{66BDEB01-D126-4171-AE47-A9623CD57470}"/>
    <cellStyle name="Comma 5 5 3 2 2 4" xfId="28284" xr:uid="{E221EA42-348D-420D-BD3A-708F44BAE33C}"/>
    <cellStyle name="Comma 5 5 3 2 3" xfId="15155" xr:uid="{0D7FE273-307E-455E-9D8D-355F9F7CF8ED}"/>
    <cellStyle name="Comma 5 5 3 2 3 2" xfId="50165" xr:uid="{BFE89035-F7C9-4131-9AFF-C18375495DD0}"/>
    <cellStyle name="Comma 5 5 3 2 3 3" xfId="32660" xr:uid="{AD837336-D726-4B6C-8B79-2BA87FA89751}"/>
    <cellStyle name="Comma 5 5 3 2 4" xfId="41413" xr:uid="{D8F14E0E-D292-4132-99E4-6E44E9602C3F}"/>
    <cellStyle name="Comma 5 5 3 2 5" xfId="23908" xr:uid="{B67F5C4F-D31C-4B2B-869D-ADE07BA8B82D}"/>
    <cellStyle name="Comma 5 5 3 3" xfId="8590" xr:uid="{00000000-0005-0000-0000-0000680A0000}"/>
    <cellStyle name="Comma 5 5 3 3 2" xfId="17343" xr:uid="{AF854A71-2268-44CE-8588-191043D0E1A6}"/>
    <cellStyle name="Comma 5 5 3 3 2 2" xfId="52353" xr:uid="{37069C1A-D599-41FA-B5FD-C449E662D6DD}"/>
    <cellStyle name="Comma 5 5 3 3 2 3" xfId="34848" xr:uid="{77DDFD14-0F60-4D13-9361-95420041141C}"/>
    <cellStyle name="Comma 5 5 3 3 3" xfId="43601" xr:uid="{A42C857D-3180-4E45-8461-1D19A4401F27}"/>
    <cellStyle name="Comma 5 5 3 3 4" xfId="26096" xr:uid="{6E43E154-5799-4235-A330-1959A5E55B9B}"/>
    <cellStyle name="Comma 5 5 3 4" xfId="12967" xr:uid="{7CEF5813-874A-4CB6-82FE-2B32664D97DC}"/>
    <cellStyle name="Comma 5 5 3 4 2" xfId="47977" xr:uid="{F7B7DB47-5494-4CA2-8442-69E218B73114}"/>
    <cellStyle name="Comma 5 5 3 4 3" xfId="30472" xr:uid="{3AD908FA-2DC7-45B8-89F6-35C1CFF1B0D5}"/>
    <cellStyle name="Comma 5 5 3 5" xfId="39225" xr:uid="{93B782F8-C16C-41DC-B912-EC5F360EBAF1}"/>
    <cellStyle name="Comma 5 5 3 6" xfId="21720" xr:uid="{2EC4BDC8-8163-484B-97F3-F5CAEA6CA6D0}"/>
    <cellStyle name="Comma 5 5 4" xfId="5307" xr:uid="{00000000-0005-0000-0000-0000690A0000}"/>
    <cellStyle name="Comma 5 5 4 2" xfId="9684" xr:uid="{00000000-0005-0000-0000-00006A0A0000}"/>
    <cellStyle name="Comma 5 5 4 2 2" xfId="18437" xr:uid="{E829759A-1F37-4660-943F-DC77631B9125}"/>
    <cellStyle name="Comma 5 5 4 2 2 2" xfId="53447" xr:uid="{59BDD752-DB60-4807-B92B-6914817C4C7F}"/>
    <cellStyle name="Comma 5 5 4 2 2 3" xfId="35942" xr:uid="{388D53DA-12ED-4DDA-B0D7-94C8ECF413DB}"/>
    <cellStyle name="Comma 5 5 4 2 3" xfId="44695" xr:uid="{B77B60C7-A7BC-4518-B4E9-B2B3ECE9B9CF}"/>
    <cellStyle name="Comma 5 5 4 2 4" xfId="27190" xr:uid="{41E47336-2B51-43D8-8B20-DBDDCEC2D02C}"/>
    <cellStyle name="Comma 5 5 4 3" xfId="14061" xr:uid="{B8AA46B0-92E3-4214-B74C-8DBCA9923211}"/>
    <cellStyle name="Comma 5 5 4 3 2" xfId="49071" xr:uid="{4AA823D6-9535-49F2-B23C-F4B72EC67AD6}"/>
    <cellStyle name="Comma 5 5 4 3 3" xfId="31566" xr:uid="{3D042589-23C8-43F4-876F-8A31D9C3F0F0}"/>
    <cellStyle name="Comma 5 5 4 4" xfId="40319" xr:uid="{301A8490-28CB-4E12-A06B-AD3C691698A9}"/>
    <cellStyle name="Comma 5 5 4 5" xfId="22814" xr:uid="{183D3D79-7E1F-4EB5-9ADE-D40CAFB0057B}"/>
    <cellStyle name="Comma 5 5 5" xfId="7496" xr:uid="{00000000-0005-0000-0000-00006B0A0000}"/>
    <cellStyle name="Comma 5 5 5 2" xfId="16249" xr:uid="{18FCA34E-7262-4057-9221-21AAF47E4B2F}"/>
    <cellStyle name="Comma 5 5 5 2 2" xfId="51259" xr:uid="{9DCCC14B-DE8E-461C-B1E9-6D188CB736E6}"/>
    <cellStyle name="Comma 5 5 5 2 3" xfId="33754" xr:uid="{167529B5-931B-4CCA-86DE-C043A0406F3B}"/>
    <cellStyle name="Comma 5 5 5 3" xfId="42507" xr:uid="{8AB3A97E-420A-4AE4-8649-4734A355F5F4}"/>
    <cellStyle name="Comma 5 5 5 4" xfId="25002" xr:uid="{0D0499E0-C9A3-499A-BC2C-07EC2DBB454D}"/>
    <cellStyle name="Comma 5 5 6" xfId="11873" xr:uid="{64CFC88A-B243-484B-9E9E-605F18404813}"/>
    <cellStyle name="Comma 5 5 6 2" xfId="46883" xr:uid="{DB697E70-E7FE-4678-BEE5-5BF5F2DF8636}"/>
    <cellStyle name="Comma 5 5 6 3" xfId="29378" xr:uid="{B8274668-B0D8-45C7-A467-F6F633090DE2}"/>
    <cellStyle name="Comma 5 5 7" xfId="38131" xr:uid="{A8E511B9-2E6D-4299-8AE7-B3C86AEA3DD5}"/>
    <cellStyle name="Comma 5 5 8" xfId="20626" xr:uid="{E00BDB52-02C0-427D-88EB-589370531275}"/>
    <cellStyle name="Comma 5 6" xfId="3389" xr:uid="{00000000-0005-0000-0000-00006C0A0000}"/>
    <cellStyle name="Comma 5 6 2" xfId="4486" xr:uid="{00000000-0005-0000-0000-00006D0A0000}"/>
    <cellStyle name="Comma 5 6 2 2" xfId="6675" xr:uid="{00000000-0005-0000-0000-00006E0A0000}"/>
    <cellStyle name="Comma 5 6 2 2 2" xfId="11052" xr:uid="{00000000-0005-0000-0000-00006F0A0000}"/>
    <cellStyle name="Comma 5 6 2 2 2 2" xfId="19805" xr:uid="{8889B79A-C8F1-4420-AC07-796E0674D0ED}"/>
    <cellStyle name="Comma 5 6 2 2 2 2 2" xfId="54815" xr:uid="{62FC7232-50B1-4C41-90C8-8C38A20630D5}"/>
    <cellStyle name="Comma 5 6 2 2 2 2 3" xfId="37310" xr:uid="{E25C5321-1460-4173-BEAF-31A6D442C5D3}"/>
    <cellStyle name="Comma 5 6 2 2 2 3" xfId="46063" xr:uid="{EF081E58-88CC-4815-A0C6-64F8F82F1E85}"/>
    <cellStyle name="Comma 5 6 2 2 2 4" xfId="28558" xr:uid="{5B89BDEE-12AD-4B09-AA9D-11ABF6AC7B77}"/>
    <cellStyle name="Comma 5 6 2 2 3" xfId="15429" xr:uid="{10C83A59-7EF2-4FC4-9BC1-98143F488346}"/>
    <cellStyle name="Comma 5 6 2 2 3 2" xfId="50439" xr:uid="{47F557E2-019F-4450-B113-240992B1830C}"/>
    <cellStyle name="Comma 5 6 2 2 3 3" xfId="32934" xr:uid="{F3321288-8590-4846-B77A-4E8DA7C31FB8}"/>
    <cellStyle name="Comma 5 6 2 2 4" xfId="41687" xr:uid="{A83899E1-8818-408B-B26F-1BB1372C929A}"/>
    <cellStyle name="Comma 5 6 2 2 5" xfId="24182" xr:uid="{0E2599E1-6195-4CA4-873A-C7444A1028EF}"/>
    <cellStyle name="Comma 5 6 2 3" xfId="8864" xr:uid="{00000000-0005-0000-0000-0000700A0000}"/>
    <cellStyle name="Comma 5 6 2 3 2" xfId="17617" xr:uid="{F7FA526D-75C3-422B-8469-956D7039CCE3}"/>
    <cellStyle name="Comma 5 6 2 3 2 2" xfId="52627" xr:uid="{3B72AED4-63CE-4777-9489-5D9914D663D6}"/>
    <cellStyle name="Comma 5 6 2 3 2 3" xfId="35122" xr:uid="{4FCA10E0-E1DD-4854-AFAD-0B3756D8C1A3}"/>
    <cellStyle name="Comma 5 6 2 3 3" xfId="43875" xr:uid="{9E0629C6-3160-41F1-A94B-2EE3534C08A3}"/>
    <cellStyle name="Comma 5 6 2 3 4" xfId="26370" xr:uid="{4311ABCB-529D-4C28-92F3-135A942B6461}"/>
    <cellStyle name="Comma 5 6 2 4" xfId="13241" xr:uid="{DCD41374-F0CC-49C1-8260-F109C04C1242}"/>
    <cellStyle name="Comma 5 6 2 4 2" xfId="48251" xr:uid="{1F462142-4676-414B-9EF8-08316A2BB178}"/>
    <cellStyle name="Comma 5 6 2 4 3" xfId="30746" xr:uid="{35FCCBB2-3607-499A-B0C1-BCDA27680176}"/>
    <cellStyle name="Comma 5 6 2 5" xfId="39499" xr:uid="{6C8E89F7-8623-4CE3-9E13-A8EF36DDB0D2}"/>
    <cellStyle name="Comma 5 6 2 6" xfId="21994" xr:uid="{DB26ECB5-20DD-4705-9FDD-D7B0CA18C3F3}"/>
    <cellStyle name="Comma 5 6 3" xfId="5581" xr:uid="{00000000-0005-0000-0000-0000710A0000}"/>
    <cellStyle name="Comma 5 6 3 2" xfId="9958" xr:uid="{00000000-0005-0000-0000-0000720A0000}"/>
    <cellStyle name="Comma 5 6 3 2 2" xfId="18711" xr:uid="{2D5FD973-AB42-413D-9CC2-30AE7A0A0F8C}"/>
    <cellStyle name="Comma 5 6 3 2 2 2" xfId="53721" xr:uid="{FACF293E-42C9-4ECC-9A45-1A7EE8C500DC}"/>
    <cellStyle name="Comma 5 6 3 2 2 3" xfId="36216" xr:uid="{EF83B619-2F30-478F-BE94-DF34B31A5BF3}"/>
    <cellStyle name="Comma 5 6 3 2 3" xfId="44969" xr:uid="{C22D6BCF-F4CD-4048-B5AB-68CF2BF2CF36}"/>
    <cellStyle name="Comma 5 6 3 2 4" xfId="27464" xr:uid="{B0B64EAE-833D-4AAF-A50F-2A1A97024BAA}"/>
    <cellStyle name="Comma 5 6 3 3" xfId="14335" xr:uid="{C0141027-3457-4ED6-A011-4A7276118107}"/>
    <cellStyle name="Comma 5 6 3 3 2" xfId="49345" xr:uid="{8B88F6A9-A93C-4310-8525-53BCE663225E}"/>
    <cellStyle name="Comma 5 6 3 3 3" xfId="31840" xr:uid="{BDC6796F-F9B3-49CF-9B5F-B4B7C8E2733C}"/>
    <cellStyle name="Comma 5 6 3 4" xfId="40593" xr:uid="{D4F2F070-FC02-481B-A6DA-8884F37EF920}"/>
    <cellStyle name="Comma 5 6 3 5" xfId="23088" xr:uid="{AE1D5FCA-3DB0-44E8-BB55-163725790CCD}"/>
    <cellStyle name="Comma 5 6 4" xfId="7770" xr:uid="{00000000-0005-0000-0000-0000730A0000}"/>
    <cellStyle name="Comma 5 6 4 2" xfId="16523" xr:uid="{CA461E1C-1EA9-4C81-BEAB-9C157A6FD1E1}"/>
    <cellStyle name="Comma 5 6 4 2 2" xfId="51533" xr:uid="{8ECE0C74-7BF9-4621-A7C8-A83361D5D15F}"/>
    <cellStyle name="Comma 5 6 4 2 3" xfId="34028" xr:uid="{D765BE2C-4C70-4467-A56C-071DF2BD08DA}"/>
    <cellStyle name="Comma 5 6 4 3" xfId="42781" xr:uid="{A85F14F7-9615-47A2-BB8E-8FEE574FA96E}"/>
    <cellStyle name="Comma 5 6 4 4" xfId="25276" xr:uid="{CBC8AD75-B39B-4EB6-9F8E-A3B94A3A1808}"/>
    <cellStyle name="Comma 5 6 5" xfId="12147" xr:uid="{5B7CDAFC-D1E2-40CA-8D0A-D3646B5BB216}"/>
    <cellStyle name="Comma 5 6 5 2" xfId="47157" xr:uid="{8C24E1B4-E92A-454B-BF8B-AA5CFD7426BE}"/>
    <cellStyle name="Comma 5 6 5 3" xfId="29652" xr:uid="{D10BF7FA-E405-4317-AB7E-9D6E361DAF70}"/>
    <cellStyle name="Comma 5 6 6" xfId="38405" xr:uid="{19480E02-2A6F-4F60-BFB2-2362F0C4184C}"/>
    <cellStyle name="Comma 5 6 7" xfId="20900" xr:uid="{ED79079F-1257-49AF-9ED0-7A3A51D89621}"/>
    <cellStyle name="Comma 5 7" xfId="3939" xr:uid="{00000000-0005-0000-0000-0000740A0000}"/>
    <cellStyle name="Comma 5 7 2" xfId="6128" xr:uid="{00000000-0005-0000-0000-0000750A0000}"/>
    <cellStyle name="Comma 5 7 2 2" xfId="10505" xr:uid="{00000000-0005-0000-0000-0000760A0000}"/>
    <cellStyle name="Comma 5 7 2 2 2" xfId="19258" xr:uid="{5DCA465E-B287-4589-81B7-C5BA9C3F64A6}"/>
    <cellStyle name="Comma 5 7 2 2 2 2" xfId="54268" xr:uid="{B183EF05-5CC3-4C0B-A696-193EE54909BC}"/>
    <cellStyle name="Comma 5 7 2 2 2 3" xfId="36763" xr:uid="{D97BDC61-1193-4FC3-B28E-6A56D4DE206F}"/>
    <cellStyle name="Comma 5 7 2 2 3" xfId="45516" xr:uid="{19BE4633-832E-42DB-A001-28829BDB5FA3}"/>
    <cellStyle name="Comma 5 7 2 2 4" xfId="28011" xr:uid="{1F27DC24-3F8F-49FB-ADB5-D634F8651074}"/>
    <cellStyle name="Comma 5 7 2 3" xfId="14882" xr:uid="{C7AEFFAE-3EF6-483C-A3EB-09355D1CF159}"/>
    <cellStyle name="Comma 5 7 2 3 2" xfId="49892" xr:uid="{CB10D497-4170-488D-9F34-AF878C92EB3A}"/>
    <cellStyle name="Comma 5 7 2 3 3" xfId="32387" xr:uid="{E45090C1-B150-447D-A252-2C61EBFB53A6}"/>
    <cellStyle name="Comma 5 7 2 4" xfId="41140" xr:uid="{4CAA853B-979A-4910-9BA9-0DE3EF099E5F}"/>
    <cellStyle name="Comma 5 7 2 5" xfId="23635" xr:uid="{16677D42-0EAF-41F6-9EEF-2C2339BBD199}"/>
    <cellStyle name="Comma 5 7 3" xfId="8317" xr:uid="{00000000-0005-0000-0000-0000770A0000}"/>
    <cellStyle name="Comma 5 7 3 2" xfId="17070" xr:uid="{AB163C90-5DF9-451A-B5D1-6EDE7549E448}"/>
    <cellStyle name="Comma 5 7 3 2 2" xfId="52080" xr:uid="{CA85CD0F-7045-4260-B69D-F88227A3FA33}"/>
    <cellStyle name="Comma 5 7 3 2 3" xfId="34575" xr:uid="{1F9C49B8-74BF-4038-9335-565507A3E408}"/>
    <cellStyle name="Comma 5 7 3 3" xfId="43328" xr:uid="{D57999F0-78E8-4196-BCE6-F1E761123799}"/>
    <cellStyle name="Comma 5 7 3 4" xfId="25823" xr:uid="{4E9D99AD-4DF3-4AED-9E97-11101EB8035A}"/>
    <cellStyle name="Comma 5 7 4" xfId="12694" xr:uid="{42712E64-B9D2-4060-B3A6-45C5C905FCE2}"/>
    <cellStyle name="Comma 5 7 4 2" xfId="47704" xr:uid="{EBB2ED4F-76F1-429E-9657-A2D7AF92E05C}"/>
    <cellStyle name="Comma 5 7 4 3" xfId="30199" xr:uid="{BE497C0F-64A4-4200-B952-0861BE202558}"/>
    <cellStyle name="Comma 5 7 5" xfId="38952" xr:uid="{30A0BD14-1D55-41B1-B127-185EFF17BDC7}"/>
    <cellStyle name="Comma 5 7 6" xfId="21447" xr:uid="{E14E178C-9E20-4AB4-A6C9-6BA7E92375CA}"/>
    <cellStyle name="Comma 5 8" xfId="5034" xr:uid="{00000000-0005-0000-0000-0000780A0000}"/>
    <cellStyle name="Comma 5 8 2" xfId="9411" xr:uid="{00000000-0005-0000-0000-0000790A0000}"/>
    <cellStyle name="Comma 5 8 2 2" xfId="18164" xr:uid="{605AA4AD-20F7-4FD8-98A3-F87097829E1C}"/>
    <cellStyle name="Comma 5 8 2 2 2" xfId="53174" xr:uid="{3EC9438F-FC2C-4BE7-9125-68865050528B}"/>
    <cellStyle name="Comma 5 8 2 2 3" xfId="35669" xr:uid="{EE3875BB-01D2-4FE0-A3A6-2F10E89C19A5}"/>
    <cellStyle name="Comma 5 8 2 3" xfId="44422" xr:uid="{91FB69B2-EE45-4251-832A-890ABD04A91E}"/>
    <cellStyle name="Comma 5 8 2 4" xfId="26917" xr:uid="{F2A5E483-FE87-4E6E-9914-CCFD256542AB}"/>
    <cellStyle name="Comma 5 8 3" xfId="13788" xr:uid="{4521F5B6-0DAD-43D7-AEBE-583DC6DB3E05}"/>
    <cellStyle name="Comma 5 8 3 2" xfId="48798" xr:uid="{A3BAA05B-DFC4-46A1-9949-1CFF208B0569}"/>
    <cellStyle name="Comma 5 8 3 3" xfId="31293" xr:uid="{EE617CCF-28A3-4A42-8348-121C144D1762}"/>
    <cellStyle name="Comma 5 8 4" xfId="40046" xr:uid="{F88FFCEE-779F-4007-828D-F5432EA62AA9}"/>
    <cellStyle name="Comma 5 8 5" xfId="22541" xr:uid="{3F847DAF-11FB-46CF-925A-6C3A1DFEF60E}"/>
    <cellStyle name="Comma 5 9" xfId="7223" xr:uid="{00000000-0005-0000-0000-00007A0A0000}"/>
    <cellStyle name="Comma 5 9 2" xfId="15976" xr:uid="{B8D5542F-E412-4FC0-8D23-EBB28A79B0A5}"/>
    <cellStyle name="Comma 5 9 2 2" xfId="50986" xr:uid="{10A279C0-08F1-4434-B912-DE49AD661344}"/>
    <cellStyle name="Comma 5 9 2 3" xfId="33481" xr:uid="{5D8BBBC3-FB5A-41D8-968A-4673FED4FFEA}"/>
    <cellStyle name="Comma 5 9 3" xfId="42234" xr:uid="{FBA84199-3A62-4019-A5FF-BAD7A13FA186}"/>
    <cellStyle name="Comma 5 9 4" xfId="24729" xr:uid="{2692BA93-A22E-4277-A11F-85535598B49B}"/>
    <cellStyle name="Comma 6" xfId="2922" xr:uid="{00000000-0005-0000-0000-00007B0A0000}"/>
    <cellStyle name="Comma 6 10" xfId="20439" xr:uid="{E9FDA2C4-AF51-4E98-81BE-9D184CBCCA18}"/>
    <cellStyle name="Comma 6 2" xfId="3034" xr:uid="{00000000-0005-0000-0000-00007C0A0000}"/>
    <cellStyle name="Comma 6 2 2" xfId="3310" xr:uid="{00000000-0005-0000-0000-00007D0A0000}"/>
    <cellStyle name="Comma 6 2 2 2" xfId="3863" xr:uid="{00000000-0005-0000-0000-00007E0A0000}"/>
    <cellStyle name="Comma 6 2 2 2 2" xfId="4959" xr:uid="{00000000-0005-0000-0000-00007F0A0000}"/>
    <cellStyle name="Comma 6 2 2 2 2 2" xfId="7148" xr:uid="{00000000-0005-0000-0000-0000800A0000}"/>
    <cellStyle name="Comma 6 2 2 2 2 2 2" xfId="11525" xr:uid="{00000000-0005-0000-0000-0000810A0000}"/>
    <cellStyle name="Comma 6 2 2 2 2 2 2 2" xfId="20278" xr:uid="{3041EB54-1714-4CD7-93F8-C649A32660E4}"/>
    <cellStyle name="Comma 6 2 2 2 2 2 2 2 2" xfId="55288" xr:uid="{69470BE9-1883-4D50-8050-692768478B32}"/>
    <cellStyle name="Comma 6 2 2 2 2 2 2 2 3" xfId="37783" xr:uid="{8C2AF7CC-9DD1-4ABB-935B-32F6E26D3616}"/>
    <cellStyle name="Comma 6 2 2 2 2 2 2 3" xfId="46536" xr:uid="{09DA8D19-974D-433F-9E2E-27FB5AD2C3EA}"/>
    <cellStyle name="Comma 6 2 2 2 2 2 2 4" xfId="29031" xr:uid="{BE4D7635-FE47-4ECF-9C31-DCD2DC255E52}"/>
    <cellStyle name="Comma 6 2 2 2 2 2 3" xfId="15902" xr:uid="{ADF80979-8AD7-49A6-8258-7F26DF818364}"/>
    <cellStyle name="Comma 6 2 2 2 2 2 3 2" xfId="50912" xr:uid="{C25001FA-2787-446D-9835-AE51CF9423E5}"/>
    <cellStyle name="Comma 6 2 2 2 2 2 3 3" xfId="33407" xr:uid="{9EFD528F-57C9-4E44-A237-DF62C1AE586F}"/>
    <cellStyle name="Comma 6 2 2 2 2 2 4" xfId="42160" xr:uid="{A05FA0CA-20E5-4826-AD30-D63331D407F1}"/>
    <cellStyle name="Comma 6 2 2 2 2 2 5" xfId="24655" xr:uid="{FAF0AA0F-C849-439D-8345-D761A2833C8B}"/>
    <cellStyle name="Comma 6 2 2 2 2 3" xfId="9337" xr:uid="{00000000-0005-0000-0000-0000820A0000}"/>
    <cellStyle name="Comma 6 2 2 2 2 3 2" xfId="18090" xr:uid="{46147E4D-E0DA-4688-921B-6C92D11F46B1}"/>
    <cellStyle name="Comma 6 2 2 2 2 3 2 2" xfId="53100" xr:uid="{82117EE9-6DEF-45B6-9BCA-133DDD5A7F56}"/>
    <cellStyle name="Comma 6 2 2 2 2 3 2 3" xfId="35595" xr:uid="{079C1C6F-5383-449D-B806-F4A2D0639FA0}"/>
    <cellStyle name="Comma 6 2 2 2 2 3 3" xfId="44348" xr:uid="{0B110E55-D75F-4F8A-A29B-B9D739CD691B}"/>
    <cellStyle name="Comma 6 2 2 2 2 3 4" xfId="26843" xr:uid="{E8C437E4-8D97-4B14-9345-17F7A6404756}"/>
    <cellStyle name="Comma 6 2 2 2 2 4" xfId="13714" xr:uid="{838999CA-926A-4EBD-881D-73485D2037E1}"/>
    <cellStyle name="Comma 6 2 2 2 2 4 2" xfId="48724" xr:uid="{D236907E-0BF5-4977-A96F-905EA34092BE}"/>
    <cellStyle name="Comma 6 2 2 2 2 4 3" xfId="31219" xr:uid="{44C7603C-853E-45B5-8676-7CE8F9BAACB7}"/>
    <cellStyle name="Comma 6 2 2 2 2 5" xfId="39972" xr:uid="{A3CA979B-2B11-4187-89B8-7E9F1E6397C7}"/>
    <cellStyle name="Comma 6 2 2 2 2 6" xfId="22467" xr:uid="{0B4573B7-F2E6-45BF-B8AB-438AE5EFCDEB}"/>
    <cellStyle name="Comma 6 2 2 2 3" xfId="6054" xr:uid="{00000000-0005-0000-0000-0000830A0000}"/>
    <cellStyle name="Comma 6 2 2 2 3 2" xfId="10431" xr:uid="{00000000-0005-0000-0000-0000840A0000}"/>
    <cellStyle name="Comma 6 2 2 2 3 2 2" xfId="19184" xr:uid="{F25ED25C-44DA-45E9-8E56-ED64501BC3CF}"/>
    <cellStyle name="Comma 6 2 2 2 3 2 2 2" xfId="54194" xr:uid="{4BE78BD8-0DFA-440E-926A-68FC9381745B}"/>
    <cellStyle name="Comma 6 2 2 2 3 2 2 3" xfId="36689" xr:uid="{8E787C9C-0611-4855-A529-B790119A766D}"/>
    <cellStyle name="Comma 6 2 2 2 3 2 3" xfId="45442" xr:uid="{F7CDF77E-08A0-4408-B677-054AA185C534}"/>
    <cellStyle name="Comma 6 2 2 2 3 2 4" xfId="27937" xr:uid="{3685F61A-6ADF-45F9-88A2-173E00870AEB}"/>
    <cellStyle name="Comma 6 2 2 2 3 3" xfId="14808" xr:uid="{0A4D1ED8-76E5-4FE5-A0AE-B9051EB36922}"/>
    <cellStyle name="Comma 6 2 2 2 3 3 2" xfId="49818" xr:uid="{6A1F7C4E-9D61-4630-8454-8B0C155C4144}"/>
    <cellStyle name="Comma 6 2 2 2 3 3 3" xfId="32313" xr:uid="{50280728-928B-4F86-B260-CA643B74B7AD}"/>
    <cellStyle name="Comma 6 2 2 2 3 4" xfId="41066" xr:uid="{0904ADD4-51FC-4D9D-9D7B-FEF39E3D650A}"/>
    <cellStyle name="Comma 6 2 2 2 3 5" xfId="23561" xr:uid="{425E7B80-D9D3-43D9-9164-8B7EB542F066}"/>
    <cellStyle name="Comma 6 2 2 2 4" xfId="8243" xr:uid="{00000000-0005-0000-0000-0000850A0000}"/>
    <cellStyle name="Comma 6 2 2 2 4 2" xfId="16996" xr:uid="{19C1F0A3-5137-424E-8EAD-E323EC373A5D}"/>
    <cellStyle name="Comma 6 2 2 2 4 2 2" xfId="52006" xr:uid="{675D1D81-C1FF-44BC-9CD0-F05A67C4C977}"/>
    <cellStyle name="Comma 6 2 2 2 4 2 3" xfId="34501" xr:uid="{FB8C7C10-1AAE-42E0-AEB1-5C08E8EAB527}"/>
    <cellStyle name="Comma 6 2 2 2 4 3" xfId="43254" xr:uid="{5C5F40CB-CD01-459E-BFEF-3E300D5FC5F0}"/>
    <cellStyle name="Comma 6 2 2 2 4 4" xfId="25749" xr:uid="{CA1450F7-6227-4810-BCFC-9FADE4ABCCA8}"/>
    <cellStyle name="Comma 6 2 2 2 5" xfId="12620" xr:uid="{19E807D1-3816-4B66-A37E-5AAE7056BECD}"/>
    <cellStyle name="Comma 6 2 2 2 5 2" xfId="47630" xr:uid="{E0FFFDE4-6F12-4F2E-800F-9A89B8C85275}"/>
    <cellStyle name="Comma 6 2 2 2 5 3" xfId="30125" xr:uid="{1D111E7E-8E8F-431E-A82B-FCD232CF4C17}"/>
    <cellStyle name="Comma 6 2 2 2 6" xfId="38878" xr:uid="{90EDD372-606F-4A1A-8FDC-40E3C4EE304A}"/>
    <cellStyle name="Comma 6 2 2 2 7" xfId="21373" xr:uid="{33619E71-6444-43B4-9874-61BE30F18E5C}"/>
    <cellStyle name="Comma 6 2 2 3" xfId="4411" xr:uid="{00000000-0005-0000-0000-0000860A0000}"/>
    <cellStyle name="Comma 6 2 2 3 2" xfId="6600" xr:uid="{00000000-0005-0000-0000-0000870A0000}"/>
    <cellStyle name="Comma 6 2 2 3 2 2" xfId="10977" xr:uid="{00000000-0005-0000-0000-0000880A0000}"/>
    <cellStyle name="Comma 6 2 2 3 2 2 2" xfId="19730" xr:uid="{2CAB7892-879E-4DF5-856C-DBFF0B267FA5}"/>
    <cellStyle name="Comma 6 2 2 3 2 2 2 2" xfId="54740" xr:uid="{021D82A4-686C-44A7-903A-21E7D945FB1A}"/>
    <cellStyle name="Comma 6 2 2 3 2 2 2 3" xfId="37235" xr:uid="{5A90F6D0-1102-41C0-A351-70BF5ACF21B0}"/>
    <cellStyle name="Comma 6 2 2 3 2 2 3" xfId="45988" xr:uid="{4314AB9D-AB3D-4F4D-B35A-AAF3F681C73D}"/>
    <cellStyle name="Comma 6 2 2 3 2 2 4" xfId="28483" xr:uid="{82703948-A6B2-4A47-A7A7-4692539C5F55}"/>
    <cellStyle name="Comma 6 2 2 3 2 3" xfId="15354" xr:uid="{50390751-B533-4279-BD0A-89B642431712}"/>
    <cellStyle name="Comma 6 2 2 3 2 3 2" xfId="50364" xr:uid="{D5676D06-8E5B-4DCB-8F3D-F9666133BBF3}"/>
    <cellStyle name="Comma 6 2 2 3 2 3 3" xfId="32859" xr:uid="{E97F0BB5-F30B-4544-87D8-AAEA82BD7271}"/>
    <cellStyle name="Comma 6 2 2 3 2 4" xfId="41612" xr:uid="{50AFA0DA-9B74-402F-8D9E-7966CA681E0E}"/>
    <cellStyle name="Comma 6 2 2 3 2 5" xfId="24107" xr:uid="{2DDF6556-6812-4C46-AD39-D497E5381EAD}"/>
    <cellStyle name="Comma 6 2 2 3 3" xfId="8789" xr:uid="{00000000-0005-0000-0000-0000890A0000}"/>
    <cellStyle name="Comma 6 2 2 3 3 2" xfId="17542" xr:uid="{4786282D-016F-4B8B-B2A2-D74E2DC1BCBC}"/>
    <cellStyle name="Comma 6 2 2 3 3 2 2" xfId="52552" xr:uid="{A10B8BC0-B648-40BB-B51F-71DA75B45E4B}"/>
    <cellStyle name="Comma 6 2 2 3 3 2 3" xfId="35047" xr:uid="{5323CF09-B1C5-4228-ABF6-BAD8911F1CE8}"/>
    <cellStyle name="Comma 6 2 2 3 3 3" xfId="43800" xr:uid="{2C08C7DE-8337-44D6-BD89-30141A483F5E}"/>
    <cellStyle name="Comma 6 2 2 3 3 4" xfId="26295" xr:uid="{32EE5BD8-1157-4D11-B982-E29ED69FB342}"/>
    <cellStyle name="Comma 6 2 2 3 4" xfId="13166" xr:uid="{FD5E71D0-4792-4F9E-927B-859961F96365}"/>
    <cellStyle name="Comma 6 2 2 3 4 2" xfId="48176" xr:uid="{87156AF4-EDF1-4E1C-A387-A95A416F985B}"/>
    <cellStyle name="Comma 6 2 2 3 4 3" xfId="30671" xr:uid="{DC00B62C-FBFA-481F-AA66-6DFC20AD3511}"/>
    <cellStyle name="Comma 6 2 2 3 5" xfId="39424" xr:uid="{17343A61-7436-4C0A-AF2A-82F6E9270A74}"/>
    <cellStyle name="Comma 6 2 2 3 6" xfId="21919" xr:uid="{21B41B19-696C-404C-892A-D25B1BD97CB3}"/>
    <cellStyle name="Comma 6 2 2 4" xfId="5506" xr:uid="{00000000-0005-0000-0000-00008A0A0000}"/>
    <cellStyle name="Comma 6 2 2 4 2" xfId="9883" xr:uid="{00000000-0005-0000-0000-00008B0A0000}"/>
    <cellStyle name="Comma 6 2 2 4 2 2" xfId="18636" xr:uid="{7C627F20-4503-418E-AB3C-3407AD4E0F46}"/>
    <cellStyle name="Comma 6 2 2 4 2 2 2" xfId="53646" xr:uid="{AA69C4BA-1FD7-4894-90F8-7920CC0EB2B7}"/>
    <cellStyle name="Comma 6 2 2 4 2 2 3" xfId="36141" xr:uid="{3BCE2D98-18FE-433F-B51B-C8ABFF9DF297}"/>
    <cellStyle name="Comma 6 2 2 4 2 3" xfId="44894" xr:uid="{85D79AFA-B974-4853-827A-7AF1E17E23F8}"/>
    <cellStyle name="Comma 6 2 2 4 2 4" xfId="27389" xr:uid="{971DC63C-6D5C-4823-873A-5BCFA28F5230}"/>
    <cellStyle name="Comma 6 2 2 4 3" xfId="14260" xr:uid="{D6B43072-DB92-40E9-80A8-DFD7A663D122}"/>
    <cellStyle name="Comma 6 2 2 4 3 2" xfId="49270" xr:uid="{6E9817D4-BC62-43CD-BB33-6F2ADAD2072C}"/>
    <cellStyle name="Comma 6 2 2 4 3 3" xfId="31765" xr:uid="{19B01ADC-E09A-4A74-8867-B4CACBBA9F8A}"/>
    <cellStyle name="Comma 6 2 2 4 4" xfId="40518" xr:uid="{EB7704CE-91D7-4A65-B8EB-C81C78468121}"/>
    <cellStyle name="Comma 6 2 2 4 5" xfId="23013" xr:uid="{8DD08215-D969-40F6-B038-7538841702BD}"/>
    <cellStyle name="Comma 6 2 2 5" xfId="7695" xr:uid="{00000000-0005-0000-0000-00008C0A0000}"/>
    <cellStyle name="Comma 6 2 2 5 2" xfId="16448" xr:uid="{4C4D99CA-A983-4842-9E8A-73A76CC163A2}"/>
    <cellStyle name="Comma 6 2 2 5 2 2" xfId="51458" xr:uid="{47AB257C-A32F-40D1-BA92-0F35840386DB}"/>
    <cellStyle name="Comma 6 2 2 5 2 3" xfId="33953" xr:uid="{313499E3-C5A2-4851-A819-30DBE479577A}"/>
    <cellStyle name="Comma 6 2 2 5 3" xfId="42706" xr:uid="{36B4AE2B-FC1B-4033-8E56-DC3311D06678}"/>
    <cellStyle name="Comma 6 2 2 5 4" xfId="25201" xr:uid="{583BDA16-0E06-4A89-9317-A40702190AE2}"/>
    <cellStyle name="Comma 6 2 2 6" xfId="12072" xr:uid="{0F65B43E-FE89-427A-8AFB-55D6A4D9959C}"/>
    <cellStyle name="Comma 6 2 2 6 2" xfId="47082" xr:uid="{47454172-BAB6-437F-BCE6-765F71CD20AB}"/>
    <cellStyle name="Comma 6 2 2 6 3" xfId="29577" xr:uid="{9EB8F2EC-93FD-43AB-B31E-BFA8F783000F}"/>
    <cellStyle name="Comma 6 2 2 7" xfId="38330" xr:uid="{33D87360-C14D-4168-A3D2-DB34102DD8FF}"/>
    <cellStyle name="Comma 6 2 2 8" xfId="20825" xr:uid="{CE63643E-CBA9-409F-9D1F-82147E331F2F}"/>
    <cellStyle name="Comma 6 2 3" xfId="3589" xr:uid="{00000000-0005-0000-0000-00008D0A0000}"/>
    <cellStyle name="Comma 6 2 3 2" xfId="4685" xr:uid="{00000000-0005-0000-0000-00008E0A0000}"/>
    <cellStyle name="Comma 6 2 3 2 2" xfId="6874" xr:uid="{00000000-0005-0000-0000-00008F0A0000}"/>
    <cellStyle name="Comma 6 2 3 2 2 2" xfId="11251" xr:uid="{00000000-0005-0000-0000-0000900A0000}"/>
    <cellStyle name="Comma 6 2 3 2 2 2 2" xfId="20004" xr:uid="{40DD1771-B32C-480D-B478-41A15BF0E8E7}"/>
    <cellStyle name="Comma 6 2 3 2 2 2 2 2" xfId="55014" xr:uid="{AEEE41FC-A46A-4B98-A369-3E41EE92E52E}"/>
    <cellStyle name="Comma 6 2 3 2 2 2 2 3" xfId="37509" xr:uid="{331A125B-5A80-48C2-8DEA-9ECFC0B64AEC}"/>
    <cellStyle name="Comma 6 2 3 2 2 2 3" xfId="46262" xr:uid="{B91BB57D-7402-4F3E-94FC-49F7C8BC488E}"/>
    <cellStyle name="Comma 6 2 3 2 2 2 4" xfId="28757" xr:uid="{3FF7D751-A4DD-494D-AD03-8FE5AC785C7C}"/>
    <cellStyle name="Comma 6 2 3 2 2 3" xfId="15628" xr:uid="{D3C91893-BB58-4583-A9CD-93EE124C209F}"/>
    <cellStyle name="Comma 6 2 3 2 2 3 2" xfId="50638" xr:uid="{3E02F72B-F20F-4459-9B5A-90BD28CC4D14}"/>
    <cellStyle name="Comma 6 2 3 2 2 3 3" xfId="33133" xr:uid="{7A78A71F-DD31-49B1-ACC3-790580907E9D}"/>
    <cellStyle name="Comma 6 2 3 2 2 4" xfId="41886" xr:uid="{37AD5467-E71C-4126-885F-812AF1B7A97C}"/>
    <cellStyle name="Comma 6 2 3 2 2 5" xfId="24381" xr:uid="{6FD8B3B7-4237-4984-B631-1062A3BBCDA9}"/>
    <cellStyle name="Comma 6 2 3 2 3" xfId="9063" xr:uid="{00000000-0005-0000-0000-0000910A0000}"/>
    <cellStyle name="Comma 6 2 3 2 3 2" xfId="17816" xr:uid="{571E34F8-6735-4661-BC2F-8BE393F658A5}"/>
    <cellStyle name="Comma 6 2 3 2 3 2 2" xfId="52826" xr:uid="{91AF9A79-5E16-4509-BB32-C594759D8FBC}"/>
    <cellStyle name="Comma 6 2 3 2 3 2 3" xfId="35321" xr:uid="{53B098CC-97A7-4868-B695-64D7F32DC788}"/>
    <cellStyle name="Comma 6 2 3 2 3 3" xfId="44074" xr:uid="{7420E1E8-0F34-4D80-BFED-3F52FC1C0891}"/>
    <cellStyle name="Comma 6 2 3 2 3 4" xfId="26569" xr:uid="{C51D744E-8474-4A9C-9E9D-6B29C46B1E06}"/>
    <cellStyle name="Comma 6 2 3 2 4" xfId="13440" xr:uid="{A2A7BA22-AB30-4C48-9393-2554477A1C6C}"/>
    <cellStyle name="Comma 6 2 3 2 4 2" xfId="48450" xr:uid="{02A246A2-3102-4DE3-B137-1CCABE32EC21}"/>
    <cellStyle name="Comma 6 2 3 2 4 3" xfId="30945" xr:uid="{EA36E67A-3234-4AEE-B8D8-E33CFEF1E484}"/>
    <cellStyle name="Comma 6 2 3 2 5" xfId="39698" xr:uid="{82AC4185-CEE2-4EC9-B772-D95565B1F789}"/>
    <cellStyle name="Comma 6 2 3 2 6" xfId="22193" xr:uid="{4954364B-973D-41A7-AC6E-684DA54FB91A}"/>
    <cellStyle name="Comma 6 2 3 3" xfId="5780" xr:uid="{00000000-0005-0000-0000-0000920A0000}"/>
    <cellStyle name="Comma 6 2 3 3 2" xfId="10157" xr:uid="{00000000-0005-0000-0000-0000930A0000}"/>
    <cellStyle name="Comma 6 2 3 3 2 2" xfId="18910" xr:uid="{1203915F-D431-452F-8D5E-66FD8A922D43}"/>
    <cellStyle name="Comma 6 2 3 3 2 2 2" xfId="53920" xr:uid="{ACC2127B-2B14-4F7A-8550-59939D6B5B3E}"/>
    <cellStyle name="Comma 6 2 3 3 2 2 3" xfId="36415" xr:uid="{2E7D6DBF-F492-4EA9-BCAC-B98DCE6DBCC8}"/>
    <cellStyle name="Comma 6 2 3 3 2 3" xfId="45168" xr:uid="{7EB30E1A-18CF-416D-986D-5DCD44877075}"/>
    <cellStyle name="Comma 6 2 3 3 2 4" xfId="27663" xr:uid="{D7ECDD42-DB70-4A7A-B023-013F06AE536C}"/>
    <cellStyle name="Comma 6 2 3 3 3" xfId="14534" xr:uid="{A432F5D6-4D35-4CC3-82D9-A475AEE11742}"/>
    <cellStyle name="Comma 6 2 3 3 3 2" xfId="49544" xr:uid="{887D93C5-D7DA-41F6-B946-EF26F388D7FE}"/>
    <cellStyle name="Comma 6 2 3 3 3 3" xfId="32039" xr:uid="{FEF4D9B1-1B0F-4A7E-9081-CEDEEF7A27BF}"/>
    <cellStyle name="Comma 6 2 3 3 4" xfId="40792" xr:uid="{9DBF6079-9E32-4F71-81DB-764E6797D481}"/>
    <cellStyle name="Comma 6 2 3 3 5" xfId="23287" xr:uid="{3F0915A7-5887-46C4-BFC3-980AFCD4F0E4}"/>
    <cellStyle name="Comma 6 2 3 4" xfId="7969" xr:uid="{00000000-0005-0000-0000-0000940A0000}"/>
    <cellStyle name="Comma 6 2 3 4 2" xfId="16722" xr:uid="{3BA38C82-63AF-4D21-A88A-41D4F60FEAE0}"/>
    <cellStyle name="Comma 6 2 3 4 2 2" xfId="51732" xr:uid="{7F502F37-CA2C-4433-800B-132B04510BF4}"/>
    <cellStyle name="Comma 6 2 3 4 2 3" xfId="34227" xr:uid="{3D30DA27-0B92-4836-AB59-24CC1AEDBA68}"/>
    <cellStyle name="Comma 6 2 3 4 3" xfId="42980" xr:uid="{B428030E-29C0-4FA0-9C29-ED2625687A6B}"/>
    <cellStyle name="Comma 6 2 3 4 4" xfId="25475" xr:uid="{66D21EEB-FB0D-406A-A988-1471E2B401B5}"/>
    <cellStyle name="Comma 6 2 3 5" xfId="12346" xr:uid="{17802A7C-754E-499E-A8A3-641BB22F05F3}"/>
    <cellStyle name="Comma 6 2 3 5 2" xfId="47356" xr:uid="{AD510364-93E8-48B7-9372-DEC17ED58BBC}"/>
    <cellStyle name="Comma 6 2 3 5 3" xfId="29851" xr:uid="{11F94A7D-AC34-46BD-9537-7C50F3BB81EB}"/>
    <cellStyle name="Comma 6 2 3 6" xfId="38604" xr:uid="{9B1A4E0F-2D56-403F-8824-45A185EFC349}"/>
    <cellStyle name="Comma 6 2 3 7" xfId="21099" xr:uid="{99C39660-923E-45C7-8941-C2CA47B9B282}"/>
    <cellStyle name="Comma 6 2 4" xfId="4137" xr:uid="{00000000-0005-0000-0000-0000950A0000}"/>
    <cellStyle name="Comma 6 2 4 2" xfId="6326" xr:uid="{00000000-0005-0000-0000-0000960A0000}"/>
    <cellStyle name="Comma 6 2 4 2 2" xfId="10703" xr:uid="{00000000-0005-0000-0000-0000970A0000}"/>
    <cellStyle name="Comma 6 2 4 2 2 2" xfId="19456" xr:uid="{668B4534-3E92-40C6-AC45-A52F46982CAB}"/>
    <cellStyle name="Comma 6 2 4 2 2 2 2" xfId="54466" xr:uid="{9FCE7324-BA91-4C92-B981-6AD4792C7D8D}"/>
    <cellStyle name="Comma 6 2 4 2 2 2 3" xfId="36961" xr:uid="{D37877DA-3604-43BA-9B60-0F2554E10905}"/>
    <cellStyle name="Comma 6 2 4 2 2 3" xfId="45714" xr:uid="{EBB0DA03-03AF-4457-9CBB-09A8D40D9DBA}"/>
    <cellStyle name="Comma 6 2 4 2 2 4" xfId="28209" xr:uid="{1CA9B9A0-F87C-4F00-8224-C469EB3BF47A}"/>
    <cellStyle name="Comma 6 2 4 2 3" xfId="15080" xr:uid="{02DDF931-3210-47DB-88F3-C733706F101B}"/>
    <cellStyle name="Comma 6 2 4 2 3 2" xfId="50090" xr:uid="{1F716A66-4008-4861-B42E-C6343397E645}"/>
    <cellStyle name="Comma 6 2 4 2 3 3" xfId="32585" xr:uid="{73559A47-2832-4A22-9C32-1E93248D016B}"/>
    <cellStyle name="Comma 6 2 4 2 4" xfId="41338" xr:uid="{1BE744DB-D27F-4DD7-8A4A-46E6393201D0}"/>
    <cellStyle name="Comma 6 2 4 2 5" xfId="23833" xr:uid="{0D7521E6-E125-4A48-B318-BE016E49C18C}"/>
    <cellStyle name="Comma 6 2 4 3" xfId="8515" xr:uid="{00000000-0005-0000-0000-0000980A0000}"/>
    <cellStyle name="Comma 6 2 4 3 2" xfId="17268" xr:uid="{85C59695-A24B-4FD0-8965-11641A28C8F2}"/>
    <cellStyle name="Comma 6 2 4 3 2 2" xfId="52278" xr:uid="{C9C71680-71D8-42C2-BD01-153FFACA1F91}"/>
    <cellStyle name="Comma 6 2 4 3 2 3" xfId="34773" xr:uid="{DCE26129-7749-44E3-860D-D290E5EAE1EF}"/>
    <cellStyle name="Comma 6 2 4 3 3" xfId="43526" xr:uid="{8E59CC4D-D672-40C7-B924-06CC96A1F60E}"/>
    <cellStyle name="Comma 6 2 4 3 4" xfId="26021" xr:uid="{64F43C97-198D-43E1-B9EE-63558C9477D9}"/>
    <cellStyle name="Comma 6 2 4 4" xfId="12892" xr:uid="{838CED8D-1287-4611-88F4-05BD66286796}"/>
    <cellStyle name="Comma 6 2 4 4 2" xfId="47902" xr:uid="{219B7C8D-5271-4524-8914-1687052E71DD}"/>
    <cellStyle name="Comma 6 2 4 4 3" xfId="30397" xr:uid="{E865AF0A-84B8-4230-9908-8B76AB6B83AE}"/>
    <cellStyle name="Comma 6 2 4 5" xfId="39150" xr:uid="{D3E4CC01-65CA-4B9B-AACC-F01280103CDE}"/>
    <cellStyle name="Comma 6 2 4 6" xfId="21645" xr:uid="{61D4F728-0D5F-48D8-8009-C7F8023356D8}"/>
    <cellStyle name="Comma 6 2 5" xfId="5232" xr:uid="{00000000-0005-0000-0000-0000990A0000}"/>
    <cellStyle name="Comma 6 2 5 2" xfId="9609" xr:uid="{00000000-0005-0000-0000-00009A0A0000}"/>
    <cellStyle name="Comma 6 2 5 2 2" xfId="18362" xr:uid="{1986A937-3FBE-45FA-A9CC-21E88DF54B76}"/>
    <cellStyle name="Comma 6 2 5 2 2 2" xfId="53372" xr:uid="{F4A129A8-1349-4EBC-8271-9DDE3252BF06}"/>
    <cellStyle name="Comma 6 2 5 2 2 3" xfId="35867" xr:uid="{697FC977-F009-4B7A-9A0C-09AF2FA25EB4}"/>
    <cellStyle name="Comma 6 2 5 2 3" xfId="44620" xr:uid="{59A79B76-42E6-4D48-9851-7AE1F736F63F}"/>
    <cellStyle name="Comma 6 2 5 2 4" xfId="27115" xr:uid="{349BD2CD-2C3E-4BB1-B423-3CF245071E31}"/>
    <cellStyle name="Comma 6 2 5 3" xfId="13986" xr:uid="{C279262B-B794-4B90-BAC3-3C8A709241BB}"/>
    <cellStyle name="Comma 6 2 5 3 2" xfId="48996" xr:uid="{45469584-EA9A-47EE-9B67-173885B38C9D}"/>
    <cellStyle name="Comma 6 2 5 3 3" xfId="31491" xr:uid="{74CF5841-02B0-4CCA-AD83-973CAA7A347A}"/>
    <cellStyle name="Comma 6 2 5 4" xfId="40244" xr:uid="{03EA68A8-C363-45D8-8CA9-A5FE1E41554C}"/>
    <cellStyle name="Comma 6 2 5 5" xfId="22739" xr:uid="{8B3BB22F-D45E-4EFD-85E2-409191D65150}"/>
    <cellStyle name="Comma 6 2 6" xfId="7421" xr:uid="{00000000-0005-0000-0000-00009B0A0000}"/>
    <cellStyle name="Comma 6 2 6 2" xfId="16174" xr:uid="{75929D8F-5E47-4B92-B601-1DEC2A3ADA7E}"/>
    <cellStyle name="Comma 6 2 6 2 2" xfId="51184" xr:uid="{00152E91-3B06-4BF3-BBCC-66FF9A43F777}"/>
    <cellStyle name="Comma 6 2 6 2 3" xfId="33679" xr:uid="{7380881A-2508-4891-8E35-7D19D7486177}"/>
    <cellStyle name="Comma 6 2 6 3" xfId="42432" xr:uid="{840603DC-9E7C-425C-9374-0090B0A84F20}"/>
    <cellStyle name="Comma 6 2 6 4" xfId="24927" xr:uid="{8B2AB195-6141-44BD-A08F-B0D435105F02}"/>
    <cellStyle name="Comma 6 2 7" xfId="11798" xr:uid="{BBFD07C1-C9AE-4C66-B8AA-809B68FF1296}"/>
    <cellStyle name="Comma 6 2 7 2" xfId="46808" xr:uid="{4437A84E-3020-4F92-97AD-79447C9851AF}"/>
    <cellStyle name="Comma 6 2 7 3" xfId="29303" xr:uid="{C534085C-07CF-48A1-A0F3-81E7AA556CA5}"/>
    <cellStyle name="Comma 6 2 8" xfId="38056" xr:uid="{FB479738-D16A-443D-B677-650413D02F08}"/>
    <cellStyle name="Comma 6 2 9" xfId="20551" xr:uid="{81A468A6-862D-4F75-9F4E-BA36FC8C0450}"/>
    <cellStyle name="Comma 6 3" xfId="3198" xr:uid="{00000000-0005-0000-0000-00009C0A0000}"/>
    <cellStyle name="Comma 6 3 2" xfId="3751" xr:uid="{00000000-0005-0000-0000-00009D0A0000}"/>
    <cellStyle name="Comma 6 3 2 2" xfId="4847" xr:uid="{00000000-0005-0000-0000-00009E0A0000}"/>
    <cellStyle name="Comma 6 3 2 2 2" xfId="7036" xr:uid="{00000000-0005-0000-0000-00009F0A0000}"/>
    <cellStyle name="Comma 6 3 2 2 2 2" xfId="11413" xr:uid="{00000000-0005-0000-0000-0000A00A0000}"/>
    <cellStyle name="Comma 6 3 2 2 2 2 2" xfId="20166" xr:uid="{8C7D3632-5D7F-4E75-8665-AF676112186D}"/>
    <cellStyle name="Comma 6 3 2 2 2 2 2 2" xfId="55176" xr:uid="{5777C815-104E-4EE1-BA9F-343AEC79B973}"/>
    <cellStyle name="Comma 6 3 2 2 2 2 2 3" xfId="37671" xr:uid="{76843915-DAF7-4C3A-87CE-18A4EDDEBAA0}"/>
    <cellStyle name="Comma 6 3 2 2 2 2 3" xfId="46424" xr:uid="{E34B860B-1B92-4834-9C8A-8BDB20B1A83A}"/>
    <cellStyle name="Comma 6 3 2 2 2 2 4" xfId="28919" xr:uid="{E58D7E77-8876-469A-BFAA-4FBBD49309E3}"/>
    <cellStyle name="Comma 6 3 2 2 2 3" xfId="15790" xr:uid="{419C4B62-8734-4473-9E28-BF468D931487}"/>
    <cellStyle name="Comma 6 3 2 2 2 3 2" xfId="50800" xr:uid="{8DCF7E12-46C1-42B7-95B0-E514D461AD53}"/>
    <cellStyle name="Comma 6 3 2 2 2 3 3" xfId="33295" xr:uid="{036D38C1-B980-4EB2-8BD2-022AF0E0FA8B}"/>
    <cellStyle name="Comma 6 3 2 2 2 4" xfId="42048" xr:uid="{F5C72AF5-D697-4CCE-95F7-3BF7BECAB5AB}"/>
    <cellStyle name="Comma 6 3 2 2 2 5" xfId="24543" xr:uid="{25030818-6626-4B59-B707-3352EABD50FA}"/>
    <cellStyle name="Comma 6 3 2 2 3" xfId="9225" xr:uid="{00000000-0005-0000-0000-0000A10A0000}"/>
    <cellStyle name="Comma 6 3 2 2 3 2" xfId="17978" xr:uid="{26DBBD57-CA77-4FA9-86D2-4723EE046AA0}"/>
    <cellStyle name="Comma 6 3 2 2 3 2 2" xfId="52988" xr:uid="{B8283560-CF3A-4A1D-83C2-89C78C5ADCE1}"/>
    <cellStyle name="Comma 6 3 2 2 3 2 3" xfId="35483" xr:uid="{3A2F8631-3E4B-435E-97A1-A794D70D4D0C}"/>
    <cellStyle name="Comma 6 3 2 2 3 3" xfId="44236" xr:uid="{2AC7A3E1-0325-41D0-9CAC-C49002FCCFF8}"/>
    <cellStyle name="Comma 6 3 2 2 3 4" xfId="26731" xr:uid="{05A0D572-C2AB-470C-88EE-0E01C05DB246}"/>
    <cellStyle name="Comma 6 3 2 2 4" xfId="13602" xr:uid="{81074830-C370-48C9-B389-6D1FA810EA5B}"/>
    <cellStyle name="Comma 6 3 2 2 4 2" xfId="48612" xr:uid="{E53ACB1E-EF6F-45B9-A358-1A974D21C06B}"/>
    <cellStyle name="Comma 6 3 2 2 4 3" xfId="31107" xr:uid="{7997B2A6-AECE-4929-B204-B4F4DC99668D}"/>
    <cellStyle name="Comma 6 3 2 2 5" xfId="39860" xr:uid="{9AC0FB73-EC9A-4882-8422-199B36CCC7F4}"/>
    <cellStyle name="Comma 6 3 2 2 6" xfId="22355" xr:uid="{555FD0E3-B4E6-47D2-AA35-CFE4F315C77F}"/>
    <cellStyle name="Comma 6 3 2 3" xfId="5942" xr:uid="{00000000-0005-0000-0000-0000A20A0000}"/>
    <cellStyle name="Comma 6 3 2 3 2" xfId="10319" xr:uid="{00000000-0005-0000-0000-0000A30A0000}"/>
    <cellStyle name="Comma 6 3 2 3 2 2" xfId="19072" xr:uid="{C767C1FB-62FA-4624-8952-85178A9BC95C}"/>
    <cellStyle name="Comma 6 3 2 3 2 2 2" xfId="54082" xr:uid="{BE651770-4046-49C6-9C79-8E0499408057}"/>
    <cellStyle name="Comma 6 3 2 3 2 2 3" xfId="36577" xr:uid="{26D3B225-0E13-46CA-A04E-8DB44D0A8ABA}"/>
    <cellStyle name="Comma 6 3 2 3 2 3" xfId="45330" xr:uid="{0D706650-FC2B-45B4-822B-5DA9951D7118}"/>
    <cellStyle name="Comma 6 3 2 3 2 4" xfId="27825" xr:uid="{C59CFB71-5FD9-48D1-8522-59167816FCA0}"/>
    <cellStyle name="Comma 6 3 2 3 3" xfId="14696" xr:uid="{D4695079-1973-47F4-83C8-5078D6A9FF64}"/>
    <cellStyle name="Comma 6 3 2 3 3 2" xfId="49706" xr:uid="{F11EEAE1-3903-4104-8A15-FB4FB951BAE0}"/>
    <cellStyle name="Comma 6 3 2 3 3 3" xfId="32201" xr:uid="{F081299C-5F73-4B89-9CA2-F8264C5EF44F}"/>
    <cellStyle name="Comma 6 3 2 3 4" xfId="40954" xr:uid="{8B863E33-3AF5-4215-9AB1-1127198B57A6}"/>
    <cellStyle name="Comma 6 3 2 3 5" xfId="23449" xr:uid="{9011CD8A-60E6-4032-9F11-1D1949CD9952}"/>
    <cellStyle name="Comma 6 3 2 4" xfId="8131" xr:uid="{00000000-0005-0000-0000-0000A40A0000}"/>
    <cellStyle name="Comma 6 3 2 4 2" xfId="16884" xr:uid="{DCED735E-8249-4868-8017-2F1B4472E83A}"/>
    <cellStyle name="Comma 6 3 2 4 2 2" xfId="51894" xr:uid="{87F1F567-8E55-4632-BC45-62D642AFE861}"/>
    <cellStyle name="Comma 6 3 2 4 2 3" xfId="34389" xr:uid="{808DCE87-A5D8-4C02-A458-1EB959A63671}"/>
    <cellStyle name="Comma 6 3 2 4 3" xfId="43142" xr:uid="{7E8F3BDC-C781-44F2-B9BD-854DCA5E14BD}"/>
    <cellStyle name="Comma 6 3 2 4 4" xfId="25637" xr:uid="{6BEB9D24-386A-4899-8E8C-51D6B318A7B5}"/>
    <cellStyle name="Comma 6 3 2 5" xfId="12508" xr:uid="{F98C6FB5-AA25-40F4-80A9-EF0C1EE677CF}"/>
    <cellStyle name="Comma 6 3 2 5 2" xfId="47518" xr:uid="{38B5191B-0BF0-4491-9879-58AFF1F876E5}"/>
    <cellStyle name="Comma 6 3 2 5 3" xfId="30013" xr:uid="{EBC29B7C-5031-4039-B11D-06759BAAE86C}"/>
    <cellStyle name="Comma 6 3 2 6" xfId="38766" xr:uid="{467E2BDC-706C-4584-97DD-FCF9616B2966}"/>
    <cellStyle name="Comma 6 3 2 7" xfId="21261" xr:uid="{ED4C7784-0F53-466F-8E22-3067996F8EA6}"/>
    <cellStyle name="Comma 6 3 3" xfId="4299" xr:uid="{00000000-0005-0000-0000-0000A50A0000}"/>
    <cellStyle name="Comma 6 3 3 2" xfId="6488" xr:uid="{00000000-0005-0000-0000-0000A60A0000}"/>
    <cellStyle name="Comma 6 3 3 2 2" xfId="10865" xr:uid="{00000000-0005-0000-0000-0000A70A0000}"/>
    <cellStyle name="Comma 6 3 3 2 2 2" xfId="19618" xr:uid="{D7CBF5AC-C5CF-462C-9C9E-E1DCCECA07F1}"/>
    <cellStyle name="Comma 6 3 3 2 2 2 2" xfId="54628" xr:uid="{244C9F9A-9BB4-4A04-8CD2-F6584B52975F}"/>
    <cellStyle name="Comma 6 3 3 2 2 2 3" xfId="37123" xr:uid="{0D73F1C6-D0B6-4DDA-BDAE-8A55FD483B54}"/>
    <cellStyle name="Comma 6 3 3 2 2 3" xfId="45876" xr:uid="{DCA75D77-0C42-485C-9FDE-B45AE5993F0A}"/>
    <cellStyle name="Comma 6 3 3 2 2 4" xfId="28371" xr:uid="{F847B132-A813-4A2C-AC97-3815B0E51CF3}"/>
    <cellStyle name="Comma 6 3 3 2 3" xfId="15242" xr:uid="{35A4C86A-4B45-4750-87AC-5443E79CEB91}"/>
    <cellStyle name="Comma 6 3 3 2 3 2" xfId="50252" xr:uid="{81E85018-AFEC-4890-A4B5-98CA24970C52}"/>
    <cellStyle name="Comma 6 3 3 2 3 3" xfId="32747" xr:uid="{E3474584-CB91-423D-B2A6-9BED646E4EB6}"/>
    <cellStyle name="Comma 6 3 3 2 4" xfId="41500" xr:uid="{272E4152-E2CB-4225-911B-8D242ECDF3A6}"/>
    <cellStyle name="Comma 6 3 3 2 5" xfId="23995" xr:uid="{122522C3-8CA3-47B8-90A4-4F1A98CFFE62}"/>
    <cellStyle name="Comma 6 3 3 3" xfId="8677" xr:uid="{00000000-0005-0000-0000-0000A80A0000}"/>
    <cellStyle name="Comma 6 3 3 3 2" xfId="17430" xr:uid="{4DA0057E-8969-45A1-BF63-094E0664208D}"/>
    <cellStyle name="Comma 6 3 3 3 2 2" xfId="52440" xr:uid="{688F923A-0640-438B-AE40-3F155C1D1002}"/>
    <cellStyle name="Comma 6 3 3 3 2 3" xfId="34935" xr:uid="{FB2EB87B-9387-4158-B0B1-1832DB6D366B}"/>
    <cellStyle name="Comma 6 3 3 3 3" xfId="43688" xr:uid="{1F6D10E0-DD75-4AD2-A435-CEDC7E35D94F}"/>
    <cellStyle name="Comma 6 3 3 3 4" xfId="26183" xr:uid="{3FDD3DBD-1040-46CF-B9C6-E5705D5A0BAD}"/>
    <cellStyle name="Comma 6 3 3 4" xfId="13054" xr:uid="{0E43D573-AC9E-440E-AE9B-50673EA39277}"/>
    <cellStyle name="Comma 6 3 3 4 2" xfId="48064" xr:uid="{D40F9E7F-4F84-44CC-883C-DE2BA4A7D72B}"/>
    <cellStyle name="Comma 6 3 3 4 3" xfId="30559" xr:uid="{A9D840B5-777E-4F8F-8EDD-7BC7E6563E9D}"/>
    <cellStyle name="Comma 6 3 3 5" xfId="39312" xr:uid="{9D563A09-9583-40C5-A639-D521BA220893}"/>
    <cellStyle name="Comma 6 3 3 6" xfId="21807" xr:uid="{9CCA60D8-1E00-485F-B498-F180CFE151FD}"/>
    <cellStyle name="Comma 6 3 4" xfId="5394" xr:uid="{00000000-0005-0000-0000-0000A90A0000}"/>
    <cellStyle name="Comma 6 3 4 2" xfId="9771" xr:uid="{00000000-0005-0000-0000-0000AA0A0000}"/>
    <cellStyle name="Comma 6 3 4 2 2" xfId="18524" xr:uid="{3557E58D-C8FB-49AA-8D4D-0382CEA866E8}"/>
    <cellStyle name="Comma 6 3 4 2 2 2" xfId="53534" xr:uid="{CA385B73-6C68-4FD7-AC12-444C96E0947C}"/>
    <cellStyle name="Comma 6 3 4 2 2 3" xfId="36029" xr:uid="{3D2EA342-F0CE-4716-B848-3858C4C5AFE8}"/>
    <cellStyle name="Comma 6 3 4 2 3" xfId="44782" xr:uid="{E7CFEE5A-A4B8-416D-AD19-4161A33CD356}"/>
    <cellStyle name="Comma 6 3 4 2 4" xfId="27277" xr:uid="{255D4FDC-C5C2-471D-ACFF-913DED529A23}"/>
    <cellStyle name="Comma 6 3 4 3" xfId="14148" xr:uid="{CEA12712-A9E5-4110-A04D-591AA40D2087}"/>
    <cellStyle name="Comma 6 3 4 3 2" xfId="49158" xr:uid="{9D3F3A14-19DB-4B83-B96D-9DAB6DEAFD67}"/>
    <cellStyle name="Comma 6 3 4 3 3" xfId="31653" xr:uid="{8D7EC0E3-CE73-45AF-B8EF-D29472CF9B14}"/>
    <cellStyle name="Comma 6 3 4 4" xfId="40406" xr:uid="{1F33FCEA-D86B-4965-9263-514F4449660C}"/>
    <cellStyle name="Comma 6 3 4 5" xfId="22901" xr:uid="{995FEC27-8309-4032-85A6-5C1CE9195AE3}"/>
    <cellStyle name="Comma 6 3 5" xfId="7583" xr:uid="{00000000-0005-0000-0000-0000AB0A0000}"/>
    <cellStyle name="Comma 6 3 5 2" xfId="16336" xr:uid="{104734B4-8633-4704-9DD3-161B1B738AE0}"/>
    <cellStyle name="Comma 6 3 5 2 2" xfId="51346" xr:uid="{C63243F9-EEC5-4DFE-B159-DED28A97D789}"/>
    <cellStyle name="Comma 6 3 5 2 3" xfId="33841" xr:uid="{0C355C31-9279-49FE-A57B-02F8DC34A5BA}"/>
    <cellStyle name="Comma 6 3 5 3" xfId="42594" xr:uid="{014026C6-3B98-4C6D-B7F4-C24D1F847B45}"/>
    <cellStyle name="Comma 6 3 5 4" xfId="25089" xr:uid="{5EC71E8C-0E82-4F4F-88B8-CC95D5847CBD}"/>
    <cellStyle name="Comma 6 3 6" xfId="11960" xr:uid="{A3B8553A-F6E2-4339-9AB3-2C21ACFE9DB8}"/>
    <cellStyle name="Comma 6 3 6 2" xfId="46970" xr:uid="{15500724-F547-4B82-8989-89562624480E}"/>
    <cellStyle name="Comma 6 3 6 3" xfId="29465" xr:uid="{CD92846E-9720-4724-810B-39298B8F567F}"/>
    <cellStyle name="Comma 6 3 7" xfId="38218" xr:uid="{8AEC739D-1211-41AD-948B-DA9562CB2854}"/>
    <cellStyle name="Comma 6 3 8" xfId="20713" xr:uid="{ED46D07E-87C2-4D2B-A54D-5577FFC92740}"/>
    <cellStyle name="Comma 6 4" xfId="3477" xr:uid="{00000000-0005-0000-0000-0000AC0A0000}"/>
    <cellStyle name="Comma 6 4 2" xfId="4573" xr:uid="{00000000-0005-0000-0000-0000AD0A0000}"/>
    <cellStyle name="Comma 6 4 2 2" xfId="6762" xr:uid="{00000000-0005-0000-0000-0000AE0A0000}"/>
    <cellStyle name="Comma 6 4 2 2 2" xfId="11139" xr:uid="{00000000-0005-0000-0000-0000AF0A0000}"/>
    <cellStyle name="Comma 6 4 2 2 2 2" xfId="19892" xr:uid="{4A599D32-88F3-44CF-842A-338F752E48F5}"/>
    <cellStyle name="Comma 6 4 2 2 2 2 2" xfId="54902" xr:uid="{4421A7BA-3782-4E87-8A62-07B47B4B5558}"/>
    <cellStyle name="Comma 6 4 2 2 2 2 3" xfId="37397" xr:uid="{D6C59E7D-850C-40E7-97EC-8527E62372BF}"/>
    <cellStyle name="Comma 6 4 2 2 2 3" xfId="46150" xr:uid="{257C7713-4862-477D-8191-0E806CA7123E}"/>
    <cellStyle name="Comma 6 4 2 2 2 4" xfId="28645" xr:uid="{4F860FCE-87FF-4035-88DE-DEF612E4EE59}"/>
    <cellStyle name="Comma 6 4 2 2 3" xfId="15516" xr:uid="{15BE82C6-4E3C-4864-B70D-3181D4E2CD71}"/>
    <cellStyle name="Comma 6 4 2 2 3 2" xfId="50526" xr:uid="{B0C5D5DA-6014-4A6B-872B-D3C6DEFAC4D1}"/>
    <cellStyle name="Comma 6 4 2 2 3 3" xfId="33021" xr:uid="{C9E348A4-C66B-48A5-95AC-F89AA3219C57}"/>
    <cellStyle name="Comma 6 4 2 2 4" xfId="41774" xr:uid="{D317E26D-874E-43FF-A5A9-D07A10EC8758}"/>
    <cellStyle name="Comma 6 4 2 2 5" xfId="24269" xr:uid="{319C028A-1D46-452A-B244-FBABBDC2AB41}"/>
    <cellStyle name="Comma 6 4 2 3" xfId="8951" xr:uid="{00000000-0005-0000-0000-0000B00A0000}"/>
    <cellStyle name="Comma 6 4 2 3 2" xfId="17704" xr:uid="{48F21164-4113-4FFE-B4BD-8DC7781EDF24}"/>
    <cellStyle name="Comma 6 4 2 3 2 2" xfId="52714" xr:uid="{9AABBC16-CCB2-4997-B510-DA116CBF34C6}"/>
    <cellStyle name="Comma 6 4 2 3 2 3" xfId="35209" xr:uid="{2B96A452-1919-4964-8CAB-8305B3C8B14F}"/>
    <cellStyle name="Comma 6 4 2 3 3" xfId="43962" xr:uid="{EE77458C-382A-4017-BBC8-8D1DCE1EF38C}"/>
    <cellStyle name="Comma 6 4 2 3 4" xfId="26457" xr:uid="{9A3A2064-166B-40CE-B942-CD5DD7F56847}"/>
    <cellStyle name="Comma 6 4 2 4" xfId="13328" xr:uid="{995D44FF-F850-468D-99FA-36517350642A}"/>
    <cellStyle name="Comma 6 4 2 4 2" xfId="48338" xr:uid="{16C5717B-F09A-4626-953B-271C8CB5ECE0}"/>
    <cellStyle name="Comma 6 4 2 4 3" xfId="30833" xr:uid="{91D64D73-F938-4DCE-B464-B8628D96A257}"/>
    <cellStyle name="Comma 6 4 2 5" xfId="39586" xr:uid="{56B9E5D4-060C-413E-ACB9-B9E90A197E6F}"/>
    <cellStyle name="Comma 6 4 2 6" xfId="22081" xr:uid="{6003D7E8-E79B-4C3C-9BD6-8122B892EBA4}"/>
    <cellStyle name="Comma 6 4 3" xfId="5668" xr:uid="{00000000-0005-0000-0000-0000B10A0000}"/>
    <cellStyle name="Comma 6 4 3 2" xfId="10045" xr:uid="{00000000-0005-0000-0000-0000B20A0000}"/>
    <cellStyle name="Comma 6 4 3 2 2" xfId="18798" xr:uid="{C3271615-CDB8-4C26-833B-8E42A685A2B0}"/>
    <cellStyle name="Comma 6 4 3 2 2 2" xfId="53808" xr:uid="{C585D0AE-739E-4E8B-B240-F2919D532235}"/>
    <cellStyle name="Comma 6 4 3 2 2 3" xfId="36303" xr:uid="{4FFCA2CF-CBEC-4899-91F1-DF92C17B3C3D}"/>
    <cellStyle name="Comma 6 4 3 2 3" xfId="45056" xr:uid="{879ECAD2-ACCB-4520-ADD9-D35F970A9182}"/>
    <cellStyle name="Comma 6 4 3 2 4" xfId="27551" xr:uid="{FE9CB59C-E980-45CE-A853-CA3C87A3E777}"/>
    <cellStyle name="Comma 6 4 3 3" xfId="14422" xr:uid="{47DE14E5-58EF-491D-B58D-8D38AA7B63FF}"/>
    <cellStyle name="Comma 6 4 3 3 2" xfId="49432" xr:uid="{82B8EEA7-96B0-4DB8-8BBC-DF4C9E43B1D8}"/>
    <cellStyle name="Comma 6 4 3 3 3" xfId="31927" xr:uid="{A2254AA1-835F-4308-BF0D-976A76816BF9}"/>
    <cellStyle name="Comma 6 4 3 4" xfId="40680" xr:uid="{89D53B00-5260-4C83-8023-BE6F30F0C7A8}"/>
    <cellStyle name="Comma 6 4 3 5" xfId="23175" xr:uid="{4E3633C7-B975-4B16-BE16-29B7B8DCD8D4}"/>
    <cellStyle name="Comma 6 4 4" xfId="7857" xr:uid="{00000000-0005-0000-0000-0000B30A0000}"/>
    <cellStyle name="Comma 6 4 4 2" xfId="16610" xr:uid="{3ED611CC-8077-41C4-AE1D-3026440F4732}"/>
    <cellStyle name="Comma 6 4 4 2 2" xfId="51620" xr:uid="{63128087-106E-4826-9814-622EC1B34B01}"/>
    <cellStyle name="Comma 6 4 4 2 3" xfId="34115" xr:uid="{C6A27410-6F5E-44C8-8A4A-5CE8658EA136}"/>
    <cellStyle name="Comma 6 4 4 3" xfId="42868" xr:uid="{4A84AB97-D9D0-4C94-B4C6-9493742FFB6A}"/>
    <cellStyle name="Comma 6 4 4 4" xfId="25363" xr:uid="{1BA7D5BC-F351-4E1F-906F-3DA8589424E3}"/>
    <cellStyle name="Comma 6 4 5" xfId="12234" xr:uid="{3A78DC40-63A5-467F-AEE7-C99C9137A3FD}"/>
    <cellStyle name="Comma 6 4 5 2" xfId="47244" xr:uid="{E4A0A86F-9DFD-4A0A-AFD6-FF67DAE53249}"/>
    <cellStyle name="Comma 6 4 5 3" xfId="29739" xr:uid="{2B86E303-0DEC-478F-8247-E86DA5D989E8}"/>
    <cellStyle name="Comma 6 4 6" xfId="38492" xr:uid="{2775DDDA-A388-4604-B051-AB2673E7D280}"/>
    <cellStyle name="Comma 6 4 7" xfId="20987" xr:uid="{FDBC43EB-F5FF-4788-822E-3DA1BCE4AAA5}"/>
    <cellStyle name="Comma 6 5" xfId="4025" xr:uid="{00000000-0005-0000-0000-0000B40A0000}"/>
    <cellStyle name="Comma 6 5 2" xfId="6214" xr:uid="{00000000-0005-0000-0000-0000B50A0000}"/>
    <cellStyle name="Comma 6 5 2 2" xfId="10591" xr:uid="{00000000-0005-0000-0000-0000B60A0000}"/>
    <cellStyle name="Comma 6 5 2 2 2" xfId="19344" xr:uid="{31689D86-51D5-495D-99D2-BFC79B0B8613}"/>
    <cellStyle name="Comma 6 5 2 2 2 2" xfId="54354" xr:uid="{9B80A386-DFB2-4863-A87D-D95EDB767453}"/>
    <cellStyle name="Comma 6 5 2 2 2 3" xfId="36849" xr:uid="{90B95808-F235-400E-9F78-4CFEBF756CA6}"/>
    <cellStyle name="Comma 6 5 2 2 3" xfId="45602" xr:uid="{847AA7F8-048C-4CD3-9085-655AB90B4113}"/>
    <cellStyle name="Comma 6 5 2 2 4" xfId="28097" xr:uid="{36177B1B-DE57-4589-A1CE-EDA1DA154525}"/>
    <cellStyle name="Comma 6 5 2 3" xfId="14968" xr:uid="{F096498F-2C90-4815-B2C3-32422B02AD2B}"/>
    <cellStyle name="Comma 6 5 2 3 2" xfId="49978" xr:uid="{C5D7AB25-5882-4CFA-ADC8-26CE32D37ABD}"/>
    <cellStyle name="Comma 6 5 2 3 3" xfId="32473" xr:uid="{E919A24A-754E-470E-BCF0-F250E3668611}"/>
    <cellStyle name="Comma 6 5 2 4" xfId="41226" xr:uid="{DF4E0555-16F9-4F54-B280-82E30BEC878F}"/>
    <cellStyle name="Comma 6 5 2 5" xfId="23721" xr:uid="{9CD7CEA4-5963-4582-A6F4-E7C38D8FDB9A}"/>
    <cellStyle name="Comma 6 5 3" xfId="8403" xr:uid="{00000000-0005-0000-0000-0000B70A0000}"/>
    <cellStyle name="Comma 6 5 3 2" xfId="17156" xr:uid="{DFAD4763-1B1A-4DBA-B34C-7C007CAF818E}"/>
    <cellStyle name="Comma 6 5 3 2 2" xfId="52166" xr:uid="{CEADE484-69C0-4A35-9BE6-C141ED4C55BA}"/>
    <cellStyle name="Comma 6 5 3 2 3" xfId="34661" xr:uid="{B74DE933-5F9A-47C2-81A5-03873F57DD34}"/>
    <cellStyle name="Comma 6 5 3 3" xfId="43414" xr:uid="{61902D78-9B3F-4A83-83BC-4BA98D4CD8B0}"/>
    <cellStyle name="Comma 6 5 3 4" xfId="25909" xr:uid="{8E81CA84-D05A-4736-AC7E-7931E4500865}"/>
    <cellStyle name="Comma 6 5 4" xfId="12780" xr:uid="{F2E75290-EB6C-47C5-950D-31090C5943ED}"/>
    <cellStyle name="Comma 6 5 4 2" xfId="47790" xr:uid="{D25FA6EF-0B1D-4E12-AFFE-FE91B8E7BC8C}"/>
    <cellStyle name="Comma 6 5 4 3" xfId="30285" xr:uid="{64C9E1B4-A33E-4165-94B1-E5BA99A36046}"/>
    <cellStyle name="Comma 6 5 5" xfId="39038" xr:uid="{3AD8B2C8-E925-447A-83F8-24EB2B95E557}"/>
    <cellStyle name="Comma 6 5 6" xfId="21533" xr:uid="{0D8C6D47-17A4-4CB6-9FD5-9F819B7E800A}"/>
    <cellStyle name="Comma 6 6" xfId="5120" xr:uid="{00000000-0005-0000-0000-0000B80A0000}"/>
    <cellStyle name="Comma 6 6 2" xfId="9497" xr:uid="{00000000-0005-0000-0000-0000B90A0000}"/>
    <cellStyle name="Comma 6 6 2 2" xfId="18250" xr:uid="{1224FCD7-A45C-4837-8DD4-88D246748DD5}"/>
    <cellStyle name="Comma 6 6 2 2 2" xfId="53260" xr:uid="{2D2ACA6A-6E8E-4C86-93D7-A4C825445E15}"/>
    <cellStyle name="Comma 6 6 2 2 3" xfId="35755" xr:uid="{41DC51BA-EA6C-4C6D-8460-4AF71DD0794E}"/>
    <cellStyle name="Comma 6 6 2 3" xfId="44508" xr:uid="{2305E540-92D8-4821-8C5E-B4B6CA42A270}"/>
    <cellStyle name="Comma 6 6 2 4" xfId="27003" xr:uid="{30FE7453-194E-4745-AC82-657056BC68C9}"/>
    <cellStyle name="Comma 6 6 3" xfId="13874" xr:uid="{17363ACB-B354-4711-A2A0-4FF8A9A16454}"/>
    <cellStyle name="Comma 6 6 3 2" xfId="48884" xr:uid="{AE747894-C8F4-47B7-AD4B-9E30A369DDD0}"/>
    <cellStyle name="Comma 6 6 3 3" xfId="31379" xr:uid="{A8F84E48-3295-4E2B-8848-D71082A53E57}"/>
    <cellStyle name="Comma 6 6 4" xfId="40132" xr:uid="{30C63CC7-008C-45A3-A762-5911CEF69F57}"/>
    <cellStyle name="Comma 6 6 5" xfId="22627" xr:uid="{FCE9B522-174B-4E64-A3E1-C1FB4BD977B8}"/>
    <cellStyle name="Comma 6 7" xfId="7309" xr:uid="{00000000-0005-0000-0000-0000BA0A0000}"/>
    <cellStyle name="Comma 6 7 2" xfId="16062" xr:uid="{5F26B305-CE02-4290-AB2B-64DFC7A93AE9}"/>
    <cellStyle name="Comma 6 7 2 2" xfId="51072" xr:uid="{849A25CD-7DDA-4BA9-9F3F-948A8BA5299A}"/>
    <cellStyle name="Comma 6 7 2 3" xfId="33567" xr:uid="{837979B0-3804-4E82-9D11-F852D739ECBB}"/>
    <cellStyle name="Comma 6 7 3" xfId="42320" xr:uid="{AEA09CD1-6C24-47BD-A879-69E0CE1782B4}"/>
    <cellStyle name="Comma 6 7 4" xfId="24815" xr:uid="{78350B7A-9BCA-466A-9C4E-B96E25544EE9}"/>
    <cellStyle name="Comma 6 8" xfId="11686" xr:uid="{7A3836F0-0141-4E4B-8CD4-330934C5A2C9}"/>
    <cellStyle name="Comma 6 8 2" xfId="46696" xr:uid="{D7156CAE-2ED6-4878-A518-3AAD91C2559E}"/>
    <cellStyle name="Comma 6 8 3" xfId="29191" xr:uid="{8E204560-1F9B-40C4-99F0-F40E114686A6}"/>
    <cellStyle name="Comma 6 9" xfId="37944" xr:uid="{472709EE-112D-4C46-8B86-90978D173E5A}"/>
    <cellStyle name="Comma 7" xfId="2974" xr:uid="{00000000-0005-0000-0000-0000BB0A0000}"/>
    <cellStyle name="Comma 7 10" xfId="20491" xr:uid="{5AC7A948-77BC-45D9-AACB-F86841BE8FDD}"/>
    <cellStyle name="Comma 7 2" xfId="3086" xr:uid="{00000000-0005-0000-0000-0000BC0A0000}"/>
    <cellStyle name="Comma 7 2 2" xfId="3362" xr:uid="{00000000-0005-0000-0000-0000BD0A0000}"/>
    <cellStyle name="Comma 7 2 2 2" xfId="3915" xr:uid="{00000000-0005-0000-0000-0000BE0A0000}"/>
    <cellStyle name="Comma 7 2 2 2 2" xfId="5011" xr:uid="{00000000-0005-0000-0000-0000BF0A0000}"/>
    <cellStyle name="Comma 7 2 2 2 2 2" xfId="7200" xr:uid="{00000000-0005-0000-0000-0000C00A0000}"/>
    <cellStyle name="Comma 7 2 2 2 2 2 2" xfId="11577" xr:uid="{00000000-0005-0000-0000-0000C10A0000}"/>
    <cellStyle name="Comma 7 2 2 2 2 2 2 2" xfId="20330" xr:uid="{81B2C418-F2ED-4905-BA24-DB7719153AB0}"/>
    <cellStyle name="Comma 7 2 2 2 2 2 2 2 2" xfId="55340" xr:uid="{68005CC3-1B6B-4CFC-BEC2-C536C7BAE05F}"/>
    <cellStyle name="Comma 7 2 2 2 2 2 2 2 3" xfId="37835" xr:uid="{999A05D3-B701-4D42-B393-550AF4CEE4B9}"/>
    <cellStyle name="Comma 7 2 2 2 2 2 2 3" xfId="46588" xr:uid="{015C171F-7D5D-4814-8C99-641D87C588A7}"/>
    <cellStyle name="Comma 7 2 2 2 2 2 2 4" xfId="29083" xr:uid="{EA8AC2BE-DF5C-4EA2-B91B-0A5A1DA5875D}"/>
    <cellStyle name="Comma 7 2 2 2 2 2 3" xfId="15954" xr:uid="{2740F0DF-37E8-4F99-8BF4-8A25527DDD4E}"/>
    <cellStyle name="Comma 7 2 2 2 2 2 3 2" xfId="50964" xr:uid="{5F5E2167-E9D4-42BF-BD29-55E06AAEA4FF}"/>
    <cellStyle name="Comma 7 2 2 2 2 2 3 3" xfId="33459" xr:uid="{58689DCB-8A2B-4A8E-94CE-74977868C744}"/>
    <cellStyle name="Comma 7 2 2 2 2 2 4" xfId="42212" xr:uid="{710849CF-DE34-4C96-A468-B7E730FC562C}"/>
    <cellStyle name="Comma 7 2 2 2 2 2 5" xfId="24707" xr:uid="{B9148159-9CD5-46C1-93A7-A4AB702EC3E1}"/>
    <cellStyle name="Comma 7 2 2 2 2 3" xfId="9389" xr:uid="{00000000-0005-0000-0000-0000C20A0000}"/>
    <cellStyle name="Comma 7 2 2 2 2 3 2" xfId="18142" xr:uid="{61C765A1-57C6-47AE-A27F-5EDFE0E0023D}"/>
    <cellStyle name="Comma 7 2 2 2 2 3 2 2" xfId="53152" xr:uid="{D79C02B3-671B-49A8-A607-A482417062C4}"/>
    <cellStyle name="Comma 7 2 2 2 2 3 2 3" xfId="35647" xr:uid="{63984BFF-12F1-4DC1-A2E0-4CD277A08EDE}"/>
    <cellStyle name="Comma 7 2 2 2 2 3 3" xfId="44400" xr:uid="{772D9467-67DB-43E0-9455-9207B9E47293}"/>
    <cellStyle name="Comma 7 2 2 2 2 3 4" xfId="26895" xr:uid="{4F883505-5D19-4AF5-9D5D-0643CD077FB6}"/>
    <cellStyle name="Comma 7 2 2 2 2 4" xfId="13766" xr:uid="{42DED739-A196-48EF-9F46-C57B878D9A6E}"/>
    <cellStyle name="Comma 7 2 2 2 2 4 2" xfId="48776" xr:uid="{2206565A-1488-4FD1-89D5-6F62815AC08F}"/>
    <cellStyle name="Comma 7 2 2 2 2 4 3" xfId="31271" xr:uid="{5E6A8C47-E322-408D-B06B-1A14CCC0B216}"/>
    <cellStyle name="Comma 7 2 2 2 2 5" xfId="40024" xr:uid="{366E22B8-8F8D-4220-8880-31182E67CFE0}"/>
    <cellStyle name="Comma 7 2 2 2 2 6" xfId="22519" xr:uid="{9D493B0A-4DBB-4560-BC32-1822D4DB86CC}"/>
    <cellStyle name="Comma 7 2 2 2 3" xfId="6106" xr:uid="{00000000-0005-0000-0000-0000C30A0000}"/>
    <cellStyle name="Comma 7 2 2 2 3 2" xfId="10483" xr:uid="{00000000-0005-0000-0000-0000C40A0000}"/>
    <cellStyle name="Comma 7 2 2 2 3 2 2" xfId="19236" xr:uid="{156D19D7-78F1-4344-B7BB-DE18BF2089CE}"/>
    <cellStyle name="Comma 7 2 2 2 3 2 2 2" xfId="54246" xr:uid="{22708101-D4C3-4281-A811-5E4586D13DFB}"/>
    <cellStyle name="Comma 7 2 2 2 3 2 2 3" xfId="36741" xr:uid="{72BC0EB7-DD23-4E09-83B7-ABE4CADEE672}"/>
    <cellStyle name="Comma 7 2 2 2 3 2 3" xfId="45494" xr:uid="{5B1F764F-DBB4-48FE-887A-61EA3CA2ABD6}"/>
    <cellStyle name="Comma 7 2 2 2 3 2 4" xfId="27989" xr:uid="{61B63EFB-4DBC-465A-B4D2-6D7BD33B33C5}"/>
    <cellStyle name="Comma 7 2 2 2 3 3" xfId="14860" xr:uid="{4E2BCA67-99BF-43B9-BCED-CEACCA1411EA}"/>
    <cellStyle name="Comma 7 2 2 2 3 3 2" xfId="49870" xr:uid="{18C84697-50ED-4814-BCE0-67A940EE48E7}"/>
    <cellStyle name="Comma 7 2 2 2 3 3 3" xfId="32365" xr:uid="{31DE880F-3469-450A-8945-247FF216D40B}"/>
    <cellStyle name="Comma 7 2 2 2 3 4" xfId="41118" xr:uid="{3EA28299-E8ED-42D9-BF7C-04D0C92A352B}"/>
    <cellStyle name="Comma 7 2 2 2 3 5" xfId="23613" xr:uid="{43CDE371-BE28-4E43-83E1-2AAE41273792}"/>
    <cellStyle name="Comma 7 2 2 2 4" xfId="8295" xr:uid="{00000000-0005-0000-0000-0000C50A0000}"/>
    <cellStyle name="Comma 7 2 2 2 4 2" xfId="17048" xr:uid="{45019ED2-170B-4D16-B46E-34A29FCD2C37}"/>
    <cellStyle name="Comma 7 2 2 2 4 2 2" xfId="52058" xr:uid="{D784B17A-289C-4C60-8359-F3AA5C40268B}"/>
    <cellStyle name="Comma 7 2 2 2 4 2 3" xfId="34553" xr:uid="{1B67A858-30C0-466F-B7A8-C7939881EDB2}"/>
    <cellStyle name="Comma 7 2 2 2 4 3" xfId="43306" xr:uid="{738146C2-BD93-4773-A331-AB0A458E8DC6}"/>
    <cellStyle name="Comma 7 2 2 2 4 4" xfId="25801" xr:uid="{D151AE4D-5DD9-4077-9279-70B0009E785F}"/>
    <cellStyle name="Comma 7 2 2 2 5" xfId="12672" xr:uid="{B1DCAA56-96A7-452A-B164-11D0FFF26D8A}"/>
    <cellStyle name="Comma 7 2 2 2 5 2" xfId="47682" xr:uid="{D0F8D1DE-9954-496E-AF67-C1B3209C230F}"/>
    <cellStyle name="Comma 7 2 2 2 5 3" xfId="30177" xr:uid="{AE7554A3-A84C-4CAD-ABA7-6C4E7E58DB56}"/>
    <cellStyle name="Comma 7 2 2 2 6" xfId="38930" xr:uid="{DA7475B4-2AC6-47EC-83D7-8E38F0A07EE6}"/>
    <cellStyle name="Comma 7 2 2 2 7" xfId="21425" xr:uid="{28AE07B3-D0F0-401E-AC97-390068E625D9}"/>
    <cellStyle name="Comma 7 2 2 3" xfId="4463" xr:uid="{00000000-0005-0000-0000-0000C60A0000}"/>
    <cellStyle name="Comma 7 2 2 3 2" xfId="6652" xr:uid="{00000000-0005-0000-0000-0000C70A0000}"/>
    <cellStyle name="Comma 7 2 2 3 2 2" xfId="11029" xr:uid="{00000000-0005-0000-0000-0000C80A0000}"/>
    <cellStyle name="Comma 7 2 2 3 2 2 2" xfId="19782" xr:uid="{0C65665F-75FA-4BA5-9EAA-D91672009310}"/>
    <cellStyle name="Comma 7 2 2 3 2 2 2 2" xfId="54792" xr:uid="{B068E7AC-3A44-40C1-8D01-064404EC9FE1}"/>
    <cellStyle name="Comma 7 2 2 3 2 2 2 3" xfId="37287" xr:uid="{16555365-7373-4594-B3C9-4F350BED709E}"/>
    <cellStyle name="Comma 7 2 2 3 2 2 3" xfId="46040" xr:uid="{1118F8AD-ADB2-4E09-AFFF-83CDF81ED9F2}"/>
    <cellStyle name="Comma 7 2 2 3 2 2 4" xfId="28535" xr:uid="{F9445A67-9C90-4E93-99E8-452AD89D757F}"/>
    <cellStyle name="Comma 7 2 2 3 2 3" xfId="15406" xr:uid="{23BA991F-81B5-457F-82C0-2E97A0137D9B}"/>
    <cellStyle name="Comma 7 2 2 3 2 3 2" xfId="50416" xr:uid="{F9864964-E8D7-43E6-9E9D-9DD8C17DF1C3}"/>
    <cellStyle name="Comma 7 2 2 3 2 3 3" xfId="32911" xr:uid="{F17B6559-6082-4078-9CA7-A83E1AD5A171}"/>
    <cellStyle name="Comma 7 2 2 3 2 4" xfId="41664" xr:uid="{356B87ED-DA24-4BFC-A89C-3257D4C2BDEB}"/>
    <cellStyle name="Comma 7 2 2 3 2 5" xfId="24159" xr:uid="{4777BB62-35A0-400D-AE7E-441488653365}"/>
    <cellStyle name="Comma 7 2 2 3 3" xfId="8841" xr:uid="{00000000-0005-0000-0000-0000C90A0000}"/>
    <cellStyle name="Comma 7 2 2 3 3 2" xfId="17594" xr:uid="{47723626-D1B6-484F-9152-9E06344678D4}"/>
    <cellStyle name="Comma 7 2 2 3 3 2 2" xfId="52604" xr:uid="{6114EFA0-9382-40F2-A602-3F727E6BCD00}"/>
    <cellStyle name="Comma 7 2 2 3 3 2 3" xfId="35099" xr:uid="{AA361EEF-EF58-4B89-AC2F-D6BDE07973D3}"/>
    <cellStyle name="Comma 7 2 2 3 3 3" xfId="43852" xr:uid="{40F4BBB8-E499-4938-A420-9B0871991BD6}"/>
    <cellStyle name="Comma 7 2 2 3 3 4" xfId="26347" xr:uid="{88003207-4BF5-447C-A446-31E1952A5680}"/>
    <cellStyle name="Comma 7 2 2 3 4" xfId="13218" xr:uid="{44110BE3-43EA-45CE-860B-35DA67D58FF5}"/>
    <cellStyle name="Comma 7 2 2 3 4 2" xfId="48228" xr:uid="{40976B1B-9BDC-41C4-AE0C-364F8C60CADD}"/>
    <cellStyle name="Comma 7 2 2 3 4 3" xfId="30723" xr:uid="{8C3BBEA7-BBE4-4D0A-88FF-3FAD2B0D2266}"/>
    <cellStyle name="Comma 7 2 2 3 5" xfId="39476" xr:uid="{49A01D68-DFE8-4999-B55A-39DE02EAE490}"/>
    <cellStyle name="Comma 7 2 2 3 6" xfId="21971" xr:uid="{31FED06B-9EC3-4D91-899D-126D9B76A147}"/>
    <cellStyle name="Comma 7 2 2 4" xfId="5558" xr:uid="{00000000-0005-0000-0000-0000CA0A0000}"/>
    <cellStyle name="Comma 7 2 2 4 2" xfId="9935" xr:uid="{00000000-0005-0000-0000-0000CB0A0000}"/>
    <cellStyle name="Comma 7 2 2 4 2 2" xfId="18688" xr:uid="{676B42D1-3456-40F6-96D6-4F33AB1F0C19}"/>
    <cellStyle name="Comma 7 2 2 4 2 2 2" xfId="53698" xr:uid="{AC413A90-1EFD-44DC-BB28-A70CBBC2A4CE}"/>
    <cellStyle name="Comma 7 2 2 4 2 2 3" xfId="36193" xr:uid="{8ECACC7B-6D71-4B0F-B632-F00F56110B57}"/>
    <cellStyle name="Comma 7 2 2 4 2 3" xfId="44946" xr:uid="{A9BABD6B-D0A6-4B67-8660-37F8D941D935}"/>
    <cellStyle name="Comma 7 2 2 4 2 4" xfId="27441" xr:uid="{D74C5E24-6052-4C47-87F7-EFD579B0E1C7}"/>
    <cellStyle name="Comma 7 2 2 4 3" xfId="14312" xr:uid="{C29ADC0C-4B46-48B0-88C0-590B57D341E9}"/>
    <cellStyle name="Comma 7 2 2 4 3 2" xfId="49322" xr:uid="{106F8910-2991-4F55-B754-33615043C169}"/>
    <cellStyle name="Comma 7 2 2 4 3 3" xfId="31817" xr:uid="{3ACDB2F1-71BD-45CA-8D03-A8C9885E8972}"/>
    <cellStyle name="Comma 7 2 2 4 4" xfId="40570" xr:uid="{8D24C75A-EA97-4712-B97B-3B6564F8313E}"/>
    <cellStyle name="Comma 7 2 2 4 5" xfId="23065" xr:uid="{F9B9DD3A-33B7-490E-BF08-9C1D973800F0}"/>
    <cellStyle name="Comma 7 2 2 5" xfId="7747" xr:uid="{00000000-0005-0000-0000-0000CC0A0000}"/>
    <cellStyle name="Comma 7 2 2 5 2" xfId="16500" xr:uid="{9AE0319C-59E3-4453-8820-82C6B37FF0F7}"/>
    <cellStyle name="Comma 7 2 2 5 2 2" xfId="51510" xr:uid="{76403F6E-575B-42EF-A4FD-541EF860477D}"/>
    <cellStyle name="Comma 7 2 2 5 2 3" xfId="34005" xr:uid="{A015B847-9889-44F7-8747-3831E73A410A}"/>
    <cellStyle name="Comma 7 2 2 5 3" xfId="42758" xr:uid="{5CB97A4B-6F19-4A46-8A25-48005A729565}"/>
    <cellStyle name="Comma 7 2 2 5 4" xfId="25253" xr:uid="{734A16C8-613C-4AFC-A84A-76104A61E973}"/>
    <cellStyle name="Comma 7 2 2 6" xfId="12124" xr:uid="{30699D6A-8646-4B0C-8278-CEC8A489DEDA}"/>
    <cellStyle name="Comma 7 2 2 6 2" xfId="47134" xr:uid="{99216C2E-5AC4-4100-B853-4D35B1F71CBB}"/>
    <cellStyle name="Comma 7 2 2 6 3" xfId="29629" xr:uid="{DE229563-4734-437C-A2FE-7DFEB6F2AC27}"/>
    <cellStyle name="Comma 7 2 2 7" xfId="38382" xr:uid="{018D284B-2FC1-4E7B-ABA3-8EB8048E43FC}"/>
    <cellStyle name="Comma 7 2 2 8" xfId="20877" xr:uid="{368ED0B4-DF63-48BC-8F7B-E44C6BF5BD03}"/>
    <cellStyle name="Comma 7 2 3" xfId="3641" xr:uid="{00000000-0005-0000-0000-0000CD0A0000}"/>
    <cellStyle name="Comma 7 2 3 2" xfId="4737" xr:uid="{00000000-0005-0000-0000-0000CE0A0000}"/>
    <cellStyle name="Comma 7 2 3 2 2" xfId="6926" xr:uid="{00000000-0005-0000-0000-0000CF0A0000}"/>
    <cellStyle name="Comma 7 2 3 2 2 2" xfId="11303" xr:uid="{00000000-0005-0000-0000-0000D00A0000}"/>
    <cellStyle name="Comma 7 2 3 2 2 2 2" xfId="20056" xr:uid="{3837D27D-F9D9-48C6-B6DA-3A9587B7AF1C}"/>
    <cellStyle name="Comma 7 2 3 2 2 2 2 2" xfId="55066" xr:uid="{06B40E27-7C3A-4149-8FF8-7642371C44AC}"/>
    <cellStyle name="Comma 7 2 3 2 2 2 2 3" xfId="37561" xr:uid="{15D420D5-74CC-41BA-BFFA-882ECF82B6FC}"/>
    <cellStyle name="Comma 7 2 3 2 2 2 3" xfId="46314" xr:uid="{C9A4A391-15C0-4DA9-8674-6408DAC92EDF}"/>
    <cellStyle name="Comma 7 2 3 2 2 2 4" xfId="28809" xr:uid="{22C267DB-6818-4142-AE1D-B23DA28854D6}"/>
    <cellStyle name="Comma 7 2 3 2 2 3" xfId="15680" xr:uid="{AB6253EE-5C62-4003-ABAC-5D2F594BE35D}"/>
    <cellStyle name="Comma 7 2 3 2 2 3 2" xfId="50690" xr:uid="{F6C88B8C-D0CB-45EB-A769-9B5944DACAE0}"/>
    <cellStyle name="Comma 7 2 3 2 2 3 3" xfId="33185" xr:uid="{53DB2C51-B96A-4BE9-939A-48F173269321}"/>
    <cellStyle name="Comma 7 2 3 2 2 4" xfId="41938" xr:uid="{CB9EB795-861C-44D5-90E9-17057A33D553}"/>
    <cellStyle name="Comma 7 2 3 2 2 5" xfId="24433" xr:uid="{97D08913-D46D-4D87-B668-D1B63D7EBE2F}"/>
    <cellStyle name="Comma 7 2 3 2 3" xfId="9115" xr:uid="{00000000-0005-0000-0000-0000D10A0000}"/>
    <cellStyle name="Comma 7 2 3 2 3 2" xfId="17868" xr:uid="{BFEB8450-65FC-4147-907C-409B2D776158}"/>
    <cellStyle name="Comma 7 2 3 2 3 2 2" xfId="52878" xr:uid="{8D78CC8C-B379-4CF1-8C8B-C9328FE3774C}"/>
    <cellStyle name="Comma 7 2 3 2 3 2 3" xfId="35373" xr:uid="{F02F063B-41F6-4FF7-A152-8D8B4A30B4F9}"/>
    <cellStyle name="Comma 7 2 3 2 3 3" xfId="44126" xr:uid="{3207064F-02A9-4685-8882-E0188C501DA3}"/>
    <cellStyle name="Comma 7 2 3 2 3 4" xfId="26621" xr:uid="{C76A3360-ED00-45E5-B8CF-4B65441F151C}"/>
    <cellStyle name="Comma 7 2 3 2 4" xfId="13492" xr:uid="{130D32E8-DB2B-4874-AE38-9B43B9485A14}"/>
    <cellStyle name="Comma 7 2 3 2 4 2" xfId="48502" xr:uid="{B23691AF-D9EF-4632-96F1-AC85363323A4}"/>
    <cellStyle name="Comma 7 2 3 2 4 3" xfId="30997" xr:uid="{30E3F524-EF0A-4CDE-B0B6-2BC076DDE95A}"/>
    <cellStyle name="Comma 7 2 3 2 5" xfId="39750" xr:uid="{F488AA24-8D87-4ED1-ACF4-A3BA97307F24}"/>
    <cellStyle name="Comma 7 2 3 2 6" xfId="22245" xr:uid="{6921C69A-793F-49BD-A246-1C8E7D293D53}"/>
    <cellStyle name="Comma 7 2 3 3" xfId="5832" xr:uid="{00000000-0005-0000-0000-0000D20A0000}"/>
    <cellStyle name="Comma 7 2 3 3 2" xfId="10209" xr:uid="{00000000-0005-0000-0000-0000D30A0000}"/>
    <cellStyle name="Comma 7 2 3 3 2 2" xfId="18962" xr:uid="{97513DF9-7C58-4BFD-B65D-F2E751E29B41}"/>
    <cellStyle name="Comma 7 2 3 3 2 2 2" xfId="53972" xr:uid="{F5BD9FEC-5FBF-446D-85D0-52986B013A68}"/>
    <cellStyle name="Comma 7 2 3 3 2 2 3" xfId="36467" xr:uid="{4F6398DB-471A-4E6C-A044-A30E9E06DE96}"/>
    <cellStyle name="Comma 7 2 3 3 2 3" xfId="45220" xr:uid="{4AC712D8-ACFB-4EBB-A0EA-301B447247FD}"/>
    <cellStyle name="Comma 7 2 3 3 2 4" xfId="27715" xr:uid="{DF66FFC7-81F5-47A1-B17C-AA815427E18A}"/>
    <cellStyle name="Comma 7 2 3 3 3" xfId="14586" xr:uid="{BCD0E64E-2CC3-4205-A027-027C88AAE655}"/>
    <cellStyle name="Comma 7 2 3 3 3 2" xfId="49596" xr:uid="{10D8508E-78ED-4854-A8B8-FFB99EFC6550}"/>
    <cellStyle name="Comma 7 2 3 3 3 3" xfId="32091" xr:uid="{11025492-93E6-4F0F-A8D6-33BC17D078D9}"/>
    <cellStyle name="Comma 7 2 3 3 4" xfId="40844" xr:uid="{726B14D9-24CC-4DB3-ABAF-1024CC12A1F2}"/>
    <cellStyle name="Comma 7 2 3 3 5" xfId="23339" xr:uid="{017B5CAD-D255-4548-9BFC-5D8574FBF6E8}"/>
    <cellStyle name="Comma 7 2 3 4" xfId="8021" xr:uid="{00000000-0005-0000-0000-0000D40A0000}"/>
    <cellStyle name="Comma 7 2 3 4 2" xfId="16774" xr:uid="{F26A6690-847C-409E-8204-51D560E8BEF2}"/>
    <cellStyle name="Comma 7 2 3 4 2 2" xfId="51784" xr:uid="{15080CC9-0339-446A-A8CD-558DE8CF20CD}"/>
    <cellStyle name="Comma 7 2 3 4 2 3" xfId="34279" xr:uid="{0DD939F8-4217-4D8D-BD90-D7748FA5E808}"/>
    <cellStyle name="Comma 7 2 3 4 3" xfId="43032" xr:uid="{DA565E2B-A5C7-4CBB-BC08-D8732C4E8547}"/>
    <cellStyle name="Comma 7 2 3 4 4" xfId="25527" xr:uid="{68B35F68-A181-4A4A-AE65-B478AF67B1FC}"/>
    <cellStyle name="Comma 7 2 3 5" xfId="12398" xr:uid="{6386E847-0A06-4BF8-8D0A-C8BF348ED6ED}"/>
    <cellStyle name="Comma 7 2 3 5 2" xfId="47408" xr:uid="{4BC69773-4D04-4C5C-BB82-CFFEDF976D14}"/>
    <cellStyle name="Comma 7 2 3 5 3" xfId="29903" xr:uid="{ABCFD4C8-C061-4FF0-B6FE-B12A692523FD}"/>
    <cellStyle name="Comma 7 2 3 6" xfId="38656" xr:uid="{51233E60-FBCC-44A7-A693-598FDC7DFA49}"/>
    <cellStyle name="Comma 7 2 3 7" xfId="21151" xr:uid="{CB2B8BFE-FF26-4C28-BD90-75E105828378}"/>
    <cellStyle name="Comma 7 2 4" xfId="4189" xr:uid="{00000000-0005-0000-0000-0000D50A0000}"/>
    <cellStyle name="Comma 7 2 4 2" xfId="6378" xr:uid="{00000000-0005-0000-0000-0000D60A0000}"/>
    <cellStyle name="Comma 7 2 4 2 2" xfId="10755" xr:uid="{00000000-0005-0000-0000-0000D70A0000}"/>
    <cellStyle name="Comma 7 2 4 2 2 2" xfId="19508" xr:uid="{4AD31B5F-B358-4412-ABCA-269268A1B8D3}"/>
    <cellStyle name="Comma 7 2 4 2 2 2 2" xfId="54518" xr:uid="{D09E83BB-33F5-4749-AF8B-38F9FAECA102}"/>
    <cellStyle name="Comma 7 2 4 2 2 2 3" xfId="37013" xr:uid="{5F292B88-B602-4E6B-936E-0428A70C231B}"/>
    <cellStyle name="Comma 7 2 4 2 2 3" xfId="45766" xr:uid="{CE7287D1-7EEF-4145-8E18-A2373D880608}"/>
    <cellStyle name="Comma 7 2 4 2 2 4" xfId="28261" xr:uid="{19C7033E-EB4A-4028-A7EB-32EC9D8F245D}"/>
    <cellStyle name="Comma 7 2 4 2 3" xfId="15132" xr:uid="{498D864C-CEA7-4989-9DE6-1BF7E34592FE}"/>
    <cellStyle name="Comma 7 2 4 2 3 2" xfId="50142" xr:uid="{7AC017B7-41DC-4FF6-B998-75F00C2159E7}"/>
    <cellStyle name="Comma 7 2 4 2 3 3" xfId="32637" xr:uid="{8057CFFA-1E40-4BD7-97E4-0D752AEB875C}"/>
    <cellStyle name="Comma 7 2 4 2 4" xfId="41390" xr:uid="{2216812D-C1CC-4107-A47D-4CD18F7D76A2}"/>
    <cellStyle name="Comma 7 2 4 2 5" xfId="23885" xr:uid="{C04154B1-8554-4066-8BDE-8DF683DF667D}"/>
    <cellStyle name="Comma 7 2 4 3" xfId="8567" xr:uid="{00000000-0005-0000-0000-0000D80A0000}"/>
    <cellStyle name="Comma 7 2 4 3 2" xfId="17320" xr:uid="{172DB1EF-E264-436F-A92D-B6B6219D3280}"/>
    <cellStyle name="Comma 7 2 4 3 2 2" xfId="52330" xr:uid="{C925F5CA-C74C-4BF1-B181-A74EF0CB0000}"/>
    <cellStyle name="Comma 7 2 4 3 2 3" xfId="34825" xr:uid="{B8A2BF1C-9226-4F5E-8061-B29E0753F13D}"/>
    <cellStyle name="Comma 7 2 4 3 3" xfId="43578" xr:uid="{3A0DAF00-8FCF-4F9F-89BA-9DB3939593D6}"/>
    <cellStyle name="Comma 7 2 4 3 4" xfId="26073" xr:uid="{B088F3F7-AFF0-4C2D-9A26-816B18F8F724}"/>
    <cellStyle name="Comma 7 2 4 4" xfId="12944" xr:uid="{077631E1-0B1E-4CB9-94A4-1C3236F84C78}"/>
    <cellStyle name="Comma 7 2 4 4 2" xfId="47954" xr:uid="{4193D52B-41B5-4E9D-92D7-C92D7D7638F9}"/>
    <cellStyle name="Comma 7 2 4 4 3" xfId="30449" xr:uid="{B9440042-96E0-45EB-AE25-0B1C6554BE2D}"/>
    <cellStyle name="Comma 7 2 4 5" xfId="39202" xr:uid="{91C6A733-7615-4985-98A7-95329008603B}"/>
    <cellStyle name="Comma 7 2 4 6" xfId="21697" xr:uid="{0A4CC868-87EA-45D1-9228-1EBE2D62F434}"/>
    <cellStyle name="Comma 7 2 5" xfId="5284" xr:uid="{00000000-0005-0000-0000-0000D90A0000}"/>
    <cellStyle name="Comma 7 2 5 2" xfId="9661" xr:uid="{00000000-0005-0000-0000-0000DA0A0000}"/>
    <cellStyle name="Comma 7 2 5 2 2" xfId="18414" xr:uid="{856C3DDA-4B60-434B-8671-0B0664E45633}"/>
    <cellStyle name="Comma 7 2 5 2 2 2" xfId="53424" xr:uid="{89D7D0C4-3CB6-4DB6-8844-345660C6F9B6}"/>
    <cellStyle name="Comma 7 2 5 2 2 3" xfId="35919" xr:uid="{0C5F65CA-3341-4C45-9DBD-1AB7AB7E4AC5}"/>
    <cellStyle name="Comma 7 2 5 2 3" xfId="44672" xr:uid="{2BE5FF74-1703-4597-B922-570514A77F95}"/>
    <cellStyle name="Comma 7 2 5 2 4" xfId="27167" xr:uid="{D1CF0EE7-196C-429A-973D-11CC90B345F1}"/>
    <cellStyle name="Comma 7 2 5 3" xfId="14038" xr:uid="{934432AB-2A40-4752-A94E-1B30A2A1F9FA}"/>
    <cellStyle name="Comma 7 2 5 3 2" xfId="49048" xr:uid="{2920CA7F-AC0E-421C-91F6-9900618B23F6}"/>
    <cellStyle name="Comma 7 2 5 3 3" xfId="31543" xr:uid="{09B9A45B-EFCE-40DA-A396-BCFEC14D2991}"/>
    <cellStyle name="Comma 7 2 5 4" xfId="40296" xr:uid="{31ED51CB-CEBC-4ACF-8299-7C2C35191BA1}"/>
    <cellStyle name="Comma 7 2 5 5" xfId="22791" xr:uid="{8DA517DA-7113-4FF2-B795-F3FD0D1B30F0}"/>
    <cellStyle name="Comma 7 2 6" xfId="7473" xr:uid="{00000000-0005-0000-0000-0000DB0A0000}"/>
    <cellStyle name="Comma 7 2 6 2" xfId="16226" xr:uid="{93318E4C-10E8-4193-8630-9E4C6CAC3CF7}"/>
    <cellStyle name="Comma 7 2 6 2 2" xfId="51236" xr:uid="{57C6DB6B-9764-4297-9FF7-28C8858BA86F}"/>
    <cellStyle name="Comma 7 2 6 2 3" xfId="33731" xr:uid="{1EAD523D-B8AF-430F-8BF7-CFB898FD140F}"/>
    <cellStyle name="Comma 7 2 6 3" xfId="42484" xr:uid="{F5CB3D0C-DF71-47D3-A7E9-17A0F0EA5A75}"/>
    <cellStyle name="Comma 7 2 6 4" xfId="24979" xr:uid="{835E3677-8921-4068-9990-FCCBC2D1BDCE}"/>
    <cellStyle name="Comma 7 2 7" xfId="11850" xr:uid="{D3D4E30E-D89D-4CA2-A4EB-D2C39FE1C591}"/>
    <cellStyle name="Comma 7 2 7 2" xfId="46860" xr:uid="{9F6AB809-48B9-4E0B-8178-B18A944F5FB5}"/>
    <cellStyle name="Comma 7 2 7 3" xfId="29355" xr:uid="{3A200CFE-5AB0-406A-92B8-5D55E60500A5}"/>
    <cellStyle name="Comma 7 2 8" xfId="38108" xr:uid="{681BA479-901E-45A4-9A50-2F47B998165D}"/>
    <cellStyle name="Comma 7 2 9" xfId="20603" xr:uid="{481CAFCA-412A-45F6-AB95-39FB05D3FC66}"/>
    <cellStyle name="Comma 7 3" xfId="3250" xr:uid="{00000000-0005-0000-0000-0000DC0A0000}"/>
    <cellStyle name="Comma 7 3 2" xfId="3803" xr:uid="{00000000-0005-0000-0000-0000DD0A0000}"/>
    <cellStyle name="Comma 7 3 2 2" xfId="4899" xr:uid="{00000000-0005-0000-0000-0000DE0A0000}"/>
    <cellStyle name="Comma 7 3 2 2 2" xfId="7088" xr:uid="{00000000-0005-0000-0000-0000DF0A0000}"/>
    <cellStyle name="Comma 7 3 2 2 2 2" xfId="11465" xr:uid="{00000000-0005-0000-0000-0000E00A0000}"/>
    <cellStyle name="Comma 7 3 2 2 2 2 2" xfId="20218" xr:uid="{835CF106-A442-470B-8E6F-3273C0777672}"/>
    <cellStyle name="Comma 7 3 2 2 2 2 2 2" xfId="55228" xr:uid="{7719611E-5752-4A6C-B45C-3E73BBB68A4E}"/>
    <cellStyle name="Comma 7 3 2 2 2 2 2 3" xfId="37723" xr:uid="{16BA5DB5-556E-4779-B180-FB20B0AD7FEA}"/>
    <cellStyle name="Comma 7 3 2 2 2 2 3" xfId="46476" xr:uid="{5E249DBD-D248-4ABD-B0A4-66B50564B94F}"/>
    <cellStyle name="Comma 7 3 2 2 2 2 4" xfId="28971" xr:uid="{C0BD54AB-65E4-469D-95FE-55DAA0E48F2B}"/>
    <cellStyle name="Comma 7 3 2 2 2 3" xfId="15842" xr:uid="{FEA84653-B70F-4B69-BAE0-27E0BB4776F5}"/>
    <cellStyle name="Comma 7 3 2 2 2 3 2" xfId="50852" xr:uid="{03B72E00-9B95-4DF0-BE35-568F7D7DE3E6}"/>
    <cellStyle name="Comma 7 3 2 2 2 3 3" xfId="33347" xr:uid="{B6C6860A-EEA2-4071-8257-75BEFFFE2397}"/>
    <cellStyle name="Comma 7 3 2 2 2 4" xfId="42100" xr:uid="{85B8EF92-22B0-4FF5-ACFE-01EC0521C4C6}"/>
    <cellStyle name="Comma 7 3 2 2 2 5" xfId="24595" xr:uid="{ABC9F502-156C-4612-B486-0FF588F7ABED}"/>
    <cellStyle name="Comma 7 3 2 2 3" xfId="9277" xr:uid="{00000000-0005-0000-0000-0000E10A0000}"/>
    <cellStyle name="Comma 7 3 2 2 3 2" xfId="18030" xr:uid="{D390A037-F36F-4E37-B9BA-62CDD43C70F3}"/>
    <cellStyle name="Comma 7 3 2 2 3 2 2" xfId="53040" xr:uid="{7582B51C-E7DD-482F-83C8-4D27977B4A22}"/>
    <cellStyle name="Comma 7 3 2 2 3 2 3" xfId="35535" xr:uid="{277B6925-0DE3-49A8-A047-1B0A9D5202D2}"/>
    <cellStyle name="Comma 7 3 2 2 3 3" xfId="44288" xr:uid="{FA6E00EC-F3BA-4E3D-AC72-0C67A52872B0}"/>
    <cellStyle name="Comma 7 3 2 2 3 4" xfId="26783" xr:uid="{485A450B-53A9-4CB1-9AF3-D8E7316CEFA4}"/>
    <cellStyle name="Comma 7 3 2 2 4" xfId="13654" xr:uid="{FBDDA378-197A-46D8-A0CA-8EA6DAEFFEC2}"/>
    <cellStyle name="Comma 7 3 2 2 4 2" xfId="48664" xr:uid="{10D765D1-AFB7-425C-927F-F00FF2C1B164}"/>
    <cellStyle name="Comma 7 3 2 2 4 3" xfId="31159" xr:uid="{CE46EDF0-C610-4757-93EE-059C89C177A8}"/>
    <cellStyle name="Comma 7 3 2 2 5" xfId="39912" xr:uid="{B53BEA1C-EDE4-40F2-9228-B207B5E1B3C1}"/>
    <cellStyle name="Comma 7 3 2 2 6" xfId="22407" xr:uid="{BC6F0E2D-981E-4EDD-B079-BA7E0EAC71D5}"/>
    <cellStyle name="Comma 7 3 2 3" xfId="5994" xr:uid="{00000000-0005-0000-0000-0000E20A0000}"/>
    <cellStyle name="Comma 7 3 2 3 2" xfId="10371" xr:uid="{00000000-0005-0000-0000-0000E30A0000}"/>
    <cellStyle name="Comma 7 3 2 3 2 2" xfId="19124" xr:uid="{77AD6032-9B43-4CCD-9296-63A819312D0A}"/>
    <cellStyle name="Comma 7 3 2 3 2 2 2" xfId="54134" xr:uid="{2B4D41A5-D3E4-466D-8690-658E7BD258B3}"/>
    <cellStyle name="Comma 7 3 2 3 2 2 3" xfId="36629" xr:uid="{200EB1C2-9B3B-44AD-B39F-A395F060E58D}"/>
    <cellStyle name="Comma 7 3 2 3 2 3" xfId="45382" xr:uid="{0270101C-3BD2-4066-A638-0B8B294D4D73}"/>
    <cellStyle name="Comma 7 3 2 3 2 4" xfId="27877" xr:uid="{6D1190E3-C6C9-4546-AF78-E143C04B0D11}"/>
    <cellStyle name="Comma 7 3 2 3 3" xfId="14748" xr:uid="{BF350315-0F44-4755-A328-4EB29D71DD72}"/>
    <cellStyle name="Comma 7 3 2 3 3 2" xfId="49758" xr:uid="{75E75221-F5CB-4094-BF4D-60D0CC6797E0}"/>
    <cellStyle name="Comma 7 3 2 3 3 3" xfId="32253" xr:uid="{3C481D71-FE65-4A2A-91EB-01B4ED468090}"/>
    <cellStyle name="Comma 7 3 2 3 4" xfId="41006" xr:uid="{641D2607-108E-4F80-9704-8E00823A382B}"/>
    <cellStyle name="Comma 7 3 2 3 5" xfId="23501" xr:uid="{27D9376E-BF24-43D5-8AE0-04B48D3705F3}"/>
    <cellStyle name="Comma 7 3 2 4" xfId="8183" xr:uid="{00000000-0005-0000-0000-0000E40A0000}"/>
    <cellStyle name="Comma 7 3 2 4 2" xfId="16936" xr:uid="{C7F00561-882C-498A-BEA8-5D9A65941049}"/>
    <cellStyle name="Comma 7 3 2 4 2 2" xfId="51946" xr:uid="{5B0BF281-B56D-4BA9-A1CC-8DF416D0417D}"/>
    <cellStyle name="Comma 7 3 2 4 2 3" xfId="34441" xr:uid="{4B4C74B9-8BA4-47A5-A3B1-6DC6F8E09C58}"/>
    <cellStyle name="Comma 7 3 2 4 3" xfId="43194" xr:uid="{B027A813-0AFA-48BF-B0E4-EEEDF36F0046}"/>
    <cellStyle name="Comma 7 3 2 4 4" xfId="25689" xr:uid="{8BACE9E4-4B13-41B5-A885-C3CDD79710CC}"/>
    <cellStyle name="Comma 7 3 2 5" xfId="12560" xr:uid="{E85DBD67-EA49-44E2-9CCD-3DFD00B5EC9E}"/>
    <cellStyle name="Comma 7 3 2 5 2" xfId="47570" xr:uid="{7EAAB657-735E-45E7-BC59-8460E6AF6A79}"/>
    <cellStyle name="Comma 7 3 2 5 3" xfId="30065" xr:uid="{E7995633-1F34-4173-85C9-44E1B2026E2D}"/>
    <cellStyle name="Comma 7 3 2 6" xfId="38818" xr:uid="{AC821126-3C8C-40A3-BDD6-9D07D32690F8}"/>
    <cellStyle name="Comma 7 3 2 7" xfId="21313" xr:uid="{D82B0AA9-53F1-4E6D-BEDA-434BE5D06AFB}"/>
    <cellStyle name="Comma 7 3 3" xfId="4351" xr:uid="{00000000-0005-0000-0000-0000E50A0000}"/>
    <cellStyle name="Comma 7 3 3 2" xfId="6540" xr:uid="{00000000-0005-0000-0000-0000E60A0000}"/>
    <cellStyle name="Comma 7 3 3 2 2" xfId="10917" xr:uid="{00000000-0005-0000-0000-0000E70A0000}"/>
    <cellStyle name="Comma 7 3 3 2 2 2" xfId="19670" xr:uid="{4AA7E7B3-FB8D-4CC2-ADA0-7EE3B18549DF}"/>
    <cellStyle name="Comma 7 3 3 2 2 2 2" xfId="54680" xr:uid="{5A854977-703F-45FB-9824-F3808A656992}"/>
    <cellStyle name="Comma 7 3 3 2 2 2 3" xfId="37175" xr:uid="{BD9E3438-6A86-4C3A-8107-43420F10636F}"/>
    <cellStyle name="Comma 7 3 3 2 2 3" xfId="45928" xr:uid="{2445802C-F0CC-4D8E-B4A0-E4164688C57E}"/>
    <cellStyle name="Comma 7 3 3 2 2 4" xfId="28423" xr:uid="{4DD24683-234B-4ECB-AA80-A663087D68D0}"/>
    <cellStyle name="Comma 7 3 3 2 3" xfId="15294" xr:uid="{22E2DA5B-392B-41EE-95C7-96DD8F3DD4EE}"/>
    <cellStyle name="Comma 7 3 3 2 3 2" xfId="50304" xr:uid="{1F39BD29-4032-4FCB-8AF4-B323CEB23F9A}"/>
    <cellStyle name="Comma 7 3 3 2 3 3" xfId="32799" xr:uid="{789C0999-030D-45DB-A78F-821A82552E37}"/>
    <cellStyle name="Comma 7 3 3 2 4" xfId="41552" xr:uid="{E128E8BB-F705-447A-BFE1-7E76536D629A}"/>
    <cellStyle name="Comma 7 3 3 2 5" xfId="24047" xr:uid="{8BE97147-E0D3-4DDF-9A26-50AFBBECE5E2}"/>
    <cellStyle name="Comma 7 3 3 3" xfId="8729" xr:uid="{00000000-0005-0000-0000-0000E80A0000}"/>
    <cellStyle name="Comma 7 3 3 3 2" xfId="17482" xr:uid="{337D5157-A048-4591-919F-CCE168BF199A}"/>
    <cellStyle name="Comma 7 3 3 3 2 2" xfId="52492" xr:uid="{ACE189C2-0727-40D3-A832-429CF9C86CB1}"/>
    <cellStyle name="Comma 7 3 3 3 2 3" xfId="34987" xr:uid="{D29D40CB-DC72-4591-95B0-71D69A4F7084}"/>
    <cellStyle name="Comma 7 3 3 3 3" xfId="43740" xr:uid="{9FD35615-3DE2-432E-BC03-211AE333ED02}"/>
    <cellStyle name="Comma 7 3 3 3 4" xfId="26235" xr:uid="{A6CEBF4F-8D5B-41EB-A4C4-1A31204A984B}"/>
    <cellStyle name="Comma 7 3 3 4" xfId="13106" xr:uid="{806964F4-6F5D-455D-9BBA-509095F0B935}"/>
    <cellStyle name="Comma 7 3 3 4 2" xfId="48116" xr:uid="{F6E04212-2A5B-41EE-8176-5F14EEEBD8E6}"/>
    <cellStyle name="Comma 7 3 3 4 3" xfId="30611" xr:uid="{E5079B31-2707-4B75-9500-2FE1EA8B312A}"/>
    <cellStyle name="Comma 7 3 3 5" xfId="39364" xr:uid="{BA5C5B17-6A54-4BFC-819A-46B5F4F5E4E7}"/>
    <cellStyle name="Comma 7 3 3 6" xfId="21859" xr:uid="{5E586D0A-F91B-4141-AEE5-0B466D613D78}"/>
    <cellStyle name="Comma 7 3 4" xfId="5446" xr:uid="{00000000-0005-0000-0000-0000E90A0000}"/>
    <cellStyle name="Comma 7 3 4 2" xfId="9823" xr:uid="{00000000-0005-0000-0000-0000EA0A0000}"/>
    <cellStyle name="Comma 7 3 4 2 2" xfId="18576" xr:uid="{5278DAE4-D61D-4304-836A-49353D316DB5}"/>
    <cellStyle name="Comma 7 3 4 2 2 2" xfId="53586" xr:uid="{8A6215C2-23C8-463C-8716-A266280DA3EE}"/>
    <cellStyle name="Comma 7 3 4 2 2 3" xfId="36081" xr:uid="{D2A94CB8-6B4D-4345-9F72-7DF086554E91}"/>
    <cellStyle name="Comma 7 3 4 2 3" xfId="44834" xr:uid="{5440A138-6501-49F1-9B88-C0AD5408BB2B}"/>
    <cellStyle name="Comma 7 3 4 2 4" xfId="27329" xr:uid="{5CF6770F-65D1-422B-A6FE-6B72F782EE93}"/>
    <cellStyle name="Comma 7 3 4 3" xfId="14200" xr:uid="{A741AD94-29E8-410B-AAF0-4D080791CBD4}"/>
    <cellStyle name="Comma 7 3 4 3 2" xfId="49210" xr:uid="{BE73C37D-3273-4D01-872A-DB1CBD59CAC3}"/>
    <cellStyle name="Comma 7 3 4 3 3" xfId="31705" xr:uid="{8B2BCAA1-98D4-4CA5-84D4-3AC36558F8D9}"/>
    <cellStyle name="Comma 7 3 4 4" xfId="40458" xr:uid="{8101033A-907E-466F-B434-FBB57C45C354}"/>
    <cellStyle name="Comma 7 3 4 5" xfId="22953" xr:uid="{C96E2631-3B24-462C-A74D-49291DF94DDB}"/>
    <cellStyle name="Comma 7 3 5" xfId="7635" xr:uid="{00000000-0005-0000-0000-0000EB0A0000}"/>
    <cellStyle name="Comma 7 3 5 2" xfId="16388" xr:uid="{FF0E3B83-0AF9-4D6E-B530-606D515BF83A}"/>
    <cellStyle name="Comma 7 3 5 2 2" xfId="51398" xr:uid="{B03B04FB-D325-43BC-8DAA-915EABAE893E}"/>
    <cellStyle name="Comma 7 3 5 2 3" xfId="33893" xr:uid="{8CF0DF65-324E-4EE1-8062-1E4188A9BC66}"/>
    <cellStyle name="Comma 7 3 5 3" xfId="42646" xr:uid="{05B8231C-CDB1-4B22-B3EC-99666749ED10}"/>
    <cellStyle name="Comma 7 3 5 4" xfId="25141" xr:uid="{BDA0899B-50B4-4C3F-A666-0327E67E9351}"/>
    <cellStyle name="Comma 7 3 6" xfId="12012" xr:uid="{7CB5561D-88C6-420E-8783-87F6744B6254}"/>
    <cellStyle name="Comma 7 3 6 2" xfId="47022" xr:uid="{88C91B06-8C5D-40C1-928D-3A5C0C4E0462}"/>
    <cellStyle name="Comma 7 3 6 3" xfId="29517" xr:uid="{BC6FFCC0-27B6-4F4F-9297-B20C8A84F85C}"/>
    <cellStyle name="Comma 7 3 7" xfId="38270" xr:uid="{46F0A086-6EA6-476E-9315-1A2183F49552}"/>
    <cellStyle name="Comma 7 3 8" xfId="20765" xr:uid="{F3860CFE-4F58-4837-8A3C-3F880041C005}"/>
    <cellStyle name="Comma 7 4" xfId="3529" xr:uid="{00000000-0005-0000-0000-0000EC0A0000}"/>
    <cellStyle name="Comma 7 4 2" xfId="4625" xr:uid="{00000000-0005-0000-0000-0000ED0A0000}"/>
    <cellStyle name="Comma 7 4 2 2" xfId="6814" xr:uid="{00000000-0005-0000-0000-0000EE0A0000}"/>
    <cellStyle name="Comma 7 4 2 2 2" xfId="11191" xr:uid="{00000000-0005-0000-0000-0000EF0A0000}"/>
    <cellStyle name="Comma 7 4 2 2 2 2" xfId="19944" xr:uid="{6D4B9BD8-DDBE-4EA2-81D8-6B46D20AD684}"/>
    <cellStyle name="Comma 7 4 2 2 2 2 2" xfId="54954" xr:uid="{6DAE83C0-6943-4757-8A7A-27EC3A4C55B8}"/>
    <cellStyle name="Comma 7 4 2 2 2 2 3" xfId="37449" xr:uid="{480BF086-6E11-4771-8219-D7C3D1688CF8}"/>
    <cellStyle name="Comma 7 4 2 2 2 3" xfId="46202" xr:uid="{7D82F595-2C34-41C5-A2DC-2318099665B7}"/>
    <cellStyle name="Comma 7 4 2 2 2 4" xfId="28697" xr:uid="{EC762540-9912-4886-BB52-67959ABE9B3A}"/>
    <cellStyle name="Comma 7 4 2 2 3" xfId="15568" xr:uid="{968410F5-F80B-4547-ACFF-47F7BCBCE17F}"/>
    <cellStyle name="Comma 7 4 2 2 3 2" xfId="50578" xr:uid="{4FD896B4-DB78-4459-8732-7B410DE6439F}"/>
    <cellStyle name="Comma 7 4 2 2 3 3" xfId="33073" xr:uid="{5AADF87D-B591-4FB8-A75B-34D6DBF6F40D}"/>
    <cellStyle name="Comma 7 4 2 2 4" xfId="41826" xr:uid="{2B6AD9D5-023C-4CC4-B020-E126E2F49BF9}"/>
    <cellStyle name="Comma 7 4 2 2 5" xfId="24321" xr:uid="{DB003CF9-C6AF-468B-A86F-5685064D03E0}"/>
    <cellStyle name="Comma 7 4 2 3" xfId="9003" xr:uid="{00000000-0005-0000-0000-0000F00A0000}"/>
    <cellStyle name="Comma 7 4 2 3 2" xfId="17756" xr:uid="{33123C7F-ED25-4455-AA76-0D64983A13ED}"/>
    <cellStyle name="Comma 7 4 2 3 2 2" xfId="52766" xr:uid="{C5BF9E9D-4091-4712-BCF7-E01A77D30690}"/>
    <cellStyle name="Comma 7 4 2 3 2 3" xfId="35261" xr:uid="{71DC295F-80D0-492C-B28D-0FF0F752F738}"/>
    <cellStyle name="Comma 7 4 2 3 3" xfId="44014" xr:uid="{A9AF9E35-8925-493F-A089-25EE881899BF}"/>
    <cellStyle name="Comma 7 4 2 3 4" xfId="26509" xr:uid="{D812E1AA-DC50-4275-AA4B-1C2478A5AD28}"/>
    <cellStyle name="Comma 7 4 2 4" xfId="13380" xr:uid="{4D1F77B3-C4FC-443E-AABF-17C127512CA8}"/>
    <cellStyle name="Comma 7 4 2 4 2" xfId="48390" xr:uid="{D67D9425-2A20-42AB-92C1-F1A0E0D38566}"/>
    <cellStyle name="Comma 7 4 2 4 3" xfId="30885" xr:uid="{B50A0139-FC8F-4897-BC6F-9DF5A1486322}"/>
    <cellStyle name="Comma 7 4 2 5" xfId="39638" xr:uid="{A36FA9A6-821C-46FA-BF4B-3A934734D61C}"/>
    <cellStyle name="Comma 7 4 2 6" xfId="22133" xr:uid="{08C14AB9-6CBB-408A-88FF-5665C5616A82}"/>
    <cellStyle name="Comma 7 4 3" xfId="5720" xr:uid="{00000000-0005-0000-0000-0000F10A0000}"/>
    <cellStyle name="Comma 7 4 3 2" xfId="10097" xr:uid="{00000000-0005-0000-0000-0000F20A0000}"/>
    <cellStyle name="Comma 7 4 3 2 2" xfId="18850" xr:uid="{D8EAC333-ED67-4632-AC43-247E60737357}"/>
    <cellStyle name="Comma 7 4 3 2 2 2" xfId="53860" xr:uid="{B2C32F1A-51FC-4C8D-BAF0-41FB804A7FF6}"/>
    <cellStyle name="Comma 7 4 3 2 2 3" xfId="36355" xr:uid="{79C95425-275F-4DF9-92F5-92CF3604C1C3}"/>
    <cellStyle name="Comma 7 4 3 2 3" xfId="45108" xr:uid="{A9FBA671-49A5-462E-8C20-5D89ACA9DCF0}"/>
    <cellStyle name="Comma 7 4 3 2 4" xfId="27603" xr:uid="{7F978817-B466-4048-9CD0-6C06EF7E8097}"/>
    <cellStyle name="Comma 7 4 3 3" xfId="14474" xr:uid="{EDB23DC5-7D44-43CD-B02F-029A07D4171E}"/>
    <cellStyle name="Comma 7 4 3 3 2" xfId="49484" xr:uid="{C0C6CC6B-8551-44AE-A015-7234FA898682}"/>
    <cellStyle name="Comma 7 4 3 3 3" xfId="31979" xr:uid="{05F1B5E6-9DE9-4ABC-B063-B9F89133878A}"/>
    <cellStyle name="Comma 7 4 3 4" xfId="40732" xr:uid="{AA3E3A83-AE43-40EB-BCAF-CD37F8586D3C}"/>
    <cellStyle name="Comma 7 4 3 5" xfId="23227" xr:uid="{7C39F449-93A9-4A0E-9A17-9FCB1D285C91}"/>
    <cellStyle name="Comma 7 4 4" xfId="7909" xr:uid="{00000000-0005-0000-0000-0000F30A0000}"/>
    <cellStyle name="Comma 7 4 4 2" xfId="16662" xr:uid="{500925D3-2D07-4456-954E-7624C787B182}"/>
    <cellStyle name="Comma 7 4 4 2 2" xfId="51672" xr:uid="{1DDDBD3A-F048-41A7-9466-D5FE54ADE347}"/>
    <cellStyle name="Comma 7 4 4 2 3" xfId="34167" xr:uid="{7E2B7757-B7E4-48B9-B368-D736B4B7598E}"/>
    <cellStyle name="Comma 7 4 4 3" xfId="42920" xr:uid="{0377FB4C-B946-427C-8D85-A2640B5A14ED}"/>
    <cellStyle name="Comma 7 4 4 4" xfId="25415" xr:uid="{BCF007F1-FEED-41D6-BF10-E4A7D1934A60}"/>
    <cellStyle name="Comma 7 4 5" xfId="12286" xr:uid="{5C502E58-EF8C-4E30-A602-1E2830240B9A}"/>
    <cellStyle name="Comma 7 4 5 2" xfId="47296" xr:uid="{2C599C95-CCB9-477F-A277-B41F0256F976}"/>
    <cellStyle name="Comma 7 4 5 3" xfId="29791" xr:uid="{AB4B092F-B675-41FD-A932-BD4D0CE5A782}"/>
    <cellStyle name="Comma 7 4 6" xfId="38544" xr:uid="{3EA038F6-7885-4EB9-A2A7-A7F7C6AA0805}"/>
    <cellStyle name="Comma 7 4 7" xfId="21039" xr:uid="{471761EA-37BA-494D-AB92-5BCA2B55DC75}"/>
    <cellStyle name="Comma 7 5" xfId="4077" xr:uid="{00000000-0005-0000-0000-0000F40A0000}"/>
    <cellStyle name="Comma 7 5 2" xfId="6266" xr:uid="{00000000-0005-0000-0000-0000F50A0000}"/>
    <cellStyle name="Comma 7 5 2 2" xfId="10643" xr:uid="{00000000-0005-0000-0000-0000F60A0000}"/>
    <cellStyle name="Comma 7 5 2 2 2" xfId="19396" xr:uid="{5CFA9871-6A32-4FE2-A0FC-370E5B49466E}"/>
    <cellStyle name="Comma 7 5 2 2 2 2" xfId="54406" xr:uid="{CCC65058-6709-4A4E-8EC4-1C7214810F7E}"/>
    <cellStyle name="Comma 7 5 2 2 2 3" xfId="36901" xr:uid="{6779A938-36C7-4376-B1D3-F38E592034F1}"/>
    <cellStyle name="Comma 7 5 2 2 3" xfId="45654" xr:uid="{67C5E805-B69F-4671-B697-F5D4749987C7}"/>
    <cellStyle name="Comma 7 5 2 2 4" xfId="28149" xr:uid="{D1F6863E-2860-486B-AACF-A2DCEC00E2BB}"/>
    <cellStyle name="Comma 7 5 2 3" xfId="15020" xr:uid="{E430A746-A0A8-4990-987F-06A1534DDFA3}"/>
    <cellStyle name="Comma 7 5 2 3 2" xfId="50030" xr:uid="{38BC4042-F580-4DAD-A02E-D7822DC8C185}"/>
    <cellStyle name="Comma 7 5 2 3 3" xfId="32525" xr:uid="{F6A3C856-98F0-4CF3-83E0-541C1CEE67B2}"/>
    <cellStyle name="Comma 7 5 2 4" xfId="41278" xr:uid="{DEB0F3F8-9757-48DD-A383-B2094067DF33}"/>
    <cellStyle name="Comma 7 5 2 5" xfId="23773" xr:uid="{9F1BF63F-722E-4E49-AF6C-635F177CA016}"/>
    <cellStyle name="Comma 7 5 3" xfId="8455" xr:uid="{00000000-0005-0000-0000-0000F70A0000}"/>
    <cellStyle name="Comma 7 5 3 2" xfId="17208" xr:uid="{8B682A8B-2E93-4562-AC9D-9E6EFA3A0C67}"/>
    <cellStyle name="Comma 7 5 3 2 2" xfId="52218" xr:uid="{EE855583-A501-4E4F-B079-587A4D6ACC29}"/>
    <cellStyle name="Comma 7 5 3 2 3" xfId="34713" xr:uid="{81046F72-079E-484E-AC74-06105B230692}"/>
    <cellStyle name="Comma 7 5 3 3" xfId="43466" xr:uid="{6DC58BA5-F6BC-4E8E-AF02-7D44A8C373E0}"/>
    <cellStyle name="Comma 7 5 3 4" xfId="25961" xr:uid="{E3E0C821-DF9F-479C-B1DF-24DE8D7A976C}"/>
    <cellStyle name="Comma 7 5 4" xfId="12832" xr:uid="{56058766-18C0-4585-8DC7-AA9CF28BCC60}"/>
    <cellStyle name="Comma 7 5 4 2" xfId="47842" xr:uid="{34F18C66-E0A4-4791-8448-424D2488FF79}"/>
    <cellStyle name="Comma 7 5 4 3" xfId="30337" xr:uid="{0CFD432A-0428-458E-8A25-DE3B0335139A}"/>
    <cellStyle name="Comma 7 5 5" xfId="39090" xr:uid="{AA4EE161-E3FD-4328-9A43-0A17378FA90B}"/>
    <cellStyle name="Comma 7 5 6" xfId="21585" xr:uid="{34D2480C-28C4-44B6-9C9C-2ECC2A849345}"/>
    <cellStyle name="Comma 7 6" xfId="5172" xr:uid="{00000000-0005-0000-0000-0000F80A0000}"/>
    <cellStyle name="Comma 7 6 2" xfId="9549" xr:uid="{00000000-0005-0000-0000-0000F90A0000}"/>
    <cellStyle name="Comma 7 6 2 2" xfId="18302" xr:uid="{7F02A36F-5A43-4783-804F-AB443A26193F}"/>
    <cellStyle name="Comma 7 6 2 2 2" xfId="53312" xr:uid="{0E009C48-176D-4C2A-A6C7-4250EF5BCFE7}"/>
    <cellStyle name="Comma 7 6 2 2 3" xfId="35807" xr:uid="{52AF2382-C978-4ED2-8146-A118DDB23EEC}"/>
    <cellStyle name="Comma 7 6 2 3" xfId="44560" xr:uid="{253330F4-EC91-4519-B933-217918829A0B}"/>
    <cellStyle name="Comma 7 6 2 4" xfId="27055" xr:uid="{DCC76959-B449-4400-9744-F016915992C2}"/>
    <cellStyle name="Comma 7 6 3" xfId="13926" xr:uid="{35565F7A-AF63-4F78-9C95-02A6D8E45908}"/>
    <cellStyle name="Comma 7 6 3 2" xfId="48936" xr:uid="{0FEFF830-CAB4-4594-B86C-EBFE6F685612}"/>
    <cellStyle name="Comma 7 6 3 3" xfId="31431" xr:uid="{42DBDF48-98A3-4883-9239-04BBB6EB91CE}"/>
    <cellStyle name="Comma 7 6 4" xfId="40184" xr:uid="{717147DA-7104-4D48-AA21-E5BC80C51B2D}"/>
    <cellStyle name="Comma 7 6 5" xfId="22679" xr:uid="{C991DD9E-E1B5-486C-A02A-361178B33449}"/>
    <cellStyle name="Comma 7 7" xfId="7361" xr:uid="{00000000-0005-0000-0000-0000FA0A0000}"/>
    <cellStyle name="Comma 7 7 2" xfId="16114" xr:uid="{FDC73BDD-BECE-49B0-AA7A-918828EAD51C}"/>
    <cellStyle name="Comma 7 7 2 2" xfId="51124" xr:uid="{9DC93C02-3900-49FB-8454-5FA07C3180A6}"/>
    <cellStyle name="Comma 7 7 2 3" xfId="33619" xr:uid="{5EFF279D-D314-405B-9C51-3B9AC141747A}"/>
    <cellStyle name="Comma 7 7 3" xfId="42372" xr:uid="{9DCBD9EB-091F-4AAA-A1C2-1EC265AF8325}"/>
    <cellStyle name="Comma 7 7 4" xfId="24867" xr:uid="{1B5510F9-4503-4903-8FFF-205F174814F2}"/>
    <cellStyle name="Comma 7 8" xfId="11738" xr:uid="{27106B41-A022-40A0-8AF6-A7FED8591943}"/>
    <cellStyle name="Comma 7 8 2" xfId="46748" xr:uid="{8F9E95FE-E63E-477B-9EEF-867BACE5C3B6}"/>
    <cellStyle name="Comma 7 8 3" xfId="29243" xr:uid="{82499693-2892-4C51-AF67-64245B804EFA}"/>
    <cellStyle name="Comma 7 9" xfId="37996" xr:uid="{C558ED21-3BC0-4793-83ED-B6A5C14236C0}"/>
    <cellStyle name="Comma 8" xfId="2936" xr:uid="{00000000-0005-0000-0000-0000FB0A0000}"/>
    <cellStyle name="Comma 8 10" xfId="20453" xr:uid="{FAA0F991-00AA-47B6-9C81-8D0E6F0CE5C9}"/>
    <cellStyle name="Comma 8 2" xfId="3048" xr:uid="{00000000-0005-0000-0000-0000FC0A0000}"/>
    <cellStyle name="Comma 8 2 2" xfId="3324" xr:uid="{00000000-0005-0000-0000-0000FD0A0000}"/>
    <cellStyle name="Comma 8 2 2 2" xfId="3877" xr:uid="{00000000-0005-0000-0000-0000FE0A0000}"/>
    <cellStyle name="Comma 8 2 2 2 2" xfId="4973" xr:uid="{00000000-0005-0000-0000-0000FF0A0000}"/>
    <cellStyle name="Comma 8 2 2 2 2 2" xfId="7162" xr:uid="{00000000-0005-0000-0000-0000000B0000}"/>
    <cellStyle name="Comma 8 2 2 2 2 2 2" xfId="11539" xr:uid="{00000000-0005-0000-0000-0000010B0000}"/>
    <cellStyle name="Comma 8 2 2 2 2 2 2 2" xfId="20292" xr:uid="{E8DD9728-5260-49CA-ACBC-E1C02F3AAB74}"/>
    <cellStyle name="Comma 8 2 2 2 2 2 2 2 2" xfId="55302" xr:uid="{BF0ECCEE-77AC-41A8-9C13-20BBC02D8132}"/>
    <cellStyle name="Comma 8 2 2 2 2 2 2 2 3" xfId="37797" xr:uid="{1E9ADCC0-2BBE-43AE-8B3A-44ED9A4A1511}"/>
    <cellStyle name="Comma 8 2 2 2 2 2 2 3" xfId="46550" xr:uid="{24461F68-901F-4BDB-887B-2C0AB6A4BFCF}"/>
    <cellStyle name="Comma 8 2 2 2 2 2 2 4" xfId="29045" xr:uid="{23DEBB33-4D9C-428C-8BF1-FAC67D564AC3}"/>
    <cellStyle name="Comma 8 2 2 2 2 2 3" xfId="15916" xr:uid="{61B76CA5-1AA9-43A4-88B9-55BA9AF0189D}"/>
    <cellStyle name="Comma 8 2 2 2 2 2 3 2" xfId="50926" xr:uid="{C098609F-0728-485B-95EE-ACA3CFC8F365}"/>
    <cellStyle name="Comma 8 2 2 2 2 2 3 3" xfId="33421" xr:uid="{1B8EA2D0-99A7-4A1E-A8FF-D3E53C192479}"/>
    <cellStyle name="Comma 8 2 2 2 2 2 4" xfId="42174" xr:uid="{5C966242-718E-44AF-9D8B-FA19CFB42D53}"/>
    <cellStyle name="Comma 8 2 2 2 2 2 5" xfId="24669" xr:uid="{BE8FD921-8ED1-4921-9CC2-85D2113F1348}"/>
    <cellStyle name="Comma 8 2 2 2 2 3" xfId="9351" xr:uid="{00000000-0005-0000-0000-0000020B0000}"/>
    <cellStyle name="Comma 8 2 2 2 2 3 2" xfId="18104" xr:uid="{DC6E14DA-3F77-44EC-95F7-9476C43D2C7A}"/>
    <cellStyle name="Comma 8 2 2 2 2 3 2 2" xfId="53114" xr:uid="{60004ADE-49CC-47FA-95B6-BA2B2EC96716}"/>
    <cellStyle name="Comma 8 2 2 2 2 3 2 3" xfId="35609" xr:uid="{CB56F78A-7BBF-4910-911B-19BC00C51B57}"/>
    <cellStyle name="Comma 8 2 2 2 2 3 3" xfId="44362" xr:uid="{C1D47225-71AC-4DF0-87B7-92E4CD150994}"/>
    <cellStyle name="Comma 8 2 2 2 2 3 4" xfId="26857" xr:uid="{620D135C-CE3B-4DCB-9B47-1A5E447E246C}"/>
    <cellStyle name="Comma 8 2 2 2 2 4" xfId="13728" xr:uid="{614F6EE1-3DC9-446C-8364-7AE71A21BF09}"/>
    <cellStyle name="Comma 8 2 2 2 2 4 2" xfId="48738" xr:uid="{680EBFCE-D63C-46BE-965B-FD932D445328}"/>
    <cellStyle name="Comma 8 2 2 2 2 4 3" xfId="31233" xr:uid="{F83C6CD0-DDD9-4809-8999-0F0191EBE99E}"/>
    <cellStyle name="Comma 8 2 2 2 2 5" xfId="39986" xr:uid="{0414BC15-F4A1-40FE-95D1-DD392B2D9001}"/>
    <cellStyle name="Comma 8 2 2 2 2 6" xfId="22481" xr:uid="{D5915BE2-E95F-4308-A939-B8F7BFF04E61}"/>
    <cellStyle name="Comma 8 2 2 2 3" xfId="6068" xr:uid="{00000000-0005-0000-0000-0000030B0000}"/>
    <cellStyle name="Comma 8 2 2 2 3 2" xfId="10445" xr:uid="{00000000-0005-0000-0000-0000040B0000}"/>
    <cellStyle name="Comma 8 2 2 2 3 2 2" xfId="19198" xr:uid="{FB42E729-CD9E-4472-B083-E2F72C2CD113}"/>
    <cellStyle name="Comma 8 2 2 2 3 2 2 2" xfId="54208" xr:uid="{20690999-C201-4D93-AFC6-1C0E9A321AA6}"/>
    <cellStyle name="Comma 8 2 2 2 3 2 2 3" xfId="36703" xr:uid="{8A380305-AAC4-40AA-8808-B47FBE180103}"/>
    <cellStyle name="Comma 8 2 2 2 3 2 3" xfId="45456" xr:uid="{1B3B81ED-D082-44CC-BF8C-A89030D41037}"/>
    <cellStyle name="Comma 8 2 2 2 3 2 4" xfId="27951" xr:uid="{4CFCAFCA-BB56-46EC-8B1B-7539A8D39CCF}"/>
    <cellStyle name="Comma 8 2 2 2 3 3" xfId="14822" xr:uid="{5034C97B-5A3E-4B6D-A0B6-3901F05552C9}"/>
    <cellStyle name="Comma 8 2 2 2 3 3 2" xfId="49832" xr:uid="{2E4B312C-62F2-4EC1-8DC0-98F1A0109A6E}"/>
    <cellStyle name="Comma 8 2 2 2 3 3 3" xfId="32327" xr:uid="{D41BC52B-BF8E-4017-B0C4-9E4C10E1C702}"/>
    <cellStyle name="Comma 8 2 2 2 3 4" xfId="41080" xr:uid="{D35B6CA7-C86B-4A07-AF66-4532E88711B7}"/>
    <cellStyle name="Comma 8 2 2 2 3 5" xfId="23575" xr:uid="{76224ACC-F05F-41EE-B211-3B927B76D949}"/>
    <cellStyle name="Comma 8 2 2 2 4" xfId="8257" xr:uid="{00000000-0005-0000-0000-0000050B0000}"/>
    <cellStyle name="Comma 8 2 2 2 4 2" xfId="17010" xr:uid="{98A8FE22-229A-47B8-A463-18627D645947}"/>
    <cellStyle name="Comma 8 2 2 2 4 2 2" xfId="52020" xr:uid="{2295A730-061B-44CF-B821-AE95E667102A}"/>
    <cellStyle name="Comma 8 2 2 2 4 2 3" xfId="34515" xr:uid="{410DC126-480B-4B45-BFFE-7A2B91968408}"/>
    <cellStyle name="Comma 8 2 2 2 4 3" xfId="43268" xr:uid="{8F845B4F-0846-4871-8A2A-3920AD126BE4}"/>
    <cellStyle name="Comma 8 2 2 2 4 4" xfId="25763" xr:uid="{1E884D5F-4D67-4C0C-9EA0-53EC04E5C5C9}"/>
    <cellStyle name="Comma 8 2 2 2 5" xfId="12634" xr:uid="{3FE4FE26-E0A8-4839-A607-6235BE0725B9}"/>
    <cellStyle name="Comma 8 2 2 2 5 2" xfId="47644" xr:uid="{FE6DC6E4-4182-4CF6-A499-CD7BD2AAE23A}"/>
    <cellStyle name="Comma 8 2 2 2 5 3" xfId="30139" xr:uid="{780A66CB-4FC9-4A4B-A5D9-6613D3999BA7}"/>
    <cellStyle name="Comma 8 2 2 2 6" xfId="38892" xr:uid="{7C271426-9C5E-4F8F-9751-C49D5C5A4EEF}"/>
    <cellStyle name="Comma 8 2 2 2 7" xfId="21387" xr:uid="{DACE1764-E42C-4B18-95C9-B972EC62B5C0}"/>
    <cellStyle name="Comma 8 2 2 3" xfId="4425" xr:uid="{00000000-0005-0000-0000-0000060B0000}"/>
    <cellStyle name="Comma 8 2 2 3 2" xfId="6614" xr:uid="{00000000-0005-0000-0000-0000070B0000}"/>
    <cellStyle name="Comma 8 2 2 3 2 2" xfId="10991" xr:uid="{00000000-0005-0000-0000-0000080B0000}"/>
    <cellStyle name="Comma 8 2 2 3 2 2 2" xfId="19744" xr:uid="{B0BE94D8-E926-437A-A57B-C615F99566D0}"/>
    <cellStyle name="Comma 8 2 2 3 2 2 2 2" xfId="54754" xr:uid="{B6813EB9-8B4B-450A-817A-A001F2AAA843}"/>
    <cellStyle name="Comma 8 2 2 3 2 2 2 3" xfId="37249" xr:uid="{1F59C21E-AA51-4CDF-A6D3-E7E49CF1C7F5}"/>
    <cellStyle name="Comma 8 2 2 3 2 2 3" xfId="46002" xr:uid="{AD8A0BD8-6D64-4D0A-B172-71491E1AAFBB}"/>
    <cellStyle name="Comma 8 2 2 3 2 2 4" xfId="28497" xr:uid="{73B43B4E-85A4-45AB-8279-A5A4BA555D47}"/>
    <cellStyle name="Comma 8 2 2 3 2 3" xfId="15368" xr:uid="{365C48CB-3D7C-4C7C-BB36-72433556A92B}"/>
    <cellStyle name="Comma 8 2 2 3 2 3 2" xfId="50378" xr:uid="{6C788C85-E9E9-4BCE-86B4-455BA621F004}"/>
    <cellStyle name="Comma 8 2 2 3 2 3 3" xfId="32873" xr:uid="{56589181-98E8-487C-9BD1-D2AA50F97E17}"/>
    <cellStyle name="Comma 8 2 2 3 2 4" xfId="41626" xr:uid="{B0A46689-5C34-4702-9ECB-A42E42B520CD}"/>
    <cellStyle name="Comma 8 2 2 3 2 5" xfId="24121" xr:uid="{D78D89B8-D255-43C3-A912-EDEE6D97BF5D}"/>
    <cellStyle name="Comma 8 2 2 3 3" xfId="8803" xr:uid="{00000000-0005-0000-0000-0000090B0000}"/>
    <cellStyle name="Comma 8 2 2 3 3 2" xfId="17556" xr:uid="{8FA2B86B-B069-427D-928B-6F2F133121C8}"/>
    <cellStyle name="Comma 8 2 2 3 3 2 2" xfId="52566" xr:uid="{9FBD159B-B3E0-454D-9511-E4AE32D709DC}"/>
    <cellStyle name="Comma 8 2 2 3 3 2 3" xfId="35061" xr:uid="{9432F2E3-E2C2-493B-88E0-81B9ECA0FCBF}"/>
    <cellStyle name="Comma 8 2 2 3 3 3" xfId="43814" xr:uid="{4CD5D50C-5ACF-410D-A58B-5754A04DF451}"/>
    <cellStyle name="Comma 8 2 2 3 3 4" xfId="26309" xr:uid="{CDD38AB7-F83E-406E-BD89-3A889D603DDB}"/>
    <cellStyle name="Comma 8 2 2 3 4" xfId="13180" xr:uid="{E37CFB6D-0750-4124-9A1C-72E0B4ED06A0}"/>
    <cellStyle name="Comma 8 2 2 3 4 2" xfId="48190" xr:uid="{B54218BF-BB65-4393-8349-1E5AB936BB65}"/>
    <cellStyle name="Comma 8 2 2 3 4 3" xfId="30685" xr:uid="{65E768CC-8091-4FE5-9BDD-F95A841BC421}"/>
    <cellStyle name="Comma 8 2 2 3 5" xfId="39438" xr:uid="{735F62D0-9079-4CD9-AD26-1DB627718B7F}"/>
    <cellStyle name="Comma 8 2 2 3 6" xfId="21933" xr:uid="{E08E8FC6-09AB-4F78-9E37-ACFF5250ED2A}"/>
    <cellStyle name="Comma 8 2 2 4" xfId="5520" xr:uid="{00000000-0005-0000-0000-00000A0B0000}"/>
    <cellStyle name="Comma 8 2 2 4 2" xfId="9897" xr:uid="{00000000-0005-0000-0000-00000B0B0000}"/>
    <cellStyle name="Comma 8 2 2 4 2 2" xfId="18650" xr:uid="{21978925-74F6-48FF-96BA-D84B97E113BC}"/>
    <cellStyle name="Comma 8 2 2 4 2 2 2" xfId="53660" xr:uid="{F8FBC4DA-1D3D-4306-9718-2BAC0E850192}"/>
    <cellStyle name="Comma 8 2 2 4 2 2 3" xfId="36155" xr:uid="{23C2F1B5-B475-4797-AD6B-FED6CAA53621}"/>
    <cellStyle name="Comma 8 2 2 4 2 3" xfId="44908" xr:uid="{CAE5D229-80D4-48CE-BCD7-8F17D4DA25DA}"/>
    <cellStyle name="Comma 8 2 2 4 2 4" xfId="27403" xr:uid="{C1CA8F0F-C779-4841-A17F-73AF994C3DAA}"/>
    <cellStyle name="Comma 8 2 2 4 3" xfId="14274" xr:uid="{1052B999-A644-417C-A6E9-EBF9BDDCA804}"/>
    <cellStyle name="Comma 8 2 2 4 3 2" xfId="49284" xr:uid="{C6BCB308-644B-4BC3-A53D-F91DD366C947}"/>
    <cellStyle name="Comma 8 2 2 4 3 3" xfId="31779" xr:uid="{9461A79A-3BDB-4480-BB9E-F5F7A0DB90F2}"/>
    <cellStyle name="Comma 8 2 2 4 4" xfId="40532" xr:uid="{933856AF-49C9-4DB5-88A2-6B0926809999}"/>
    <cellStyle name="Comma 8 2 2 4 5" xfId="23027" xr:uid="{8EA855EF-DDCF-42A2-B89F-702A0E6B352B}"/>
    <cellStyle name="Comma 8 2 2 5" xfId="7709" xr:uid="{00000000-0005-0000-0000-00000C0B0000}"/>
    <cellStyle name="Comma 8 2 2 5 2" xfId="16462" xr:uid="{5876A3F0-4F76-47BE-B305-B0B75FFED592}"/>
    <cellStyle name="Comma 8 2 2 5 2 2" xfId="51472" xr:uid="{9FEBE5A4-490F-4B4F-BF5F-798680838435}"/>
    <cellStyle name="Comma 8 2 2 5 2 3" xfId="33967" xr:uid="{84F84F88-0277-4618-834F-1495604E5D47}"/>
    <cellStyle name="Comma 8 2 2 5 3" xfId="42720" xr:uid="{0C854122-5780-4FD3-A46C-1BBAFDADE48C}"/>
    <cellStyle name="Comma 8 2 2 5 4" xfId="25215" xr:uid="{DAA558A4-446B-41F3-9C49-5FF165B39333}"/>
    <cellStyle name="Comma 8 2 2 6" xfId="12086" xr:uid="{DE575412-A937-418C-8661-CE96ABCDEF8D}"/>
    <cellStyle name="Comma 8 2 2 6 2" xfId="47096" xr:uid="{02CA0779-A315-41EA-9B58-56D372D7B20A}"/>
    <cellStyle name="Comma 8 2 2 6 3" xfId="29591" xr:uid="{7B0A7667-87DD-4BD5-A788-D62099DAD844}"/>
    <cellStyle name="Comma 8 2 2 7" xfId="38344" xr:uid="{05352AF4-765F-4BE6-A90A-C3C3AD16A6ED}"/>
    <cellStyle name="Comma 8 2 2 8" xfId="20839" xr:uid="{9BEF01B3-F1D3-408C-B96B-65CBB7C5861F}"/>
    <cellStyle name="Comma 8 2 3" xfId="3603" xr:uid="{00000000-0005-0000-0000-00000D0B0000}"/>
    <cellStyle name="Comma 8 2 3 2" xfId="4699" xr:uid="{00000000-0005-0000-0000-00000E0B0000}"/>
    <cellStyle name="Comma 8 2 3 2 2" xfId="6888" xr:uid="{00000000-0005-0000-0000-00000F0B0000}"/>
    <cellStyle name="Comma 8 2 3 2 2 2" xfId="11265" xr:uid="{00000000-0005-0000-0000-0000100B0000}"/>
    <cellStyle name="Comma 8 2 3 2 2 2 2" xfId="20018" xr:uid="{3CF29923-79F9-4491-9D6E-93EDF7B5C2B1}"/>
    <cellStyle name="Comma 8 2 3 2 2 2 2 2" xfId="55028" xr:uid="{E4FD4821-9BA3-4781-B99A-B671B1AAA602}"/>
    <cellStyle name="Comma 8 2 3 2 2 2 2 3" xfId="37523" xr:uid="{03F9F163-6D35-4B43-92FB-5F12359948E2}"/>
    <cellStyle name="Comma 8 2 3 2 2 2 3" xfId="46276" xr:uid="{10C3453E-B0C0-4494-A176-F5A33F7B8C64}"/>
    <cellStyle name="Comma 8 2 3 2 2 2 4" xfId="28771" xr:uid="{89D3FBD3-9118-4DF2-8CBB-A9B5B0B1FCA0}"/>
    <cellStyle name="Comma 8 2 3 2 2 3" xfId="15642" xr:uid="{46799DD1-C9E2-4F1C-AB46-38A8766650AD}"/>
    <cellStyle name="Comma 8 2 3 2 2 3 2" xfId="50652" xr:uid="{A00B0575-C0E4-4640-B119-F9F33319B589}"/>
    <cellStyle name="Comma 8 2 3 2 2 3 3" xfId="33147" xr:uid="{5DF7CC39-8615-464D-AAAC-C92CB7FD8DA6}"/>
    <cellStyle name="Comma 8 2 3 2 2 4" xfId="41900" xr:uid="{DF698620-1E71-4574-B757-972AD81FB8E6}"/>
    <cellStyle name="Comma 8 2 3 2 2 5" xfId="24395" xr:uid="{8B7CE17E-14FD-49FF-9295-AB866895A108}"/>
    <cellStyle name="Comma 8 2 3 2 3" xfId="9077" xr:uid="{00000000-0005-0000-0000-0000110B0000}"/>
    <cellStyle name="Comma 8 2 3 2 3 2" xfId="17830" xr:uid="{AFC98C7B-27BA-49FD-91AB-4D184E18099D}"/>
    <cellStyle name="Comma 8 2 3 2 3 2 2" xfId="52840" xr:uid="{2FF2653F-0D98-4ED0-8CD4-4882ABB092F7}"/>
    <cellStyle name="Comma 8 2 3 2 3 2 3" xfId="35335" xr:uid="{F9C5698D-3B50-4146-A9FD-AC0003FAB933}"/>
    <cellStyle name="Comma 8 2 3 2 3 3" xfId="44088" xr:uid="{992CFA24-1C82-4772-AF19-593B921FAA96}"/>
    <cellStyle name="Comma 8 2 3 2 3 4" xfId="26583" xr:uid="{C2AEBAD4-0721-48B7-B5C8-173F602BBF8B}"/>
    <cellStyle name="Comma 8 2 3 2 4" xfId="13454" xr:uid="{A4CF0497-AC45-4CB9-9A3C-86A4EC578936}"/>
    <cellStyle name="Comma 8 2 3 2 4 2" xfId="48464" xr:uid="{652E4F64-4FF3-42EF-96A8-79D9E493B5A8}"/>
    <cellStyle name="Comma 8 2 3 2 4 3" xfId="30959" xr:uid="{967FFBA1-3647-447F-918D-8339BA7F3650}"/>
    <cellStyle name="Comma 8 2 3 2 5" xfId="39712" xr:uid="{0E690B49-C0E1-47C5-BDD4-E5340DFCC6EB}"/>
    <cellStyle name="Comma 8 2 3 2 6" xfId="22207" xr:uid="{1692B912-09CF-43CD-85A1-85616B53BB53}"/>
    <cellStyle name="Comma 8 2 3 3" xfId="5794" xr:uid="{00000000-0005-0000-0000-0000120B0000}"/>
    <cellStyle name="Comma 8 2 3 3 2" xfId="10171" xr:uid="{00000000-0005-0000-0000-0000130B0000}"/>
    <cellStyle name="Comma 8 2 3 3 2 2" xfId="18924" xr:uid="{DCBB5A58-112B-4F64-AF63-740E6ECFB040}"/>
    <cellStyle name="Comma 8 2 3 3 2 2 2" xfId="53934" xr:uid="{CAFDC38E-45AA-4194-8883-657ABC74EC96}"/>
    <cellStyle name="Comma 8 2 3 3 2 2 3" xfId="36429" xr:uid="{3C95BCE9-F5BA-4B58-BD83-584F6D6041A0}"/>
    <cellStyle name="Comma 8 2 3 3 2 3" xfId="45182" xr:uid="{01EBA78C-B0C1-4385-8DD8-2E87572783DE}"/>
    <cellStyle name="Comma 8 2 3 3 2 4" xfId="27677" xr:uid="{74E0CCEF-5964-4CE2-A173-437FDBD698B4}"/>
    <cellStyle name="Comma 8 2 3 3 3" xfId="14548" xr:uid="{C6CAB91E-80BA-4164-8FCF-BF59FCC2AB2F}"/>
    <cellStyle name="Comma 8 2 3 3 3 2" xfId="49558" xr:uid="{A485E392-4F42-416F-AC84-99632107AD92}"/>
    <cellStyle name="Comma 8 2 3 3 3 3" xfId="32053" xr:uid="{4422BCB0-B639-4B97-AE80-60CE9712518A}"/>
    <cellStyle name="Comma 8 2 3 3 4" xfId="40806" xr:uid="{76D843BA-E87D-4F6C-9F34-BA6F1741A93D}"/>
    <cellStyle name="Comma 8 2 3 3 5" xfId="23301" xr:uid="{84CCE2C6-E8B7-4F33-9648-39390CDB06A1}"/>
    <cellStyle name="Comma 8 2 3 4" xfId="7983" xr:uid="{00000000-0005-0000-0000-0000140B0000}"/>
    <cellStyle name="Comma 8 2 3 4 2" xfId="16736" xr:uid="{8F4592C1-12E7-4BA7-B961-362918713129}"/>
    <cellStyle name="Comma 8 2 3 4 2 2" xfId="51746" xr:uid="{565EED01-1086-47A0-9571-BE269AD786C0}"/>
    <cellStyle name="Comma 8 2 3 4 2 3" xfId="34241" xr:uid="{A9C358C6-63B8-4D42-A69A-1722D5F9FEE6}"/>
    <cellStyle name="Comma 8 2 3 4 3" xfId="42994" xr:uid="{55F69152-F2A1-4B4E-A448-9530C6CCA8C4}"/>
    <cellStyle name="Comma 8 2 3 4 4" xfId="25489" xr:uid="{6FE392E0-EAB6-458D-8226-240B393E497F}"/>
    <cellStyle name="Comma 8 2 3 5" xfId="12360" xr:uid="{BB6B7B7E-FFFD-42F1-A8D9-44586738C9F8}"/>
    <cellStyle name="Comma 8 2 3 5 2" xfId="47370" xr:uid="{DE921B75-366E-420D-89EE-1C97FCB1AEC0}"/>
    <cellStyle name="Comma 8 2 3 5 3" xfId="29865" xr:uid="{7BDF9C4D-287B-4BE2-9049-326F97EC8F11}"/>
    <cellStyle name="Comma 8 2 3 6" xfId="38618" xr:uid="{F207E231-CED6-4DD6-829E-FBD93E0FB9E1}"/>
    <cellStyle name="Comma 8 2 3 7" xfId="21113" xr:uid="{0A4D124F-119E-468A-9090-D4F9ACC05663}"/>
    <cellStyle name="Comma 8 2 4" xfId="4151" xr:uid="{00000000-0005-0000-0000-0000150B0000}"/>
    <cellStyle name="Comma 8 2 4 2" xfId="6340" xr:uid="{00000000-0005-0000-0000-0000160B0000}"/>
    <cellStyle name="Comma 8 2 4 2 2" xfId="10717" xr:uid="{00000000-0005-0000-0000-0000170B0000}"/>
    <cellStyle name="Comma 8 2 4 2 2 2" xfId="19470" xr:uid="{8DDA0A59-CF17-43B3-AA2E-DC48D0FA7334}"/>
    <cellStyle name="Comma 8 2 4 2 2 2 2" xfId="54480" xr:uid="{CD568ABB-918A-46C5-9D9A-E2CC1FC5886D}"/>
    <cellStyle name="Comma 8 2 4 2 2 2 3" xfId="36975" xr:uid="{83DE7D2D-FB7A-40ED-B301-AF52476BC333}"/>
    <cellStyle name="Comma 8 2 4 2 2 3" xfId="45728" xr:uid="{9B87E6E0-506A-4A0B-9C83-DE6D3E4792F1}"/>
    <cellStyle name="Comma 8 2 4 2 2 4" xfId="28223" xr:uid="{B1BEF8E9-D03A-4627-A448-DA2C27624301}"/>
    <cellStyle name="Comma 8 2 4 2 3" xfId="15094" xr:uid="{55A1AB22-322D-4095-A5F1-C3222DF3C90B}"/>
    <cellStyle name="Comma 8 2 4 2 3 2" xfId="50104" xr:uid="{AA4B1670-4C23-41DF-B258-372D3C89535B}"/>
    <cellStyle name="Comma 8 2 4 2 3 3" xfId="32599" xr:uid="{484C90B3-93CA-4C9D-97D3-6BBCDE601F89}"/>
    <cellStyle name="Comma 8 2 4 2 4" xfId="41352" xr:uid="{8E3F986C-3130-4D6E-BC9B-8B88C7EA79F0}"/>
    <cellStyle name="Comma 8 2 4 2 5" xfId="23847" xr:uid="{71B9BBFE-0B5C-4F90-93A9-19CE63B86FB3}"/>
    <cellStyle name="Comma 8 2 4 3" xfId="8529" xr:uid="{00000000-0005-0000-0000-0000180B0000}"/>
    <cellStyle name="Comma 8 2 4 3 2" xfId="17282" xr:uid="{2F4CB81E-9F62-4B6C-AFC3-C2D26499F3C4}"/>
    <cellStyle name="Comma 8 2 4 3 2 2" xfId="52292" xr:uid="{7405AAEC-DF71-42A8-8ECB-2FE5EDEA3B34}"/>
    <cellStyle name="Comma 8 2 4 3 2 3" xfId="34787" xr:uid="{F4AE40D2-4642-4B1D-BB56-EE7FED40B12F}"/>
    <cellStyle name="Comma 8 2 4 3 3" xfId="43540" xr:uid="{F0D24B98-16AC-43EB-A3D7-07B40A8C5DC3}"/>
    <cellStyle name="Comma 8 2 4 3 4" xfId="26035" xr:uid="{D3361F42-FF18-4443-8A22-A7432268039A}"/>
    <cellStyle name="Comma 8 2 4 4" xfId="12906" xr:uid="{C712F495-4720-40FB-923C-F8EB42788D90}"/>
    <cellStyle name="Comma 8 2 4 4 2" xfId="47916" xr:uid="{0995E1E9-4BBC-468D-9F07-B298E88F69E7}"/>
    <cellStyle name="Comma 8 2 4 4 3" xfId="30411" xr:uid="{02AE15DC-FFE4-4306-8326-7FF214CDF170}"/>
    <cellStyle name="Comma 8 2 4 5" xfId="39164" xr:uid="{E302FABB-D7CD-4AD7-A5CC-428DBD30F448}"/>
    <cellStyle name="Comma 8 2 4 6" xfId="21659" xr:uid="{903E33F8-9ED3-46CF-BD02-6A9F89C6E945}"/>
    <cellStyle name="Comma 8 2 5" xfId="5246" xr:uid="{00000000-0005-0000-0000-0000190B0000}"/>
    <cellStyle name="Comma 8 2 5 2" xfId="9623" xr:uid="{00000000-0005-0000-0000-00001A0B0000}"/>
    <cellStyle name="Comma 8 2 5 2 2" xfId="18376" xr:uid="{0A8E8B10-C2AE-40DE-B22B-F78D8E557C50}"/>
    <cellStyle name="Comma 8 2 5 2 2 2" xfId="53386" xr:uid="{F22D6353-FE12-4C46-83C8-11ADBDC26F7B}"/>
    <cellStyle name="Comma 8 2 5 2 2 3" xfId="35881" xr:uid="{AA08BF3B-DEC0-46D8-B182-825411AB877D}"/>
    <cellStyle name="Comma 8 2 5 2 3" xfId="44634" xr:uid="{5ECDCC75-91D5-4FA1-8668-B0B0FC700BD7}"/>
    <cellStyle name="Comma 8 2 5 2 4" xfId="27129" xr:uid="{AC57052E-7F64-4D07-94E7-949B2339998D}"/>
    <cellStyle name="Comma 8 2 5 3" xfId="14000" xr:uid="{03B25BFD-578C-4947-8D80-A3621518E587}"/>
    <cellStyle name="Comma 8 2 5 3 2" xfId="49010" xr:uid="{30803E5A-FDE3-4028-96CE-B8A1FA46F945}"/>
    <cellStyle name="Comma 8 2 5 3 3" xfId="31505" xr:uid="{08616072-5A63-47EC-A6F5-C294B0417CE9}"/>
    <cellStyle name="Comma 8 2 5 4" xfId="40258" xr:uid="{B356F1D8-B455-4509-9A4B-0232E68F1468}"/>
    <cellStyle name="Comma 8 2 5 5" xfId="22753" xr:uid="{9D319EA8-A992-456C-8E66-94965DDCC267}"/>
    <cellStyle name="Comma 8 2 6" xfId="7435" xr:uid="{00000000-0005-0000-0000-00001B0B0000}"/>
    <cellStyle name="Comma 8 2 6 2" xfId="16188" xr:uid="{428B3A10-614E-43EB-A0BC-C44660554D4B}"/>
    <cellStyle name="Comma 8 2 6 2 2" xfId="51198" xr:uid="{2CE12B70-F4A6-4CF6-B5A8-6AD876B83ED8}"/>
    <cellStyle name="Comma 8 2 6 2 3" xfId="33693" xr:uid="{B6CAA3B1-DFC9-4627-ACCB-8A3960A75193}"/>
    <cellStyle name="Comma 8 2 6 3" xfId="42446" xr:uid="{ED8E7406-88A6-499E-9FEA-83669E6343C9}"/>
    <cellStyle name="Comma 8 2 6 4" xfId="24941" xr:uid="{54E67A03-BFB6-4AEE-9842-D8403213DF95}"/>
    <cellStyle name="Comma 8 2 7" xfId="11812" xr:uid="{C37BFF52-DFF3-452D-AF29-93FCAAA34E53}"/>
    <cellStyle name="Comma 8 2 7 2" xfId="46822" xr:uid="{6C418FCF-C345-490F-A51B-C2CCD17A0E7B}"/>
    <cellStyle name="Comma 8 2 7 3" xfId="29317" xr:uid="{1A104B3A-ABD8-406C-AB89-3A976FDE5BA2}"/>
    <cellStyle name="Comma 8 2 8" xfId="38070" xr:uid="{2B4182D9-F70C-4A63-AE92-778366B2C232}"/>
    <cellStyle name="Comma 8 2 9" xfId="20565" xr:uid="{F77D4283-6E3F-4D1F-A56B-E3685300EF81}"/>
    <cellStyle name="Comma 8 3" xfId="3212" xr:uid="{00000000-0005-0000-0000-00001C0B0000}"/>
    <cellStyle name="Comma 8 3 2" xfId="3765" xr:uid="{00000000-0005-0000-0000-00001D0B0000}"/>
    <cellStyle name="Comma 8 3 2 2" xfId="4861" xr:uid="{00000000-0005-0000-0000-00001E0B0000}"/>
    <cellStyle name="Comma 8 3 2 2 2" xfId="7050" xr:uid="{00000000-0005-0000-0000-00001F0B0000}"/>
    <cellStyle name="Comma 8 3 2 2 2 2" xfId="11427" xr:uid="{00000000-0005-0000-0000-0000200B0000}"/>
    <cellStyle name="Comma 8 3 2 2 2 2 2" xfId="20180" xr:uid="{E92CC6AF-63B2-48BC-AA8D-02589E416783}"/>
    <cellStyle name="Comma 8 3 2 2 2 2 2 2" xfId="55190" xr:uid="{7986734F-13C5-4074-8E9D-0C2CE2FE79A4}"/>
    <cellStyle name="Comma 8 3 2 2 2 2 2 3" xfId="37685" xr:uid="{1A4A9C07-AD93-4BF1-AF3E-6DF244D1D69E}"/>
    <cellStyle name="Comma 8 3 2 2 2 2 3" xfId="46438" xr:uid="{444A519E-328E-40C6-B017-8B83C2AA6C35}"/>
    <cellStyle name="Comma 8 3 2 2 2 2 4" xfId="28933" xr:uid="{EA7BE5CE-6DBC-4035-B35D-C0AC6E7F3C8E}"/>
    <cellStyle name="Comma 8 3 2 2 2 3" xfId="15804" xr:uid="{B9E7D57D-E458-4CAC-B386-E4063C4B3D01}"/>
    <cellStyle name="Comma 8 3 2 2 2 3 2" xfId="50814" xr:uid="{2E40980E-3859-4CC8-A647-279B457FA0D7}"/>
    <cellStyle name="Comma 8 3 2 2 2 3 3" xfId="33309" xr:uid="{0B032275-C234-4E9A-A236-172A0D758E51}"/>
    <cellStyle name="Comma 8 3 2 2 2 4" xfId="42062" xr:uid="{C0EE200A-2024-4E92-86FF-A8DBBB662760}"/>
    <cellStyle name="Comma 8 3 2 2 2 5" xfId="24557" xr:uid="{452E2B0D-41C0-47FD-9B47-CAA7A94510CF}"/>
    <cellStyle name="Comma 8 3 2 2 3" xfId="9239" xr:uid="{00000000-0005-0000-0000-0000210B0000}"/>
    <cellStyle name="Comma 8 3 2 2 3 2" xfId="17992" xr:uid="{CA550890-38D4-4713-9AD7-4A5DA6AADD96}"/>
    <cellStyle name="Comma 8 3 2 2 3 2 2" xfId="53002" xr:uid="{3ACD8806-B439-48D1-A838-DC5BD5B38BA5}"/>
    <cellStyle name="Comma 8 3 2 2 3 2 3" xfId="35497" xr:uid="{DFC5AB6F-4ACF-4B23-8FB8-962970D02868}"/>
    <cellStyle name="Comma 8 3 2 2 3 3" xfId="44250" xr:uid="{4090F5F8-B078-4B58-A171-24B8DE8CB2AD}"/>
    <cellStyle name="Comma 8 3 2 2 3 4" xfId="26745" xr:uid="{A593D217-05AB-4085-B583-B099757C4497}"/>
    <cellStyle name="Comma 8 3 2 2 4" xfId="13616" xr:uid="{D1CE64EC-2A68-4876-A178-ED49C6FE164D}"/>
    <cellStyle name="Comma 8 3 2 2 4 2" xfId="48626" xr:uid="{6AE7B403-BAFA-4BA1-AD74-2B60C71BD0C2}"/>
    <cellStyle name="Comma 8 3 2 2 4 3" xfId="31121" xr:uid="{BE3D2C11-71E7-46A3-98E2-1259804A8ACA}"/>
    <cellStyle name="Comma 8 3 2 2 5" xfId="39874" xr:uid="{4DB0A1F6-92D8-47F2-BDC2-7ABE54A4061F}"/>
    <cellStyle name="Comma 8 3 2 2 6" xfId="22369" xr:uid="{FB347E1C-6886-470D-A569-A67DDB520089}"/>
    <cellStyle name="Comma 8 3 2 3" xfId="5956" xr:uid="{00000000-0005-0000-0000-0000220B0000}"/>
    <cellStyle name="Comma 8 3 2 3 2" xfId="10333" xr:uid="{00000000-0005-0000-0000-0000230B0000}"/>
    <cellStyle name="Comma 8 3 2 3 2 2" xfId="19086" xr:uid="{EC4E79D3-3323-47F4-9E85-72AD72E21435}"/>
    <cellStyle name="Comma 8 3 2 3 2 2 2" xfId="54096" xr:uid="{5F9CB33A-DF26-4CF1-A228-C5CA37F58EEF}"/>
    <cellStyle name="Comma 8 3 2 3 2 2 3" xfId="36591" xr:uid="{9D45247B-A2E5-47AF-B46D-D73F3D13C083}"/>
    <cellStyle name="Comma 8 3 2 3 2 3" xfId="45344" xr:uid="{72A14AF8-6057-4711-95FD-A32AF74E2203}"/>
    <cellStyle name="Comma 8 3 2 3 2 4" xfId="27839" xr:uid="{19C2BC3C-8194-4019-835A-53C2068E5883}"/>
    <cellStyle name="Comma 8 3 2 3 3" xfId="14710" xr:uid="{AFA8A3C8-5233-4FA9-B5DC-5B7E073906C5}"/>
    <cellStyle name="Comma 8 3 2 3 3 2" xfId="49720" xr:uid="{7D86BD4D-3793-4FCD-A534-8AE221B6444F}"/>
    <cellStyle name="Comma 8 3 2 3 3 3" xfId="32215" xr:uid="{268EB905-3D7F-44E3-B4EF-50C277537E41}"/>
    <cellStyle name="Comma 8 3 2 3 4" xfId="40968" xr:uid="{1D1B7EB2-2F74-4F22-B512-1D8E34D1E351}"/>
    <cellStyle name="Comma 8 3 2 3 5" xfId="23463" xr:uid="{0EAB4C70-A404-4AA3-B8AA-699D613E14B8}"/>
    <cellStyle name="Comma 8 3 2 4" xfId="8145" xr:uid="{00000000-0005-0000-0000-0000240B0000}"/>
    <cellStyle name="Comma 8 3 2 4 2" xfId="16898" xr:uid="{6B3F499E-F567-4B6A-A790-DFE25BFC98CD}"/>
    <cellStyle name="Comma 8 3 2 4 2 2" xfId="51908" xr:uid="{4D03849B-689E-4F59-BA2C-B5FDF6FE634E}"/>
    <cellStyle name="Comma 8 3 2 4 2 3" xfId="34403" xr:uid="{7B0ACD92-48BC-45E0-B31F-F64713E52A31}"/>
    <cellStyle name="Comma 8 3 2 4 3" xfId="43156" xr:uid="{2CE670E0-32C3-4367-B5CF-500D5DA3296E}"/>
    <cellStyle name="Comma 8 3 2 4 4" xfId="25651" xr:uid="{77ACC98B-A0E9-4ADD-95C3-FDFBA094677A}"/>
    <cellStyle name="Comma 8 3 2 5" xfId="12522" xr:uid="{CE4C1817-0DA0-4D2B-A8DC-18C994A6472D}"/>
    <cellStyle name="Comma 8 3 2 5 2" xfId="47532" xr:uid="{F625D801-6709-4D44-BAE5-7E9356ACD248}"/>
    <cellStyle name="Comma 8 3 2 5 3" xfId="30027" xr:uid="{04B4AA39-70BF-4BC1-814E-38916985B9E7}"/>
    <cellStyle name="Comma 8 3 2 6" xfId="38780" xr:uid="{F1989C9E-5282-41E3-81CD-9DC2E73BFCAC}"/>
    <cellStyle name="Comma 8 3 2 7" xfId="21275" xr:uid="{CAFA9532-7341-4CA5-9AB3-EF3F88D955F3}"/>
    <cellStyle name="Comma 8 3 3" xfId="4313" xr:uid="{00000000-0005-0000-0000-0000250B0000}"/>
    <cellStyle name="Comma 8 3 3 2" xfId="6502" xr:uid="{00000000-0005-0000-0000-0000260B0000}"/>
    <cellStyle name="Comma 8 3 3 2 2" xfId="10879" xr:uid="{00000000-0005-0000-0000-0000270B0000}"/>
    <cellStyle name="Comma 8 3 3 2 2 2" xfId="19632" xr:uid="{7436FEE7-4CB2-4BBC-88BF-FB5A54E8A03E}"/>
    <cellStyle name="Comma 8 3 3 2 2 2 2" xfId="54642" xr:uid="{1A621DAF-7081-44D7-A5A1-12265D55F247}"/>
    <cellStyle name="Comma 8 3 3 2 2 2 3" xfId="37137" xr:uid="{DD75A7BE-CE5D-4F7F-BDE1-5FAA9CA119F4}"/>
    <cellStyle name="Comma 8 3 3 2 2 3" xfId="45890" xr:uid="{D7B4714E-CAD1-4C26-B6C6-4E7AFA6A3892}"/>
    <cellStyle name="Comma 8 3 3 2 2 4" xfId="28385" xr:uid="{EC0A356F-BBB7-488C-BAE2-81AED7FF4D3B}"/>
    <cellStyle name="Comma 8 3 3 2 3" xfId="15256" xr:uid="{053C39AC-6BFB-40BC-9031-7224014F6B30}"/>
    <cellStyle name="Comma 8 3 3 2 3 2" xfId="50266" xr:uid="{21AE799B-EFE2-49B6-B474-E9CDADA1B40C}"/>
    <cellStyle name="Comma 8 3 3 2 3 3" xfId="32761" xr:uid="{7C77D6D2-C955-4C35-B10F-57EF90F89B0F}"/>
    <cellStyle name="Comma 8 3 3 2 4" xfId="41514" xr:uid="{E67E58E2-C794-4305-8911-6134253D025E}"/>
    <cellStyle name="Comma 8 3 3 2 5" xfId="24009" xr:uid="{87990D44-3B7D-4107-864E-ABAA32C82C66}"/>
    <cellStyle name="Comma 8 3 3 3" xfId="8691" xr:uid="{00000000-0005-0000-0000-0000280B0000}"/>
    <cellStyle name="Comma 8 3 3 3 2" xfId="17444" xr:uid="{899488A5-F219-416B-B4C3-FA92BA0F611C}"/>
    <cellStyle name="Comma 8 3 3 3 2 2" xfId="52454" xr:uid="{0F6FDBEE-D648-44BC-A931-E370717A7F6D}"/>
    <cellStyle name="Comma 8 3 3 3 2 3" xfId="34949" xr:uid="{DB68599B-529C-4446-97BF-35279E879876}"/>
    <cellStyle name="Comma 8 3 3 3 3" xfId="43702" xr:uid="{4A209509-4A21-43D6-B9EB-5E5858AA7A9A}"/>
    <cellStyle name="Comma 8 3 3 3 4" xfId="26197" xr:uid="{F0F6D6BA-4202-4E24-BFF9-6582E92AFB4B}"/>
    <cellStyle name="Comma 8 3 3 4" xfId="13068" xr:uid="{82CEDFCA-035B-48D4-9624-EF5A7A73723D}"/>
    <cellStyle name="Comma 8 3 3 4 2" xfId="48078" xr:uid="{2F1A9AD9-C267-4848-AC49-6697C000E819}"/>
    <cellStyle name="Comma 8 3 3 4 3" xfId="30573" xr:uid="{088594DE-C6CA-4C1A-9F25-C03137C52541}"/>
    <cellStyle name="Comma 8 3 3 5" xfId="39326" xr:uid="{98586D45-3EBD-494E-B5DD-47B0CC2477E8}"/>
    <cellStyle name="Comma 8 3 3 6" xfId="21821" xr:uid="{FFFE58BA-328D-4B61-95EC-ECC65742ECF6}"/>
    <cellStyle name="Comma 8 3 4" xfId="5408" xr:uid="{00000000-0005-0000-0000-0000290B0000}"/>
    <cellStyle name="Comma 8 3 4 2" xfId="9785" xr:uid="{00000000-0005-0000-0000-00002A0B0000}"/>
    <cellStyle name="Comma 8 3 4 2 2" xfId="18538" xr:uid="{C51C51B8-DD9E-4C94-B110-151AD2D3EAB3}"/>
    <cellStyle name="Comma 8 3 4 2 2 2" xfId="53548" xr:uid="{D4554F6D-5D2C-4527-A876-506EFBEF11FF}"/>
    <cellStyle name="Comma 8 3 4 2 2 3" xfId="36043" xr:uid="{60271E69-7971-40A3-B45B-B16A1245FB99}"/>
    <cellStyle name="Comma 8 3 4 2 3" xfId="44796" xr:uid="{C66C7708-79C9-49A7-B967-CA4BE01DF02B}"/>
    <cellStyle name="Comma 8 3 4 2 4" xfId="27291" xr:uid="{F3C5E2E7-BAB0-4462-BF57-A708FF70090B}"/>
    <cellStyle name="Comma 8 3 4 3" xfId="14162" xr:uid="{5FC3F533-664C-4889-B212-CB9A4230314B}"/>
    <cellStyle name="Comma 8 3 4 3 2" xfId="49172" xr:uid="{5F101354-70C8-4F3C-B16B-22D4485CEE5D}"/>
    <cellStyle name="Comma 8 3 4 3 3" xfId="31667" xr:uid="{181B73A5-5766-4CEC-B9DD-F571681D4CEA}"/>
    <cellStyle name="Comma 8 3 4 4" xfId="40420" xr:uid="{DFB56173-B47C-404D-B8AF-12C808D37EBC}"/>
    <cellStyle name="Comma 8 3 4 5" xfId="22915" xr:uid="{6C1FC41D-257F-4BAE-BA01-E6F6E4B67E80}"/>
    <cellStyle name="Comma 8 3 5" xfId="7597" xr:uid="{00000000-0005-0000-0000-00002B0B0000}"/>
    <cellStyle name="Comma 8 3 5 2" xfId="16350" xr:uid="{C7DA4D66-82CD-4963-930C-634D00B172B3}"/>
    <cellStyle name="Comma 8 3 5 2 2" xfId="51360" xr:uid="{AA2F7972-0E20-48B9-A2F0-52319986A43E}"/>
    <cellStyle name="Comma 8 3 5 2 3" xfId="33855" xr:uid="{2E00E1AB-256A-4647-AFE7-C2F80C5EA2DE}"/>
    <cellStyle name="Comma 8 3 5 3" xfId="42608" xr:uid="{1906951A-314E-4D97-8AFB-68A675BD2654}"/>
    <cellStyle name="Comma 8 3 5 4" xfId="25103" xr:uid="{E05F0BD9-1AAF-4870-9A3D-BC5D45DFFCAF}"/>
    <cellStyle name="Comma 8 3 6" xfId="11974" xr:uid="{314D8DC6-A4CA-4595-8A22-609FE2C6674E}"/>
    <cellStyle name="Comma 8 3 6 2" xfId="46984" xr:uid="{7F1A4B8A-2132-4AFC-BD4A-DFB612834DF2}"/>
    <cellStyle name="Comma 8 3 6 3" xfId="29479" xr:uid="{9A746806-38F2-4439-A0A5-B9DE3BB53E03}"/>
    <cellStyle name="Comma 8 3 7" xfId="38232" xr:uid="{666E1F73-3C64-4F17-B8CB-8D0A132466AF}"/>
    <cellStyle name="Comma 8 3 8" xfId="20727" xr:uid="{8FCB7798-21A9-4C32-AC55-BEC8EF25021E}"/>
    <cellStyle name="Comma 8 4" xfId="3491" xr:uid="{00000000-0005-0000-0000-00002C0B0000}"/>
    <cellStyle name="Comma 8 4 2" xfId="4587" xr:uid="{00000000-0005-0000-0000-00002D0B0000}"/>
    <cellStyle name="Comma 8 4 2 2" xfId="6776" xr:uid="{00000000-0005-0000-0000-00002E0B0000}"/>
    <cellStyle name="Comma 8 4 2 2 2" xfId="11153" xr:uid="{00000000-0005-0000-0000-00002F0B0000}"/>
    <cellStyle name="Comma 8 4 2 2 2 2" xfId="19906" xr:uid="{E195947E-0991-4F52-A8DC-0D4DD62BA345}"/>
    <cellStyle name="Comma 8 4 2 2 2 2 2" xfId="54916" xr:uid="{AC66DF9B-E02B-43F1-9571-F346E2A67254}"/>
    <cellStyle name="Comma 8 4 2 2 2 2 3" xfId="37411" xr:uid="{1ADB86E6-9414-4942-B15D-7C56480B6920}"/>
    <cellStyle name="Comma 8 4 2 2 2 3" xfId="46164" xr:uid="{30824C05-F712-48C6-960E-444FD144A149}"/>
    <cellStyle name="Comma 8 4 2 2 2 4" xfId="28659" xr:uid="{25882A24-ED78-45CC-979E-0767ADF89B6C}"/>
    <cellStyle name="Comma 8 4 2 2 3" xfId="15530" xr:uid="{CBEB1CEE-CFF0-44FE-8216-BEF08EF2D6E5}"/>
    <cellStyle name="Comma 8 4 2 2 3 2" xfId="50540" xr:uid="{2A3A91EC-06B4-4594-B7DB-1C3B6626FAEB}"/>
    <cellStyle name="Comma 8 4 2 2 3 3" xfId="33035" xr:uid="{F887C99F-2341-4EE0-9BCF-4979BC2594B6}"/>
    <cellStyle name="Comma 8 4 2 2 4" xfId="41788" xr:uid="{867A9F04-9A79-48A4-B749-038AD94E61AC}"/>
    <cellStyle name="Comma 8 4 2 2 5" xfId="24283" xr:uid="{2A32D0EE-7EE9-4481-824F-535D590DAA7B}"/>
    <cellStyle name="Comma 8 4 2 3" xfId="8965" xr:uid="{00000000-0005-0000-0000-0000300B0000}"/>
    <cellStyle name="Comma 8 4 2 3 2" xfId="17718" xr:uid="{601FE3BE-CB55-456A-ACA6-B410BDF4CAB7}"/>
    <cellStyle name="Comma 8 4 2 3 2 2" xfId="52728" xr:uid="{9846F59C-F117-400C-9BF9-AFA7874E5954}"/>
    <cellStyle name="Comma 8 4 2 3 2 3" xfId="35223" xr:uid="{9C86B265-F7A6-4E6F-A501-CE11ABAE737D}"/>
    <cellStyle name="Comma 8 4 2 3 3" xfId="43976" xr:uid="{28D073CA-7BAB-4146-AD27-FD0D76602744}"/>
    <cellStyle name="Comma 8 4 2 3 4" xfId="26471" xr:uid="{B90E3068-CDAC-48A4-BEAC-9AB2B2CF6F7B}"/>
    <cellStyle name="Comma 8 4 2 4" xfId="13342" xr:uid="{DFE4ECEE-472F-4AB0-8402-0870FFCF3118}"/>
    <cellStyle name="Comma 8 4 2 4 2" xfId="48352" xr:uid="{CA01E8E8-6E0B-4030-893E-A9BB5C4FDC67}"/>
    <cellStyle name="Comma 8 4 2 4 3" xfId="30847" xr:uid="{051A8B12-BFCD-4CDB-A898-879C0DB7ED1A}"/>
    <cellStyle name="Comma 8 4 2 5" xfId="39600" xr:uid="{1FD0956E-6C43-4748-8946-A6389209B040}"/>
    <cellStyle name="Comma 8 4 2 6" xfId="22095" xr:uid="{BF85A725-607E-4753-BECC-DDD37E5BA319}"/>
    <cellStyle name="Comma 8 4 3" xfId="5682" xr:uid="{00000000-0005-0000-0000-0000310B0000}"/>
    <cellStyle name="Comma 8 4 3 2" xfId="10059" xr:uid="{00000000-0005-0000-0000-0000320B0000}"/>
    <cellStyle name="Comma 8 4 3 2 2" xfId="18812" xr:uid="{8ACF15C5-E513-4C37-8C67-F01ADC47F0A7}"/>
    <cellStyle name="Comma 8 4 3 2 2 2" xfId="53822" xr:uid="{BCFBCE5D-2BB1-4389-AEF3-F9AF122D37B5}"/>
    <cellStyle name="Comma 8 4 3 2 2 3" xfId="36317" xr:uid="{0CC91547-586E-4199-A93C-30684AB7CB2F}"/>
    <cellStyle name="Comma 8 4 3 2 3" xfId="45070" xr:uid="{9FF3695C-A605-4AF2-B931-FE3E081CCCB7}"/>
    <cellStyle name="Comma 8 4 3 2 4" xfId="27565" xr:uid="{88E6824A-79D9-488E-963A-CFAF47F64F13}"/>
    <cellStyle name="Comma 8 4 3 3" xfId="14436" xr:uid="{8EC6D260-D624-4F9F-8273-BC3214D83606}"/>
    <cellStyle name="Comma 8 4 3 3 2" xfId="49446" xr:uid="{C1DB1027-FAF6-4164-B3EA-D5A8D64811B4}"/>
    <cellStyle name="Comma 8 4 3 3 3" xfId="31941" xr:uid="{BFEDE950-E7FE-430A-8444-8DF8CA6153CE}"/>
    <cellStyle name="Comma 8 4 3 4" xfId="40694" xr:uid="{BEDAE64E-A47D-47EA-A8FD-A213AEF7F7C0}"/>
    <cellStyle name="Comma 8 4 3 5" xfId="23189" xr:uid="{9F584536-E1C5-4022-8055-9790E8FA72C1}"/>
    <cellStyle name="Comma 8 4 4" xfId="7871" xr:uid="{00000000-0005-0000-0000-0000330B0000}"/>
    <cellStyle name="Comma 8 4 4 2" xfId="16624" xr:uid="{F56BDA25-C5C3-404F-AAB2-6D707CD93873}"/>
    <cellStyle name="Comma 8 4 4 2 2" xfId="51634" xr:uid="{9E2F1E2A-70A4-43C8-B02B-561D9E8FB4B3}"/>
    <cellStyle name="Comma 8 4 4 2 3" xfId="34129" xr:uid="{463EBBAC-25F5-4C06-8FF7-5C4BCF117AEC}"/>
    <cellStyle name="Comma 8 4 4 3" xfId="42882" xr:uid="{D0A942B4-F3C2-40B5-BD7F-12353AB2937A}"/>
    <cellStyle name="Comma 8 4 4 4" xfId="25377" xr:uid="{9315B40E-8FE0-4783-9BC1-BBB50B0DF2F0}"/>
    <cellStyle name="Comma 8 4 5" xfId="12248" xr:uid="{9EBFE6CE-1611-4FBF-9C57-7928EE763F66}"/>
    <cellStyle name="Comma 8 4 5 2" xfId="47258" xr:uid="{CDF239D9-AB14-4061-BF17-1DC26C8995D9}"/>
    <cellStyle name="Comma 8 4 5 3" xfId="29753" xr:uid="{8CCA4D3D-514C-4F42-B82A-CCAD7728DE2F}"/>
    <cellStyle name="Comma 8 4 6" xfId="38506" xr:uid="{912C6291-2646-47E4-9001-F2A9409548EA}"/>
    <cellStyle name="Comma 8 4 7" xfId="21001" xr:uid="{84DA10A8-2FA6-4397-B024-1854B9CB0DFD}"/>
    <cellStyle name="Comma 8 5" xfId="4039" xr:uid="{00000000-0005-0000-0000-0000340B0000}"/>
    <cellStyle name="Comma 8 5 2" xfId="6228" xr:uid="{00000000-0005-0000-0000-0000350B0000}"/>
    <cellStyle name="Comma 8 5 2 2" xfId="10605" xr:uid="{00000000-0005-0000-0000-0000360B0000}"/>
    <cellStyle name="Comma 8 5 2 2 2" xfId="19358" xr:uid="{4E7856EA-8E43-4599-9B43-11FE64E0DDF6}"/>
    <cellStyle name="Comma 8 5 2 2 2 2" xfId="54368" xr:uid="{C3E80223-2A79-4D8F-9FA4-7A05A60C3144}"/>
    <cellStyle name="Comma 8 5 2 2 2 3" xfId="36863" xr:uid="{E7262EC2-D5DE-49B6-93C8-14C81C00B6DD}"/>
    <cellStyle name="Comma 8 5 2 2 3" xfId="45616" xr:uid="{92F905C2-1746-4543-8B0E-D7EFE72224C0}"/>
    <cellStyle name="Comma 8 5 2 2 4" xfId="28111" xr:uid="{95D145FD-77BC-4B00-A005-AF14BDE5ADFA}"/>
    <cellStyle name="Comma 8 5 2 3" xfId="14982" xr:uid="{5815CD2A-CE5A-4A1F-91A6-26D75AB60A51}"/>
    <cellStyle name="Comma 8 5 2 3 2" xfId="49992" xr:uid="{4A2DE8EE-0D6E-4BE0-A9AF-807AC66BC6CE}"/>
    <cellStyle name="Comma 8 5 2 3 3" xfId="32487" xr:uid="{031EA45A-C6E5-46FB-9E8E-6CEFEB2C67D1}"/>
    <cellStyle name="Comma 8 5 2 4" xfId="41240" xr:uid="{CC8CA107-5CC5-4143-B2C6-1D6227B63D4C}"/>
    <cellStyle name="Comma 8 5 2 5" xfId="23735" xr:uid="{409CA466-193E-4817-B328-4B300D6D2099}"/>
    <cellStyle name="Comma 8 5 3" xfId="8417" xr:uid="{00000000-0005-0000-0000-0000370B0000}"/>
    <cellStyle name="Comma 8 5 3 2" xfId="17170" xr:uid="{C9D2F560-BF14-46C8-BD82-067FFB220DA2}"/>
    <cellStyle name="Comma 8 5 3 2 2" xfId="52180" xr:uid="{D0CC25D1-F5AF-4171-8A88-328A76474160}"/>
    <cellStyle name="Comma 8 5 3 2 3" xfId="34675" xr:uid="{F1950B60-5C86-40F3-814B-03CAE74F83B5}"/>
    <cellStyle name="Comma 8 5 3 3" xfId="43428" xr:uid="{48A0B40C-8DC5-49C9-874D-B91F9B587636}"/>
    <cellStyle name="Comma 8 5 3 4" xfId="25923" xr:uid="{AE3ED8E0-1320-4CF5-9CD8-0830247E926E}"/>
    <cellStyle name="Comma 8 5 4" xfId="12794" xr:uid="{B8921F7D-0EBF-4882-83C8-4E8946CCF899}"/>
    <cellStyle name="Comma 8 5 4 2" xfId="47804" xr:uid="{9B098DFF-F214-49B5-824A-50DAAC181116}"/>
    <cellStyle name="Comma 8 5 4 3" xfId="30299" xr:uid="{5B48CC01-A1AC-42F2-9EA8-709D4CD03DC7}"/>
    <cellStyle name="Comma 8 5 5" xfId="39052" xr:uid="{51C5BFF4-7858-4F42-9805-D626932E0133}"/>
    <cellStyle name="Comma 8 5 6" xfId="21547" xr:uid="{C932BBE5-C40F-48FC-BB8C-897C873469C1}"/>
    <cellStyle name="Comma 8 6" xfId="5134" xr:uid="{00000000-0005-0000-0000-0000380B0000}"/>
    <cellStyle name="Comma 8 6 2" xfId="9511" xr:uid="{00000000-0005-0000-0000-0000390B0000}"/>
    <cellStyle name="Comma 8 6 2 2" xfId="18264" xr:uid="{D7D642AA-6752-4674-AC2F-D85589583663}"/>
    <cellStyle name="Comma 8 6 2 2 2" xfId="53274" xr:uid="{C814BF33-522E-49F6-8E97-5A21E0C274AA}"/>
    <cellStyle name="Comma 8 6 2 2 3" xfId="35769" xr:uid="{782A60C1-8E95-4106-9017-B244CF1E24A4}"/>
    <cellStyle name="Comma 8 6 2 3" xfId="44522" xr:uid="{4E9A5B14-256D-41C2-AA4D-9DB7F74ADA8D}"/>
    <cellStyle name="Comma 8 6 2 4" xfId="27017" xr:uid="{7B691C6F-C739-415C-AA6A-5AA2262700A8}"/>
    <cellStyle name="Comma 8 6 3" xfId="13888" xr:uid="{64DEE0D8-4D26-456D-9198-E634C034F64E}"/>
    <cellStyle name="Comma 8 6 3 2" xfId="48898" xr:uid="{41F2A850-3F36-4672-BF5B-BAD9DC43951F}"/>
    <cellStyle name="Comma 8 6 3 3" xfId="31393" xr:uid="{BDC61EDB-EBB6-4379-A7BF-06668A690080}"/>
    <cellStyle name="Comma 8 6 4" xfId="40146" xr:uid="{556D948F-E43A-4332-BC65-704B3638FF53}"/>
    <cellStyle name="Comma 8 6 5" xfId="22641" xr:uid="{4DDC38D6-1095-42D6-8250-309239082E35}"/>
    <cellStyle name="Comma 8 7" xfId="7323" xr:uid="{00000000-0005-0000-0000-00003A0B0000}"/>
    <cellStyle name="Comma 8 7 2" xfId="16076" xr:uid="{327501BF-CCAA-4C15-A76A-5F90103B18D7}"/>
    <cellStyle name="Comma 8 7 2 2" xfId="51086" xr:uid="{24594284-C222-4826-B4D4-F3957452F9DF}"/>
    <cellStyle name="Comma 8 7 2 3" xfId="33581" xr:uid="{C49E4C77-CB11-4718-B204-D012CF2EA711}"/>
    <cellStyle name="Comma 8 7 3" xfId="42334" xr:uid="{0DA3CC71-8C8B-4CA8-AE74-B60039DC887F}"/>
    <cellStyle name="Comma 8 7 4" xfId="24829" xr:uid="{A1C71001-9C89-442D-A369-1C2ED619E777}"/>
    <cellStyle name="Comma 8 8" xfId="11700" xr:uid="{9DD77C34-F9F2-48A3-9D81-99C37F773F52}"/>
    <cellStyle name="Comma 8 8 2" xfId="46710" xr:uid="{DC96911F-EB25-4E67-97B5-C2829B8CE588}"/>
    <cellStyle name="Comma 8 8 3" xfId="29205" xr:uid="{09F9D680-1538-4162-9A37-94AFC93737D3}"/>
    <cellStyle name="Comma 8 9" xfId="37958" xr:uid="{898FF87F-AEA5-4498-9BE6-65FEB58FEA86}"/>
    <cellStyle name="Comma 9" xfId="2977" xr:uid="{00000000-0005-0000-0000-00003B0B0000}"/>
    <cellStyle name="Comma 9 10" xfId="20494" xr:uid="{BA1D5BEC-BB47-457E-BA90-BB5A1F666A0F}"/>
    <cellStyle name="Comma 9 2" xfId="3089" xr:uid="{00000000-0005-0000-0000-00003C0B0000}"/>
    <cellStyle name="Comma 9 2 2" xfId="3365" xr:uid="{00000000-0005-0000-0000-00003D0B0000}"/>
    <cellStyle name="Comma 9 2 2 2" xfId="3918" xr:uid="{00000000-0005-0000-0000-00003E0B0000}"/>
    <cellStyle name="Comma 9 2 2 2 2" xfId="5014" xr:uid="{00000000-0005-0000-0000-00003F0B0000}"/>
    <cellStyle name="Comma 9 2 2 2 2 2" xfId="7203" xr:uid="{00000000-0005-0000-0000-0000400B0000}"/>
    <cellStyle name="Comma 9 2 2 2 2 2 2" xfId="11580" xr:uid="{00000000-0005-0000-0000-0000410B0000}"/>
    <cellStyle name="Comma 9 2 2 2 2 2 2 2" xfId="20333" xr:uid="{01138F88-747B-4106-BAAF-89A83D4D9D5B}"/>
    <cellStyle name="Comma 9 2 2 2 2 2 2 2 2" xfId="55343" xr:uid="{8023CD10-67D2-4862-83DD-5DF3EB8C89F4}"/>
    <cellStyle name="Comma 9 2 2 2 2 2 2 2 3" xfId="37838" xr:uid="{0A6F6A0B-4A71-4620-A7A7-92E012333C64}"/>
    <cellStyle name="Comma 9 2 2 2 2 2 2 3" xfId="46591" xr:uid="{B71E410B-7288-471A-946F-4E4055FE6608}"/>
    <cellStyle name="Comma 9 2 2 2 2 2 2 4" xfId="29086" xr:uid="{C2F816E8-F328-4261-9DE3-CBBEA8A64C51}"/>
    <cellStyle name="Comma 9 2 2 2 2 2 3" xfId="15957" xr:uid="{1CBC4D66-200D-494D-8F5C-93E148031FE2}"/>
    <cellStyle name="Comma 9 2 2 2 2 2 3 2" xfId="50967" xr:uid="{5EBEE1E4-202F-4EEB-AC70-C8C4EBDE8A64}"/>
    <cellStyle name="Comma 9 2 2 2 2 2 3 3" xfId="33462" xr:uid="{F2B0D8DF-F993-475A-AB28-066E108B2DAC}"/>
    <cellStyle name="Comma 9 2 2 2 2 2 4" xfId="42215" xr:uid="{9EEE80AD-7D22-4D9F-ABF9-68B589910745}"/>
    <cellStyle name="Comma 9 2 2 2 2 2 5" xfId="24710" xr:uid="{72F2CB7D-8339-45AD-AC3D-A78375DF3A87}"/>
    <cellStyle name="Comma 9 2 2 2 2 3" xfId="9392" xr:uid="{00000000-0005-0000-0000-0000420B0000}"/>
    <cellStyle name="Comma 9 2 2 2 2 3 2" xfId="18145" xr:uid="{A8EB92E4-7AF0-4DB2-A3E3-F5A379EFDCE9}"/>
    <cellStyle name="Comma 9 2 2 2 2 3 2 2" xfId="53155" xr:uid="{1DB311AC-DE31-4943-A6FC-B46795098B49}"/>
    <cellStyle name="Comma 9 2 2 2 2 3 2 3" xfId="35650" xr:uid="{34AAC80E-1778-4C76-B001-FA954B5AE79E}"/>
    <cellStyle name="Comma 9 2 2 2 2 3 3" xfId="44403" xr:uid="{23D76B0C-2144-4593-8E54-D841A4C5FBF9}"/>
    <cellStyle name="Comma 9 2 2 2 2 3 4" xfId="26898" xr:uid="{A1952B00-38FB-481F-9EEE-05B71F5D21FB}"/>
    <cellStyle name="Comma 9 2 2 2 2 4" xfId="13769" xr:uid="{1746900D-3C32-4F41-9803-81C8EE7F692E}"/>
    <cellStyle name="Comma 9 2 2 2 2 4 2" xfId="48779" xr:uid="{3790344D-99CA-452B-BBC5-A392FDE98819}"/>
    <cellStyle name="Comma 9 2 2 2 2 4 3" xfId="31274" xr:uid="{D13430E1-12C2-45D2-8A90-F1E6E3DDB6B7}"/>
    <cellStyle name="Comma 9 2 2 2 2 5" xfId="40027" xr:uid="{A6B06CDD-7DF9-4A2D-A666-523456AE4733}"/>
    <cellStyle name="Comma 9 2 2 2 2 6" xfId="22522" xr:uid="{BC5D084C-636A-4F20-A5D3-28F38FB3DBFC}"/>
    <cellStyle name="Comma 9 2 2 2 3" xfId="6109" xr:uid="{00000000-0005-0000-0000-0000430B0000}"/>
    <cellStyle name="Comma 9 2 2 2 3 2" xfId="10486" xr:uid="{00000000-0005-0000-0000-0000440B0000}"/>
    <cellStyle name="Comma 9 2 2 2 3 2 2" xfId="19239" xr:uid="{96BBBB94-E750-4F14-A8D6-A3B1D7C4A31C}"/>
    <cellStyle name="Comma 9 2 2 2 3 2 2 2" xfId="54249" xr:uid="{DEB7B393-A2E8-4AAE-A1C0-1980BE01DFF8}"/>
    <cellStyle name="Comma 9 2 2 2 3 2 2 3" xfId="36744" xr:uid="{0CD0CE4A-B8D4-4984-B649-AAAE44FE2B1A}"/>
    <cellStyle name="Comma 9 2 2 2 3 2 3" xfId="45497" xr:uid="{BFDB0D2C-AA10-446F-BAF3-2FE85B59A10E}"/>
    <cellStyle name="Comma 9 2 2 2 3 2 4" xfId="27992" xr:uid="{07248B0E-0F6D-48DC-B2DD-A038C4898A70}"/>
    <cellStyle name="Comma 9 2 2 2 3 3" xfId="14863" xr:uid="{B4A83159-DEC1-4CB7-BC08-E594399501C6}"/>
    <cellStyle name="Comma 9 2 2 2 3 3 2" xfId="49873" xr:uid="{FB405E1C-EC45-476F-8A79-C19EFBB42D8E}"/>
    <cellStyle name="Comma 9 2 2 2 3 3 3" xfId="32368" xr:uid="{F91EA456-D13F-4BC9-A38C-8FE574454413}"/>
    <cellStyle name="Comma 9 2 2 2 3 4" xfId="41121" xr:uid="{DB409BEF-994F-422A-B1E9-3F6EF3E0CA56}"/>
    <cellStyle name="Comma 9 2 2 2 3 5" xfId="23616" xr:uid="{7B458BA4-E402-4DEE-8F5C-4C1436A4FD9B}"/>
    <cellStyle name="Comma 9 2 2 2 4" xfId="8298" xr:uid="{00000000-0005-0000-0000-0000450B0000}"/>
    <cellStyle name="Comma 9 2 2 2 4 2" xfId="17051" xr:uid="{B8A26C1E-4E35-4A99-9430-BD7B3D343E5F}"/>
    <cellStyle name="Comma 9 2 2 2 4 2 2" xfId="52061" xr:uid="{7D6CE270-73B7-4F56-BF0C-180AD1459A2C}"/>
    <cellStyle name="Comma 9 2 2 2 4 2 3" xfId="34556" xr:uid="{390C8699-B364-4597-A6DC-C69B8B2997FD}"/>
    <cellStyle name="Comma 9 2 2 2 4 3" xfId="43309" xr:uid="{5550D810-007E-4734-95FD-082A5ECB31F8}"/>
    <cellStyle name="Comma 9 2 2 2 4 4" xfId="25804" xr:uid="{F5716983-A774-42C1-B468-E9C3EE3EE5B5}"/>
    <cellStyle name="Comma 9 2 2 2 5" xfId="12675" xr:uid="{DF06757B-DD5B-429D-933F-61F29445398E}"/>
    <cellStyle name="Comma 9 2 2 2 5 2" xfId="47685" xr:uid="{6021E7CA-4C14-4C66-92BF-B896406E12B4}"/>
    <cellStyle name="Comma 9 2 2 2 5 3" xfId="30180" xr:uid="{9B16E086-7A08-4E81-B2E3-A1A2869AB443}"/>
    <cellStyle name="Comma 9 2 2 2 6" xfId="38933" xr:uid="{83C76C70-DEEF-43A8-9603-91E9CC47246C}"/>
    <cellStyle name="Comma 9 2 2 2 7" xfId="21428" xr:uid="{A749D7D0-4FD6-474D-89AE-92D76D1B9B7A}"/>
    <cellStyle name="Comma 9 2 2 3" xfId="4466" xr:uid="{00000000-0005-0000-0000-0000460B0000}"/>
    <cellStyle name="Comma 9 2 2 3 2" xfId="6655" xr:uid="{00000000-0005-0000-0000-0000470B0000}"/>
    <cellStyle name="Comma 9 2 2 3 2 2" xfId="11032" xr:uid="{00000000-0005-0000-0000-0000480B0000}"/>
    <cellStyle name="Comma 9 2 2 3 2 2 2" xfId="19785" xr:uid="{2819D30D-C149-4AE6-90B2-B38F2C683507}"/>
    <cellStyle name="Comma 9 2 2 3 2 2 2 2" xfId="54795" xr:uid="{A7A6A7EA-D28F-4725-8AC3-FF11A12A5C5D}"/>
    <cellStyle name="Comma 9 2 2 3 2 2 2 3" xfId="37290" xr:uid="{44A3B632-3CFC-4C0C-8FC6-BFE58FBD2ED8}"/>
    <cellStyle name="Comma 9 2 2 3 2 2 3" xfId="46043" xr:uid="{CF70AEF2-77AE-48BC-B2AB-F0F0E59C2B21}"/>
    <cellStyle name="Comma 9 2 2 3 2 2 4" xfId="28538" xr:uid="{40F7B75E-0370-4510-B105-74896BC6C555}"/>
    <cellStyle name="Comma 9 2 2 3 2 3" xfId="15409" xr:uid="{D1C02B48-4D9E-45A4-B90A-AC7C52DA8C78}"/>
    <cellStyle name="Comma 9 2 2 3 2 3 2" xfId="50419" xr:uid="{3A15F6B0-4B76-4157-84E3-691704EA03B7}"/>
    <cellStyle name="Comma 9 2 2 3 2 3 3" xfId="32914" xr:uid="{CD72E3AF-15B1-4EAE-906E-346050EB54D2}"/>
    <cellStyle name="Comma 9 2 2 3 2 4" xfId="41667" xr:uid="{E4DBE63C-CD0E-4442-ADB0-C755E53FBA1D}"/>
    <cellStyle name="Comma 9 2 2 3 2 5" xfId="24162" xr:uid="{843823FE-E319-4F45-81A9-DF54B3F2BAFC}"/>
    <cellStyle name="Comma 9 2 2 3 3" xfId="8844" xr:uid="{00000000-0005-0000-0000-0000490B0000}"/>
    <cellStyle name="Comma 9 2 2 3 3 2" xfId="17597" xr:uid="{94D3F74C-BC17-4C0C-913C-91C8D200BBEF}"/>
    <cellStyle name="Comma 9 2 2 3 3 2 2" xfId="52607" xr:uid="{AF471456-896E-4D0A-944D-3687EA088BC3}"/>
    <cellStyle name="Comma 9 2 2 3 3 2 3" xfId="35102" xr:uid="{CBDAD2FB-A564-4A26-A763-2B32A6F5A3B1}"/>
    <cellStyle name="Comma 9 2 2 3 3 3" xfId="43855" xr:uid="{D575C0A5-D8E6-4498-A10C-00488CC1F875}"/>
    <cellStyle name="Comma 9 2 2 3 3 4" xfId="26350" xr:uid="{03E2A271-F7FF-4F62-8B8A-6A2FDB171C5F}"/>
    <cellStyle name="Comma 9 2 2 3 4" xfId="13221" xr:uid="{F0515EEE-5869-47D0-916C-776AE9D288E6}"/>
    <cellStyle name="Comma 9 2 2 3 4 2" xfId="48231" xr:uid="{957E804C-8A37-4B72-ACF9-AB418B5D62D7}"/>
    <cellStyle name="Comma 9 2 2 3 4 3" xfId="30726" xr:uid="{5DBA5762-DBDB-4D47-86CC-3FA55C8EFBCF}"/>
    <cellStyle name="Comma 9 2 2 3 5" xfId="39479" xr:uid="{5BE17CF3-CFCB-4979-9163-EA5A398EE244}"/>
    <cellStyle name="Comma 9 2 2 3 6" xfId="21974" xr:uid="{DAB5F06E-F524-4598-B3B7-47C3D56A51E2}"/>
    <cellStyle name="Comma 9 2 2 4" xfId="5561" xr:uid="{00000000-0005-0000-0000-00004A0B0000}"/>
    <cellStyle name="Comma 9 2 2 4 2" xfId="9938" xr:uid="{00000000-0005-0000-0000-00004B0B0000}"/>
    <cellStyle name="Comma 9 2 2 4 2 2" xfId="18691" xr:uid="{120248A9-F0AE-4DB0-8281-3B41A4879B31}"/>
    <cellStyle name="Comma 9 2 2 4 2 2 2" xfId="53701" xr:uid="{A0FFD0D9-EC96-46CE-A68D-A51E320584DA}"/>
    <cellStyle name="Comma 9 2 2 4 2 2 3" xfId="36196" xr:uid="{74C9BC61-43B7-49A0-B91F-65E32B3D9A5C}"/>
    <cellStyle name="Comma 9 2 2 4 2 3" xfId="44949" xr:uid="{3D294F3F-4A24-4D31-B055-B44FDDAC79A9}"/>
    <cellStyle name="Comma 9 2 2 4 2 4" xfId="27444" xr:uid="{8D19DA15-D3DD-4733-A1A1-5C67D172E5E7}"/>
    <cellStyle name="Comma 9 2 2 4 3" xfId="14315" xr:uid="{34884E08-9C71-4C2E-B2C4-49FDEB8B2A53}"/>
    <cellStyle name="Comma 9 2 2 4 3 2" xfId="49325" xr:uid="{06BCCBE3-535A-4F66-A14D-98DAD3D1438A}"/>
    <cellStyle name="Comma 9 2 2 4 3 3" xfId="31820" xr:uid="{BB2BD1A7-FB66-41CB-BC58-729C245BAC52}"/>
    <cellStyle name="Comma 9 2 2 4 4" xfId="40573" xr:uid="{92A57CC7-8A69-44B4-ACEB-196D5D5396AF}"/>
    <cellStyle name="Comma 9 2 2 4 5" xfId="23068" xr:uid="{694E5473-655F-4012-B2E8-853EA7177DA6}"/>
    <cellStyle name="Comma 9 2 2 5" xfId="7750" xr:uid="{00000000-0005-0000-0000-00004C0B0000}"/>
    <cellStyle name="Comma 9 2 2 5 2" xfId="16503" xr:uid="{DFDDED73-8385-49F5-948A-B5DD6C5C26AF}"/>
    <cellStyle name="Comma 9 2 2 5 2 2" xfId="51513" xr:uid="{BC1299A1-6A32-49B9-9BA2-855B1014E3ED}"/>
    <cellStyle name="Comma 9 2 2 5 2 3" xfId="34008" xr:uid="{56BF4004-498E-4EBB-9C5D-65D3BC7A2BD4}"/>
    <cellStyle name="Comma 9 2 2 5 3" xfId="42761" xr:uid="{D6401EFB-FB83-4138-B474-4A9B57706592}"/>
    <cellStyle name="Comma 9 2 2 5 4" xfId="25256" xr:uid="{BFB9A196-9317-42E8-9587-DDD4212870AA}"/>
    <cellStyle name="Comma 9 2 2 6" xfId="12127" xr:uid="{8E681007-98DF-4C68-9504-289132349C6A}"/>
    <cellStyle name="Comma 9 2 2 6 2" xfId="47137" xr:uid="{7BAA25F3-B937-42B5-A857-41934B9552C5}"/>
    <cellStyle name="Comma 9 2 2 6 3" xfId="29632" xr:uid="{39BC4D4D-4243-4615-BC95-BE4B5E31A45F}"/>
    <cellStyle name="Comma 9 2 2 7" xfId="38385" xr:uid="{71841D28-28A8-428A-9F05-82D618E10D62}"/>
    <cellStyle name="Comma 9 2 2 8" xfId="20880" xr:uid="{7949CF97-52E4-4FA2-9373-56B9EDA24DC5}"/>
    <cellStyle name="Comma 9 2 3" xfId="3644" xr:uid="{00000000-0005-0000-0000-00004D0B0000}"/>
    <cellStyle name="Comma 9 2 3 2" xfId="4740" xr:uid="{00000000-0005-0000-0000-00004E0B0000}"/>
    <cellStyle name="Comma 9 2 3 2 2" xfId="6929" xr:uid="{00000000-0005-0000-0000-00004F0B0000}"/>
    <cellStyle name="Comma 9 2 3 2 2 2" xfId="11306" xr:uid="{00000000-0005-0000-0000-0000500B0000}"/>
    <cellStyle name="Comma 9 2 3 2 2 2 2" xfId="20059" xr:uid="{6CFA0BCA-F8A5-4BFA-92DA-E83DEDAA89D5}"/>
    <cellStyle name="Comma 9 2 3 2 2 2 2 2" xfId="55069" xr:uid="{D0A2EB1E-699B-46E0-89BC-013FD4C3A823}"/>
    <cellStyle name="Comma 9 2 3 2 2 2 2 3" xfId="37564" xr:uid="{96381016-C1BF-47A0-BD0B-76051FB7742B}"/>
    <cellStyle name="Comma 9 2 3 2 2 2 3" xfId="46317" xr:uid="{5DE541FD-81F4-4AA7-8CD2-D0B92D7A8081}"/>
    <cellStyle name="Comma 9 2 3 2 2 2 4" xfId="28812" xr:uid="{7A949140-6C6C-4079-8D40-D226D2BE225F}"/>
    <cellStyle name="Comma 9 2 3 2 2 3" xfId="15683" xr:uid="{99C2C121-63FF-48A7-83A0-4FF5CDD352DD}"/>
    <cellStyle name="Comma 9 2 3 2 2 3 2" xfId="50693" xr:uid="{9BA146A3-BA5E-4A7F-8CD1-4E103792F4D2}"/>
    <cellStyle name="Comma 9 2 3 2 2 3 3" xfId="33188" xr:uid="{D63DBBC0-932E-4EB6-AA8C-8A6E02C2C04B}"/>
    <cellStyle name="Comma 9 2 3 2 2 4" xfId="41941" xr:uid="{C7808E19-B62D-4FC7-8FE9-35ADA991406B}"/>
    <cellStyle name="Comma 9 2 3 2 2 5" xfId="24436" xr:uid="{BB8BB2A3-8415-4A6B-8B50-473D3395C562}"/>
    <cellStyle name="Comma 9 2 3 2 3" xfId="9118" xr:uid="{00000000-0005-0000-0000-0000510B0000}"/>
    <cellStyle name="Comma 9 2 3 2 3 2" xfId="17871" xr:uid="{874944E4-3AB3-46F9-966C-AC9937242D2D}"/>
    <cellStyle name="Comma 9 2 3 2 3 2 2" xfId="52881" xr:uid="{452021AE-5F82-49A8-B111-EE18FCA9D337}"/>
    <cellStyle name="Comma 9 2 3 2 3 2 3" xfId="35376" xr:uid="{8B59A6C5-7D96-41FD-B7C4-8D439A50E3ED}"/>
    <cellStyle name="Comma 9 2 3 2 3 3" xfId="44129" xr:uid="{89FEB9EC-7630-428E-A132-BBD43479D876}"/>
    <cellStyle name="Comma 9 2 3 2 3 4" xfId="26624" xr:uid="{77733C6D-C5DA-4858-A394-3E8E08270FD4}"/>
    <cellStyle name="Comma 9 2 3 2 4" xfId="13495" xr:uid="{F854C81D-3204-4873-BE85-CC6C6E724717}"/>
    <cellStyle name="Comma 9 2 3 2 4 2" xfId="48505" xr:uid="{E6BE6A86-6B5B-46B6-AAD6-B970E41C73C6}"/>
    <cellStyle name="Comma 9 2 3 2 4 3" xfId="31000" xr:uid="{A0EDE7AB-B9DD-4444-A3D3-C68B777F7628}"/>
    <cellStyle name="Comma 9 2 3 2 5" xfId="39753" xr:uid="{4BA48124-D83C-4B11-8236-F0EEEEC3E8E7}"/>
    <cellStyle name="Comma 9 2 3 2 6" xfId="22248" xr:uid="{9F670E1A-B338-46C8-A87F-C36CB4E0CC49}"/>
    <cellStyle name="Comma 9 2 3 3" xfId="5835" xr:uid="{00000000-0005-0000-0000-0000520B0000}"/>
    <cellStyle name="Comma 9 2 3 3 2" xfId="10212" xr:uid="{00000000-0005-0000-0000-0000530B0000}"/>
    <cellStyle name="Comma 9 2 3 3 2 2" xfId="18965" xr:uid="{FEB5494D-7651-42FB-9952-B461FC97D002}"/>
    <cellStyle name="Comma 9 2 3 3 2 2 2" xfId="53975" xr:uid="{CFB1B3A2-67B0-409B-88F9-13E5DF2EF11C}"/>
    <cellStyle name="Comma 9 2 3 3 2 2 3" xfId="36470" xr:uid="{BCDF89C2-C241-4E9F-BD17-161FCA31CBD5}"/>
    <cellStyle name="Comma 9 2 3 3 2 3" xfId="45223" xr:uid="{316A4A53-C9E1-42EC-BF24-494E889DCE86}"/>
    <cellStyle name="Comma 9 2 3 3 2 4" xfId="27718" xr:uid="{C2797332-1C3D-446F-AF36-86185ADA5E00}"/>
    <cellStyle name="Comma 9 2 3 3 3" xfId="14589" xr:uid="{F94C0E39-7C94-468A-8861-29CD6CAD7483}"/>
    <cellStyle name="Comma 9 2 3 3 3 2" xfId="49599" xr:uid="{587C9C0D-6D50-4A52-8C33-B3226E412716}"/>
    <cellStyle name="Comma 9 2 3 3 3 3" xfId="32094" xr:uid="{FBF02F22-0A95-41D7-8CAA-ED306B02B600}"/>
    <cellStyle name="Comma 9 2 3 3 4" xfId="40847" xr:uid="{2F5D502A-AC27-430C-9982-E63799FEF7AD}"/>
    <cellStyle name="Comma 9 2 3 3 5" xfId="23342" xr:uid="{D581578D-B3F5-4664-9F51-6E706542CB62}"/>
    <cellStyle name="Comma 9 2 3 4" xfId="8024" xr:uid="{00000000-0005-0000-0000-0000540B0000}"/>
    <cellStyle name="Comma 9 2 3 4 2" xfId="16777" xr:uid="{000CE1CA-A288-41AE-99BA-8D5E7E6BEAD7}"/>
    <cellStyle name="Comma 9 2 3 4 2 2" xfId="51787" xr:uid="{AF7D0363-D049-4252-85A7-122B67D6B17A}"/>
    <cellStyle name="Comma 9 2 3 4 2 3" xfId="34282" xr:uid="{03B38FBC-FBEF-4984-8ABC-F90891B2FA8C}"/>
    <cellStyle name="Comma 9 2 3 4 3" xfId="43035" xr:uid="{A4B16940-D372-4022-BAF9-87F6F26F00BA}"/>
    <cellStyle name="Comma 9 2 3 4 4" xfId="25530" xr:uid="{7126C899-2CA8-4852-A91D-EC3E43435A76}"/>
    <cellStyle name="Comma 9 2 3 5" xfId="12401" xr:uid="{71706B00-F003-47D1-AE3F-F7668A1C08AE}"/>
    <cellStyle name="Comma 9 2 3 5 2" xfId="47411" xr:uid="{FBB6B135-A20E-4B94-86D9-BE7A31123E5D}"/>
    <cellStyle name="Comma 9 2 3 5 3" xfId="29906" xr:uid="{3E5F4E7D-C843-4FC0-B35E-B0FC98C8BA0E}"/>
    <cellStyle name="Comma 9 2 3 6" xfId="38659" xr:uid="{234C7F03-F3F5-4A55-A508-91EE26CA956E}"/>
    <cellStyle name="Comma 9 2 3 7" xfId="21154" xr:uid="{BED1F649-394B-44B1-90B6-B1E3209E7A0A}"/>
    <cellStyle name="Comma 9 2 4" xfId="4192" xr:uid="{00000000-0005-0000-0000-0000550B0000}"/>
    <cellStyle name="Comma 9 2 4 2" xfId="6381" xr:uid="{00000000-0005-0000-0000-0000560B0000}"/>
    <cellStyle name="Comma 9 2 4 2 2" xfId="10758" xr:uid="{00000000-0005-0000-0000-0000570B0000}"/>
    <cellStyle name="Comma 9 2 4 2 2 2" xfId="19511" xr:uid="{A6612B3A-5A92-4FF7-9EA1-6296FDFBEFAC}"/>
    <cellStyle name="Comma 9 2 4 2 2 2 2" xfId="54521" xr:uid="{B8D0EF0C-1349-4ABB-996A-33DF33E56F21}"/>
    <cellStyle name="Comma 9 2 4 2 2 2 3" xfId="37016" xr:uid="{6A130BA0-5866-482D-B70C-AC364F81D6CE}"/>
    <cellStyle name="Comma 9 2 4 2 2 3" xfId="45769" xr:uid="{65A3FA44-7E75-414B-BBD9-4B82689B204A}"/>
    <cellStyle name="Comma 9 2 4 2 2 4" xfId="28264" xr:uid="{DF2FF5EC-5E68-4B93-8D5E-19C16E6794F3}"/>
    <cellStyle name="Comma 9 2 4 2 3" xfId="15135" xr:uid="{F3A54174-6192-44AC-9D47-CA78F04F2463}"/>
    <cellStyle name="Comma 9 2 4 2 3 2" xfId="50145" xr:uid="{DE0CD538-1788-4D05-9BAD-44A02D8DEA5E}"/>
    <cellStyle name="Comma 9 2 4 2 3 3" xfId="32640" xr:uid="{BD2834B9-CE88-48CF-96DB-3A8031CC1758}"/>
    <cellStyle name="Comma 9 2 4 2 4" xfId="41393" xr:uid="{B123C086-2E4F-468E-BEAC-EB3D3771033B}"/>
    <cellStyle name="Comma 9 2 4 2 5" xfId="23888" xr:uid="{9F90848F-69EA-4EBB-B370-50850071123A}"/>
    <cellStyle name="Comma 9 2 4 3" xfId="8570" xr:uid="{00000000-0005-0000-0000-0000580B0000}"/>
    <cellStyle name="Comma 9 2 4 3 2" xfId="17323" xr:uid="{CAC751DE-D04B-4AA6-8A1E-49211F98D042}"/>
    <cellStyle name="Comma 9 2 4 3 2 2" xfId="52333" xr:uid="{B55E7761-E3C4-4573-979E-C32F902C9D28}"/>
    <cellStyle name="Comma 9 2 4 3 2 3" xfId="34828" xr:uid="{7A7E9590-94BC-4E85-AC7B-960EE1D1E2EC}"/>
    <cellStyle name="Comma 9 2 4 3 3" xfId="43581" xr:uid="{321F32ED-D5D9-4CE8-9BEA-0212FBE8A53B}"/>
    <cellStyle name="Comma 9 2 4 3 4" xfId="26076" xr:uid="{B9A1056D-365D-46FE-81AF-C77F427D78FF}"/>
    <cellStyle name="Comma 9 2 4 4" xfId="12947" xr:uid="{28F82B57-3D33-4C24-8591-7E88226C8161}"/>
    <cellStyle name="Comma 9 2 4 4 2" xfId="47957" xr:uid="{E026D9EB-BB7F-43A1-9F8C-A1FEF02A7E64}"/>
    <cellStyle name="Comma 9 2 4 4 3" xfId="30452" xr:uid="{FD4E4CF9-86F0-4EAD-8446-CB95FD1A2291}"/>
    <cellStyle name="Comma 9 2 4 5" xfId="39205" xr:uid="{6AF5DB5F-B162-4F2A-82B0-59EE4B928B4E}"/>
    <cellStyle name="Comma 9 2 4 6" xfId="21700" xr:uid="{F3DF6602-032B-49B7-AEFF-4769A05CC88F}"/>
    <cellStyle name="Comma 9 2 5" xfId="5287" xr:uid="{00000000-0005-0000-0000-0000590B0000}"/>
    <cellStyle name="Comma 9 2 5 2" xfId="9664" xr:uid="{00000000-0005-0000-0000-00005A0B0000}"/>
    <cellStyle name="Comma 9 2 5 2 2" xfId="18417" xr:uid="{FD8BFC60-9E77-4008-947F-E5DDE4398878}"/>
    <cellStyle name="Comma 9 2 5 2 2 2" xfId="53427" xr:uid="{CF097FFE-1428-459A-B878-CFC555D39763}"/>
    <cellStyle name="Comma 9 2 5 2 2 3" xfId="35922" xr:uid="{42AF1951-958F-4FCD-8B62-8FB6340AB716}"/>
    <cellStyle name="Comma 9 2 5 2 3" xfId="44675" xr:uid="{B74FE06E-F9C1-473F-BEA6-358A764F90C3}"/>
    <cellStyle name="Comma 9 2 5 2 4" xfId="27170" xr:uid="{FAC51A94-8760-4F6C-8C0C-F7E30DA4504E}"/>
    <cellStyle name="Comma 9 2 5 3" xfId="14041" xr:uid="{FEFBFC8A-FFF6-4653-B668-B30CA7ABEC29}"/>
    <cellStyle name="Comma 9 2 5 3 2" xfId="49051" xr:uid="{AE7AB55C-B150-40E3-9DBE-06D77153EF90}"/>
    <cellStyle name="Comma 9 2 5 3 3" xfId="31546" xr:uid="{9FE4A19C-AE4D-4759-983F-456CBDAB52CD}"/>
    <cellStyle name="Comma 9 2 5 4" xfId="40299" xr:uid="{EC40B675-04F0-411A-8056-69547354253C}"/>
    <cellStyle name="Comma 9 2 5 5" xfId="22794" xr:uid="{498834D3-6E3C-4C55-A0DC-209A9183B8B7}"/>
    <cellStyle name="Comma 9 2 6" xfId="7476" xr:uid="{00000000-0005-0000-0000-00005B0B0000}"/>
    <cellStyle name="Comma 9 2 6 2" xfId="16229" xr:uid="{6BFA131C-97A8-4442-B05F-A9BB0D2CDDBC}"/>
    <cellStyle name="Comma 9 2 6 2 2" xfId="51239" xr:uid="{5083D168-14D9-4962-8ADE-4D2CE56A46EA}"/>
    <cellStyle name="Comma 9 2 6 2 3" xfId="33734" xr:uid="{B7864005-0CB4-4D21-A5F7-6C33A7323886}"/>
    <cellStyle name="Comma 9 2 6 3" xfId="42487" xr:uid="{6625A618-5975-43A0-A525-A07115FAFD1D}"/>
    <cellStyle name="Comma 9 2 6 4" xfId="24982" xr:uid="{1D8E0B2F-D001-46E0-94E6-0B33280B1C27}"/>
    <cellStyle name="Comma 9 2 7" xfId="11853" xr:uid="{2AB5C7E7-0FA2-460F-98B9-9759871B96F7}"/>
    <cellStyle name="Comma 9 2 7 2" xfId="46863" xr:uid="{3F9E8913-6907-461E-825D-271F0B02FF3A}"/>
    <cellStyle name="Comma 9 2 7 3" xfId="29358" xr:uid="{A9E98FF6-332F-4A22-A5F9-35E30FA4FF69}"/>
    <cellStyle name="Comma 9 2 8" xfId="38111" xr:uid="{24AA0B4B-B3AA-4D0E-8BF5-6BB725539669}"/>
    <cellStyle name="Comma 9 2 9" xfId="20606" xr:uid="{6EABB122-111D-4B98-A009-101D483F0477}"/>
    <cellStyle name="Comma 9 3" xfId="3253" xr:uid="{00000000-0005-0000-0000-00005C0B0000}"/>
    <cellStyle name="Comma 9 3 2" xfId="3806" xr:uid="{00000000-0005-0000-0000-00005D0B0000}"/>
    <cellStyle name="Comma 9 3 2 2" xfId="4902" xr:uid="{00000000-0005-0000-0000-00005E0B0000}"/>
    <cellStyle name="Comma 9 3 2 2 2" xfId="7091" xr:uid="{00000000-0005-0000-0000-00005F0B0000}"/>
    <cellStyle name="Comma 9 3 2 2 2 2" xfId="11468" xr:uid="{00000000-0005-0000-0000-0000600B0000}"/>
    <cellStyle name="Comma 9 3 2 2 2 2 2" xfId="20221" xr:uid="{4F919386-02B0-404A-99AE-C3FB68A0A335}"/>
    <cellStyle name="Comma 9 3 2 2 2 2 2 2" xfId="55231" xr:uid="{A2F05789-65C4-4BA1-BE88-0275E5E86A88}"/>
    <cellStyle name="Comma 9 3 2 2 2 2 2 3" xfId="37726" xr:uid="{09BDA36A-C395-40E0-BEF7-BA3E7058B407}"/>
    <cellStyle name="Comma 9 3 2 2 2 2 3" xfId="46479" xr:uid="{29BE8541-3B35-4AD4-886C-D1F7A75BF934}"/>
    <cellStyle name="Comma 9 3 2 2 2 2 4" xfId="28974" xr:uid="{CE3795C4-9BCF-47D8-89B0-D91B2884B4B6}"/>
    <cellStyle name="Comma 9 3 2 2 2 3" xfId="15845" xr:uid="{A8EE4C9A-0370-429B-97E3-71B7AA3A2F45}"/>
    <cellStyle name="Comma 9 3 2 2 2 3 2" xfId="50855" xr:uid="{655FCC1E-23DD-4504-8213-1F4DBED5E24C}"/>
    <cellStyle name="Comma 9 3 2 2 2 3 3" xfId="33350" xr:uid="{EEA49F65-2381-43D4-9512-D796359724FF}"/>
    <cellStyle name="Comma 9 3 2 2 2 4" xfId="42103" xr:uid="{78804C28-2C51-46B3-9719-A76D20AF41A0}"/>
    <cellStyle name="Comma 9 3 2 2 2 5" xfId="24598" xr:uid="{7E3242A3-89F8-4902-A88D-24EC1BA9DA5A}"/>
    <cellStyle name="Comma 9 3 2 2 3" xfId="9280" xr:uid="{00000000-0005-0000-0000-0000610B0000}"/>
    <cellStyle name="Comma 9 3 2 2 3 2" xfId="18033" xr:uid="{75E33091-F2AF-409D-9CBB-EA4108708E39}"/>
    <cellStyle name="Comma 9 3 2 2 3 2 2" xfId="53043" xr:uid="{E7BC8F93-5ECB-44F5-BCD1-FDB290B44DF6}"/>
    <cellStyle name="Comma 9 3 2 2 3 2 3" xfId="35538" xr:uid="{671B78C7-84AC-484A-BB58-6786D4217DE5}"/>
    <cellStyle name="Comma 9 3 2 2 3 3" xfId="44291" xr:uid="{3A215823-DC31-4140-A6E3-7C55D2B99AE9}"/>
    <cellStyle name="Comma 9 3 2 2 3 4" xfId="26786" xr:uid="{1E030D39-24C5-462B-97E7-2806B488F380}"/>
    <cellStyle name="Comma 9 3 2 2 4" xfId="13657" xr:uid="{9C724381-54A4-41DD-AC35-0B41339B5A77}"/>
    <cellStyle name="Comma 9 3 2 2 4 2" xfId="48667" xr:uid="{D5A038B8-7E6D-4A4D-8495-10EEA47ACC58}"/>
    <cellStyle name="Comma 9 3 2 2 4 3" xfId="31162" xr:uid="{4A8E1A93-1F7F-44FC-8840-E911BBB8E08D}"/>
    <cellStyle name="Comma 9 3 2 2 5" xfId="39915" xr:uid="{C1AAFE3E-BE87-470C-A3FD-76F2603A2676}"/>
    <cellStyle name="Comma 9 3 2 2 6" xfId="22410" xr:uid="{986F0F3C-B413-426A-B172-A631F6A4FED9}"/>
    <cellStyle name="Comma 9 3 2 3" xfId="5997" xr:uid="{00000000-0005-0000-0000-0000620B0000}"/>
    <cellStyle name="Comma 9 3 2 3 2" xfId="10374" xr:uid="{00000000-0005-0000-0000-0000630B0000}"/>
    <cellStyle name="Comma 9 3 2 3 2 2" xfId="19127" xr:uid="{CC9933DF-37E5-4DDB-8053-35BD082DB02C}"/>
    <cellStyle name="Comma 9 3 2 3 2 2 2" xfId="54137" xr:uid="{F13600AB-B6F6-401A-A5B7-EF5E2AB9E3C6}"/>
    <cellStyle name="Comma 9 3 2 3 2 2 3" xfId="36632" xr:uid="{E1D7C174-253A-45CB-B887-278FBC2BA5B5}"/>
    <cellStyle name="Comma 9 3 2 3 2 3" xfId="45385" xr:uid="{B47A1629-C786-4C0D-81FD-2E647FFF33FD}"/>
    <cellStyle name="Comma 9 3 2 3 2 4" xfId="27880" xr:uid="{15FB949E-B750-4F7F-B454-34639854D8FF}"/>
    <cellStyle name="Comma 9 3 2 3 3" xfId="14751" xr:uid="{4C51BB58-EB52-40BC-883E-04702A8312CC}"/>
    <cellStyle name="Comma 9 3 2 3 3 2" xfId="49761" xr:uid="{E01BE567-2CB3-420E-BBA6-227106CACCA9}"/>
    <cellStyle name="Comma 9 3 2 3 3 3" xfId="32256" xr:uid="{5B69D63E-B802-4236-B274-DD48339308E5}"/>
    <cellStyle name="Comma 9 3 2 3 4" xfId="41009" xr:uid="{BDF4253C-421F-4FE1-80AB-E6E6D4F56FA4}"/>
    <cellStyle name="Comma 9 3 2 3 5" xfId="23504" xr:uid="{F18428CE-356F-4371-AB7E-0676D277C8B5}"/>
    <cellStyle name="Comma 9 3 2 4" xfId="8186" xr:uid="{00000000-0005-0000-0000-0000640B0000}"/>
    <cellStyle name="Comma 9 3 2 4 2" xfId="16939" xr:uid="{DA3539AF-B079-4F6B-ADD9-332BF66E51E3}"/>
    <cellStyle name="Comma 9 3 2 4 2 2" xfId="51949" xr:uid="{D6F90B73-39E7-44CD-BAED-1495D47E3B3A}"/>
    <cellStyle name="Comma 9 3 2 4 2 3" xfId="34444" xr:uid="{654BC80C-3BCE-492B-AA56-9DFD7E6847DC}"/>
    <cellStyle name="Comma 9 3 2 4 3" xfId="43197" xr:uid="{18DAAC87-C1FD-4968-8954-83B25BB33B07}"/>
    <cellStyle name="Comma 9 3 2 4 4" xfId="25692" xr:uid="{53306AD5-A553-499E-B4EF-D3B1B4497961}"/>
    <cellStyle name="Comma 9 3 2 5" xfId="12563" xr:uid="{937CE912-46D9-4538-B591-AF15996CA87F}"/>
    <cellStyle name="Comma 9 3 2 5 2" xfId="47573" xr:uid="{A00678F2-F3E6-4318-8CAA-C1507017FBD3}"/>
    <cellStyle name="Comma 9 3 2 5 3" xfId="30068" xr:uid="{D6E16A42-9F23-4AF9-BCF2-1404F5E0E4B2}"/>
    <cellStyle name="Comma 9 3 2 6" xfId="38821" xr:uid="{372323CA-2554-446A-A34D-71E9E29BD621}"/>
    <cellStyle name="Comma 9 3 2 7" xfId="21316" xr:uid="{835C4716-CA0F-4EDB-B9DE-60B792F6151D}"/>
    <cellStyle name="Comma 9 3 3" xfId="4354" xr:uid="{00000000-0005-0000-0000-0000650B0000}"/>
    <cellStyle name="Comma 9 3 3 2" xfId="6543" xr:uid="{00000000-0005-0000-0000-0000660B0000}"/>
    <cellStyle name="Comma 9 3 3 2 2" xfId="10920" xr:uid="{00000000-0005-0000-0000-0000670B0000}"/>
    <cellStyle name="Comma 9 3 3 2 2 2" xfId="19673" xr:uid="{AC8A5982-6205-41C8-B359-116761106C74}"/>
    <cellStyle name="Comma 9 3 3 2 2 2 2" xfId="54683" xr:uid="{896AD023-4A57-4EA6-8A3D-936506065380}"/>
    <cellStyle name="Comma 9 3 3 2 2 2 3" xfId="37178" xr:uid="{9BA0F9E1-C45C-43BC-B59A-81A45D1819AA}"/>
    <cellStyle name="Comma 9 3 3 2 2 3" xfId="45931" xr:uid="{91A41606-B7CD-49AB-8B9D-B5D2D588EF44}"/>
    <cellStyle name="Comma 9 3 3 2 2 4" xfId="28426" xr:uid="{1C23D4FD-8BF5-41E0-B0E6-88E2FFF2B3A2}"/>
    <cellStyle name="Comma 9 3 3 2 3" xfId="15297" xr:uid="{E293D905-99D7-4FCD-B30E-360236485E18}"/>
    <cellStyle name="Comma 9 3 3 2 3 2" xfId="50307" xr:uid="{0CDFD543-C956-4205-8C94-B5AF9B851D75}"/>
    <cellStyle name="Comma 9 3 3 2 3 3" xfId="32802" xr:uid="{29852630-834F-4BDE-BAF8-62E16BC99318}"/>
    <cellStyle name="Comma 9 3 3 2 4" xfId="41555" xr:uid="{671FA300-419B-4C2F-A7BC-928D393B51CE}"/>
    <cellStyle name="Comma 9 3 3 2 5" xfId="24050" xr:uid="{64470BF4-91BF-4F62-99F8-DA4E074C2296}"/>
    <cellStyle name="Comma 9 3 3 3" xfId="8732" xr:uid="{00000000-0005-0000-0000-0000680B0000}"/>
    <cellStyle name="Comma 9 3 3 3 2" xfId="17485" xr:uid="{0B7C64EC-C3D9-403F-B022-E8E6B2E9D1B0}"/>
    <cellStyle name="Comma 9 3 3 3 2 2" xfId="52495" xr:uid="{E42E09E6-E233-402A-886D-87D1342FA2B5}"/>
    <cellStyle name="Comma 9 3 3 3 2 3" xfId="34990" xr:uid="{6AF6DACF-8FE9-431A-97DE-535FFD4FB5FD}"/>
    <cellStyle name="Comma 9 3 3 3 3" xfId="43743" xr:uid="{28EA592C-F4E7-4EE0-87C5-645D056E0E00}"/>
    <cellStyle name="Comma 9 3 3 3 4" xfId="26238" xr:uid="{534F64C3-6F44-468E-AFAF-C16E1BE50301}"/>
    <cellStyle name="Comma 9 3 3 4" xfId="13109" xr:uid="{F54EF943-A515-49E5-850A-66F31E7BC0F6}"/>
    <cellStyle name="Comma 9 3 3 4 2" xfId="48119" xr:uid="{0D2CE4AD-E759-4A55-B945-8C3C3782C38F}"/>
    <cellStyle name="Comma 9 3 3 4 3" xfId="30614" xr:uid="{F44477A7-2804-4C31-8032-58EF60F5A97B}"/>
    <cellStyle name="Comma 9 3 3 5" xfId="39367" xr:uid="{9852DC71-ED36-4D78-A4DE-35D5DB573B1A}"/>
    <cellStyle name="Comma 9 3 3 6" xfId="21862" xr:uid="{4AB19AEE-F3FE-4373-86DE-C3BC754C3B73}"/>
    <cellStyle name="Comma 9 3 4" xfId="5449" xr:uid="{00000000-0005-0000-0000-0000690B0000}"/>
    <cellStyle name="Comma 9 3 4 2" xfId="9826" xr:uid="{00000000-0005-0000-0000-00006A0B0000}"/>
    <cellStyle name="Comma 9 3 4 2 2" xfId="18579" xr:uid="{BD44DB3D-C2CF-43A5-9E6B-6DB001A684B1}"/>
    <cellStyle name="Comma 9 3 4 2 2 2" xfId="53589" xr:uid="{3E4630C4-E626-4198-BF53-EAE8F24255F9}"/>
    <cellStyle name="Comma 9 3 4 2 2 3" xfId="36084" xr:uid="{6A3215AE-9F91-4BB5-87F4-DC5D1941A242}"/>
    <cellStyle name="Comma 9 3 4 2 3" xfId="44837" xr:uid="{3F96A932-80EB-4741-9B2B-2D00CC840CD9}"/>
    <cellStyle name="Comma 9 3 4 2 4" xfId="27332" xr:uid="{3B9DDE39-B530-4335-AE01-318FF9200B79}"/>
    <cellStyle name="Comma 9 3 4 3" xfId="14203" xr:uid="{24A4A7F4-7EC6-4C61-97BD-68AC5904AA07}"/>
    <cellStyle name="Comma 9 3 4 3 2" xfId="49213" xr:uid="{38126F0D-628D-4ADE-8B60-0616D5B7337D}"/>
    <cellStyle name="Comma 9 3 4 3 3" xfId="31708" xr:uid="{AEB55CBA-6E9E-47FF-B1C0-813D785006C2}"/>
    <cellStyle name="Comma 9 3 4 4" xfId="40461" xr:uid="{B8BCF26B-AF60-43AF-8F9D-0262134A0CFB}"/>
    <cellStyle name="Comma 9 3 4 5" xfId="22956" xr:uid="{0E3709CE-9438-4230-BBA7-45F09D57671B}"/>
    <cellStyle name="Comma 9 3 5" xfId="7638" xr:uid="{00000000-0005-0000-0000-00006B0B0000}"/>
    <cellStyle name="Comma 9 3 5 2" xfId="16391" xr:uid="{F78E4C81-0364-45E9-A61F-C6FD5EAF0392}"/>
    <cellStyle name="Comma 9 3 5 2 2" xfId="51401" xr:uid="{BFA50F45-62A7-483B-9279-3C87F85AC483}"/>
    <cellStyle name="Comma 9 3 5 2 3" xfId="33896" xr:uid="{AB8CABDC-0CAC-486D-8257-B607A3C2F916}"/>
    <cellStyle name="Comma 9 3 5 3" xfId="42649" xr:uid="{4893DA33-E428-433B-8750-3D5C13F61A2E}"/>
    <cellStyle name="Comma 9 3 5 4" xfId="25144" xr:uid="{DC0C788F-873D-4F7F-8E96-49CAE22166A4}"/>
    <cellStyle name="Comma 9 3 6" xfId="12015" xr:uid="{287C03B2-121C-4A2B-A17C-BD8B1D7804F4}"/>
    <cellStyle name="Comma 9 3 6 2" xfId="47025" xr:uid="{085DC760-29C2-4F1B-8784-CA9FF0D63A5E}"/>
    <cellStyle name="Comma 9 3 6 3" xfId="29520" xr:uid="{74A9C9A7-BB9D-4266-9B77-25B98FB40F74}"/>
    <cellStyle name="Comma 9 3 7" xfId="38273" xr:uid="{3FBF92CC-A9FD-49E7-84AD-0B3A96949579}"/>
    <cellStyle name="Comma 9 3 8" xfId="20768" xr:uid="{CEC9A608-3DA1-4EB5-B95F-8C294816212A}"/>
    <cellStyle name="Comma 9 4" xfId="3532" xr:uid="{00000000-0005-0000-0000-00006C0B0000}"/>
    <cellStyle name="Comma 9 4 2" xfId="4628" xr:uid="{00000000-0005-0000-0000-00006D0B0000}"/>
    <cellStyle name="Comma 9 4 2 2" xfId="6817" xr:uid="{00000000-0005-0000-0000-00006E0B0000}"/>
    <cellStyle name="Comma 9 4 2 2 2" xfId="11194" xr:uid="{00000000-0005-0000-0000-00006F0B0000}"/>
    <cellStyle name="Comma 9 4 2 2 2 2" xfId="19947" xr:uid="{8DBBD3AE-F18E-4A5D-893D-01CB1FD72AB0}"/>
    <cellStyle name="Comma 9 4 2 2 2 2 2" xfId="54957" xr:uid="{A31A60EB-AE7C-4BF2-BB18-6E7CA503A6E4}"/>
    <cellStyle name="Comma 9 4 2 2 2 2 3" xfId="37452" xr:uid="{1D72EB73-236D-4657-BE04-9710817189E2}"/>
    <cellStyle name="Comma 9 4 2 2 2 3" xfId="46205" xr:uid="{EB23490F-A45D-4A2A-AFA4-E0B36505E76F}"/>
    <cellStyle name="Comma 9 4 2 2 2 4" xfId="28700" xr:uid="{FE6FE523-F636-4CA8-8C07-94C635D87EC1}"/>
    <cellStyle name="Comma 9 4 2 2 3" xfId="15571" xr:uid="{F797AFB2-AB47-491E-9BBF-DF6ADF75A2A3}"/>
    <cellStyle name="Comma 9 4 2 2 3 2" xfId="50581" xr:uid="{2BCEC06C-C6D8-4E0C-BBC4-00007214667F}"/>
    <cellStyle name="Comma 9 4 2 2 3 3" xfId="33076" xr:uid="{47E456BF-6081-4F3B-B88F-1C3A4993E299}"/>
    <cellStyle name="Comma 9 4 2 2 4" xfId="41829" xr:uid="{04894029-0992-4FE7-A611-0ABF3EC88581}"/>
    <cellStyle name="Comma 9 4 2 2 5" xfId="24324" xr:uid="{005BD0EF-F380-4334-902E-7ED36A197676}"/>
    <cellStyle name="Comma 9 4 2 3" xfId="9006" xr:uid="{00000000-0005-0000-0000-0000700B0000}"/>
    <cellStyle name="Comma 9 4 2 3 2" xfId="17759" xr:uid="{258DB0AD-A444-48EA-A2B1-91946396C056}"/>
    <cellStyle name="Comma 9 4 2 3 2 2" xfId="52769" xr:uid="{3F3E44A8-1631-4C23-ACA5-C75324460BA2}"/>
    <cellStyle name="Comma 9 4 2 3 2 3" xfId="35264" xr:uid="{4E8B24A6-CE87-431B-A7B4-4D084A24B24D}"/>
    <cellStyle name="Comma 9 4 2 3 3" xfId="44017" xr:uid="{30B9FA4F-9206-4257-8493-5CBF8407C89F}"/>
    <cellStyle name="Comma 9 4 2 3 4" xfId="26512" xr:uid="{B7A67B6C-D0A5-45BB-95D9-BE2244666100}"/>
    <cellStyle name="Comma 9 4 2 4" xfId="13383" xr:uid="{CB5D208D-88B5-48E8-A90B-35E50BE45C4A}"/>
    <cellStyle name="Comma 9 4 2 4 2" xfId="48393" xr:uid="{2080A3E8-40B7-493E-8A89-70F18FC0E2F9}"/>
    <cellStyle name="Comma 9 4 2 4 3" xfId="30888" xr:uid="{78F9B253-0C5B-4918-811F-7E9CE13B8DA0}"/>
    <cellStyle name="Comma 9 4 2 5" xfId="39641" xr:uid="{19263A8A-8412-4FF1-9E3D-47867789967D}"/>
    <cellStyle name="Comma 9 4 2 6" xfId="22136" xr:uid="{5B5EF2C9-1323-46F5-866F-2332AD2810B8}"/>
    <cellStyle name="Comma 9 4 3" xfId="5723" xr:uid="{00000000-0005-0000-0000-0000710B0000}"/>
    <cellStyle name="Comma 9 4 3 2" xfId="10100" xr:uid="{00000000-0005-0000-0000-0000720B0000}"/>
    <cellStyle name="Comma 9 4 3 2 2" xfId="18853" xr:uid="{67FC4AD2-039E-4362-A5B5-F31BC55F87C4}"/>
    <cellStyle name="Comma 9 4 3 2 2 2" xfId="53863" xr:uid="{F5892F12-5DD8-4994-8BB8-58E81EB5FFD6}"/>
    <cellStyle name="Comma 9 4 3 2 2 3" xfId="36358" xr:uid="{88018BC2-6205-4BC8-9DB9-C8964EBD2178}"/>
    <cellStyle name="Comma 9 4 3 2 3" xfId="45111" xr:uid="{F7D6BD1C-2F5E-44C6-AFA1-D46321E0E08C}"/>
    <cellStyle name="Comma 9 4 3 2 4" xfId="27606" xr:uid="{0E8336D9-DC59-451B-AB1B-B01EF7546048}"/>
    <cellStyle name="Comma 9 4 3 3" xfId="14477" xr:uid="{8CDAAAF6-4373-4ADC-A98F-35C91864A9B6}"/>
    <cellStyle name="Comma 9 4 3 3 2" xfId="49487" xr:uid="{C55F2E08-39B4-42E8-B9D2-3CC2FAD551AF}"/>
    <cellStyle name="Comma 9 4 3 3 3" xfId="31982" xr:uid="{F57A4468-030A-4840-87B6-C69E6169C05F}"/>
    <cellStyle name="Comma 9 4 3 4" xfId="40735" xr:uid="{CDB4C6A5-093D-47A9-A75A-1BEE3E9CAFB1}"/>
    <cellStyle name="Comma 9 4 3 5" xfId="23230" xr:uid="{19BB1981-230B-40C6-A826-724A27398F57}"/>
    <cellStyle name="Comma 9 4 4" xfId="7912" xr:uid="{00000000-0005-0000-0000-0000730B0000}"/>
    <cellStyle name="Comma 9 4 4 2" xfId="16665" xr:uid="{2CCE1015-60CF-4648-84CE-229A54CD65D0}"/>
    <cellStyle name="Comma 9 4 4 2 2" xfId="51675" xr:uid="{3B356B9F-CE34-4B8A-98A6-1D94EC6DF411}"/>
    <cellStyle name="Comma 9 4 4 2 3" xfId="34170" xr:uid="{2E416B4D-58E3-42A3-81AD-A62D84B6F05E}"/>
    <cellStyle name="Comma 9 4 4 3" xfId="42923" xr:uid="{80080D40-1190-4401-A33B-74462B06527C}"/>
    <cellStyle name="Comma 9 4 4 4" xfId="25418" xr:uid="{20AEB73C-E99C-4D41-AA06-0D5C28D6DF99}"/>
    <cellStyle name="Comma 9 4 5" xfId="12289" xr:uid="{17C7AC6D-EF10-45BE-9649-75A6E40CFBE5}"/>
    <cellStyle name="Comma 9 4 5 2" xfId="47299" xr:uid="{F4F4050E-E9CE-4989-A87F-228D2A189150}"/>
    <cellStyle name="Comma 9 4 5 3" xfId="29794" xr:uid="{C00A9E5E-65ED-4625-9C3C-64466B36F93D}"/>
    <cellStyle name="Comma 9 4 6" xfId="38547" xr:uid="{C1B6EEF9-DF80-4D8B-AEFC-FBEF53B5FF1A}"/>
    <cellStyle name="Comma 9 4 7" xfId="21042" xr:uid="{F74AFE0A-7E16-4636-A6AE-59E80B3D0403}"/>
    <cellStyle name="Comma 9 5" xfId="4080" xr:uid="{00000000-0005-0000-0000-0000740B0000}"/>
    <cellStyle name="Comma 9 5 2" xfId="6269" xr:uid="{00000000-0005-0000-0000-0000750B0000}"/>
    <cellStyle name="Comma 9 5 2 2" xfId="10646" xr:uid="{00000000-0005-0000-0000-0000760B0000}"/>
    <cellStyle name="Comma 9 5 2 2 2" xfId="19399" xr:uid="{F4990F3A-EBA6-49D8-A0A9-3B5BBFDB5303}"/>
    <cellStyle name="Comma 9 5 2 2 2 2" xfId="54409" xr:uid="{61DE6A7F-70B1-460B-9469-BEF7B9BB26C4}"/>
    <cellStyle name="Comma 9 5 2 2 2 3" xfId="36904" xr:uid="{EAB3998D-F826-4641-B36D-B6FE3E51AE27}"/>
    <cellStyle name="Comma 9 5 2 2 3" xfId="45657" xr:uid="{48FC3C16-AFE2-4041-877E-56E606D63932}"/>
    <cellStyle name="Comma 9 5 2 2 4" xfId="28152" xr:uid="{D60302E9-7828-4D3F-B3DF-0150CE4DCFEA}"/>
    <cellStyle name="Comma 9 5 2 3" xfId="15023" xr:uid="{FBB94183-216E-4CB4-AA3A-03613BF92171}"/>
    <cellStyle name="Comma 9 5 2 3 2" xfId="50033" xr:uid="{E7965B4B-FA6B-469D-8E66-A8F1629F5C49}"/>
    <cellStyle name="Comma 9 5 2 3 3" xfId="32528" xr:uid="{7018CF8F-9262-4BB4-81EF-4829B01CC229}"/>
    <cellStyle name="Comma 9 5 2 4" xfId="41281" xr:uid="{77E53C99-E918-4CB0-92C1-4ADF8C331A67}"/>
    <cellStyle name="Comma 9 5 2 5" xfId="23776" xr:uid="{85380E0B-1207-4607-945E-192BDC43F4A3}"/>
    <cellStyle name="Comma 9 5 3" xfId="8458" xr:uid="{00000000-0005-0000-0000-0000770B0000}"/>
    <cellStyle name="Comma 9 5 3 2" xfId="17211" xr:uid="{3F090592-F3F1-459B-82B2-5EC837FBB05F}"/>
    <cellStyle name="Comma 9 5 3 2 2" xfId="52221" xr:uid="{D3F03FAD-25D3-45D7-9005-811A6908DF1C}"/>
    <cellStyle name="Comma 9 5 3 2 3" xfId="34716" xr:uid="{5EF52B83-0F5F-4E6A-ABC4-EB01C87C3DC1}"/>
    <cellStyle name="Comma 9 5 3 3" xfId="43469" xr:uid="{0CE9805B-EBF6-4C6D-A2C3-78717D229F4F}"/>
    <cellStyle name="Comma 9 5 3 4" xfId="25964" xr:uid="{02C96B92-B736-4E90-A10F-89AED6F36313}"/>
    <cellStyle name="Comma 9 5 4" xfId="12835" xr:uid="{0D43EF03-0620-4FDB-9CF9-00B18AC1DDAF}"/>
    <cellStyle name="Comma 9 5 4 2" xfId="47845" xr:uid="{E861E5E4-6A77-4841-8170-F703CA2073D4}"/>
    <cellStyle name="Comma 9 5 4 3" xfId="30340" xr:uid="{9DA6E968-F347-4CB1-9772-F28C78740E34}"/>
    <cellStyle name="Comma 9 5 5" xfId="39093" xr:uid="{2DAC12D5-1D7B-42C5-B1E2-4E33291EBB64}"/>
    <cellStyle name="Comma 9 5 6" xfId="21588" xr:uid="{AD1E3189-D124-4A64-B262-D82C9A94D7E3}"/>
    <cellStyle name="Comma 9 6" xfId="5175" xr:uid="{00000000-0005-0000-0000-0000780B0000}"/>
    <cellStyle name="Comma 9 6 2" xfId="9552" xr:uid="{00000000-0005-0000-0000-0000790B0000}"/>
    <cellStyle name="Comma 9 6 2 2" xfId="18305" xr:uid="{28DE681A-B92D-475F-99B7-770B3EEBBBFD}"/>
    <cellStyle name="Comma 9 6 2 2 2" xfId="53315" xr:uid="{1FC91753-245E-47C9-9E60-FA76D6F4FD85}"/>
    <cellStyle name="Comma 9 6 2 2 3" xfId="35810" xr:uid="{DBB630A3-A746-4CA8-A5AB-B0327A6A233A}"/>
    <cellStyle name="Comma 9 6 2 3" xfId="44563" xr:uid="{2B80D2C0-9145-4E60-9EAF-D5BC84C3C3AC}"/>
    <cellStyle name="Comma 9 6 2 4" xfId="27058" xr:uid="{D8A8BA57-E988-4878-9EE5-4061BD952244}"/>
    <cellStyle name="Comma 9 6 3" xfId="13929" xr:uid="{64677688-E23A-403F-97EE-F01EC1E1AB41}"/>
    <cellStyle name="Comma 9 6 3 2" xfId="48939" xr:uid="{C998E4C3-F4DA-4778-BEDE-B3636E432004}"/>
    <cellStyle name="Comma 9 6 3 3" xfId="31434" xr:uid="{0AFD0354-A570-48C0-A988-5ED10AE5DB37}"/>
    <cellStyle name="Comma 9 6 4" xfId="40187" xr:uid="{84DD0169-0F28-4001-9D89-18342D51739D}"/>
    <cellStyle name="Comma 9 6 5" xfId="22682" xr:uid="{F530AF5D-CBA8-417E-B082-E2327110B7B8}"/>
    <cellStyle name="Comma 9 7" xfId="7364" xr:uid="{00000000-0005-0000-0000-00007A0B0000}"/>
    <cellStyle name="Comma 9 7 2" xfId="16117" xr:uid="{47650976-E194-40CB-801F-C8030779460D}"/>
    <cellStyle name="Comma 9 7 2 2" xfId="51127" xr:uid="{1FA1784D-CD8A-4870-8725-6064F94FF2FD}"/>
    <cellStyle name="Comma 9 7 2 3" xfId="33622" xr:uid="{E3FCBE0E-DED3-423C-9FF3-976F2CCBE3C1}"/>
    <cellStyle name="Comma 9 7 3" xfId="42375" xr:uid="{C8B1E48B-5613-4B56-A244-4F06DAD67BA3}"/>
    <cellStyle name="Comma 9 7 4" xfId="24870" xr:uid="{79FAF1ED-FBB0-4BB2-9096-D6B76CB15FC5}"/>
    <cellStyle name="Comma 9 8" xfId="11741" xr:uid="{27F8FB8F-F02E-4F33-9597-3D9EFC820123}"/>
    <cellStyle name="Comma 9 8 2" xfId="46751" xr:uid="{CA2C4C44-D3B0-41BC-9ECF-647EE7351FD8}"/>
    <cellStyle name="Comma 9 8 3" xfId="29246" xr:uid="{6EE0FD7C-E4D1-4EC1-ABA6-B67B0E39B7CB}"/>
    <cellStyle name="Comma 9 9" xfId="37999" xr:uid="{74F26F03-4A04-4E73-A948-7175B9ECF605}"/>
    <cellStyle name="Currency" xfId="83" xr:uid="{00000000-0005-0000-0000-00007B0B0000}"/>
    <cellStyle name="Currency [0]" xfId="84" xr:uid="{00000000-0005-0000-0000-00007C0B0000}"/>
    <cellStyle name="Currency [0] 2" xfId="85" xr:uid="{00000000-0005-0000-0000-00007D0B0000}"/>
    <cellStyle name="Currency [0] 2 2" xfId="86" xr:uid="{00000000-0005-0000-0000-00007E0B0000}"/>
    <cellStyle name="Currency [0] 2 2 2" xfId="87" xr:uid="{00000000-0005-0000-0000-00007F0B0000}"/>
    <cellStyle name="Currency [0] 2 2 2 2" xfId="88" xr:uid="{00000000-0005-0000-0000-0000800B0000}"/>
    <cellStyle name="Currency [0] 2 2 3" xfId="89" xr:uid="{00000000-0005-0000-0000-0000810B0000}"/>
    <cellStyle name="Currency [0] 2 2 3 2" xfId="90" xr:uid="{00000000-0005-0000-0000-0000820B0000}"/>
    <cellStyle name="Currency [0] 2 2 4" xfId="91" xr:uid="{00000000-0005-0000-0000-0000830B0000}"/>
    <cellStyle name="Currency [0] 2 2 4 2" xfId="92" xr:uid="{00000000-0005-0000-0000-0000840B0000}"/>
    <cellStyle name="Currency [0] 2 2 5" xfId="93" xr:uid="{00000000-0005-0000-0000-0000850B0000}"/>
    <cellStyle name="Currency [0] 2 3" xfId="94" xr:uid="{00000000-0005-0000-0000-0000860B0000}"/>
    <cellStyle name="Currency [0] 2 3 2" xfId="95" xr:uid="{00000000-0005-0000-0000-0000870B0000}"/>
    <cellStyle name="Currency [0] 2 4" xfId="96" xr:uid="{00000000-0005-0000-0000-0000880B0000}"/>
    <cellStyle name="Currency [0] 2 4 2" xfId="97" xr:uid="{00000000-0005-0000-0000-0000890B0000}"/>
    <cellStyle name="Currency [0] 2 5" xfId="98" xr:uid="{00000000-0005-0000-0000-00008A0B0000}"/>
    <cellStyle name="Currency [0] 2 5 2" xfId="99" xr:uid="{00000000-0005-0000-0000-00008B0B0000}"/>
    <cellStyle name="Currency [0] 2 6" xfId="100" xr:uid="{00000000-0005-0000-0000-00008C0B0000}"/>
    <cellStyle name="Currency [0] 3" xfId="101" xr:uid="{00000000-0005-0000-0000-00008D0B0000}"/>
    <cellStyle name="Currency [0] 3 2" xfId="102" xr:uid="{00000000-0005-0000-0000-00008E0B0000}"/>
    <cellStyle name="Currency [0] 3 2 2" xfId="103" xr:uid="{00000000-0005-0000-0000-00008F0B0000}"/>
    <cellStyle name="Currency [0] 3 3" xfId="104" xr:uid="{00000000-0005-0000-0000-0000900B0000}"/>
    <cellStyle name="Currency [0] 3 3 2" xfId="105" xr:uid="{00000000-0005-0000-0000-0000910B0000}"/>
    <cellStyle name="Currency [0] 3 4" xfId="106" xr:uid="{00000000-0005-0000-0000-0000920B0000}"/>
    <cellStyle name="Currency [0] 3 4 2" xfId="107" xr:uid="{00000000-0005-0000-0000-0000930B0000}"/>
    <cellStyle name="Currency [0] 3 5" xfId="108" xr:uid="{00000000-0005-0000-0000-0000940B0000}"/>
    <cellStyle name="Currency [0] 4" xfId="109" xr:uid="{00000000-0005-0000-0000-0000950B0000}"/>
    <cellStyle name="Currency [0] 4 2" xfId="110" xr:uid="{00000000-0005-0000-0000-0000960B0000}"/>
    <cellStyle name="Currency [0] 5" xfId="111" xr:uid="{00000000-0005-0000-0000-0000970B0000}"/>
    <cellStyle name="Currency [0] 5 2" xfId="112" xr:uid="{00000000-0005-0000-0000-0000980B0000}"/>
    <cellStyle name="Currency [0] 6" xfId="113" xr:uid="{00000000-0005-0000-0000-0000990B0000}"/>
    <cellStyle name="Currency [0] 6 2" xfId="114" xr:uid="{00000000-0005-0000-0000-00009A0B0000}"/>
    <cellStyle name="Currency [0] 7" xfId="115" xr:uid="{00000000-0005-0000-0000-00009B0B0000}"/>
    <cellStyle name="Currency 10" xfId="116" xr:uid="{00000000-0005-0000-0000-00009C0B0000}"/>
    <cellStyle name="Currency 10 2" xfId="117" xr:uid="{00000000-0005-0000-0000-00009D0B0000}"/>
    <cellStyle name="Currency 11" xfId="118" xr:uid="{00000000-0005-0000-0000-00009E0B0000}"/>
    <cellStyle name="Currency 11 2" xfId="119" xr:uid="{00000000-0005-0000-0000-00009F0B0000}"/>
    <cellStyle name="Currency 12" xfId="120" xr:uid="{00000000-0005-0000-0000-0000A00B0000}"/>
    <cellStyle name="Currency 12 2" xfId="121" xr:uid="{00000000-0005-0000-0000-0000A10B0000}"/>
    <cellStyle name="Currency 13" xfId="122" xr:uid="{00000000-0005-0000-0000-0000A20B0000}"/>
    <cellStyle name="Currency 13 2" xfId="123" xr:uid="{00000000-0005-0000-0000-0000A30B0000}"/>
    <cellStyle name="Currency 14" xfId="124" xr:uid="{00000000-0005-0000-0000-0000A40B0000}"/>
    <cellStyle name="Currency 15" xfId="125" xr:uid="{00000000-0005-0000-0000-0000A50B0000}"/>
    <cellStyle name="Currency 2" xfId="126" xr:uid="{00000000-0005-0000-0000-0000A60B0000}"/>
    <cellStyle name="Currency 2 2" xfId="127" xr:uid="{00000000-0005-0000-0000-0000A70B0000}"/>
    <cellStyle name="Currency 2 2 2" xfId="128" xr:uid="{00000000-0005-0000-0000-0000A80B0000}"/>
    <cellStyle name="Currency 2 2 2 2" xfId="129" xr:uid="{00000000-0005-0000-0000-0000A90B0000}"/>
    <cellStyle name="Currency 2 2 3" xfId="130" xr:uid="{00000000-0005-0000-0000-0000AA0B0000}"/>
    <cellStyle name="Currency 2 2 3 2" xfId="131" xr:uid="{00000000-0005-0000-0000-0000AB0B0000}"/>
    <cellStyle name="Currency 2 2 4" xfId="132" xr:uid="{00000000-0005-0000-0000-0000AC0B0000}"/>
    <cellStyle name="Currency 2 2 4 2" xfId="133" xr:uid="{00000000-0005-0000-0000-0000AD0B0000}"/>
    <cellStyle name="Currency 2 2 5" xfId="134" xr:uid="{00000000-0005-0000-0000-0000AE0B0000}"/>
    <cellStyle name="Currency 2 3" xfId="135" xr:uid="{00000000-0005-0000-0000-0000AF0B0000}"/>
    <cellStyle name="Currency 2 3 2" xfId="136" xr:uid="{00000000-0005-0000-0000-0000B00B0000}"/>
    <cellStyle name="Currency 2 4" xfId="137" xr:uid="{00000000-0005-0000-0000-0000B10B0000}"/>
    <cellStyle name="Currency 2 4 2" xfId="138" xr:uid="{00000000-0005-0000-0000-0000B20B0000}"/>
    <cellStyle name="Currency 2 5" xfId="139" xr:uid="{00000000-0005-0000-0000-0000B30B0000}"/>
    <cellStyle name="Currency 2 5 2" xfId="140" xr:uid="{00000000-0005-0000-0000-0000B40B0000}"/>
    <cellStyle name="Currency 2 6" xfId="141" xr:uid="{00000000-0005-0000-0000-0000B50B0000}"/>
    <cellStyle name="Currency 3" xfId="142" xr:uid="{00000000-0005-0000-0000-0000B60B0000}"/>
    <cellStyle name="Currency 3 2" xfId="143" xr:uid="{00000000-0005-0000-0000-0000B70B0000}"/>
    <cellStyle name="Currency 3 2 2" xfId="144" xr:uid="{00000000-0005-0000-0000-0000B80B0000}"/>
    <cellStyle name="Currency 3 3" xfId="145" xr:uid="{00000000-0005-0000-0000-0000B90B0000}"/>
    <cellStyle name="Currency 3 3 2" xfId="146" xr:uid="{00000000-0005-0000-0000-0000BA0B0000}"/>
    <cellStyle name="Currency 3 4" xfId="147" xr:uid="{00000000-0005-0000-0000-0000BB0B0000}"/>
    <cellStyle name="Currency 3 4 2" xfId="148" xr:uid="{00000000-0005-0000-0000-0000BC0B0000}"/>
    <cellStyle name="Currency 3 5" xfId="149" xr:uid="{00000000-0005-0000-0000-0000BD0B0000}"/>
    <cellStyle name="Currency 4" xfId="150" xr:uid="{00000000-0005-0000-0000-0000BE0B0000}"/>
    <cellStyle name="Currency 4 2" xfId="151" xr:uid="{00000000-0005-0000-0000-0000BF0B0000}"/>
    <cellStyle name="Currency 4 2 2" xfId="152" xr:uid="{00000000-0005-0000-0000-0000C00B0000}"/>
    <cellStyle name="Currency 4 3" xfId="153" xr:uid="{00000000-0005-0000-0000-0000C10B0000}"/>
    <cellStyle name="Currency 4 3 2" xfId="154" xr:uid="{00000000-0005-0000-0000-0000C20B0000}"/>
    <cellStyle name="Currency 4 4" xfId="155" xr:uid="{00000000-0005-0000-0000-0000C30B0000}"/>
    <cellStyle name="Currency 4 4 2" xfId="156" xr:uid="{00000000-0005-0000-0000-0000C40B0000}"/>
    <cellStyle name="Currency 4 5" xfId="157" xr:uid="{00000000-0005-0000-0000-0000C50B0000}"/>
    <cellStyle name="Currency 5" xfId="158" xr:uid="{00000000-0005-0000-0000-0000C60B0000}"/>
    <cellStyle name="Currency 5 2" xfId="159" xr:uid="{00000000-0005-0000-0000-0000C70B0000}"/>
    <cellStyle name="Currency 5 2 2" xfId="160" xr:uid="{00000000-0005-0000-0000-0000C80B0000}"/>
    <cellStyle name="Currency 5 3" xfId="161" xr:uid="{00000000-0005-0000-0000-0000C90B0000}"/>
    <cellStyle name="Currency 5 3 2" xfId="162" xr:uid="{00000000-0005-0000-0000-0000CA0B0000}"/>
    <cellStyle name="Currency 5 4" xfId="163" xr:uid="{00000000-0005-0000-0000-0000CB0B0000}"/>
    <cellStyle name="Currency 5 4 2" xfId="164" xr:uid="{00000000-0005-0000-0000-0000CC0B0000}"/>
    <cellStyle name="Currency 5 5" xfId="165" xr:uid="{00000000-0005-0000-0000-0000CD0B0000}"/>
    <cellStyle name="Currency 6" xfId="166" xr:uid="{00000000-0005-0000-0000-0000CE0B0000}"/>
    <cellStyle name="Currency 6 2" xfId="167" xr:uid="{00000000-0005-0000-0000-0000CF0B0000}"/>
    <cellStyle name="Currency 7" xfId="168" xr:uid="{00000000-0005-0000-0000-0000D00B0000}"/>
    <cellStyle name="Currency 7 2" xfId="169" xr:uid="{00000000-0005-0000-0000-0000D10B0000}"/>
    <cellStyle name="Currency 8" xfId="170" xr:uid="{00000000-0005-0000-0000-0000D20B0000}"/>
    <cellStyle name="Currency 8 2" xfId="171" xr:uid="{00000000-0005-0000-0000-0000D30B0000}"/>
    <cellStyle name="Currency 9" xfId="172" xr:uid="{00000000-0005-0000-0000-0000D40B0000}"/>
    <cellStyle name="Currency 9 2" xfId="173" xr:uid="{00000000-0005-0000-0000-0000D50B0000}"/>
    <cellStyle name="DateStyle" xfId="174" xr:uid="{00000000-0005-0000-0000-0000D60B0000}"/>
    <cellStyle name="DateTimeStyle" xfId="175" xr:uid="{00000000-0005-0000-0000-0000D70B0000}"/>
    <cellStyle name="Decimal" xfId="176" xr:uid="{00000000-0005-0000-0000-0000D80B0000}"/>
    <cellStyle name="DecimalWithBorder" xfId="177" xr:uid="{00000000-0005-0000-0000-0000D90B0000}"/>
    <cellStyle name="DecimalWithBorder 2" xfId="178" xr:uid="{00000000-0005-0000-0000-0000DA0B0000}"/>
    <cellStyle name="DecimalWithBorder 2 2" xfId="179" xr:uid="{00000000-0005-0000-0000-0000DB0B0000}"/>
    <cellStyle name="DecimalWithBorder 2 3" xfId="180" xr:uid="{00000000-0005-0000-0000-0000DC0B0000}"/>
    <cellStyle name="DecimalWithBorder 2 4" xfId="181" xr:uid="{00000000-0005-0000-0000-0000DD0B0000}"/>
    <cellStyle name="DecimalWithBorder 3" xfId="182" xr:uid="{00000000-0005-0000-0000-0000DE0B0000}"/>
    <cellStyle name="DecimalWithBorder 4" xfId="183" xr:uid="{00000000-0005-0000-0000-0000DF0B0000}"/>
    <cellStyle name="DecimalWithBorder 5" xfId="184" xr:uid="{00000000-0005-0000-0000-0000E00B0000}"/>
    <cellStyle name="Énfasis1 2" xfId="185" xr:uid="{00000000-0005-0000-0000-0000E10B0000}"/>
    <cellStyle name="Énfasis1 2 2" xfId="186" xr:uid="{00000000-0005-0000-0000-0000E20B0000}"/>
    <cellStyle name="EuroCurrency" xfId="187" xr:uid="{00000000-0005-0000-0000-0000E30B0000}"/>
    <cellStyle name="EuroCurrencyWithBorder" xfId="188" xr:uid="{00000000-0005-0000-0000-0000E40B0000}"/>
    <cellStyle name="EuroCurrencyWithBorder 2" xfId="189" xr:uid="{00000000-0005-0000-0000-0000E50B0000}"/>
    <cellStyle name="EuroCurrencyWithBorder 2 2" xfId="190" xr:uid="{00000000-0005-0000-0000-0000E60B0000}"/>
    <cellStyle name="EuroCurrencyWithBorder 2 3" xfId="191" xr:uid="{00000000-0005-0000-0000-0000E70B0000}"/>
    <cellStyle name="EuroCurrencyWithBorder 2 4" xfId="192" xr:uid="{00000000-0005-0000-0000-0000E80B0000}"/>
    <cellStyle name="EuroCurrencyWithBorder 3" xfId="193" xr:uid="{00000000-0005-0000-0000-0000E90B0000}"/>
    <cellStyle name="EuroCurrencyWithBorder 4" xfId="194" xr:uid="{00000000-0005-0000-0000-0000EA0B0000}"/>
    <cellStyle name="EuroCurrencyWithBorder 5" xfId="195" xr:uid="{00000000-0005-0000-0000-0000EB0B0000}"/>
    <cellStyle name="Excel Built-in 40% - Accent3" xfId="3372" xr:uid="{00000000-0005-0000-0000-0000EC0B0000}"/>
    <cellStyle name="HeaderStyle" xfId="196" xr:uid="{00000000-0005-0000-0000-0000ED0B0000}"/>
    <cellStyle name="HeaderSubTop" xfId="197" xr:uid="{00000000-0005-0000-0000-0000EE0B0000}"/>
    <cellStyle name="HeaderSubTopNoBold" xfId="198" xr:uid="{00000000-0005-0000-0000-0000EF0B0000}"/>
    <cellStyle name="HeaderTopBuyer" xfId="199" xr:uid="{00000000-0005-0000-0000-0000F00B0000}"/>
    <cellStyle name="HeaderTopStyle" xfId="200" xr:uid="{00000000-0005-0000-0000-0000F10B0000}"/>
    <cellStyle name="HeaderTopStyleAlignRight" xfId="201" xr:uid="{00000000-0005-0000-0000-0000F20B0000}"/>
    <cellStyle name="Hipervínculo" xfId="3924" builtinId="8"/>
    <cellStyle name="MainTitle" xfId="202" xr:uid="{00000000-0005-0000-0000-0000F40B0000}"/>
    <cellStyle name="MainTitle 2" xfId="203" xr:uid="{00000000-0005-0000-0000-0000F50B0000}"/>
    <cellStyle name="MainTitle 2 2" xfId="204" xr:uid="{00000000-0005-0000-0000-0000F60B0000}"/>
    <cellStyle name="MainTitle 2 3" xfId="205" xr:uid="{00000000-0005-0000-0000-0000F70B0000}"/>
    <cellStyle name="MainTitle 2 4" xfId="206" xr:uid="{00000000-0005-0000-0000-0000F80B0000}"/>
    <cellStyle name="MainTitle 3" xfId="207" xr:uid="{00000000-0005-0000-0000-0000F90B0000}"/>
    <cellStyle name="MainTitle 4" xfId="208" xr:uid="{00000000-0005-0000-0000-0000FA0B0000}"/>
    <cellStyle name="MainTitle 5" xfId="209" xr:uid="{00000000-0005-0000-0000-0000FB0B0000}"/>
    <cellStyle name="Millares" xfId="3" builtinId="3"/>
    <cellStyle name="Millares [0] 2" xfId="55349" xr:uid="{CF834A22-E8F3-4CA9-875B-FFE38A4E2549}"/>
    <cellStyle name="Millares 10" xfId="210" xr:uid="{00000000-0005-0000-0000-0000FE0B0000}"/>
    <cellStyle name="Millares 10 10" xfId="7224" xr:uid="{00000000-0005-0000-0000-0000FF0B0000}"/>
    <cellStyle name="Millares 10 10 2" xfId="15977" xr:uid="{7A119460-32CA-4A15-9A27-8567BB39D8B0}"/>
    <cellStyle name="Millares 10 10 2 2" xfId="50987" xr:uid="{ED15CEEA-5784-4D60-BD43-FDA44027D121}"/>
    <cellStyle name="Millares 10 10 2 3" xfId="33482" xr:uid="{08D2D888-83F3-4C46-AD26-94F616930777}"/>
    <cellStyle name="Millares 10 10 3" xfId="42235" xr:uid="{23832F4D-7D30-4C6A-AEAA-60D65E6F7556}"/>
    <cellStyle name="Millares 10 10 4" xfId="24730" xr:uid="{00CB8BA2-C3D9-4C14-9E9D-CEB1E1222E2B}"/>
    <cellStyle name="Millares 10 11" xfId="11601" xr:uid="{41EDDBCA-8DAA-4FBE-A4CA-BE04D8D6F419}"/>
    <cellStyle name="Millares 10 11 2" xfId="46611" xr:uid="{DEB9FA18-C07E-4407-AC4A-5ED4BFE564E4}"/>
    <cellStyle name="Millares 10 11 3" xfId="29106" xr:uid="{97682629-B952-4507-9316-7DB65F7AC59B}"/>
    <cellStyle name="Millares 10 12" xfId="37859" xr:uid="{7A0ADAB8-C30A-4FAD-BBC3-8C9D56538A2A}"/>
    <cellStyle name="Millares 10 13" xfId="20354" xr:uid="{B6742B7B-7FB2-4D20-A539-BB4B5B6BAE49}"/>
    <cellStyle name="Millares 10 2" xfId="211" xr:uid="{00000000-0005-0000-0000-0000000C0000}"/>
    <cellStyle name="Millares 10 2 10" xfId="11602" xr:uid="{276377C7-D2EB-47CC-8C55-D9D98A4298E2}"/>
    <cellStyle name="Millares 10 2 10 2" xfId="46612" xr:uid="{3D7A9FE7-782F-4BE7-9C88-4190D9389FF2}"/>
    <cellStyle name="Millares 10 2 10 3" xfId="29107" xr:uid="{BD9E9054-5485-4CB4-9BB2-86652671663D}"/>
    <cellStyle name="Millares 10 2 11" xfId="37860" xr:uid="{DE3E7DA1-5FD3-4EDB-9FEC-9205B2A3FB51}"/>
    <cellStyle name="Millares 10 2 12" xfId="20355" xr:uid="{00F7EEEE-760F-4443-A982-3133916BE739}"/>
    <cellStyle name="Millares 10 2 2" xfId="2941" xr:uid="{00000000-0005-0000-0000-0000010C0000}"/>
    <cellStyle name="Millares 10 2 2 10" xfId="20458" xr:uid="{35182109-78AA-4DBB-A28E-7217498B9771}"/>
    <cellStyle name="Millares 10 2 2 2" xfId="3053" xr:uid="{00000000-0005-0000-0000-0000020C0000}"/>
    <cellStyle name="Millares 10 2 2 2 2" xfId="3329" xr:uid="{00000000-0005-0000-0000-0000030C0000}"/>
    <cellStyle name="Millares 10 2 2 2 2 2" xfId="3882" xr:uid="{00000000-0005-0000-0000-0000040C0000}"/>
    <cellStyle name="Millares 10 2 2 2 2 2 2" xfId="4978" xr:uid="{00000000-0005-0000-0000-0000050C0000}"/>
    <cellStyle name="Millares 10 2 2 2 2 2 2 2" xfId="7167" xr:uid="{00000000-0005-0000-0000-0000060C0000}"/>
    <cellStyle name="Millares 10 2 2 2 2 2 2 2 2" xfId="11544" xr:uid="{00000000-0005-0000-0000-0000070C0000}"/>
    <cellStyle name="Millares 10 2 2 2 2 2 2 2 2 2" xfId="20297" xr:uid="{3E0C9590-2C68-4EB3-900B-0F161015EF7C}"/>
    <cellStyle name="Millares 10 2 2 2 2 2 2 2 2 2 2" xfId="55307" xr:uid="{38D79F85-0F81-4C9A-B8D1-302B984500E3}"/>
    <cellStyle name="Millares 10 2 2 2 2 2 2 2 2 2 3" xfId="37802" xr:uid="{E993DB1D-EDDB-4A9B-B82A-020189C99E21}"/>
    <cellStyle name="Millares 10 2 2 2 2 2 2 2 2 3" xfId="46555" xr:uid="{F1653776-F036-4D70-8D08-3A9CE845F67B}"/>
    <cellStyle name="Millares 10 2 2 2 2 2 2 2 2 4" xfId="29050" xr:uid="{6A7D8FA5-4583-4117-B522-861340FCEBFB}"/>
    <cellStyle name="Millares 10 2 2 2 2 2 2 2 3" xfId="15921" xr:uid="{D877EB4C-91D9-47AD-AA4D-F1897B90D283}"/>
    <cellStyle name="Millares 10 2 2 2 2 2 2 2 3 2" xfId="50931" xr:uid="{EA8CB522-9AA2-4176-A267-8A8BF692D40B}"/>
    <cellStyle name="Millares 10 2 2 2 2 2 2 2 3 3" xfId="33426" xr:uid="{255D76B7-E53D-4300-A2CE-23C7553C42F4}"/>
    <cellStyle name="Millares 10 2 2 2 2 2 2 2 4" xfId="42179" xr:uid="{E175C13F-9F01-497A-B103-D79B01A55559}"/>
    <cellStyle name="Millares 10 2 2 2 2 2 2 2 5" xfId="24674" xr:uid="{BD1C9B5C-6EAE-4736-A81D-379F55E7471A}"/>
    <cellStyle name="Millares 10 2 2 2 2 2 2 3" xfId="9356" xr:uid="{00000000-0005-0000-0000-0000080C0000}"/>
    <cellStyle name="Millares 10 2 2 2 2 2 2 3 2" xfId="18109" xr:uid="{2B100D8D-6165-4498-923F-CB0A8B86A8AB}"/>
    <cellStyle name="Millares 10 2 2 2 2 2 2 3 2 2" xfId="53119" xr:uid="{A72C60D7-DC99-448A-A4DD-7052CCD0B2A5}"/>
    <cellStyle name="Millares 10 2 2 2 2 2 2 3 2 3" xfId="35614" xr:uid="{F0D409D5-EC45-49BB-99F3-8BEF9F00FB14}"/>
    <cellStyle name="Millares 10 2 2 2 2 2 2 3 3" xfId="44367" xr:uid="{4752943A-4B56-4D4B-B028-B8D9A726644D}"/>
    <cellStyle name="Millares 10 2 2 2 2 2 2 3 4" xfId="26862" xr:uid="{B4D8E760-9403-4BF7-BBB5-983CDD586906}"/>
    <cellStyle name="Millares 10 2 2 2 2 2 2 4" xfId="13733" xr:uid="{BED4FA65-B9D8-4AEA-A1E2-6271B8C9CA91}"/>
    <cellStyle name="Millares 10 2 2 2 2 2 2 4 2" xfId="48743" xr:uid="{28B980FD-97D4-4B05-8C0F-D8FFF6814739}"/>
    <cellStyle name="Millares 10 2 2 2 2 2 2 4 3" xfId="31238" xr:uid="{E1182908-01AC-489A-BA62-43A4D658565B}"/>
    <cellStyle name="Millares 10 2 2 2 2 2 2 5" xfId="39991" xr:uid="{9BEDDF5E-8867-404E-B71D-BE724EE475E3}"/>
    <cellStyle name="Millares 10 2 2 2 2 2 2 6" xfId="22486" xr:uid="{EA2FE3A5-C3D1-44F7-BE86-65B880E6885F}"/>
    <cellStyle name="Millares 10 2 2 2 2 2 3" xfId="6073" xr:uid="{00000000-0005-0000-0000-0000090C0000}"/>
    <cellStyle name="Millares 10 2 2 2 2 2 3 2" xfId="10450" xr:uid="{00000000-0005-0000-0000-00000A0C0000}"/>
    <cellStyle name="Millares 10 2 2 2 2 2 3 2 2" xfId="19203" xr:uid="{C3F29265-7BB1-4B32-8DFF-44394614F037}"/>
    <cellStyle name="Millares 10 2 2 2 2 2 3 2 2 2" xfId="54213" xr:uid="{92792BF6-EBB2-48EC-A598-4EF757B126C8}"/>
    <cellStyle name="Millares 10 2 2 2 2 2 3 2 2 3" xfId="36708" xr:uid="{E5DA8B14-FE1B-4581-AFF5-F45E40C8249E}"/>
    <cellStyle name="Millares 10 2 2 2 2 2 3 2 3" xfId="45461" xr:uid="{C5D0747F-2B06-4942-B833-D03116ABC61F}"/>
    <cellStyle name="Millares 10 2 2 2 2 2 3 2 4" xfId="27956" xr:uid="{1D193854-71F5-4EF5-B51D-41487C7A82D5}"/>
    <cellStyle name="Millares 10 2 2 2 2 2 3 3" xfId="14827" xr:uid="{4B895EB3-222B-4F28-8A76-462A616CC634}"/>
    <cellStyle name="Millares 10 2 2 2 2 2 3 3 2" xfId="49837" xr:uid="{0432EA5C-7994-4319-B913-E75CBE156592}"/>
    <cellStyle name="Millares 10 2 2 2 2 2 3 3 3" xfId="32332" xr:uid="{49F8B4BB-F3AD-4DD9-BEA1-321B56BFC0C2}"/>
    <cellStyle name="Millares 10 2 2 2 2 2 3 4" xfId="41085" xr:uid="{F68B6D54-3C96-4F95-AB21-BD9AB975B9C5}"/>
    <cellStyle name="Millares 10 2 2 2 2 2 3 5" xfId="23580" xr:uid="{851935F3-A423-45FD-83A7-6BF9898B2FC0}"/>
    <cellStyle name="Millares 10 2 2 2 2 2 4" xfId="8262" xr:uid="{00000000-0005-0000-0000-00000B0C0000}"/>
    <cellStyle name="Millares 10 2 2 2 2 2 4 2" xfId="17015" xr:uid="{6D5F799C-7C0D-4694-A0B8-2600726855FF}"/>
    <cellStyle name="Millares 10 2 2 2 2 2 4 2 2" xfId="52025" xr:uid="{88DA3E2D-F5D9-42DF-828F-5CF53FB1FA07}"/>
    <cellStyle name="Millares 10 2 2 2 2 2 4 2 3" xfId="34520" xr:uid="{4AEB9F5E-E77C-4B11-AA59-6AD729CDE723}"/>
    <cellStyle name="Millares 10 2 2 2 2 2 4 3" xfId="43273" xr:uid="{672F9FA7-DF36-454C-953F-8EFE66745B09}"/>
    <cellStyle name="Millares 10 2 2 2 2 2 4 4" xfId="25768" xr:uid="{0196A644-3E69-4BC8-AAA3-0993EE9C0E59}"/>
    <cellStyle name="Millares 10 2 2 2 2 2 5" xfId="12639" xr:uid="{327E9C63-B28E-400D-855A-A6D308E6F9CB}"/>
    <cellStyle name="Millares 10 2 2 2 2 2 5 2" xfId="47649" xr:uid="{85F869FD-5438-4087-B345-546B288F1847}"/>
    <cellStyle name="Millares 10 2 2 2 2 2 5 3" xfId="30144" xr:uid="{21214DCA-762F-4BC4-AE95-FCB1648B4E10}"/>
    <cellStyle name="Millares 10 2 2 2 2 2 6" xfId="38897" xr:uid="{747FB704-EB00-4A96-A246-2A8066EDFBD9}"/>
    <cellStyle name="Millares 10 2 2 2 2 2 7" xfId="21392" xr:uid="{AC1CC0A7-A905-47E3-8C0A-E799177B724F}"/>
    <cellStyle name="Millares 10 2 2 2 2 3" xfId="4430" xr:uid="{00000000-0005-0000-0000-00000C0C0000}"/>
    <cellStyle name="Millares 10 2 2 2 2 3 2" xfId="6619" xr:uid="{00000000-0005-0000-0000-00000D0C0000}"/>
    <cellStyle name="Millares 10 2 2 2 2 3 2 2" xfId="10996" xr:uid="{00000000-0005-0000-0000-00000E0C0000}"/>
    <cellStyle name="Millares 10 2 2 2 2 3 2 2 2" xfId="19749" xr:uid="{7425BDEE-2B43-498A-9E51-60831D65F507}"/>
    <cellStyle name="Millares 10 2 2 2 2 3 2 2 2 2" xfId="54759" xr:uid="{D0B66867-F477-4245-941D-3DA34CC03C52}"/>
    <cellStyle name="Millares 10 2 2 2 2 3 2 2 2 3" xfId="37254" xr:uid="{398B2A85-5675-4AE5-A3A8-883A65770A44}"/>
    <cellStyle name="Millares 10 2 2 2 2 3 2 2 3" xfId="46007" xr:uid="{76B44CDA-FB27-4302-BDE7-E6BA62499CE6}"/>
    <cellStyle name="Millares 10 2 2 2 2 3 2 2 4" xfId="28502" xr:uid="{3B1585BE-C660-4791-BFA6-196EA18EE8EA}"/>
    <cellStyle name="Millares 10 2 2 2 2 3 2 3" xfId="15373" xr:uid="{09E71080-AC8C-4040-B6B0-0DB9207D7EB7}"/>
    <cellStyle name="Millares 10 2 2 2 2 3 2 3 2" xfId="50383" xr:uid="{F6A87090-8621-4A35-ABE8-0B5AA0EE50BA}"/>
    <cellStyle name="Millares 10 2 2 2 2 3 2 3 3" xfId="32878" xr:uid="{AE1099CB-2C5D-4B13-852E-90F0F5F268B0}"/>
    <cellStyle name="Millares 10 2 2 2 2 3 2 4" xfId="41631" xr:uid="{984AFE02-8FE2-401A-91A4-D81610838E33}"/>
    <cellStyle name="Millares 10 2 2 2 2 3 2 5" xfId="24126" xr:uid="{559BFF30-9E09-43B4-90D5-C3A7C9541A51}"/>
    <cellStyle name="Millares 10 2 2 2 2 3 3" xfId="8808" xr:uid="{00000000-0005-0000-0000-00000F0C0000}"/>
    <cellStyle name="Millares 10 2 2 2 2 3 3 2" xfId="17561" xr:uid="{7CB73BF4-7F7D-46C5-AC41-E35362F38325}"/>
    <cellStyle name="Millares 10 2 2 2 2 3 3 2 2" xfId="52571" xr:uid="{3FF01753-9244-4032-9EA7-606FB7501463}"/>
    <cellStyle name="Millares 10 2 2 2 2 3 3 2 3" xfId="35066" xr:uid="{0FB09A7A-2841-4010-BB06-5273331B0A5E}"/>
    <cellStyle name="Millares 10 2 2 2 2 3 3 3" xfId="43819" xr:uid="{96DE0D49-BB47-4230-BBD4-9807F3110BBD}"/>
    <cellStyle name="Millares 10 2 2 2 2 3 3 4" xfId="26314" xr:uid="{FD4D9605-EB45-48F9-A265-95DB0390F870}"/>
    <cellStyle name="Millares 10 2 2 2 2 3 4" xfId="13185" xr:uid="{5229CB3A-421B-4D40-A88C-27A030F270FD}"/>
    <cellStyle name="Millares 10 2 2 2 2 3 4 2" xfId="48195" xr:uid="{324DDDF2-A3E9-4687-A63D-08CCD5F12757}"/>
    <cellStyle name="Millares 10 2 2 2 2 3 4 3" xfId="30690" xr:uid="{AD0EAFAF-A579-45D1-B1D4-720539BB386F}"/>
    <cellStyle name="Millares 10 2 2 2 2 3 5" xfId="39443" xr:uid="{006447D0-8B2F-4A5E-84AA-E144A7EC123A}"/>
    <cellStyle name="Millares 10 2 2 2 2 3 6" xfId="21938" xr:uid="{3CE3556F-C67B-4BBC-84D1-C6288D120B1B}"/>
    <cellStyle name="Millares 10 2 2 2 2 4" xfId="5525" xr:uid="{00000000-0005-0000-0000-0000100C0000}"/>
    <cellStyle name="Millares 10 2 2 2 2 4 2" xfId="9902" xr:uid="{00000000-0005-0000-0000-0000110C0000}"/>
    <cellStyle name="Millares 10 2 2 2 2 4 2 2" xfId="18655" xr:uid="{4A8BA1AC-93F3-4FA2-A0D4-BC5FC1DDF70C}"/>
    <cellStyle name="Millares 10 2 2 2 2 4 2 2 2" xfId="53665" xr:uid="{35D5437F-64A5-440F-BE67-2D74A4DC197C}"/>
    <cellStyle name="Millares 10 2 2 2 2 4 2 2 3" xfId="36160" xr:uid="{89EE6D94-D81A-4FDD-965D-9C970A852D54}"/>
    <cellStyle name="Millares 10 2 2 2 2 4 2 3" xfId="44913" xr:uid="{42A797C6-6C68-488D-8BC2-D8F792DBE943}"/>
    <cellStyle name="Millares 10 2 2 2 2 4 2 4" xfId="27408" xr:uid="{31FEFF4C-C9F4-44E0-97A1-9C8EA8E801BD}"/>
    <cellStyle name="Millares 10 2 2 2 2 4 3" xfId="14279" xr:uid="{0381DCEF-07FF-460E-AF59-8F6DEC0CBF1D}"/>
    <cellStyle name="Millares 10 2 2 2 2 4 3 2" xfId="49289" xr:uid="{A90D88CD-6165-4A79-94C3-6EEF53358299}"/>
    <cellStyle name="Millares 10 2 2 2 2 4 3 3" xfId="31784" xr:uid="{222926B9-4C2F-4F63-99EF-0C63A30A2F48}"/>
    <cellStyle name="Millares 10 2 2 2 2 4 4" xfId="40537" xr:uid="{24BB4A59-309B-408B-969D-ECC779E01C7B}"/>
    <cellStyle name="Millares 10 2 2 2 2 4 5" xfId="23032" xr:uid="{D309122A-102F-479D-901B-434C0CF23D41}"/>
    <cellStyle name="Millares 10 2 2 2 2 5" xfId="7714" xr:uid="{00000000-0005-0000-0000-0000120C0000}"/>
    <cellStyle name="Millares 10 2 2 2 2 5 2" xfId="16467" xr:uid="{F0EDF645-9C52-44CE-B516-31B61BBC502F}"/>
    <cellStyle name="Millares 10 2 2 2 2 5 2 2" xfId="51477" xr:uid="{A1657A7D-3E78-4799-9DDF-475942DA7381}"/>
    <cellStyle name="Millares 10 2 2 2 2 5 2 3" xfId="33972" xr:uid="{0ACCAE57-9508-44DE-B572-ABC12F7A9837}"/>
    <cellStyle name="Millares 10 2 2 2 2 5 3" xfId="42725" xr:uid="{325C1EFD-A31F-413D-BCC5-C29C0EABB6E8}"/>
    <cellStyle name="Millares 10 2 2 2 2 5 4" xfId="25220" xr:uid="{3050FAFD-A3F2-499E-B31D-E394F1EE4978}"/>
    <cellStyle name="Millares 10 2 2 2 2 6" xfId="12091" xr:uid="{0D3EE845-1192-4EF1-B86C-4EF7FF2918FF}"/>
    <cellStyle name="Millares 10 2 2 2 2 6 2" xfId="47101" xr:uid="{31C80BAB-1A59-43D2-86C8-CE166DCBB5D9}"/>
    <cellStyle name="Millares 10 2 2 2 2 6 3" xfId="29596" xr:uid="{D05BE4A9-9D29-4BD3-8125-56C10F2FEE3F}"/>
    <cellStyle name="Millares 10 2 2 2 2 7" xfId="38349" xr:uid="{A8FAF2D5-2F34-42D0-ADF6-B8A9D557F74A}"/>
    <cellStyle name="Millares 10 2 2 2 2 8" xfId="20844" xr:uid="{768C820A-1261-4053-9F60-8E7A6ACB733E}"/>
    <cellStyle name="Millares 10 2 2 2 3" xfId="3608" xr:uid="{00000000-0005-0000-0000-0000130C0000}"/>
    <cellStyle name="Millares 10 2 2 2 3 2" xfId="4704" xr:uid="{00000000-0005-0000-0000-0000140C0000}"/>
    <cellStyle name="Millares 10 2 2 2 3 2 2" xfId="6893" xr:uid="{00000000-0005-0000-0000-0000150C0000}"/>
    <cellStyle name="Millares 10 2 2 2 3 2 2 2" xfId="11270" xr:uid="{00000000-0005-0000-0000-0000160C0000}"/>
    <cellStyle name="Millares 10 2 2 2 3 2 2 2 2" xfId="20023" xr:uid="{FAAB370B-3FEC-4114-8BDE-D34C1E752C71}"/>
    <cellStyle name="Millares 10 2 2 2 3 2 2 2 2 2" xfId="55033" xr:uid="{66BBB1FC-E064-4091-B636-705F66AD64E7}"/>
    <cellStyle name="Millares 10 2 2 2 3 2 2 2 2 3" xfId="37528" xr:uid="{FB06E8C5-B16E-4A39-B93B-428AB097AD7E}"/>
    <cellStyle name="Millares 10 2 2 2 3 2 2 2 3" xfId="46281" xr:uid="{77087E94-EC0B-44F5-8469-980C31D660B1}"/>
    <cellStyle name="Millares 10 2 2 2 3 2 2 2 4" xfId="28776" xr:uid="{49707B38-2F49-4556-8525-457B908DAAEB}"/>
    <cellStyle name="Millares 10 2 2 2 3 2 2 3" xfId="15647" xr:uid="{75CFBCBB-71E5-44C4-A50E-2982660421FA}"/>
    <cellStyle name="Millares 10 2 2 2 3 2 2 3 2" xfId="50657" xr:uid="{0C0B7E1A-977A-4767-98CA-7336FA1FBED0}"/>
    <cellStyle name="Millares 10 2 2 2 3 2 2 3 3" xfId="33152" xr:uid="{B800448C-0924-4DB9-A62E-CD0CC9684F64}"/>
    <cellStyle name="Millares 10 2 2 2 3 2 2 4" xfId="41905" xr:uid="{40E8916C-3159-4500-BACB-1E2B59D0E54E}"/>
    <cellStyle name="Millares 10 2 2 2 3 2 2 5" xfId="24400" xr:uid="{51FA6EA7-F18A-4905-9DFB-8A1612BF0159}"/>
    <cellStyle name="Millares 10 2 2 2 3 2 3" xfId="9082" xr:uid="{00000000-0005-0000-0000-0000170C0000}"/>
    <cellStyle name="Millares 10 2 2 2 3 2 3 2" xfId="17835" xr:uid="{06A201FF-C736-412D-BF87-AA4D0A9CAD56}"/>
    <cellStyle name="Millares 10 2 2 2 3 2 3 2 2" xfId="52845" xr:uid="{418A3E12-64BF-4084-AEA6-2CB919FF578F}"/>
    <cellStyle name="Millares 10 2 2 2 3 2 3 2 3" xfId="35340" xr:uid="{7F4E507A-0E52-49C4-BDA1-98DB0EA1AB58}"/>
    <cellStyle name="Millares 10 2 2 2 3 2 3 3" xfId="44093" xr:uid="{B3476F5E-6BD7-4036-8BAB-D3660A7DBE0E}"/>
    <cellStyle name="Millares 10 2 2 2 3 2 3 4" xfId="26588" xr:uid="{4C7C47F0-649A-47AA-AA71-D88F9DC7DC88}"/>
    <cellStyle name="Millares 10 2 2 2 3 2 4" xfId="13459" xr:uid="{F6ACB01E-C81D-4659-B23B-5ED7B825CD04}"/>
    <cellStyle name="Millares 10 2 2 2 3 2 4 2" xfId="48469" xr:uid="{3F3448A1-9954-434F-AA59-4D5E99BA9F8C}"/>
    <cellStyle name="Millares 10 2 2 2 3 2 4 3" xfId="30964" xr:uid="{920CF078-9BA2-4167-BD43-E5C6F1081F41}"/>
    <cellStyle name="Millares 10 2 2 2 3 2 5" xfId="39717" xr:uid="{24798929-C91E-4A3A-8496-2BC6B636C5CD}"/>
    <cellStyle name="Millares 10 2 2 2 3 2 6" xfId="22212" xr:uid="{24DC32C1-DC5C-43E5-8798-9068411D8F29}"/>
    <cellStyle name="Millares 10 2 2 2 3 3" xfId="5799" xr:uid="{00000000-0005-0000-0000-0000180C0000}"/>
    <cellStyle name="Millares 10 2 2 2 3 3 2" xfId="10176" xr:uid="{00000000-0005-0000-0000-0000190C0000}"/>
    <cellStyle name="Millares 10 2 2 2 3 3 2 2" xfId="18929" xr:uid="{F9B9D13B-A441-4F54-89BE-6C4903A529E5}"/>
    <cellStyle name="Millares 10 2 2 2 3 3 2 2 2" xfId="53939" xr:uid="{7ADE9550-B289-4A8A-B82E-CD4587452FB7}"/>
    <cellStyle name="Millares 10 2 2 2 3 3 2 2 3" xfId="36434" xr:uid="{ED6AB046-F737-48E9-8246-47D8FCBAE5A5}"/>
    <cellStyle name="Millares 10 2 2 2 3 3 2 3" xfId="45187" xr:uid="{2D207B9E-8741-4A3F-99B3-C74200EE022C}"/>
    <cellStyle name="Millares 10 2 2 2 3 3 2 4" xfId="27682" xr:uid="{B6BC2652-A186-40FE-B19D-BA3A325443DB}"/>
    <cellStyle name="Millares 10 2 2 2 3 3 3" xfId="14553" xr:uid="{A4192292-8371-4986-8F81-9DC4B4627A31}"/>
    <cellStyle name="Millares 10 2 2 2 3 3 3 2" xfId="49563" xr:uid="{F3A07D1B-B2ED-4031-AD06-87F194B4E065}"/>
    <cellStyle name="Millares 10 2 2 2 3 3 3 3" xfId="32058" xr:uid="{5211623F-3BEF-439A-A36D-54AA1C46276B}"/>
    <cellStyle name="Millares 10 2 2 2 3 3 4" xfId="40811" xr:uid="{C59C98D9-22D6-4C58-927F-DA84482D1F0E}"/>
    <cellStyle name="Millares 10 2 2 2 3 3 5" xfId="23306" xr:uid="{5195290C-01F6-4B4D-8AF3-52AF12887A6D}"/>
    <cellStyle name="Millares 10 2 2 2 3 4" xfId="7988" xr:uid="{00000000-0005-0000-0000-00001A0C0000}"/>
    <cellStyle name="Millares 10 2 2 2 3 4 2" xfId="16741" xr:uid="{08E5B4C9-DBAD-4AF9-90E0-D74607372A02}"/>
    <cellStyle name="Millares 10 2 2 2 3 4 2 2" xfId="51751" xr:uid="{E6AB4583-C41D-4D0B-8573-64DC28A7E045}"/>
    <cellStyle name="Millares 10 2 2 2 3 4 2 3" xfId="34246" xr:uid="{1DD29582-A8C5-468A-A379-B13E89852BBD}"/>
    <cellStyle name="Millares 10 2 2 2 3 4 3" xfId="42999" xr:uid="{FD943233-766D-4EA8-8735-B6E652B669C9}"/>
    <cellStyle name="Millares 10 2 2 2 3 4 4" xfId="25494" xr:uid="{770F2BD0-A414-4A17-ABEA-615783F5D62E}"/>
    <cellStyle name="Millares 10 2 2 2 3 5" xfId="12365" xr:uid="{C8E1BCCB-27D5-4D27-B3D7-3762730C3F7E}"/>
    <cellStyle name="Millares 10 2 2 2 3 5 2" xfId="47375" xr:uid="{B5A30C56-F8B8-4147-82F7-25A373A8FC3D}"/>
    <cellStyle name="Millares 10 2 2 2 3 5 3" xfId="29870" xr:uid="{FFAF5AFD-3792-49B9-B2B0-4C8054C6FDD8}"/>
    <cellStyle name="Millares 10 2 2 2 3 6" xfId="38623" xr:uid="{C28A16C5-50A0-42D8-AA6B-AE70B9E4065F}"/>
    <cellStyle name="Millares 10 2 2 2 3 7" xfId="21118" xr:uid="{03DCE582-912F-4840-856E-3E181FB26B0C}"/>
    <cellStyle name="Millares 10 2 2 2 4" xfId="4156" xr:uid="{00000000-0005-0000-0000-00001B0C0000}"/>
    <cellStyle name="Millares 10 2 2 2 4 2" xfId="6345" xr:uid="{00000000-0005-0000-0000-00001C0C0000}"/>
    <cellStyle name="Millares 10 2 2 2 4 2 2" xfId="10722" xr:uid="{00000000-0005-0000-0000-00001D0C0000}"/>
    <cellStyle name="Millares 10 2 2 2 4 2 2 2" xfId="19475" xr:uid="{B4B8B589-DAD0-4FFF-866C-4B09F32B3881}"/>
    <cellStyle name="Millares 10 2 2 2 4 2 2 2 2" xfId="54485" xr:uid="{7525963F-CFEE-422F-B992-EC118654E4C8}"/>
    <cellStyle name="Millares 10 2 2 2 4 2 2 2 3" xfId="36980" xr:uid="{61F2A0CE-F4B0-4420-BE90-CF43B41BEDD2}"/>
    <cellStyle name="Millares 10 2 2 2 4 2 2 3" xfId="45733" xr:uid="{981B3F04-91D4-4514-8AA1-89652A00EE87}"/>
    <cellStyle name="Millares 10 2 2 2 4 2 2 4" xfId="28228" xr:uid="{04C3655B-70A1-49DE-942C-8146F21AA96A}"/>
    <cellStyle name="Millares 10 2 2 2 4 2 3" xfId="15099" xr:uid="{A16C9B8C-435C-497D-98DD-777A8F31752F}"/>
    <cellStyle name="Millares 10 2 2 2 4 2 3 2" xfId="50109" xr:uid="{E0C4CDB8-A6D7-4226-8A4B-0EECB035C9C9}"/>
    <cellStyle name="Millares 10 2 2 2 4 2 3 3" xfId="32604" xr:uid="{AFCC84FA-9DE7-4C48-A48E-31403BD08B5C}"/>
    <cellStyle name="Millares 10 2 2 2 4 2 4" xfId="41357" xr:uid="{C561407C-1F42-4E00-B52D-BDFFDF1D5C19}"/>
    <cellStyle name="Millares 10 2 2 2 4 2 5" xfId="23852" xr:uid="{572FD715-09D9-441A-B119-6987D04DC94E}"/>
    <cellStyle name="Millares 10 2 2 2 4 3" xfId="8534" xr:uid="{00000000-0005-0000-0000-00001E0C0000}"/>
    <cellStyle name="Millares 10 2 2 2 4 3 2" xfId="17287" xr:uid="{286016E5-2F48-4FB0-90FC-E399634F14AD}"/>
    <cellStyle name="Millares 10 2 2 2 4 3 2 2" xfId="52297" xr:uid="{4ACBAF40-577D-4BA5-ACB8-C9E7D552BF68}"/>
    <cellStyle name="Millares 10 2 2 2 4 3 2 3" xfId="34792" xr:uid="{16D9D291-E5BA-4681-8BD0-D45692F65D1C}"/>
    <cellStyle name="Millares 10 2 2 2 4 3 3" xfId="43545" xr:uid="{B0DBBFA9-73F9-45E1-8DE5-24C8EEC4EB39}"/>
    <cellStyle name="Millares 10 2 2 2 4 3 4" xfId="26040" xr:uid="{69B08B5D-F8A0-4987-A199-4E736FD728CF}"/>
    <cellStyle name="Millares 10 2 2 2 4 4" xfId="12911" xr:uid="{5AE7981B-E8F9-4994-A04F-E614CAF2CC58}"/>
    <cellStyle name="Millares 10 2 2 2 4 4 2" xfId="47921" xr:uid="{32DA1E14-5FB1-4EC0-8468-D86723DEC65A}"/>
    <cellStyle name="Millares 10 2 2 2 4 4 3" xfId="30416" xr:uid="{1C601F0F-B081-4B52-B229-8EA037204992}"/>
    <cellStyle name="Millares 10 2 2 2 4 5" xfId="39169" xr:uid="{5272610C-DC35-4D98-BD70-8C04E15F4790}"/>
    <cellStyle name="Millares 10 2 2 2 4 6" xfId="21664" xr:uid="{B9FDA28E-A8A4-466D-8F78-DD95DE1F9C9E}"/>
    <cellStyle name="Millares 10 2 2 2 5" xfId="5251" xr:uid="{00000000-0005-0000-0000-00001F0C0000}"/>
    <cellStyle name="Millares 10 2 2 2 5 2" xfId="9628" xr:uid="{00000000-0005-0000-0000-0000200C0000}"/>
    <cellStyle name="Millares 10 2 2 2 5 2 2" xfId="18381" xr:uid="{668687C1-ECF7-4D47-B515-B5D597F0230E}"/>
    <cellStyle name="Millares 10 2 2 2 5 2 2 2" xfId="53391" xr:uid="{F8E9E7B4-6390-4207-9A3E-2ADF0065C602}"/>
    <cellStyle name="Millares 10 2 2 2 5 2 2 3" xfId="35886" xr:uid="{7B55B683-9737-46EE-8331-6BC147710091}"/>
    <cellStyle name="Millares 10 2 2 2 5 2 3" xfId="44639" xr:uid="{72B40D5A-BF08-48CE-BAF0-C6E5518A919D}"/>
    <cellStyle name="Millares 10 2 2 2 5 2 4" xfId="27134" xr:uid="{6C6D0759-2754-4DBA-B2EF-B3054EA7A458}"/>
    <cellStyle name="Millares 10 2 2 2 5 3" xfId="14005" xr:uid="{4A3FCC66-C546-4C17-9412-79AD7F7F5CEE}"/>
    <cellStyle name="Millares 10 2 2 2 5 3 2" xfId="49015" xr:uid="{FBB3A75A-0001-4EEC-9D8C-93D50E495DE6}"/>
    <cellStyle name="Millares 10 2 2 2 5 3 3" xfId="31510" xr:uid="{88042392-D3AE-4907-82FA-BD9F38D70C20}"/>
    <cellStyle name="Millares 10 2 2 2 5 4" xfId="40263" xr:uid="{B13310A1-E34A-4249-B112-3C427589BA07}"/>
    <cellStyle name="Millares 10 2 2 2 5 5" xfId="22758" xr:uid="{D4BE574D-36C7-4EA2-A1C5-1A581CBF8BC4}"/>
    <cellStyle name="Millares 10 2 2 2 6" xfId="7440" xr:uid="{00000000-0005-0000-0000-0000210C0000}"/>
    <cellStyle name="Millares 10 2 2 2 6 2" xfId="16193" xr:uid="{91EFA381-A0F1-4680-8715-A81AA44B6F89}"/>
    <cellStyle name="Millares 10 2 2 2 6 2 2" xfId="51203" xr:uid="{0F2278C1-4893-49EF-AAC8-88D2A9665E6C}"/>
    <cellStyle name="Millares 10 2 2 2 6 2 3" xfId="33698" xr:uid="{B4950E11-7695-4CD5-BED4-EE60E82BF450}"/>
    <cellStyle name="Millares 10 2 2 2 6 3" xfId="42451" xr:uid="{E7544C3A-0E6C-4C56-B564-4E24438ACE38}"/>
    <cellStyle name="Millares 10 2 2 2 6 4" xfId="24946" xr:uid="{81B4BAD6-182C-4408-BE4E-8A820C33AF4A}"/>
    <cellStyle name="Millares 10 2 2 2 7" xfId="11817" xr:uid="{49C65A32-2CAA-4E5D-A356-D4E8C59A0955}"/>
    <cellStyle name="Millares 10 2 2 2 7 2" xfId="46827" xr:uid="{48959FE5-929D-4FDA-8EAB-E1483D9254C7}"/>
    <cellStyle name="Millares 10 2 2 2 7 3" xfId="29322" xr:uid="{AE084E30-56E3-42EA-B1F0-4D3DD5BBE191}"/>
    <cellStyle name="Millares 10 2 2 2 8" xfId="38075" xr:uid="{38EB0C55-F8AF-442B-A5D4-0D222D5C1E7D}"/>
    <cellStyle name="Millares 10 2 2 2 9" xfId="20570" xr:uid="{D9DB229A-E12F-46A9-9207-76F668E0B9E4}"/>
    <cellStyle name="Millares 10 2 2 3" xfId="3217" xr:uid="{00000000-0005-0000-0000-0000220C0000}"/>
    <cellStyle name="Millares 10 2 2 3 2" xfId="3770" xr:uid="{00000000-0005-0000-0000-0000230C0000}"/>
    <cellStyle name="Millares 10 2 2 3 2 2" xfId="4866" xr:uid="{00000000-0005-0000-0000-0000240C0000}"/>
    <cellStyle name="Millares 10 2 2 3 2 2 2" xfId="7055" xr:uid="{00000000-0005-0000-0000-0000250C0000}"/>
    <cellStyle name="Millares 10 2 2 3 2 2 2 2" xfId="11432" xr:uid="{00000000-0005-0000-0000-0000260C0000}"/>
    <cellStyle name="Millares 10 2 2 3 2 2 2 2 2" xfId="20185" xr:uid="{6D87D72B-8BD1-4C10-A4C5-D80E6D08952A}"/>
    <cellStyle name="Millares 10 2 2 3 2 2 2 2 2 2" xfId="55195" xr:uid="{1B71153B-8EED-443A-8C22-65A92DC4FAB1}"/>
    <cellStyle name="Millares 10 2 2 3 2 2 2 2 2 3" xfId="37690" xr:uid="{3F2B9AFF-B463-45E5-878A-FC483458A294}"/>
    <cellStyle name="Millares 10 2 2 3 2 2 2 2 3" xfId="46443" xr:uid="{ED1BE348-9354-4B4C-8F73-F62653F03B07}"/>
    <cellStyle name="Millares 10 2 2 3 2 2 2 2 4" xfId="28938" xr:uid="{4FA33F0C-28C5-4B93-BCE7-9BD863009FEA}"/>
    <cellStyle name="Millares 10 2 2 3 2 2 2 3" xfId="15809" xr:uid="{B4990300-60DF-42B5-BF75-0E656CE8C623}"/>
    <cellStyle name="Millares 10 2 2 3 2 2 2 3 2" xfId="50819" xr:uid="{6F7B682F-770D-463A-8FE7-6E5B7978373B}"/>
    <cellStyle name="Millares 10 2 2 3 2 2 2 3 3" xfId="33314" xr:uid="{832343ED-E92E-4DC5-A601-0857F7604461}"/>
    <cellStyle name="Millares 10 2 2 3 2 2 2 4" xfId="42067" xr:uid="{9521481D-E5F8-4605-A438-0742DB448D36}"/>
    <cellStyle name="Millares 10 2 2 3 2 2 2 5" xfId="24562" xr:uid="{B40A9A5F-FAF1-4538-B053-FA1C0CD9A194}"/>
    <cellStyle name="Millares 10 2 2 3 2 2 3" xfId="9244" xr:uid="{00000000-0005-0000-0000-0000270C0000}"/>
    <cellStyle name="Millares 10 2 2 3 2 2 3 2" xfId="17997" xr:uid="{728C681D-47F0-4499-9959-CFF0CD203954}"/>
    <cellStyle name="Millares 10 2 2 3 2 2 3 2 2" xfId="53007" xr:uid="{30AA5279-96C2-4339-BD30-E20ECE013FB8}"/>
    <cellStyle name="Millares 10 2 2 3 2 2 3 2 3" xfId="35502" xr:uid="{885A01D9-DE48-4DB3-98BA-E41FB599B952}"/>
    <cellStyle name="Millares 10 2 2 3 2 2 3 3" xfId="44255" xr:uid="{252FD761-72CE-408B-BC7B-9E4B27151170}"/>
    <cellStyle name="Millares 10 2 2 3 2 2 3 4" xfId="26750" xr:uid="{05467262-9025-4A72-9C1C-0F76A2925459}"/>
    <cellStyle name="Millares 10 2 2 3 2 2 4" xfId="13621" xr:uid="{0D2FAA79-C2CB-4F67-B2DE-F8D7126086AC}"/>
    <cellStyle name="Millares 10 2 2 3 2 2 4 2" xfId="48631" xr:uid="{C7263159-D31A-46BD-9513-B34D98233696}"/>
    <cellStyle name="Millares 10 2 2 3 2 2 4 3" xfId="31126" xr:uid="{A744F6FC-3696-4D9B-9046-23F7772423A8}"/>
    <cellStyle name="Millares 10 2 2 3 2 2 5" xfId="39879" xr:uid="{47E23D94-F04B-4AD7-9E3B-7B1D66038B5F}"/>
    <cellStyle name="Millares 10 2 2 3 2 2 6" xfId="22374" xr:uid="{B65871FB-C329-4805-AB20-2BAB08D192F9}"/>
    <cellStyle name="Millares 10 2 2 3 2 3" xfId="5961" xr:uid="{00000000-0005-0000-0000-0000280C0000}"/>
    <cellStyle name="Millares 10 2 2 3 2 3 2" xfId="10338" xr:uid="{00000000-0005-0000-0000-0000290C0000}"/>
    <cellStyle name="Millares 10 2 2 3 2 3 2 2" xfId="19091" xr:uid="{83DCC373-19A4-4D56-8101-3BFDA68403D8}"/>
    <cellStyle name="Millares 10 2 2 3 2 3 2 2 2" xfId="54101" xr:uid="{46860E2D-4F8A-4530-8594-9ADA98E9BA3D}"/>
    <cellStyle name="Millares 10 2 2 3 2 3 2 2 3" xfId="36596" xr:uid="{D442E801-5087-4EC9-9CF4-01F1A0317234}"/>
    <cellStyle name="Millares 10 2 2 3 2 3 2 3" xfId="45349" xr:uid="{21A64155-A550-4FCE-8371-68C3A2061D59}"/>
    <cellStyle name="Millares 10 2 2 3 2 3 2 4" xfId="27844" xr:uid="{B2C66ECF-C5CB-4BDD-90C1-7B6405DF461F}"/>
    <cellStyle name="Millares 10 2 2 3 2 3 3" xfId="14715" xr:uid="{4E6B70D4-D072-401D-99EA-1274E3633AB4}"/>
    <cellStyle name="Millares 10 2 2 3 2 3 3 2" xfId="49725" xr:uid="{E69745B7-56E9-4C39-BDF9-C6B34D47745E}"/>
    <cellStyle name="Millares 10 2 2 3 2 3 3 3" xfId="32220" xr:uid="{8D6AE927-3F29-4390-86D8-D0C8AF93F3EC}"/>
    <cellStyle name="Millares 10 2 2 3 2 3 4" xfId="40973" xr:uid="{606770CC-397C-43E4-9CC2-7BDD1C9EC1F6}"/>
    <cellStyle name="Millares 10 2 2 3 2 3 5" xfId="23468" xr:uid="{FB9F04C3-2A32-4A48-86A4-1A47D1BE3884}"/>
    <cellStyle name="Millares 10 2 2 3 2 4" xfId="8150" xr:uid="{00000000-0005-0000-0000-00002A0C0000}"/>
    <cellStyle name="Millares 10 2 2 3 2 4 2" xfId="16903" xr:uid="{72A9C392-F155-4E7D-9E97-3DB6412B57D2}"/>
    <cellStyle name="Millares 10 2 2 3 2 4 2 2" xfId="51913" xr:uid="{178D1C64-C8F7-4C6C-A46D-CFB9B97810C4}"/>
    <cellStyle name="Millares 10 2 2 3 2 4 2 3" xfId="34408" xr:uid="{E1E7BBF8-F8F0-460C-B188-0F7C0606542D}"/>
    <cellStyle name="Millares 10 2 2 3 2 4 3" xfId="43161" xr:uid="{8F704D22-6829-48A3-82C2-5B5198EB622F}"/>
    <cellStyle name="Millares 10 2 2 3 2 4 4" xfId="25656" xr:uid="{4DF99861-DDA5-4FA4-8E39-2CB852E7D710}"/>
    <cellStyle name="Millares 10 2 2 3 2 5" xfId="12527" xr:uid="{B0CFB5F5-7345-4DE3-9C81-F3D1920BEE47}"/>
    <cellStyle name="Millares 10 2 2 3 2 5 2" xfId="47537" xr:uid="{FBB9D725-77D9-442E-B8F1-EC70F444E403}"/>
    <cellStyle name="Millares 10 2 2 3 2 5 3" xfId="30032" xr:uid="{74B47888-67DC-40E3-A89D-9297725235E3}"/>
    <cellStyle name="Millares 10 2 2 3 2 6" xfId="38785" xr:uid="{04561AE3-4C4B-4101-811C-ADA5B4AE61AF}"/>
    <cellStyle name="Millares 10 2 2 3 2 7" xfId="21280" xr:uid="{670B7183-B1B3-4B51-84E9-CE0B4E1294EF}"/>
    <cellStyle name="Millares 10 2 2 3 3" xfId="4318" xr:uid="{00000000-0005-0000-0000-00002B0C0000}"/>
    <cellStyle name="Millares 10 2 2 3 3 2" xfId="6507" xr:uid="{00000000-0005-0000-0000-00002C0C0000}"/>
    <cellStyle name="Millares 10 2 2 3 3 2 2" xfId="10884" xr:uid="{00000000-0005-0000-0000-00002D0C0000}"/>
    <cellStyle name="Millares 10 2 2 3 3 2 2 2" xfId="19637" xr:uid="{AED71311-0476-4B51-9F05-1C3F9DD9C50F}"/>
    <cellStyle name="Millares 10 2 2 3 3 2 2 2 2" xfId="54647" xr:uid="{36B605BF-BC25-41E6-AD4E-0B5B3237D078}"/>
    <cellStyle name="Millares 10 2 2 3 3 2 2 2 3" xfId="37142" xr:uid="{E0BC1C91-0B01-4742-82E3-0B5999B209B8}"/>
    <cellStyle name="Millares 10 2 2 3 3 2 2 3" xfId="45895" xr:uid="{8A79F039-DF62-40CC-B93A-798C4541036E}"/>
    <cellStyle name="Millares 10 2 2 3 3 2 2 4" xfId="28390" xr:uid="{3037E361-65F6-4D73-9738-760439055F09}"/>
    <cellStyle name="Millares 10 2 2 3 3 2 3" xfId="15261" xr:uid="{E38F4E84-AE66-46F2-B5B5-703D8F6E2C16}"/>
    <cellStyle name="Millares 10 2 2 3 3 2 3 2" xfId="50271" xr:uid="{41FD387D-B78B-4A9C-B2B6-C484548DEDA1}"/>
    <cellStyle name="Millares 10 2 2 3 3 2 3 3" xfId="32766" xr:uid="{FD2A0531-F08B-4C0E-979B-F883074207FD}"/>
    <cellStyle name="Millares 10 2 2 3 3 2 4" xfId="41519" xr:uid="{38C0E462-BD57-4AA7-99EC-A5F2C51F8D91}"/>
    <cellStyle name="Millares 10 2 2 3 3 2 5" xfId="24014" xr:uid="{0778F564-0545-495F-BE46-72A41DD57C22}"/>
    <cellStyle name="Millares 10 2 2 3 3 3" xfId="8696" xr:uid="{00000000-0005-0000-0000-00002E0C0000}"/>
    <cellStyle name="Millares 10 2 2 3 3 3 2" xfId="17449" xr:uid="{9B7FC87A-333E-42D1-94A3-30E20793C3E6}"/>
    <cellStyle name="Millares 10 2 2 3 3 3 2 2" xfId="52459" xr:uid="{565441DD-3DF1-404E-801E-1E76F2863DDA}"/>
    <cellStyle name="Millares 10 2 2 3 3 3 2 3" xfId="34954" xr:uid="{E1826F24-E280-42F1-AEC4-56C43607A675}"/>
    <cellStyle name="Millares 10 2 2 3 3 3 3" xfId="43707" xr:uid="{B4BAEEBF-E0E6-46FF-B1C7-FB0275E778F4}"/>
    <cellStyle name="Millares 10 2 2 3 3 3 4" xfId="26202" xr:uid="{DCD1856F-C90C-4238-A084-4057A6BE3453}"/>
    <cellStyle name="Millares 10 2 2 3 3 4" xfId="13073" xr:uid="{D52C7A57-8328-4DDE-8115-457F86B24BF0}"/>
    <cellStyle name="Millares 10 2 2 3 3 4 2" xfId="48083" xr:uid="{C38222E1-AD77-4CB3-A084-1E3957F7D48F}"/>
    <cellStyle name="Millares 10 2 2 3 3 4 3" xfId="30578" xr:uid="{FF4E013B-A225-40B5-930E-5A77F99E4DE2}"/>
    <cellStyle name="Millares 10 2 2 3 3 5" xfId="39331" xr:uid="{4385D325-72B8-4A53-88BB-8D99D126DF88}"/>
    <cellStyle name="Millares 10 2 2 3 3 6" xfId="21826" xr:uid="{414414E7-75B6-4A86-8610-57401CF8354B}"/>
    <cellStyle name="Millares 10 2 2 3 4" xfId="5413" xr:uid="{00000000-0005-0000-0000-00002F0C0000}"/>
    <cellStyle name="Millares 10 2 2 3 4 2" xfId="9790" xr:uid="{00000000-0005-0000-0000-0000300C0000}"/>
    <cellStyle name="Millares 10 2 2 3 4 2 2" xfId="18543" xr:uid="{1A831164-AE0E-48DE-B0C9-02E3A01F66EA}"/>
    <cellStyle name="Millares 10 2 2 3 4 2 2 2" xfId="53553" xr:uid="{60AB2E9C-0009-47F4-B221-B9DB3EF06E69}"/>
    <cellStyle name="Millares 10 2 2 3 4 2 2 3" xfId="36048" xr:uid="{2F266A6B-E002-4E5B-8015-CBDE429B5968}"/>
    <cellStyle name="Millares 10 2 2 3 4 2 3" xfId="44801" xr:uid="{224D0188-65DE-4A2F-AA0E-63B6A9399359}"/>
    <cellStyle name="Millares 10 2 2 3 4 2 4" xfId="27296" xr:uid="{CF193B94-178E-4F08-A843-161971D8D854}"/>
    <cellStyle name="Millares 10 2 2 3 4 3" xfId="14167" xr:uid="{FC973BC8-0483-4B06-882C-E801140A75A6}"/>
    <cellStyle name="Millares 10 2 2 3 4 3 2" xfId="49177" xr:uid="{A2F3D3CC-69C4-4216-8148-8D9EB240501C}"/>
    <cellStyle name="Millares 10 2 2 3 4 3 3" xfId="31672" xr:uid="{124EDB2B-363B-44E0-B5D9-A913E0350641}"/>
    <cellStyle name="Millares 10 2 2 3 4 4" xfId="40425" xr:uid="{D9077561-B2BC-4EF9-9336-5A0D24B7DCA8}"/>
    <cellStyle name="Millares 10 2 2 3 4 5" xfId="22920" xr:uid="{2CBBC649-3009-445B-85A3-93D9262B2F20}"/>
    <cellStyle name="Millares 10 2 2 3 5" xfId="7602" xr:uid="{00000000-0005-0000-0000-0000310C0000}"/>
    <cellStyle name="Millares 10 2 2 3 5 2" xfId="16355" xr:uid="{34B75717-6408-4811-8239-B0471F8F185D}"/>
    <cellStyle name="Millares 10 2 2 3 5 2 2" xfId="51365" xr:uid="{F15CBA06-14F2-415A-ADAF-81386C58B4F0}"/>
    <cellStyle name="Millares 10 2 2 3 5 2 3" xfId="33860" xr:uid="{0D4E2927-1B0F-4E42-960A-9F154C0CD2D3}"/>
    <cellStyle name="Millares 10 2 2 3 5 3" xfId="42613" xr:uid="{A9F141F3-C08A-4134-B382-01DE2A78716F}"/>
    <cellStyle name="Millares 10 2 2 3 5 4" xfId="25108" xr:uid="{3F5C2307-7651-46F1-9706-1006A78D1679}"/>
    <cellStyle name="Millares 10 2 2 3 6" xfId="11979" xr:uid="{AA12E8C6-1015-4B7C-9496-E13DA7C4E5B6}"/>
    <cellStyle name="Millares 10 2 2 3 6 2" xfId="46989" xr:uid="{2CF9EF75-24A7-4D10-B047-69AFC5EBA1A8}"/>
    <cellStyle name="Millares 10 2 2 3 6 3" xfId="29484" xr:uid="{C124EC84-EE32-4DAC-9AA5-BD043DD1AF37}"/>
    <cellStyle name="Millares 10 2 2 3 7" xfId="38237" xr:uid="{E817B738-6FF9-4167-8D7F-43554F9B410C}"/>
    <cellStyle name="Millares 10 2 2 3 8" xfId="20732" xr:uid="{54DD3646-537F-4FC5-B036-89401E0E8401}"/>
    <cellStyle name="Millares 10 2 2 4" xfId="3496" xr:uid="{00000000-0005-0000-0000-0000320C0000}"/>
    <cellStyle name="Millares 10 2 2 4 2" xfId="4592" xr:uid="{00000000-0005-0000-0000-0000330C0000}"/>
    <cellStyle name="Millares 10 2 2 4 2 2" xfId="6781" xr:uid="{00000000-0005-0000-0000-0000340C0000}"/>
    <cellStyle name="Millares 10 2 2 4 2 2 2" xfId="11158" xr:uid="{00000000-0005-0000-0000-0000350C0000}"/>
    <cellStyle name="Millares 10 2 2 4 2 2 2 2" xfId="19911" xr:uid="{8D700995-7756-477A-AF26-196A4417C435}"/>
    <cellStyle name="Millares 10 2 2 4 2 2 2 2 2" xfId="54921" xr:uid="{2530103F-5A17-4DBE-AA46-BE7D4B35851E}"/>
    <cellStyle name="Millares 10 2 2 4 2 2 2 2 3" xfId="37416" xr:uid="{5EEAE2A3-CAB3-4F74-9721-E7E92139AF39}"/>
    <cellStyle name="Millares 10 2 2 4 2 2 2 3" xfId="46169" xr:uid="{96E9F2BE-9760-451A-8748-4B0138EFE149}"/>
    <cellStyle name="Millares 10 2 2 4 2 2 2 4" xfId="28664" xr:uid="{3C28F2A1-3E58-4B35-8F0A-8EF8780F993A}"/>
    <cellStyle name="Millares 10 2 2 4 2 2 3" xfId="15535" xr:uid="{FC199FD6-B959-41A2-95DF-850A13531822}"/>
    <cellStyle name="Millares 10 2 2 4 2 2 3 2" xfId="50545" xr:uid="{0CD059C8-B011-4FA5-A4E0-7A364F7B9B67}"/>
    <cellStyle name="Millares 10 2 2 4 2 2 3 3" xfId="33040" xr:uid="{C497E52E-37CB-4A02-ABC6-626A08982723}"/>
    <cellStyle name="Millares 10 2 2 4 2 2 4" xfId="41793" xr:uid="{B4D4A9A5-64F8-474D-A5AD-30AC374E4369}"/>
    <cellStyle name="Millares 10 2 2 4 2 2 5" xfId="24288" xr:uid="{B7904F19-C91B-440E-BBD1-008AF1FD4CD9}"/>
    <cellStyle name="Millares 10 2 2 4 2 3" xfId="8970" xr:uid="{00000000-0005-0000-0000-0000360C0000}"/>
    <cellStyle name="Millares 10 2 2 4 2 3 2" xfId="17723" xr:uid="{58B628BF-5A1C-4667-B892-F71FE94AE0C6}"/>
    <cellStyle name="Millares 10 2 2 4 2 3 2 2" xfId="52733" xr:uid="{730D3378-2E2E-4428-83E5-CCCE34FA1B31}"/>
    <cellStyle name="Millares 10 2 2 4 2 3 2 3" xfId="35228" xr:uid="{56E766E0-69AB-454B-B6DE-3B66DD0CB0FA}"/>
    <cellStyle name="Millares 10 2 2 4 2 3 3" xfId="43981" xr:uid="{3B3AAF21-2C0E-47FA-881E-2B60CD27A087}"/>
    <cellStyle name="Millares 10 2 2 4 2 3 4" xfId="26476" xr:uid="{B1CA7E4A-86B6-4E70-8E17-3A70FA6656E8}"/>
    <cellStyle name="Millares 10 2 2 4 2 4" xfId="13347" xr:uid="{7A0AC8F7-62EF-4213-8F8C-06D215AFD4D4}"/>
    <cellStyle name="Millares 10 2 2 4 2 4 2" xfId="48357" xr:uid="{DFA249CC-242C-41C8-862A-E4BE4A6FD49C}"/>
    <cellStyle name="Millares 10 2 2 4 2 4 3" xfId="30852" xr:uid="{79F84A41-A485-4024-9555-7B0FE4FE0903}"/>
    <cellStyle name="Millares 10 2 2 4 2 5" xfId="39605" xr:uid="{E77AF57D-2445-4BEA-A84F-781929DD6874}"/>
    <cellStyle name="Millares 10 2 2 4 2 6" xfId="22100" xr:uid="{096BC587-70FA-4FC0-80DD-02975A21394B}"/>
    <cellStyle name="Millares 10 2 2 4 3" xfId="5687" xr:uid="{00000000-0005-0000-0000-0000370C0000}"/>
    <cellStyle name="Millares 10 2 2 4 3 2" xfId="10064" xr:uid="{00000000-0005-0000-0000-0000380C0000}"/>
    <cellStyle name="Millares 10 2 2 4 3 2 2" xfId="18817" xr:uid="{26B8420E-86B8-4F81-AC27-56B09EF8A3D5}"/>
    <cellStyle name="Millares 10 2 2 4 3 2 2 2" xfId="53827" xr:uid="{184DE6DA-A8FA-4401-852A-C8D9B6B28017}"/>
    <cellStyle name="Millares 10 2 2 4 3 2 2 3" xfId="36322" xr:uid="{17CDFDC2-74DD-474D-968E-A01A4590F157}"/>
    <cellStyle name="Millares 10 2 2 4 3 2 3" xfId="45075" xr:uid="{B0801CCA-F8D8-4323-A32D-6EDA38A8FD14}"/>
    <cellStyle name="Millares 10 2 2 4 3 2 4" xfId="27570" xr:uid="{B64BCCE2-D71B-498D-9306-D011C51CA35B}"/>
    <cellStyle name="Millares 10 2 2 4 3 3" xfId="14441" xr:uid="{756989C2-B27C-4966-8DFD-6195A168C041}"/>
    <cellStyle name="Millares 10 2 2 4 3 3 2" xfId="49451" xr:uid="{36E7DA94-1843-4F00-B0DB-3A03AF014ED6}"/>
    <cellStyle name="Millares 10 2 2 4 3 3 3" xfId="31946" xr:uid="{D4C18108-A54B-4E15-8EA2-C136C7EAD673}"/>
    <cellStyle name="Millares 10 2 2 4 3 4" xfId="40699" xr:uid="{0B6C6F76-3C88-4160-9817-4DB4FBAED127}"/>
    <cellStyle name="Millares 10 2 2 4 3 5" xfId="23194" xr:uid="{C0E66CDF-38D6-4E9F-A903-E49FF1E11931}"/>
    <cellStyle name="Millares 10 2 2 4 4" xfId="7876" xr:uid="{00000000-0005-0000-0000-0000390C0000}"/>
    <cellStyle name="Millares 10 2 2 4 4 2" xfId="16629" xr:uid="{F07B949F-B35E-4D0B-BD23-3741E7424343}"/>
    <cellStyle name="Millares 10 2 2 4 4 2 2" xfId="51639" xr:uid="{6A5B35A6-B264-47E7-A907-171B4C807CC7}"/>
    <cellStyle name="Millares 10 2 2 4 4 2 3" xfId="34134" xr:uid="{F264D399-1233-4EB8-96DA-D2B28625142E}"/>
    <cellStyle name="Millares 10 2 2 4 4 3" xfId="42887" xr:uid="{E5278175-02A2-4EF0-A1EE-E941F5E76063}"/>
    <cellStyle name="Millares 10 2 2 4 4 4" xfId="25382" xr:uid="{52D19334-B040-41A0-B76D-A5DFC84E739E}"/>
    <cellStyle name="Millares 10 2 2 4 5" xfId="12253" xr:uid="{5AAB43CE-4886-4076-ABC4-BB4E04EAA7CC}"/>
    <cellStyle name="Millares 10 2 2 4 5 2" xfId="47263" xr:uid="{7229C64E-9ADD-44AD-8B39-E98AE8A31205}"/>
    <cellStyle name="Millares 10 2 2 4 5 3" xfId="29758" xr:uid="{95E98E64-C3EE-4D53-A8DC-A0323766F97B}"/>
    <cellStyle name="Millares 10 2 2 4 6" xfId="38511" xr:uid="{CA4DA507-11A7-4348-AEBB-0A849F1AFB2C}"/>
    <cellStyle name="Millares 10 2 2 4 7" xfId="21006" xr:uid="{D4D0CECC-651D-478A-BA26-FC03A6B2BABA}"/>
    <cellStyle name="Millares 10 2 2 5" xfId="4044" xr:uid="{00000000-0005-0000-0000-00003A0C0000}"/>
    <cellStyle name="Millares 10 2 2 5 2" xfId="6233" xr:uid="{00000000-0005-0000-0000-00003B0C0000}"/>
    <cellStyle name="Millares 10 2 2 5 2 2" xfId="10610" xr:uid="{00000000-0005-0000-0000-00003C0C0000}"/>
    <cellStyle name="Millares 10 2 2 5 2 2 2" xfId="19363" xr:uid="{5C2A7300-1DCE-4F96-8D8A-688C610C401F}"/>
    <cellStyle name="Millares 10 2 2 5 2 2 2 2" xfId="54373" xr:uid="{01418078-1250-4EDE-AD44-6974284E0533}"/>
    <cellStyle name="Millares 10 2 2 5 2 2 2 3" xfId="36868" xr:uid="{BA81FC63-5EC4-4DE2-961D-1CDD7ECAE3A4}"/>
    <cellStyle name="Millares 10 2 2 5 2 2 3" xfId="45621" xr:uid="{0C6727DE-37AC-4FA2-8D48-8CAFBCADCD01}"/>
    <cellStyle name="Millares 10 2 2 5 2 2 4" xfId="28116" xr:uid="{7C6028F3-F6D8-4838-BB1A-9717B43DCDF7}"/>
    <cellStyle name="Millares 10 2 2 5 2 3" xfId="14987" xr:uid="{E545556A-E238-491E-A1C6-C2DD81D23C12}"/>
    <cellStyle name="Millares 10 2 2 5 2 3 2" xfId="49997" xr:uid="{85E2F935-5B0E-4167-B9B4-700E8CA76B05}"/>
    <cellStyle name="Millares 10 2 2 5 2 3 3" xfId="32492" xr:uid="{50230EE7-1A70-4857-A8FD-7AAE8B91C75E}"/>
    <cellStyle name="Millares 10 2 2 5 2 4" xfId="41245" xr:uid="{E691F0DE-6BBE-489E-871A-DC2225E67E9F}"/>
    <cellStyle name="Millares 10 2 2 5 2 5" xfId="23740" xr:uid="{2B5E4FB6-5EC4-43E2-B20C-8674717DE265}"/>
    <cellStyle name="Millares 10 2 2 5 3" xfId="8422" xr:uid="{00000000-0005-0000-0000-00003D0C0000}"/>
    <cellStyle name="Millares 10 2 2 5 3 2" xfId="17175" xr:uid="{398A9B23-A314-4D6E-BA94-935CA9290656}"/>
    <cellStyle name="Millares 10 2 2 5 3 2 2" xfId="52185" xr:uid="{33070324-63ED-4BE0-98FF-9EE0040475C2}"/>
    <cellStyle name="Millares 10 2 2 5 3 2 3" xfId="34680" xr:uid="{DA47BFE8-4080-464E-8E0D-FBC0C2E076BD}"/>
    <cellStyle name="Millares 10 2 2 5 3 3" xfId="43433" xr:uid="{E053EC87-33FA-4DBF-ADA6-B191335A4506}"/>
    <cellStyle name="Millares 10 2 2 5 3 4" xfId="25928" xr:uid="{73C1EC54-B0B1-44D3-9BD2-2FE526DFE994}"/>
    <cellStyle name="Millares 10 2 2 5 4" xfId="12799" xr:uid="{827DE4B3-5FAC-4BF3-A20D-D4509646F243}"/>
    <cellStyle name="Millares 10 2 2 5 4 2" xfId="47809" xr:uid="{A4A8FFA1-6643-4B6B-BCE4-8717CECCFD5E}"/>
    <cellStyle name="Millares 10 2 2 5 4 3" xfId="30304" xr:uid="{5AA3055B-1731-4C63-A89A-DEAB98EA60BF}"/>
    <cellStyle name="Millares 10 2 2 5 5" xfId="39057" xr:uid="{3A0DD722-2542-4C11-9BF3-875FE7C24394}"/>
    <cellStyle name="Millares 10 2 2 5 6" xfId="21552" xr:uid="{D7699599-FCD2-411E-8E8A-42C7B74C6871}"/>
    <cellStyle name="Millares 10 2 2 6" xfId="5139" xr:uid="{00000000-0005-0000-0000-00003E0C0000}"/>
    <cellStyle name="Millares 10 2 2 6 2" xfId="9516" xr:uid="{00000000-0005-0000-0000-00003F0C0000}"/>
    <cellStyle name="Millares 10 2 2 6 2 2" xfId="18269" xr:uid="{1E35B9D0-BEE0-46B7-B55B-BE1F9F36B1D3}"/>
    <cellStyle name="Millares 10 2 2 6 2 2 2" xfId="53279" xr:uid="{E13C128E-BD8E-435C-9847-D79953F1657E}"/>
    <cellStyle name="Millares 10 2 2 6 2 2 3" xfId="35774" xr:uid="{7B8957EA-E4C2-4A2E-BDC9-B4D7814EDD78}"/>
    <cellStyle name="Millares 10 2 2 6 2 3" xfId="44527" xr:uid="{9AB828DD-B568-406A-B7F2-16671FB526EE}"/>
    <cellStyle name="Millares 10 2 2 6 2 4" xfId="27022" xr:uid="{A5437D6A-B617-4919-BFBF-CE1CC15F76CB}"/>
    <cellStyle name="Millares 10 2 2 6 3" xfId="13893" xr:uid="{ED8D26AB-2B09-44E9-9ECD-6CE70181330B}"/>
    <cellStyle name="Millares 10 2 2 6 3 2" xfId="48903" xr:uid="{E2AF3FB2-6B0C-41E9-B651-DC39F9AC3FBB}"/>
    <cellStyle name="Millares 10 2 2 6 3 3" xfId="31398" xr:uid="{48645CA9-0BAF-41CA-BC92-52EB8D94FA50}"/>
    <cellStyle name="Millares 10 2 2 6 4" xfId="40151" xr:uid="{0F447915-3A91-4CFA-9CE6-F0EF797D7A2A}"/>
    <cellStyle name="Millares 10 2 2 6 5" xfId="22646" xr:uid="{03B3991A-C143-4DE1-A54F-A02FE2BD0CE5}"/>
    <cellStyle name="Millares 10 2 2 7" xfId="7328" xr:uid="{00000000-0005-0000-0000-0000400C0000}"/>
    <cellStyle name="Millares 10 2 2 7 2" xfId="16081" xr:uid="{6B9BEC13-3AAA-47AA-A7A4-677952A23989}"/>
    <cellStyle name="Millares 10 2 2 7 2 2" xfId="51091" xr:uid="{B9AC1054-C101-4688-A092-38379BBB225A}"/>
    <cellStyle name="Millares 10 2 2 7 2 3" xfId="33586" xr:uid="{B876829D-DBF4-49EF-9299-02D95D6C98DB}"/>
    <cellStyle name="Millares 10 2 2 7 3" xfId="42339" xr:uid="{2CC08D3E-DF64-4A8A-85E4-42DC4EAAA6F4}"/>
    <cellStyle name="Millares 10 2 2 7 4" xfId="24834" xr:uid="{2AF708A3-2C4A-4085-8D18-A620198A5DFD}"/>
    <cellStyle name="Millares 10 2 2 8" xfId="11705" xr:uid="{943047B0-CDCE-46B2-9AD2-CC2CEF0DA19E}"/>
    <cellStyle name="Millares 10 2 2 8 2" xfId="46715" xr:uid="{11225894-99C4-46E9-BEB9-1270B51B5396}"/>
    <cellStyle name="Millares 10 2 2 8 3" xfId="29210" xr:uid="{89DBE48B-2181-430B-B88D-1E518929484A}"/>
    <cellStyle name="Millares 10 2 2 9" xfId="37963" xr:uid="{F8DF2142-8B44-48DF-857C-46C1B5B36AB0}"/>
    <cellStyle name="Millares 10 2 3" xfId="2996" xr:uid="{00000000-0005-0000-0000-0000410C0000}"/>
    <cellStyle name="Millares 10 2 3 2" xfId="3272" xr:uid="{00000000-0005-0000-0000-0000420C0000}"/>
    <cellStyle name="Millares 10 2 3 2 2" xfId="3825" xr:uid="{00000000-0005-0000-0000-0000430C0000}"/>
    <cellStyle name="Millares 10 2 3 2 2 2" xfId="4921" xr:uid="{00000000-0005-0000-0000-0000440C0000}"/>
    <cellStyle name="Millares 10 2 3 2 2 2 2" xfId="7110" xr:uid="{00000000-0005-0000-0000-0000450C0000}"/>
    <cellStyle name="Millares 10 2 3 2 2 2 2 2" xfId="11487" xr:uid="{00000000-0005-0000-0000-0000460C0000}"/>
    <cellStyle name="Millares 10 2 3 2 2 2 2 2 2" xfId="20240" xr:uid="{AE9BF8DF-0D34-4D84-B3CA-565A342797CD}"/>
    <cellStyle name="Millares 10 2 3 2 2 2 2 2 2 2" xfId="55250" xr:uid="{EFD8BA6B-0E71-45C3-8F64-944035CCAAA9}"/>
    <cellStyle name="Millares 10 2 3 2 2 2 2 2 2 3" xfId="37745" xr:uid="{859059CF-17FF-4A26-B95B-4A50D776075C}"/>
    <cellStyle name="Millares 10 2 3 2 2 2 2 2 3" xfId="46498" xr:uid="{54678854-1266-47DB-BCBD-4E3A4C29ED57}"/>
    <cellStyle name="Millares 10 2 3 2 2 2 2 2 4" xfId="28993" xr:uid="{B150F1B2-4D88-48C1-B5BF-4C69A3400EFC}"/>
    <cellStyle name="Millares 10 2 3 2 2 2 2 3" xfId="15864" xr:uid="{187D6769-0AB7-4E81-B163-958737E93526}"/>
    <cellStyle name="Millares 10 2 3 2 2 2 2 3 2" xfId="50874" xr:uid="{25C340EF-F659-463C-91B7-3F818ED5A45B}"/>
    <cellStyle name="Millares 10 2 3 2 2 2 2 3 3" xfId="33369" xr:uid="{BEE638A0-3D6D-451B-849E-06403062C331}"/>
    <cellStyle name="Millares 10 2 3 2 2 2 2 4" xfId="42122" xr:uid="{B2E41C1C-ED7A-43F0-9AC0-7F50CE1849F9}"/>
    <cellStyle name="Millares 10 2 3 2 2 2 2 5" xfId="24617" xr:uid="{E26DEF53-4045-42AB-AE0A-3F6454DA2B8C}"/>
    <cellStyle name="Millares 10 2 3 2 2 2 3" xfId="9299" xr:uid="{00000000-0005-0000-0000-0000470C0000}"/>
    <cellStyle name="Millares 10 2 3 2 2 2 3 2" xfId="18052" xr:uid="{C4AC51AE-38EA-41AE-839B-69297EA7882A}"/>
    <cellStyle name="Millares 10 2 3 2 2 2 3 2 2" xfId="53062" xr:uid="{B9A2F7AC-5C97-4960-8384-2EB2B080A162}"/>
    <cellStyle name="Millares 10 2 3 2 2 2 3 2 3" xfId="35557" xr:uid="{E3C05023-1E58-47D4-B902-1A71F629DCC5}"/>
    <cellStyle name="Millares 10 2 3 2 2 2 3 3" xfId="44310" xr:uid="{CB6AF492-A1FE-4093-9D12-4BA238394678}"/>
    <cellStyle name="Millares 10 2 3 2 2 2 3 4" xfId="26805" xr:uid="{7F3A8467-8CCB-4BAB-963F-18F565A0313D}"/>
    <cellStyle name="Millares 10 2 3 2 2 2 4" xfId="13676" xr:uid="{7040E4F4-2567-4876-ADBC-F1F716FD4419}"/>
    <cellStyle name="Millares 10 2 3 2 2 2 4 2" xfId="48686" xr:uid="{84341E55-B061-4679-888B-6A1BE97BB528}"/>
    <cellStyle name="Millares 10 2 3 2 2 2 4 3" xfId="31181" xr:uid="{F8B87E73-6698-4033-86C0-384DCF27B198}"/>
    <cellStyle name="Millares 10 2 3 2 2 2 5" xfId="39934" xr:uid="{AA533C91-6F01-44B9-A27C-1F8CAF6A2389}"/>
    <cellStyle name="Millares 10 2 3 2 2 2 6" xfId="22429" xr:uid="{D5587C97-A86E-4ED6-BFEA-7CBEE190D6DB}"/>
    <cellStyle name="Millares 10 2 3 2 2 3" xfId="6016" xr:uid="{00000000-0005-0000-0000-0000480C0000}"/>
    <cellStyle name="Millares 10 2 3 2 2 3 2" xfId="10393" xr:uid="{00000000-0005-0000-0000-0000490C0000}"/>
    <cellStyle name="Millares 10 2 3 2 2 3 2 2" xfId="19146" xr:uid="{91F032EA-C261-49F7-B94A-993BA44A71AA}"/>
    <cellStyle name="Millares 10 2 3 2 2 3 2 2 2" xfId="54156" xr:uid="{0E010AB0-F36A-4CB4-B6DF-AB84309A0976}"/>
    <cellStyle name="Millares 10 2 3 2 2 3 2 2 3" xfId="36651" xr:uid="{5D260BE5-18EE-4636-8DA1-3E918854B360}"/>
    <cellStyle name="Millares 10 2 3 2 2 3 2 3" xfId="45404" xr:uid="{D3B42BF3-997B-4B44-97D2-31CBA9C652CB}"/>
    <cellStyle name="Millares 10 2 3 2 2 3 2 4" xfId="27899" xr:uid="{B8996172-0FEC-417A-BE96-C2C58F582AF2}"/>
    <cellStyle name="Millares 10 2 3 2 2 3 3" xfId="14770" xr:uid="{BE161C04-2493-4EFC-B2FA-C36A87B59958}"/>
    <cellStyle name="Millares 10 2 3 2 2 3 3 2" xfId="49780" xr:uid="{26A73662-179D-4578-B6A5-890985BABCD9}"/>
    <cellStyle name="Millares 10 2 3 2 2 3 3 3" xfId="32275" xr:uid="{851554B6-A9FB-42E7-8867-B4763CCA75D8}"/>
    <cellStyle name="Millares 10 2 3 2 2 3 4" xfId="41028" xr:uid="{133C06BC-6ED6-4893-8478-627734801DD1}"/>
    <cellStyle name="Millares 10 2 3 2 2 3 5" xfId="23523" xr:uid="{838A4B6A-0687-4A56-ABC8-C9F8D20B191B}"/>
    <cellStyle name="Millares 10 2 3 2 2 4" xfId="8205" xr:uid="{00000000-0005-0000-0000-00004A0C0000}"/>
    <cellStyle name="Millares 10 2 3 2 2 4 2" xfId="16958" xr:uid="{B1006982-E20D-4601-9677-3847AC7BB65F}"/>
    <cellStyle name="Millares 10 2 3 2 2 4 2 2" xfId="51968" xr:uid="{DC0DDF87-5568-48E6-A4CA-FE3AAE13173D}"/>
    <cellStyle name="Millares 10 2 3 2 2 4 2 3" xfId="34463" xr:uid="{B7169873-266E-4B64-9783-F75EE8E0AF5C}"/>
    <cellStyle name="Millares 10 2 3 2 2 4 3" xfId="43216" xr:uid="{8FAB95EE-FDE0-40DC-84A6-4DB301AC7CCE}"/>
    <cellStyle name="Millares 10 2 3 2 2 4 4" xfId="25711" xr:uid="{1A2B59E1-E8ED-44CF-A418-80AC64BB414A}"/>
    <cellStyle name="Millares 10 2 3 2 2 5" xfId="12582" xr:uid="{EE48A6A5-9F09-4DD9-AF69-E2EC1F569646}"/>
    <cellStyle name="Millares 10 2 3 2 2 5 2" xfId="47592" xr:uid="{5247464F-CC9C-45D9-BE21-ADF1B267DFD3}"/>
    <cellStyle name="Millares 10 2 3 2 2 5 3" xfId="30087" xr:uid="{10ECD937-D6C5-4ACB-AF06-2104186058D0}"/>
    <cellStyle name="Millares 10 2 3 2 2 6" xfId="38840" xr:uid="{14827E0A-D8CF-4811-9FFB-C9A052BFFF67}"/>
    <cellStyle name="Millares 10 2 3 2 2 7" xfId="21335" xr:uid="{D13FC2CF-2B1D-4CC9-AFD5-BEB8FCED1292}"/>
    <cellStyle name="Millares 10 2 3 2 3" xfId="4373" xr:uid="{00000000-0005-0000-0000-00004B0C0000}"/>
    <cellStyle name="Millares 10 2 3 2 3 2" xfId="6562" xr:uid="{00000000-0005-0000-0000-00004C0C0000}"/>
    <cellStyle name="Millares 10 2 3 2 3 2 2" xfId="10939" xr:uid="{00000000-0005-0000-0000-00004D0C0000}"/>
    <cellStyle name="Millares 10 2 3 2 3 2 2 2" xfId="19692" xr:uid="{6BB99BE5-4F8B-496C-B103-CAE499612C35}"/>
    <cellStyle name="Millares 10 2 3 2 3 2 2 2 2" xfId="54702" xr:uid="{6A3685A5-4BA6-4935-AA2C-D405C74DB691}"/>
    <cellStyle name="Millares 10 2 3 2 3 2 2 2 3" xfId="37197" xr:uid="{F2FD7A7A-04F0-4210-84DC-3832E6FA0F0A}"/>
    <cellStyle name="Millares 10 2 3 2 3 2 2 3" xfId="45950" xr:uid="{3B1F66A5-44AD-4B2D-8252-9839A3E7646C}"/>
    <cellStyle name="Millares 10 2 3 2 3 2 2 4" xfId="28445" xr:uid="{2D8A2223-2941-4D0A-B44D-A9311D51579B}"/>
    <cellStyle name="Millares 10 2 3 2 3 2 3" xfId="15316" xr:uid="{262D149E-0BC0-4BF3-942F-152932609BDB}"/>
    <cellStyle name="Millares 10 2 3 2 3 2 3 2" xfId="50326" xr:uid="{C44CEE18-0996-448A-9810-B742E640EC09}"/>
    <cellStyle name="Millares 10 2 3 2 3 2 3 3" xfId="32821" xr:uid="{59E70A91-7818-4884-B4DB-A8CD4756F6E5}"/>
    <cellStyle name="Millares 10 2 3 2 3 2 4" xfId="41574" xr:uid="{89421DBF-6D5A-41A9-BEC8-E98BF8886C40}"/>
    <cellStyle name="Millares 10 2 3 2 3 2 5" xfId="24069" xr:uid="{005AF394-B824-4427-AB5B-0DBC12865C04}"/>
    <cellStyle name="Millares 10 2 3 2 3 3" xfId="8751" xr:uid="{00000000-0005-0000-0000-00004E0C0000}"/>
    <cellStyle name="Millares 10 2 3 2 3 3 2" xfId="17504" xr:uid="{7AE45A86-9AD9-4C13-8E51-AD02962CC887}"/>
    <cellStyle name="Millares 10 2 3 2 3 3 2 2" xfId="52514" xr:uid="{E146A394-135B-4474-983A-B5D0609AF0F4}"/>
    <cellStyle name="Millares 10 2 3 2 3 3 2 3" xfId="35009" xr:uid="{6502E953-A254-40CF-83F8-EA22463C52D3}"/>
    <cellStyle name="Millares 10 2 3 2 3 3 3" xfId="43762" xr:uid="{68EB30F7-E649-4881-BF34-3E2EE30E1CEB}"/>
    <cellStyle name="Millares 10 2 3 2 3 3 4" xfId="26257" xr:uid="{72A7B216-42F1-4DC8-B5D5-E2756F86ED16}"/>
    <cellStyle name="Millares 10 2 3 2 3 4" xfId="13128" xr:uid="{7183B007-B78E-46C0-8C9C-8097DE73747E}"/>
    <cellStyle name="Millares 10 2 3 2 3 4 2" xfId="48138" xr:uid="{9FAD0C2E-5D6F-4EE3-9299-4831A8F29BC1}"/>
    <cellStyle name="Millares 10 2 3 2 3 4 3" xfId="30633" xr:uid="{417E27BF-4848-4924-B98F-8D33309051E4}"/>
    <cellStyle name="Millares 10 2 3 2 3 5" xfId="39386" xr:uid="{A379958B-3FE6-4FA2-AA0E-E1E16E0662B1}"/>
    <cellStyle name="Millares 10 2 3 2 3 6" xfId="21881" xr:uid="{7DCC98FE-83A3-4411-A995-7755F48ABCB9}"/>
    <cellStyle name="Millares 10 2 3 2 4" xfId="5468" xr:uid="{00000000-0005-0000-0000-00004F0C0000}"/>
    <cellStyle name="Millares 10 2 3 2 4 2" xfId="9845" xr:uid="{00000000-0005-0000-0000-0000500C0000}"/>
    <cellStyle name="Millares 10 2 3 2 4 2 2" xfId="18598" xr:uid="{98B8CC9E-CF7E-4F72-A8E6-39B247C9AA44}"/>
    <cellStyle name="Millares 10 2 3 2 4 2 2 2" xfId="53608" xr:uid="{A32CEBDA-69A8-4BE1-AA0B-F3D6827B6D2D}"/>
    <cellStyle name="Millares 10 2 3 2 4 2 2 3" xfId="36103" xr:uid="{127ACD3A-D39F-459D-A267-1F9A48B45B4F}"/>
    <cellStyle name="Millares 10 2 3 2 4 2 3" xfId="44856" xr:uid="{4F240A0C-A582-4869-B073-F0D8924F526B}"/>
    <cellStyle name="Millares 10 2 3 2 4 2 4" xfId="27351" xr:uid="{187028F7-91F2-44B0-8266-2CDCEE6A1DD3}"/>
    <cellStyle name="Millares 10 2 3 2 4 3" xfId="14222" xr:uid="{6D127F68-7A8E-42CB-8F5A-B67158839B68}"/>
    <cellStyle name="Millares 10 2 3 2 4 3 2" xfId="49232" xr:uid="{3AC2CA3D-ADFF-4659-A7F6-44936E20D52F}"/>
    <cellStyle name="Millares 10 2 3 2 4 3 3" xfId="31727" xr:uid="{E4E85EB5-F2AD-4078-8020-38150CC69E89}"/>
    <cellStyle name="Millares 10 2 3 2 4 4" xfId="40480" xr:uid="{8D11B810-EA70-438A-BF9E-B59BB4123855}"/>
    <cellStyle name="Millares 10 2 3 2 4 5" xfId="22975" xr:uid="{73311BA7-74C2-46CE-9131-B2F200C69AC3}"/>
    <cellStyle name="Millares 10 2 3 2 5" xfId="7657" xr:uid="{00000000-0005-0000-0000-0000510C0000}"/>
    <cellStyle name="Millares 10 2 3 2 5 2" xfId="16410" xr:uid="{607510C8-D57D-4B74-85B3-43FE9BDC52A6}"/>
    <cellStyle name="Millares 10 2 3 2 5 2 2" xfId="51420" xr:uid="{E602D769-6728-45AD-8764-25C54A2777E0}"/>
    <cellStyle name="Millares 10 2 3 2 5 2 3" xfId="33915" xr:uid="{4B407619-D01B-4F68-92EE-CD4661EAA748}"/>
    <cellStyle name="Millares 10 2 3 2 5 3" xfId="42668" xr:uid="{ACFDEB6B-8476-4E40-9C08-C7C927F53016}"/>
    <cellStyle name="Millares 10 2 3 2 5 4" xfId="25163" xr:uid="{60A48732-C70B-49BA-B1EC-D8FA8B5136FB}"/>
    <cellStyle name="Millares 10 2 3 2 6" xfId="12034" xr:uid="{EE5430B5-F86F-4F39-833D-F6D2C8BD412B}"/>
    <cellStyle name="Millares 10 2 3 2 6 2" xfId="47044" xr:uid="{8A2FF020-1848-46F1-B850-FC29695EA38F}"/>
    <cellStyle name="Millares 10 2 3 2 6 3" xfId="29539" xr:uid="{BCB67756-3E84-4A51-98CD-8C3E5B87B4FE}"/>
    <cellStyle name="Millares 10 2 3 2 7" xfId="38292" xr:uid="{AF20015A-E9C1-492D-9640-D0BD1CD029A9}"/>
    <cellStyle name="Millares 10 2 3 2 8" xfId="20787" xr:uid="{B4C62CD0-5C28-40F1-AAD8-05049384D46E}"/>
    <cellStyle name="Millares 10 2 3 3" xfId="3551" xr:uid="{00000000-0005-0000-0000-0000520C0000}"/>
    <cellStyle name="Millares 10 2 3 3 2" xfId="4647" xr:uid="{00000000-0005-0000-0000-0000530C0000}"/>
    <cellStyle name="Millares 10 2 3 3 2 2" xfId="6836" xr:uid="{00000000-0005-0000-0000-0000540C0000}"/>
    <cellStyle name="Millares 10 2 3 3 2 2 2" xfId="11213" xr:uid="{00000000-0005-0000-0000-0000550C0000}"/>
    <cellStyle name="Millares 10 2 3 3 2 2 2 2" xfId="19966" xr:uid="{5188BF3B-F7D2-4BAB-8632-A2CBF8DEB210}"/>
    <cellStyle name="Millares 10 2 3 3 2 2 2 2 2" xfId="54976" xr:uid="{C3410A34-5C3D-4143-B794-CBB1FE127EF1}"/>
    <cellStyle name="Millares 10 2 3 3 2 2 2 2 3" xfId="37471" xr:uid="{5782189B-B51F-43F3-868E-9AC51B5AF97C}"/>
    <cellStyle name="Millares 10 2 3 3 2 2 2 3" xfId="46224" xr:uid="{DAFECD0D-97C9-492A-B4EB-69AD548A6613}"/>
    <cellStyle name="Millares 10 2 3 3 2 2 2 4" xfId="28719" xr:uid="{9F128D06-E90C-4E79-BA03-C6E9BA73D2E8}"/>
    <cellStyle name="Millares 10 2 3 3 2 2 3" xfId="15590" xr:uid="{02163845-79DB-49A9-9049-4006442725AA}"/>
    <cellStyle name="Millares 10 2 3 3 2 2 3 2" xfId="50600" xr:uid="{3848216E-24B5-42A7-8308-74726E71D206}"/>
    <cellStyle name="Millares 10 2 3 3 2 2 3 3" xfId="33095" xr:uid="{1C0DE614-7072-4981-9ABD-334EDDF4080D}"/>
    <cellStyle name="Millares 10 2 3 3 2 2 4" xfId="41848" xr:uid="{8B1F2635-FD7E-4EDA-A395-CE29DF25436A}"/>
    <cellStyle name="Millares 10 2 3 3 2 2 5" xfId="24343" xr:uid="{D0FC651D-9202-45FC-9D6C-7924E6AEB6CD}"/>
    <cellStyle name="Millares 10 2 3 3 2 3" xfId="9025" xr:uid="{00000000-0005-0000-0000-0000560C0000}"/>
    <cellStyle name="Millares 10 2 3 3 2 3 2" xfId="17778" xr:uid="{D501A1AA-315E-4737-B86A-A78C7CCFF256}"/>
    <cellStyle name="Millares 10 2 3 3 2 3 2 2" xfId="52788" xr:uid="{EA4B2448-1CFF-4B91-A5FD-A4CE1D7FEC3C}"/>
    <cellStyle name="Millares 10 2 3 3 2 3 2 3" xfId="35283" xr:uid="{00D763FD-F578-4CC5-8FE6-AA6440094439}"/>
    <cellStyle name="Millares 10 2 3 3 2 3 3" xfId="44036" xr:uid="{A1EAE392-3C01-426A-825A-D4E43E700A8C}"/>
    <cellStyle name="Millares 10 2 3 3 2 3 4" xfId="26531" xr:uid="{6BFBD67E-746B-487E-90FE-0FF4A0422066}"/>
    <cellStyle name="Millares 10 2 3 3 2 4" xfId="13402" xr:uid="{F49B89CF-8981-4CA2-BA60-279E68E82B24}"/>
    <cellStyle name="Millares 10 2 3 3 2 4 2" xfId="48412" xr:uid="{8B2C1776-521A-42F8-8EBA-9809396F802C}"/>
    <cellStyle name="Millares 10 2 3 3 2 4 3" xfId="30907" xr:uid="{4BDAB007-9E0F-427E-BF79-63BE5DBA24E1}"/>
    <cellStyle name="Millares 10 2 3 3 2 5" xfId="39660" xr:uid="{D1E1C907-0FC9-4165-B0AB-192BC115132B}"/>
    <cellStyle name="Millares 10 2 3 3 2 6" xfId="22155" xr:uid="{B042775C-BADB-4D62-8C1B-F2AD2584701B}"/>
    <cellStyle name="Millares 10 2 3 3 3" xfId="5742" xr:uid="{00000000-0005-0000-0000-0000570C0000}"/>
    <cellStyle name="Millares 10 2 3 3 3 2" xfId="10119" xr:uid="{00000000-0005-0000-0000-0000580C0000}"/>
    <cellStyle name="Millares 10 2 3 3 3 2 2" xfId="18872" xr:uid="{3BB3E083-C85D-4B75-984E-109C2BE929CD}"/>
    <cellStyle name="Millares 10 2 3 3 3 2 2 2" xfId="53882" xr:uid="{90F6220C-C636-467D-AC6F-8AC949704CDC}"/>
    <cellStyle name="Millares 10 2 3 3 3 2 2 3" xfId="36377" xr:uid="{78E05E5A-5748-4501-A5D8-F3AFFF1A96DE}"/>
    <cellStyle name="Millares 10 2 3 3 3 2 3" xfId="45130" xr:uid="{E04A9B13-07B1-4CCD-A77E-D9F330E5DE0C}"/>
    <cellStyle name="Millares 10 2 3 3 3 2 4" xfId="27625" xr:uid="{D11B1CC9-3FEA-4E8E-9171-1ECBB1CBE1A0}"/>
    <cellStyle name="Millares 10 2 3 3 3 3" xfId="14496" xr:uid="{29700736-E79E-42F8-90E4-1EBF14BD1524}"/>
    <cellStyle name="Millares 10 2 3 3 3 3 2" xfId="49506" xr:uid="{4B1A7CC9-2A1E-4051-BB51-F26B429C92C7}"/>
    <cellStyle name="Millares 10 2 3 3 3 3 3" xfId="32001" xr:uid="{70FAE115-9E2D-477C-8569-AC65726B5721}"/>
    <cellStyle name="Millares 10 2 3 3 3 4" xfId="40754" xr:uid="{B8264370-B382-4C34-A8BE-6E7CB6327A5B}"/>
    <cellStyle name="Millares 10 2 3 3 3 5" xfId="23249" xr:uid="{F8D1E057-ED03-49D6-832B-D141CDEC14A1}"/>
    <cellStyle name="Millares 10 2 3 3 4" xfId="7931" xr:uid="{00000000-0005-0000-0000-0000590C0000}"/>
    <cellStyle name="Millares 10 2 3 3 4 2" xfId="16684" xr:uid="{3D2CE44E-C723-409C-96C3-651B9A2E0D72}"/>
    <cellStyle name="Millares 10 2 3 3 4 2 2" xfId="51694" xr:uid="{3DDDD3F5-039B-4A65-8D17-DA037708231A}"/>
    <cellStyle name="Millares 10 2 3 3 4 2 3" xfId="34189" xr:uid="{03A051A8-165A-4B24-A7B8-80CFAFA2CFB6}"/>
    <cellStyle name="Millares 10 2 3 3 4 3" xfId="42942" xr:uid="{89A6835F-40BD-4A96-A8C3-94034E039C4B}"/>
    <cellStyle name="Millares 10 2 3 3 4 4" xfId="25437" xr:uid="{DEE92C6D-E196-4B57-8B17-67F55DDEF2B1}"/>
    <cellStyle name="Millares 10 2 3 3 5" xfId="12308" xr:uid="{37DFE6CD-4D42-4925-93F5-83422098E04E}"/>
    <cellStyle name="Millares 10 2 3 3 5 2" xfId="47318" xr:uid="{7D3EA8E1-37F4-4265-A2A2-E8D8033B99D1}"/>
    <cellStyle name="Millares 10 2 3 3 5 3" xfId="29813" xr:uid="{651777FB-FDCD-4B51-B610-332422FEE59F}"/>
    <cellStyle name="Millares 10 2 3 3 6" xfId="38566" xr:uid="{8916496F-2169-4AED-BED2-C7629F021F63}"/>
    <cellStyle name="Millares 10 2 3 3 7" xfId="21061" xr:uid="{E0305C89-5330-4ED6-9F4C-8593F5E34265}"/>
    <cellStyle name="Millares 10 2 3 4" xfId="4099" xr:uid="{00000000-0005-0000-0000-00005A0C0000}"/>
    <cellStyle name="Millares 10 2 3 4 2" xfId="6288" xr:uid="{00000000-0005-0000-0000-00005B0C0000}"/>
    <cellStyle name="Millares 10 2 3 4 2 2" xfId="10665" xr:uid="{00000000-0005-0000-0000-00005C0C0000}"/>
    <cellStyle name="Millares 10 2 3 4 2 2 2" xfId="19418" xr:uid="{ABD90F6B-95C3-4638-AFCF-B5580A0CAFC1}"/>
    <cellStyle name="Millares 10 2 3 4 2 2 2 2" xfId="54428" xr:uid="{B4595B08-BC80-4AA0-80F1-B492A67B0E4A}"/>
    <cellStyle name="Millares 10 2 3 4 2 2 2 3" xfId="36923" xr:uid="{D5C1E91A-DE7A-477F-AFAA-B94ABDCAFB5A}"/>
    <cellStyle name="Millares 10 2 3 4 2 2 3" xfId="45676" xr:uid="{082FA70D-B758-4DC3-949D-119497C5FED2}"/>
    <cellStyle name="Millares 10 2 3 4 2 2 4" xfId="28171" xr:uid="{93E4DA46-1C5D-41A4-9C5B-22C23F2ECE19}"/>
    <cellStyle name="Millares 10 2 3 4 2 3" xfId="15042" xr:uid="{072110F6-8A6E-4CB7-80F6-5DCD04FCD838}"/>
    <cellStyle name="Millares 10 2 3 4 2 3 2" xfId="50052" xr:uid="{1BA4EB27-FD57-4163-B4EB-C4936CC64422}"/>
    <cellStyle name="Millares 10 2 3 4 2 3 3" xfId="32547" xr:uid="{4A14AF04-3B92-43CC-9B90-DD69AC0BBE4F}"/>
    <cellStyle name="Millares 10 2 3 4 2 4" xfId="41300" xr:uid="{7C8BE826-A8DF-4EE7-AD61-9E8E5C770FB8}"/>
    <cellStyle name="Millares 10 2 3 4 2 5" xfId="23795" xr:uid="{3FCEEEAE-3EB6-4C49-852A-5FCE279D2830}"/>
    <cellStyle name="Millares 10 2 3 4 3" xfId="8477" xr:uid="{00000000-0005-0000-0000-00005D0C0000}"/>
    <cellStyle name="Millares 10 2 3 4 3 2" xfId="17230" xr:uid="{F174990C-E9D0-4C4F-9C2E-D5AE6B42B5C8}"/>
    <cellStyle name="Millares 10 2 3 4 3 2 2" xfId="52240" xr:uid="{588F0838-F238-411F-A0B7-8FA63611B850}"/>
    <cellStyle name="Millares 10 2 3 4 3 2 3" xfId="34735" xr:uid="{F854AEAA-CD8F-4D95-8253-093F833E66B1}"/>
    <cellStyle name="Millares 10 2 3 4 3 3" xfId="43488" xr:uid="{313CEA52-442F-4BDB-8F3B-AC195EC6BD22}"/>
    <cellStyle name="Millares 10 2 3 4 3 4" xfId="25983" xr:uid="{7030E2C5-4967-45F0-8C93-1F054123EFB7}"/>
    <cellStyle name="Millares 10 2 3 4 4" xfId="12854" xr:uid="{20C67432-75B6-4FA1-AE93-CC78DA925238}"/>
    <cellStyle name="Millares 10 2 3 4 4 2" xfId="47864" xr:uid="{7797D0E2-13D4-4528-9C6B-ACDED941B625}"/>
    <cellStyle name="Millares 10 2 3 4 4 3" xfId="30359" xr:uid="{1DCE5ADC-1FAE-4367-A84D-7A18BC98AACB}"/>
    <cellStyle name="Millares 10 2 3 4 5" xfId="39112" xr:uid="{E02925D9-A99C-49E6-872D-48C9AA1ADAE5}"/>
    <cellStyle name="Millares 10 2 3 4 6" xfId="21607" xr:uid="{32448BAD-D89D-4162-AE06-B948824C8529}"/>
    <cellStyle name="Millares 10 2 3 5" xfId="5194" xr:uid="{00000000-0005-0000-0000-00005E0C0000}"/>
    <cellStyle name="Millares 10 2 3 5 2" xfId="9571" xr:uid="{00000000-0005-0000-0000-00005F0C0000}"/>
    <cellStyle name="Millares 10 2 3 5 2 2" xfId="18324" xr:uid="{EBBA57E8-5BFE-4C2C-B151-0C2E27FED49D}"/>
    <cellStyle name="Millares 10 2 3 5 2 2 2" xfId="53334" xr:uid="{BA015E95-0AFF-4F13-8B18-4FD81EDD8A80}"/>
    <cellStyle name="Millares 10 2 3 5 2 2 3" xfId="35829" xr:uid="{449B85E8-2BA2-4D22-8DE4-772454B04E4D}"/>
    <cellStyle name="Millares 10 2 3 5 2 3" xfId="44582" xr:uid="{C7A06BC8-D46E-4C20-BC49-6851DA378DF5}"/>
    <cellStyle name="Millares 10 2 3 5 2 4" xfId="27077" xr:uid="{D277EFF0-6465-4DF6-98E5-C7E199677126}"/>
    <cellStyle name="Millares 10 2 3 5 3" xfId="13948" xr:uid="{126D8FFA-4064-47B9-A775-73766F67A895}"/>
    <cellStyle name="Millares 10 2 3 5 3 2" xfId="48958" xr:uid="{140FB018-CB1B-49CA-B165-A9083B7DF6D1}"/>
    <cellStyle name="Millares 10 2 3 5 3 3" xfId="31453" xr:uid="{7165A629-AF4E-4AB7-921C-184619273EC5}"/>
    <cellStyle name="Millares 10 2 3 5 4" xfId="40206" xr:uid="{27498DE0-14CB-4254-A9C2-B90C6CFB0D7F}"/>
    <cellStyle name="Millares 10 2 3 5 5" xfId="22701" xr:uid="{03EEA89B-E6FA-4EB2-9119-29F5CF07777C}"/>
    <cellStyle name="Millares 10 2 3 6" xfId="7383" xr:uid="{00000000-0005-0000-0000-0000600C0000}"/>
    <cellStyle name="Millares 10 2 3 6 2" xfId="16136" xr:uid="{6154E76F-ED17-4EA5-9657-BFE2131999E7}"/>
    <cellStyle name="Millares 10 2 3 6 2 2" xfId="51146" xr:uid="{2C2FCA72-2508-436E-9ECE-7BA8972F02CC}"/>
    <cellStyle name="Millares 10 2 3 6 2 3" xfId="33641" xr:uid="{03E1A125-D05E-402E-9EBC-BF1C5BB38BEE}"/>
    <cellStyle name="Millares 10 2 3 6 3" xfId="42394" xr:uid="{332199D0-6542-4A9E-89A4-374BF810E1F5}"/>
    <cellStyle name="Millares 10 2 3 6 4" xfId="24889" xr:uid="{A9B0F804-FA73-4B18-858A-A448709891D9}"/>
    <cellStyle name="Millares 10 2 3 7" xfId="11760" xr:uid="{94128837-5810-4766-9C19-8B1659BB12BB}"/>
    <cellStyle name="Millares 10 2 3 7 2" xfId="46770" xr:uid="{E078350D-CCEB-4310-8A6B-16B2CAE3A24F}"/>
    <cellStyle name="Millares 10 2 3 7 3" xfId="29265" xr:uid="{93A38D20-6ADF-42B8-B10D-BD577FC79735}"/>
    <cellStyle name="Millares 10 2 3 8" xfId="38018" xr:uid="{C1C6D377-4674-48B6-A969-5E8E556FF25E}"/>
    <cellStyle name="Millares 10 2 3 9" xfId="20513" xr:uid="{BFD1D7DD-4A1E-4FFA-96C7-624C7E08E4D6}"/>
    <cellStyle name="Millares 10 2 4" xfId="2883" xr:uid="{00000000-0005-0000-0000-0000610C0000}"/>
    <cellStyle name="Millares 10 2 4 2" xfId="3162" xr:uid="{00000000-0005-0000-0000-0000620C0000}"/>
    <cellStyle name="Millares 10 2 4 2 2" xfId="3715" xr:uid="{00000000-0005-0000-0000-0000630C0000}"/>
    <cellStyle name="Millares 10 2 4 2 2 2" xfId="4811" xr:uid="{00000000-0005-0000-0000-0000640C0000}"/>
    <cellStyle name="Millares 10 2 4 2 2 2 2" xfId="7000" xr:uid="{00000000-0005-0000-0000-0000650C0000}"/>
    <cellStyle name="Millares 10 2 4 2 2 2 2 2" xfId="11377" xr:uid="{00000000-0005-0000-0000-0000660C0000}"/>
    <cellStyle name="Millares 10 2 4 2 2 2 2 2 2" xfId="20130" xr:uid="{4BEF6112-3480-4280-8DCB-C0B9F2885B95}"/>
    <cellStyle name="Millares 10 2 4 2 2 2 2 2 2 2" xfId="55140" xr:uid="{296E8E52-93A8-45FC-878D-0AFAB0E226C1}"/>
    <cellStyle name="Millares 10 2 4 2 2 2 2 2 2 3" xfId="37635" xr:uid="{41B5CC48-1616-4550-8EFD-09B226CF7304}"/>
    <cellStyle name="Millares 10 2 4 2 2 2 2 2 3" xfId="46388" xr:uid="{8B81B382-104B-462F-9B38-03C3D99C4045}"/>
    <cellStyle name="Millares 10 2 4 2 2 2 2 2 4" xfId="28883" xr:uid="{B627C68B-7B0D-4C29-986A-B2B5FBA3D9F1}"/>
    <cellStyle name="Millares 10 2 4 2 2 2 2 3" xfId="15754" xr:uid="{390BD422-E263-4412-932E-22B37152C219}"/>
    <cellStyle name="Millares 10 2 4 2 2 2 2 3 2" xfId="50764" xr:uid="{8ACEC6DE-60F9-44C2-ABF9-1B4C8BFA130D}"/>
    <cellStyle name="Millares 10 2 4 2 2 2 2 3 3" xfId="33259" xr:uid="{F8EA6CCF-8BD4-4EFF-BF72-B2F02E767204}"/>
    <cellStyle name="Millares 10 2 4 2 2 2 2 4" xfId="42012" xr:uid="{6249054E-F784-4521-9903-915B6AE71D1A}"/>
    <cellStyle name="Millares 10 2 4 2 2 2 2 5" xfId="24507" xr:uid="{13A129C2-9BD2-48DB-B318-C351663872AF}"/>
    <cellStyle name="Millares 10 2 4 2 2 2 3" xfId="9189" xr:uid="{00000000-0005-0000-0000-0000670C0000}"/>
    <cellStyle name="Millares 10 2 4 2 2 2 3 2" xfId="17942" xr:uid="{7AA15E7A-F6E6-425D-BF3D-1C69BD99084D}"/>
    <cellStyle name="Millares 10 2 4 2 2 2 3 2 2" xfId="52952" xr:uid="{B30D1E7D-A15E-4EFB-BDDF-A2D68CE21B32}"/>
    <cellStyle name="Millares 10 2 4 2 2 2 3 2 3" xfId="35447" xr:uid="{E13EAEFF-597B-4A7D-B56F-5C3227E4F028}"/>
    <cellStyle name="Millares 10 2 4 2 2 2 3 3" xfId="44200" xr:uid="{8A58E944-2EB7-410F-AE85-A19FF2E6FF4D}"/>
    <cellStyle name="Millares 10 2 4 2 2 2 3 4" xfId="26695" xr:uid="{F7C8413E-20EC-4703-B302-05276131EDDF}"/>
    <cellStyle name="Millares 10 2 4 2 2 2 4" xfId="13566" xr:uid="{FAA60294-9233-4CD8-8D8A-B9EF24EF297F}"/>
    <cellStyle name="Millares 10 2 4 2 2 2 4 2" xfId="48576" xr:uid="{23C06E18-1917-48CE-9BD3-6A1EDFB5B235}"/>
    <cellStyle name="Millares 10 2 4 2 2 2 4 3" xfId="31071" xr:uid="{D0E7F027-140B-4F79-9309-441884DE7BF6}"/>
    <cellStyle name="Millares 10 2 4 2 2 2 5" xfId="39824" xr:uid="{D7F79790-E43B-44C3-BDE5-24921BD4006E}"/>
    <cellStyle name="Millares 10 2 4 2 2 2 6" xfId="22319" xr:uid="{C2395F76-7C1F-4A3B-9FFA-FA1D09C9B6E0}"/>
    <cellStyle name="Millares 10 2 4 2 2 3" xfId="5906" xr:uid="{00000000-0005-0000-0000-0000680C0000}"/>
    <cellStyle name="Millares 10 2 4 2 2 3 2" xfId="10283" xr:uid="{00000000-0005-0000-0000-0000690C0000}"/>
    <cellStyle name="Millares 10 2 4 2 2 3 2 2" xfId="19036" xr:uid="{562EC116-758C-469E-93E2-E98580D7D3AB}"/>
    <cellStyle name="Millares 10 2 4 2 2 3 2 2 2" xfId="54046" xr:uid="{565460E4-88BA-498D-885F-46B16DE964DF}"/>
    <cellStyle name="Millares 10 2 4 2 2 3 2 2 3" xfId="36541" xr:uid="{18A814F1-CC71-48FB-AA87-FBF4A85B9DF9}"/>
    <cellStyle name="Millares 10 2 4 2 2 3 2 3" xfId="45294" xr:uid="{38B822FE-3A70-4DA8-8088-27CD04D80926}"/>
    <cellStyle name="Millares 10 2 4 2 2 3 2 4" xfId="27789" xr:uid="{EB3F5567-24A0-4C27-855C-DB33A5D3C36A}"/>
    <cellStyle name="Millares 10 2 4 2 2 3 3" xfId="14660" xr:uid="{9F582074-FC60-455F-80C3-7FD92C182225}"/>
    <cellStyle name="Millares 10 2 4 2 2 3 3 2" xfId="49670" xr:uid="{6CC48902-41BC-4BDE-8393-A236CB8B33CA}"/>
    <cellStyle name="Millares 10 2 4 2 2 3 3 3" xfId="32165" xr:uid="{6D5DF762-DAFA-49BA-ABE9-6F2158680A67}"/>
    <cellStyle name="Millares 10 2 4 2 2 3 4" xfId="40918" xr:uid="{E4724544-3BD9-4CB4-A7FD-19551FDA2027}"/>
    <cellStyle name="Millares 10 2 4 2 2 3 5" xfId="23413" xr:uid="{27999AEE-0C0D-4D66-B2F7-9B21339AC8BC}"/>
    <cellStyle name="Millares 10 2 4 2 2 4" xfId="8095" xr:uid="{00000000-0005-0000-0000-00006A0C0000}"/>
    <cellStyle name="Millares 10 2 4 2 2 4 2" xfId="16848" xr:uid="{F2B4A198-6158-4C6A-BC09-4D967DBFDD9E}"/>
    <cellStyle name="Millares 10 2 4 2 2 4 2 2" xfId="51858" xr:uid="{2D58F7E6-7386-4CBB-8DD8-1B5A2464CB2B}"/>
    <cellStyle name="Millares 10 2 4 2 2 4 2 3" xfId="34353" xr:uid="{37AC1421-37D7-4660-A74B-0EF214EC9DA7}"/>
    <cellStyle name="Millares 10 2 4 2 2 4 3" xfId="43106" xr:uid="{86C89661-635F-443B-96D3-7C83A5B97309}"/>
    <cellStyle name="Millares 10 2 4 2 2 4 4" xfId="25601" xr:uid="{349286C4-280F-49ED-90A5-26D195DBAA21}"/>
    <cellStyle name="Millares 10 2 4 2 2 5" xfId="12472" xr:uid="{A26C2BBF-A601-4B32-BF2D-5F1BD7D25099}"/>
    <cellStyle name="Millares 10 2 4 2 2 5 2" xfId="47482" xr:uid="{854AAAE0-8D9A-4E99-AFF7-C7A9A99A1D2F}"/>
    <cellStyle name="Millares 10 2 4 2 2 5 3" xfId="29977" xr:uid="{98BEAC3A-CA23-4DF9-A4F3-506CC729F497}"/>
    <cellStyle name="Millares 10 2 4 2 2 6" xfId="38730" xr:uid="{6D70947E-AD1B-4064-A00E-ADB2BD2B2522}"/>
    <cellStyle name="Millares 10 2 4 2 2 7" xfId="21225" xr:uid="{5CEA5513-3DEC-4828-903D-E78F517A0880}"/>
    <cellStyle name="Millares 10 2 4 2 3" xfId="4263" xr:uid="{00000000-0005-0000-0000-00006B0C0000}"/>
    <cellStyle name="Millares 10 2 4 2 3 2" xfId="6452" xr:uid="{00000000-0005-0000-0000-00006C0C0000}"/>
    <cellStyle name="Millares 10 2 4 2 3 2 2" xfId="10829" xr:uid="{00000000-0005-0000-0000-00006D0C0000}"/>
    <cellStyle name="Millares 10 2 4 2 3 2 2 2" xfId="19582" xr:uid="{79244B69-A033-462A-99F4-067D4E2837DC}"/>
    <cellStyle name="Millares 10 2 4 2 3 2 2 2 2" xfId="54592" xr:uid="{100E1A6C-8A0F-4701-A9AB-BE3674971E70}"/>
    <cellStyle name="Millares 10 2 4 2 3 2 2 2 3" xfId="37087" xr:uid="{A13A78A2-144B-4A27-A71D-75CF948576F3}"/>
    <cellStyle name="Millares 10 2 4 2 3 2 2 3" xfId="45840" xr:uid="{51734111-BB98-4A73-89D5-44EC817FEBA3}"/>
    <cellStyle name="Millares 10 2 4 2 3 2 2 4" xfId="28335" xr:uid="{F39E13A6-8AB4-4B5B-BB06-5A60A0C4620A}"/>
    <cellStyle name="Millares 10 2 4 2 3 2 3" xfId="15206" xr:uid="{2030EC70-C1B9-4BFF-9462-8B3B9B31E55F}"/>
    <cellStyle name="Millares 10 2 4 2 3 2 3 2" xfId="50216" xr:uid="{F7E9F6F4-C3EE-4D78-BF94-4CDBD12592FA}"/>
    <cellStyle name="Millares 10 2 4 2 3 2 3 3" xfId="32711" xr:uid="{A052EB95-4FD5-475F-B941-229AE22FCD9C}"/>
    <cellStyle name="Millares 10 2 4 2 3 2 4" xfId="41464" xr:uid="{772B28AC-EAF0-431A-AD70-A54B99673760}"/>
    <cellStyle name="Millares 10 2 4 2 3 2 5" xfId="23959" xr:uid="{BC972597-BA82-4C74-8F18-174D4C9E2269}"/>
    <cellStyle name="Millares 10 2 4 2 3 3" xfId="8641" xr:uid="{00000000-0005-0000-0000-00006E0C0000}"/>
    <cellStyle name="Millares 10 2 4 2 3 3 2" xfId="17394" xr:uid="{860B9B34-CDC2-42D2-B73B-174F0A9194E6}"/>
    <cellStyle name="Millares 10 2 4 2 3 3 2 2" xfId="52404" xr:uid="{48C2AB67-C4C9-4924-8832-81F7B496495D}"/>
    <cellStyle name="Millares 10 2 4 2 3 3 2 3" xfId="34899" xr:uid="{377BF9C4-D4F5-494C-9526-D472EA14AC41}"/>
    <cellStyle name="Millares 10 2 4 2 3 3 3" xfId="43652" xr:uid="{8877315F-63A6-4DB9-8EE0-B1F442F2E08B}"/>
    <cellStyle name="Millares 10 2 4 2 3 3 4" xfId="26147" xr:uid="{D97E00DF-A836-4009-B0D0-25CF92046E5C}"/>
    <cellStyle name="Millares 10 2 4 2 3 4" xfId="13018" xr:uid="{6C4EAF26-2BB1-4535-8D02-DFF236B9E051}"/>
    <cellStyle name="Millares 10 2 4 2 3 4 2" xfId="48028" xr:uid="{B7CE876C-58F1-4E0B-8683-DCD35ED99CA7}"/>
    <cellStyle name="Millares 10 2 4 2 3 4 3" xfId="30523" xr:uid="{42EE4A4C-B8F7-415B-84BA-26203896DA4C}"/>
    <cellStyle name="Millares 10 2 4 2 3 5" xfId="39276" xr:uid="{EC1FF217-AB10-4F25-AA09-F7BFCE786543}"/>
    <cellStyle name="Millares 10 2 4 2 3 6" xfId="21771" xr:uid="{96BD5F92-E900-41DA-9C27-B6E48AEC8F74}"/>
    <cellStyle name="Millares 10 2 4 2 4" xfId="5358" xr:uid="{00000000-0005-0000-0000-00006F0C0000}"/>
    <cellStyle name="Millares 10 2 4 2 4 2" xfId="9735" xr:uid="{00000000-0005-0000-0000-0000700C0000}"/>
    <cellStyle name="Millares 10 2 4 2 4 2 2" xfId="18488" xr:uid="{EEAD23DC-58A9-4073-89FB-60B472F6B3F2}"/>
    <cellStyle name="Millares 10 2 4 2 4 2 2 2" xfId="53498" xr:uid="{D6998594-0F15-4078-BD72-26A285F7166F}"/>
    <cellStyle name="Millares 10 2 4 2 4 2 2 3" xfId="35993" xr:uid="{D65001E9-FB46-49CD-B8DF-8E5602072F44}"/>
    <cellStyle name="Millares 10 2 4 2 4 2 3" xfId="44746" xr:uid="{F4D80F47-6AD5-4239-BCC9-B10332C68E26}"/>
    <cellStyle name="Millares 10 2 4 2 4 2 4" xfId="27241" xr:uid="{043BF9AF-624F-4684-9588-D4F26CFB8E3D}"/>
    <cellStyle name="Millares 10 2 4 2 4 3" xfId="14112" xr:uid="{17D147D0-5345-4A52-892A-719A989EA34D}"/>
    <cellStyle name="Millares 10 2 4 2 4 3 2" xfId="49122" xr:uid="{65BE5D7D-1E9B-4FEB-ADFD-8B54C20CBCD1}"/>
    <cellStyle name="Millares 10 2 4 2 4 3 3" xfId="31617" xr:uid="{F25BCBB4-DEDD-4F32-8FF4-CA8DCA093B14}"/>
    <cellStyle name="Millares 10 2 4 2 4 4" xfId="40370" xr:uid="{3375B879-E27C-4979-B3A9-220193980D17}"/>
    <cellStyle name="Millares 10 2 4 2 4 5" xfId="22865" xr:uid="{F9408033-7C03-46B9-A3B3-8C82C6420D6F}"/>
    <cellStyle name="Millares 10 2 4 2 5" xfId="7547" xr:uid="{00000000-0005-0000-0000-0000710C0000}"/>
    <cellStyle name="Millares 10 2 4 2 5 2" xfId="16300" xr:uid="{BCA96861-1F8D-492C-930B-67D3391549D7}"/>
    <cellStyle name="Millares 10 2 4 2 5 2 2" xfId="51310" xr:uid="{691D0E24-DDB7-4E2F-A1C1-5FDF28EE7D61}"/>
    <cellStyle name="Millares 10 2 4 2 5 2 3" xfId="33805" xr:uid="{84B5980C-52BC-485B-B6B1-3F4D02FE41BC}"/>
    <cellStyle name="Millares 10 2 4 2 5 3" xfId="42558" xr:uid="{D8764439-8AC0-4831-A4E4-D6900255A51C}"/>
    <cellStyle name="Millares 10 2 4 2 5 4" xfId="25053" xr:uid="{69A8D399-5517-495E-BBCE-BE3CE80163B7}"/>
    <cellStyle name="Millares 10 2 4 2 6" xfId="11924" xr:uid="{F7F60A2F-2B8A-4558-97CA-967562D22EA3}"/>
    <cellStyle name="Millares 10 2 4 2 6 2" xfId="46934" xr:uid="{28190670-8734-4BBB-936E-4DA8C3B14C9C}"/>
    <cellStyle name="Millares 10 2 4 2 6 3" xfId="29429" xr:uid="{DB73E749-5620-43D9-9243-F0999C03EA75}"/>
    <cellStyle name="Millares 10 2 4 2 7" xfId="38182" xr:uid="{3A7D0BAE-2296-419F-AAC8-A58F757BC416}"/>
    <cellStyle name="Millares 10 2 4 2 8" xfId="20677" xr:uid="{AB2E3598-CA5C-4BD6-881E-59A65B15B6AC}"/>
    <cellStyle name="Millares 10 2 4 3" xfId="3441" xr:uid="{00000000-0005-0000-0000-0000720C0000}"/>
    <cellStyle name="Millares 10 2 4 3 2" xfId="4537" xr:uid="{00000000-0005-0000-0000-0000730C0000}"/>
    <cellStyle name="Millares 10 2 4 3 2 2" xfId="6726" xr:uid="{00000000-0005-0000-0000-0000740C0000}"/>
    <cellStyle name="Millares 10 2 4 3 2 2 2" xfId="11103" xr:uid="{00000000-0005-0000-0000-0000750C0000}"/>
    <cellStyle name="Millares 10 2 4 3 2 2 2 2" xfId="19856" xr:uid="{A06629B1-FDA6-4310-A497-8D76E5AD38A6}"/>
    <cellStyle name="Millares 10 2 4 3 2 2 2 2 2" xfId="54866" xr:uid="{D148A2B7-0992-4017-9F30-F47E07B4A4D1}"/>
    <cellStyle name="Millares 10 2 4 3 2 2 2 2 3" xfId="37361" xr:uid="{04B12C31-C5CA-4230-984A-27B4425FAC90}"/>
    <cellStyle name="Millares 10 2 4 3 2 2 2 3" xfId="46114" xr:uid="{4379EA7D-55FC-4ACD-9378-5FF689D1D0F1}"/>
    <cellStyle name="Millares 10 2 4 3 2 2 2 4" xfId="28609" xr:uid="{27DCC59B-0CFA-4BE8-8A01-5CEA07ED9006}"/>
    <cellStyle name="Millares 10 2 4 3 2 2 3" xfId="15480" xr:uid="{9C2C0E99-BB8D-483D-BE1C-D3A57CC61AFC}"/>
    <cellStyle name="Millares 10 2 4 3 2 2 3 2" xfId="50490" xr:uid="{1ACD08CC-F0D8-4BF7-A943-7767228A747F}"/>
    <cellStyle name="Millares 10 2 4 3 2 2 3 3" xfId="32985" xr:uid="{B499E62E-512B-462D-B2C0-CF5F5E0FF2A3}"/>
    <cellStyle name="Millares 10 2 4 3 2 2 4" xfId="41738" xr:uid="{0201E6B7-3034-47C5-B3C1-249E9978D06F}"/>
    <cellStyle name="Millares 10 2 4 3 2 2 5" xfId="24233" xr:uid="{9E3A2CA9-B1D8-40BE-9FA4-7F6F08677798}"/>
    <cellStyle name="Millares 10 2 4 3 2 3" xfId="8915" xr:uid="{00000000-0005-0000-0000-0000760C0000}"/>
    <cellStyle name="Millares 10 2 4 3 2 3 2" xfId="17668" xr:uid="{6917C3E8-A4CA-475F-A03B-90F37D5B4281}"/>
    <cellStyle name="Millares 10 2 4 3 2 3 2 2" xfId="52678" xr:uid="{B3891307-DDC8-4D42-B1DF-916C2E9DC983}"/>
    <cellStyle name="Millares 10 2 4 3 2 3 2 3" xfId="35173" xr:uid="{5DAE4E04-625B-49DF-980F-E812A9822FAD}"/>
    <cellStyle name="Millares 10 2 4 3 2 3 3" xfId="43926" xr:uid="{48151474-10A7-4ACA-9EAD-CE1CF5397353}"/>
    <cellStyle name="Millares 10 2 4 3 2 3 4" xfId="26421" xr:uid="{65FF57AF-F44C-4B39-ACBD-66DE0F99C2E3}"/>
    <cellStyle name="Millares 10 2 4 3 2 4" xfId="13292" xr:uid="{23B311DB-CBC4-40BB-A366-F45AC0BF35D2}"/>
    <cellStyle name="Millares 10 2 4 3 2 4 2" xfId="48302" xr:uid="{E4D76FF4-3580-41CA-BECF-71076E276127}"/>
    <cellStyle name="Millares 10 2 4 3 2 4 3" xfId="30797" xr:uid="{61DA00D9-AD75-4F17-B5A4-8B0648014E2A}"/>
    <cellStyle name="Millares 10 2 4 3 2 5" xfId="39550" xr:uid="{7FC5D730-4CE9-44E7-84C1-FA1FFAD772E3}"/>
    <cellStyle name="Millares 10 2 4 3 2 6" xfId="22045" xr:uid="{266EE511-2737-4DCC-AF06-3B68C50721DF}"/>
    <cellStyle name="Millares 10 2 4 3 3" xfId="5632" xr:uid="{00000000-0005-0000-0000-0000770C0000}"/>
    <cellStyle name="Millares 10 2 4 3 3 2" xfId="10009" xr:uid="{00000000-0005-0000-0000-0000780C0000}"/>
    <cellStyle name="Millares 10 2 4 3 3 2 2" xfId="18762" xr:uid="{D8004AC2-021D-4319-8544-57EEE7E0250E}"/>
    <cellStyle name="Millares 10 2 4 3 3 2 2 2" xfId="53772" xr:uid="{6BF7C06C-8EFF-417C-B971-D72F67E9BA9B}"/>
    <cellStyle name="Millares 10 2 4 3 3 2 2 3" xfId="36267" xr:uid="{BD7CD9D2-231D-4D9B-A279-A31929C5A3DF}"/>
    <cellStyle name="Millares 10 2 4 3 3 2 3" xfId="45020" xr:uid="{4C224893-14D0-4891-A196-D890AC41AE04}"/>
    <cellStyle name="Millares 10 2 4 3 3 2 4" xfId="27515" xr:uid="{57D7C6CF-86DC-47DF-938A-806C5D70157A}"/>
    <cellStyle name="Millares 10 2 4 3 3 3" xfId="14386" xr:uid="{6D0C142F-9DD9-40FE-86C3-691632E774BC}"/>
    <cellStyle name="Millares 10 2 4 3 3 3 2" xfId="49396" xr:uid="{4E978872-8198-4755-89C5-AB1D090CF60D}"/>
    <cellStyle name="Millares 10 2 4 3 3 3 3" xfId="31891" xr:uid="{96D05BFD-5C47-47CF-834B-B78580C8861D}"/>
    <cellStyle name="Millares 10 2 4 3 3 4" xfId="40644" xr:uid="{10130D78-3E01-4C46-BFB0-572587AC6D3F}"/>
    <cellStyle name="Millares 10 2 4 3 3 5" xfId="23139" xr:uid="{DA07F9BE-8B81-47FB-9A1E-01192A319EFE}"/>
    <cellStyle name="Millares 10 2 4 3 4" xfId="7821" xr:uid="{00000000-0005-0000-0000-0000790C0000}"/>
    <cellStyle name="Millares 10 2 4 3 4 2" xfId="16574" xr:uid="{F140E8F4-180C-4450-A8F8-806EAAC1514B}"/>
    <cellStyle name="Millares 10 2 4 3 4 2 2" xfId="51584" xr:uid="{EE077772-F49B-4B04-B0DB-9B545D80CA06}"/>
    <cellStyle name="Millares 10 2 4 3 4 2 3" xfId="34079" xr:uid="{90113AC4-CC78-461D-951E-93E988BD55E5}"/>
    <cellStyle name="Millares 10 2 4 3 4 3" xfId="42832" xr:uid="{5F769145-3CD8-4FF1-AEA1-E292477EB155}"/>
    <cellStyle name="Millares 10 2 4 3 4 4" xfId="25327" xr:uid="{4DB09CA3-F359-480C-BF89-61BBB30E0D62}"/>
    <cellStyle name="Millares 10 2 4 3 5" xfId="12198" xr:uid="{D8DC2D1A-78AE-4A33-911F-D9847E3F388C}"/>
    <cellStyle name="Millares 10 2 4 3 5 2" xfId="47208" xr:uid="{1E591BB4-7B38-4631-B041-10FCD79F2C57}"/>
    <cellStyle name="Millares 10 2 4 3 5 3" xfId="29703" xr:uid="{83481711-4986-4933-AAE0-1D6840BC9C6D}"/>
    <cellStyle name="Millares 10 2 4 3 6" xfId="38456" xr:uid="{328EBAD2-7672-46FE-9F56-FDBD64E0EAE7}"/>
    <cellStyle name="Millares 10 2 4 3 7" xfId="20951" xr:uid="{6FEF675B-C789-45BF-8428-17EA3ECF9103}"/>
    <cellStyle name="Millares 10 2 4 4" xfId="3989" xr:uid="{00000000-0005-0000-0000-00007A0C0000}"/>
    <cellStyle name="Millares 10 2 4 4 2" xfId="6178" xr:uid="{00000000-0005-0000-0000-00007B0C0000}"/>
    <cellStyle name="Millares 10 2 4 4 2 2" xfId="10555" xr:uid="{00000000-0005-0000-0000-00007C0C0000}"/>
    <cellStyle name="Millares 10 2 4 4 2 2 2" xfId="19308" xr:uid="{3E4679AC-CBC0-4547-A157-A8469F6EDDBE}"/>
    <cellStyle name="Millares 10 2 4 4 2 2 2 2" xfId="54318" xr:uid="{AEE8C33B-40F5-4226-927A-792FC9045990}"/>
    <cellStyle name="Millares 10 2 4 4 2 2 2 3" xfId="36813" xr:uid="{A080DB85-53FC-4BC5-AFDA-C9B00DB13A49}"/>
    <cellStyle name="Millares 10 2 4 4 2 2 3" xfId="45566" xr:uid="{05C08274-9A15-424D-8ADB-E972381CE44A}"/>
    <cellStyle name="Millares 10 2 4 4 2 2 4" xfId="28061" xr:uid="{3E5FC4C1-370D-4DA0-9950-48562B751FC0}"/>
    <cellStyle name="Millares 10 2 4 4 2 3" xfId="14932" xr:uid="{6A76A55A-023F-4DF0-9212-E6AD2EC77FDE}"/>
    <cellStyle name="Millares 10 2 4 4 2 3 2" xfId="49942" xr:uid="{F8BAB9DB-8844-4744-83D5-ED4CF71650A2}"/>
    <cellStyle name="Millares 10 2 4 4 2 3 3" xfId="32437" xr:uid="{DE020188-00C3-4869-B1C4-10FCC7923D60}"/>
    <cellStyle name="Millares 10 2 4 4 2 4" xfId="41190" xr:uid="{DDEBA253-0BA1-4789-B468-7ECAA4F5A21B}"/>
    <cellStyle name="Millares 10 2 4 4 2 5" xfId="23685" xr:uid="{B5F1E5E7-9ABD-48E7-AE8D-5E03AC597C62}"/>
    <cellStyle name="Millares 10 2 4 4 3" xfId="8367" xr:uid="{00000000-0005-0000-0000-00007D0C0000}"/>
    <cellStyle name="Millares 10 2 4 4 3 2" xfId="17120" xr:uid="{535D48C2-80BB-46D3-8E9A-39F1F6D801D3}"/>
    <cellStyle name="Millares 10 2 4 4 3 2 2" xfId="52130" xr:uid="{DDEF4902-9380-4577-A846-0223101CCB2D}"/>
    <cellStyle name="Millares 10 2 4 4 3 2 3" xfId="34625" xr:uid="{B0E53E9E-A9E8-45D0-8ECF-7DD5BFA49E38}"/>
    <cellStyle name="Millares 10 2 4 4 3 3" xfId="43378" xr:uid="{E0D2BBFF-4558-4FFD-BCA1-1C5C520C5662}"/>
    <cellStyle name="Millares 10 2 4 4 3 4" xfId="25873" xr:uid="{6334ABEF-EF07-4A83-97CD-6B0008E74EF6}"/>
    <cellStyle name="Millares 10 2 4 4 4" xfId="12744" xr:uid="{62F6A018-F099-41CB-89BA-1AA18F9FEC02}"/>
    <cellStyle name="Millares 10 2 4 4 4 2" xfId="47754" xr:uid="{A9185732-8F2A-4C57-98C6-208CBA34FA64}"/>
    <cellStyle name="Millares 10 2 4 4 4 3" xfId="30249" xr:uid="{31A724F3-8679-4A1A-AF49-DAB43417135C}"/>
    <cellStyle name="Millares 10 2 4 4 5" xfId="39002" xr:uid="{06E77185-4267-446F-A961-D981FECBAFB9}"/>
    <cellStyle name="Millares 10 2 4 4 6" xfId="21497" xr:uid="{E5B02909-F7F1-40FA-BBBF-EE4384731727}"/>
    <cellStyle name="Millares 10 2 4 5" xfId="5084" xr:uid="{00000000-0005-0000-0000-00007E0C0000}"/>
    <cellStyle name="Millares 10 2 4 5 2" xfId="9461" xr:uid="{00000000-0005-0000-0000-00007F0C0000}"/>
    <cellStyle name="Millares 10 2 4 5 2 2" xfId="18214" xr:uid="{5C8B8B4B-A597-4FD0-BB18-9CA25AD22ACE}"/>
    <cellStyle name="Millares 10 2 4 5 2 2 2" xfId="53224" xr:uid="{318701CB-2E3A-47E5-87F6-FFB3BFC00103}"/>
    <cellStyle name="Millares 10 2 4 5 2 2 3" xfId="35719" xr:uid="{E15CEBF7-A99E-437A-AD9E-593980C4507D}"/>
    <cellStyle name="Millares 10 2 4 5 2 3" xfId="44472" xr:uid="{7872C211-7CC0-49EA-90A3-5C27992E237B}"/>
    <cellStyle name="Millares 10 2 4 5 2 4" xfId="26967" xr:uid="{ACC280FD-58D2-40FE-9127-3EA95CC0E2BC}"/>
    <cellStyle name="Millares 10 2 4 5 3" xfId="13838" xr:uid="{08DCB98B-403A-4064-B0C1-845A159C3343}"/>
    <cellStyle name="Millares 10 2 4 5 3 2" xfId="48848" xr:uid="{EDA57F43-C2E6-4BD2-A133-F4CC938B8A37}"/>
    <cellStyle name="Millares 10 2 4 5 3 3" xfId="31343" xr:uid="{006C0CA7-BFB0-4B3F-9BC9-90FEA5D31855}"/>
    <cellStyle name="Millares 10 2 4 5 4" xfId="40096" xr:uid="{C422C2C1-7434-462B-812B-0C3F9905F52A}"/>
    <cellStyle name="Millares 10 2 4 5 5" xfId="22591" xr:uid="{393F54F0-B9B6-4B21-A57E-19C506145323}"/>
    <cellStyle name="Millares 10 2 4 6" xfId="7273" xr:uid="{00000000-0005-0000-0000-0000800C0000}"/>
    <cellStyle name="Millares 10 2 4 6 2" xfId="16026" xr:uid="{042C4148-B2EF-4298-8BA1-2FBF56DD54EB}"/>
    <cellStyle name="Millares 10 2 4 6 2 2" xfId="51036" xr:uid="{07382265-F54A-4A79-AE09-347AE86E2087}"/>
    <cellStyle name="Millares 10 2 4 6 2 3" xfId="33531" xr:uid="{D2DEE2F3-00C8-4F2E-8571-DE8D383B1F45}"/>
    <cellStyle name="Millares 10 2 4 6 3" xfId="42284" xr:uid="{0E9DF74A-1A66-47A6-8D4D-C648993A904F}"/>
    <cellStyle name="Millares 10 2 4 6 4" xfId="24779" xr:uid="{E5B1DAB8-05EB-45F9-B75D-FBEA25835E4B}"/>
    <cellStyle name="Millares 10 2 4 7" xfId="11650" xr:uid="{1447E578-4BC7-41C9-BA5A-CF80C12D43BF}"/>
    <cellStyle name="Millares 10 2 4 7 2" xfId="46660" xr:uid="{D49E7B92-0A0A-4988-9F01-41F366F8317E}"/>
    <cellStyle name="Millares 10 2 4 7 3" xfId="29155" xr:uid="{448FB331-CAAC-436B-9F2D-87CDCDCC9FCF}"/>
    <cellStyle name="Millares 10 2 4 8" xfId="37908" xr:uid="{540009BB-1066-4F06-B6DA-6D10C0F81C03}"/>
    <cellStyle name="Millares 10 2 4 9" xfId="20403" xr:uid="{ADF4C6CE-7200-4D9E-AA26-44581E0C6896}"/>
    <cellStyle name="Millares 10 2 5" xfId="3112" xr:uid="{00000000-0005-0000-0000-0000810C0000}"/>
    <cellStyle name="Millares 10 2 5 2" xfId="3666" xr:uid="{00000000-0005-0000-0000-0000820C0000}"/>
    <cellStyle name="Millares 10 2 5 2 2" xfId="4762" xr:uid="{00000000-0005-0000-0000-0000830C0000}"/>
    <cellStyle name="Millares 10 2 5 2 2 2" xfId="6951" xr:uid="{00000000-0005-0000-0000-0000840C0000}"/>
    <cellStyle name="Millares 10 2 5 2 2 2 2" xfId="11328" xr:uid="{00000000-0005-0000-0000-0000850C0000}"/>
    <cellStyle name="Millares 10 2 5 2 2 2 2 2" xfId="20081" xr:uid="{70A446E8-B519-4A9A-9FE7-9A3637989AA8}"/>
    <cellStyle name="Millares 10 2 5 2 2 2 2 2 2" xfId="55091" xr:uid="{9601003C-8DDE-4A69-99EB-A7C2A932E99D}"/>
    <cellStyle name="Millares 10 2 5 2 2 2 2 2 3" xfId="37586" xr:uid="{B4AB3EE9-05B9-4172-AD7A-F4DB308CBF48}"/>
    <cellStyle name="Millares 10 2 5 2 2 2 2 3" xfId="46339" xr:uid="{72D923B3-FF39-4842-9208-0FA4DB32A1CA}"/>
    <cellStyle name="Millares 10 2 5 2 2 2 2 4" xfId="28834" xr:uid="{579AB037-DC29-44BD-B415-D13D00889580}"/>
    <cellStyle name="Millares 10 2 5 2 2 2 3" xfId="15705" xr:uid="{EA80D775-94F7-4828-B7B4-1A16B9575E77}"/>
    <cellStyle name="Millares 10 2 5 2 2 2 3 2" xfId="50715" xr:uid="{D68E1331-5872-4EBF-B8AB-9F614886FC13}"/>
    <cellStyle name="Millares 10 2 5 2 2 2 3 3" xfId="33210" xr:uid="{0B8C5607-C6C1-48D0-B940-B95224B12F2F}"/>
    <cellStyle name="Millares 10 2 5 2 2 2 4" xfId="41963" xr:uid="{186F9489-F843-4D57-BCA4-ADE6677BDE8D}"/>
    <cellStyle name="Millares 10 2 5 2 2 2 5" xfId="24458" xr:uid="{0E464F36-CA65-4357-A21C-0545AAE461BC}"/>
    <cellStyle name="Millares 10 2 5 2 2 3" xfId="9140" xr:uid="{00000000-0005-0000-0000-0000860C0000}"/>
    <cellStyle name="Millares 10 2 5 2 2 3 2" xfId="17893" xr:uid="{FBD1A10D-083F-4007-AEF9-E6476F3A147D}"/>
    <cellStyle name="Millares 10 2 5 2 2 3 2 2" xfId="52903" xr:uid="{E1A3FE00-26E7-4936-A47D-DC6F7A8ADE3A}"/>
    <cellStyle name="Millares 10 2 5 2 2 3 2 3" xfId="35398" xr:uid="{FF6B1058-CA0B-4DBD-B2B9-DBF558BB53A5}"/>
    <cellStyle name="Millares 10 2 5 2 2 3 3" xfId="44151" xr:uid="{96C0ACCE-3C10-4DDF-8C26-D923FD9C9963}"/>
    <cellStyle name="Millares 10 2 5 2 2 3 4" xfId="26646" xr:uid="{BC24E02F-D3A6-4B16-BDB6-85EB5A89E2CA}"/>
    <cellStyle name="Millares 10 2 5 2 2 4" xfId="13517" xr:uid="{2709906A-A229-4926-B83C-0C7119A8843B}"/>
    <cellStyle name="Millares 10 2 5 2 2 4 2" xfId="48527" xr:uid="{B38C92A4-EACD-4517-A2DB-832AC5024AA0}"/>
    <cellStyle name="Millares 10 2 5 2 2 4 3" xfId="31022" xr:uid="{74477EB3-83E8-47B9-81B6-B694F379A95C}"/>
    <cellStyle name="Millares 10 2 5 2 2 5" xfId="39775" xr:uid="{73FCF659-05E8-4D66-892E-38DAC7DDB0B8}"/>
    <cellStyle name="Millares 10 2 5 2 2 6" xfId="22270" xr:uid="{5017213C-083B-44A1-BD86-FFE07BD3A82F}"/>
    <cellStyle name="Millares 10 2 5 2 3" xfId="5857" xr:uid="{00000000-0005-0000-0000-0000870C0000}"/>
    <cellStyle name="Millares 10 2 5 2 3 2" xfId="10234" xr:uid="{00000000-0005-0000-0000-0000880C0000}"/>
    <cellStyle name="Millares 10 2 5 2 3 2 2" xfId="18987" xr:uid="{5C7509DF-FEDE-4290-B430-C669C916C7DC}"/>
    <cellStyle name="Millares 10 2 5 2 3 2 2 2" xfId="53997" xr:uid="{B458A305-894B-4A0B-AAC5-0501C418D96A}"/>
    <cellStyle name="Millares 10 2 5 2 3 2 2 3" xfId="36492" xr:uid="{BF9E3180-BFB5-4F23-8192-E3D0D210604B}"/>
    <cellStyle name="Millares 10 2 5 2 3 2 3" xfId="45245" xr:uid="{EA457C40-2CA5-481A-9E96-AB9C4D4014D1}"/>
    <cellStyle name="Millares 10 2 5 2 3 2 4" xfId="27740" xr:uid="{929FF422-E6FA-42AB-BB54-B8235A48E94D}"/>
    <cellStyle name="Millares 10 2 5 2 3 3" xfId="14611" xr:uid="{1A75EF0A-A047-4A12-B63B-FBFE6393BF06}"/>
    <cellStyle name="Millares 10 2 5 2 3 3 2" xfId="49621" xr:uid="{CC6C0D60-3887-4CAC-B231-4D61DC4BF12B}"/>
    <cellStyle name="Millares 10 2 5 2 3 3 3" xfId="32116" xr:uid="{31B04ABF-F153-4B24-94A9-46A117F81496}"/>
    <cellStyle name="Millares 10 2 5 2 3 4" xfId="40869" xr:uid="{6075DA8B-B1EC-4453-BEB2-915009E1DF10}"/>
    <cellStyle name="Millares 10 2 5 2 3 5" xfId="23364" xr:uid="{3295F3B4-8DFC-44F0-AED8-2800EFAE9059}"/>
    <cellStyle name="Millares 10 2 5 2 4" xfId="8046" xr:uid="{00000000-0005-0000-0000-0000890C0000}"/>
    <cellStyle name="Millares 10 2 5 2 4 2" xfId="16799" xr:uid="{A28107B5-2B07-40BA-BC77-A5C55EA354E4}"/>
    <cellStyle name="Millares 10 2 5 2 4 2 2" xfId="51809" xr:uid="{5401E5C5-FFFD-46F4-990A-B462C727D7B5}"/>
    <cellStyle name="Millares 10 2 5 2 4 2 3" xfId="34304" xr:uid="{7FCF8B86-73B5-467C-B049-9BB38B3CBDCA}"/>
    <cellStyle name="Millares 10 2 5 2 4 3" xfId="43057" xr:uid="{35363BE1-0A68-4F7D-83F3-A1624E97F4F8}"/>
    <cellStyle name="Millares 10 2 5 2 4 4" xfId="25552" xr:uid="{D38C3022-FF06-481D-BF9A-960D07388CC7}"/>
    <cellStyle name="Millares 10 2 5 2 5" xfId="12423" xr:uid="{F40417E0-6C0B-4870-A4DA-62548F433242}"/>
    <cellStyle name="Millares 10 2 5 2 5 2" xfId="47433" xr:uid="{85AE747E-64BB-47A9-862A-7D0CB9B05BE1}"/>
    <cellStyle name="Millares 10 2 5 2 5 3" xfId="29928" xr:uid="{444FBA10-7E33-46AD-9F43-2FAE2BD6DF6E}"/>
    <cellStyle name="Millares 10 2 5 2 6" xfId="38681" xr:uid="{D36940CE-DC56-41D1-AE8B-64A46981B8B4}"/>
    <cellStyle name="Millares 10 2 5 2 7" xfId="21176" xr:uid="{4BCC53C4-D238-4B3F-B5DB-4B26E26BC91E}"/>
    <cellStyle name="Millares 10 2 5 3" xfId="4214" xr:uid="{00000000-0005-0000-0000-00008A0C0000}"/>
    <cellStyle name="Millares 10 2 5 3 2" xfId="6403" xr:uid="{00000000-0005-0000-0000-00008B0C0000}"/>
    <cellStyle name="Millares 10 2 5 3 2 2" xfId="10780" xr:uid="{00000000-0005-0000-0000-00008C0C0000}"/>
    <cellStyle name="Millares 10 2 5 3 2 2 2" xfId="19533" xr:uid="{47EED829-B7F8-459E-80F7-5FA4C6177B0A}"/>
    <cellStyle name="Millares 10 2 5 3 2 2 2 2" xfId="54543" xr:uid="{BC15A48F-41E8-424A-804D-011E64F8D414}"/>
    <cellStyle name="Millares 10 2 5 3 2 2 2 3" xfId="37038" xr:uid="{663A31CD-20C5-4D0E-8AAC-6041E0483554}"/>
    <cellStyle name="Millares 10 2 5 3 2 2 3" xfId="45791" xr:uid="{702AC5EA-B72C-424C-9699-820F4561D43D}"/>
    <cellStyle name="Millares 10 2 5 3 2 2 4" xfId="28286" xr:uid="{F835AE5F-BC20-436E-B05A-920D34B8F71E}"/>
    <cellStyle name="Millares 10 2 5 3 2 3" xfId="15157" xr:uid="{D0A3F318-A9E5-4CFA-B56F-763221EB821B}"/>
    <cellStyle name="Millares 10 2 5 3 2 3 2" xfId="50167" xr:uid="{04ABDF7A-833A-41CF-AFC4-E18700FE93AE}"/>
    <cellStyle name="Millares 10 2 5 3 2 3 3" xfId="32662" xr:uid="{550ED4CC-7C56-4629-A08B-95E4817E73ED}"/>
    <cellStyle name="Millares 10 2 5 3 2 4" xfId="41415" xr:uid="{49A1F923-0E2C-40A3-9A20-35CFDF27EA88}"/>
    <cellStyle name="Millares 10 2 5 3 2 5" xfId="23910" xr:uid="{7FE27141-FC78-42CA-A4D7-17292DDDAA7B}"/>
    <cellStyle name="Millares 10 2 5 3 3" xfId="8592" xr:uid="{00000000-0005-0000-0000-00008D0C0000}"/>
    <cellStyle name="Millares 10 2 5 3 3 2" xfId="17345" xr:uid="{677F2C02-1505-48AB-93B0-4AA9108BF1DD}"/>
    <cellStyle name="Millares 10 2 5 3 3 2 2" xfId="52355" xr:uid="{6B2BDCCA-7FFE-4027-9A6C-DE7E75812936}"/>
    <cellStyle name="Millares 10 2 5 3 3 2 3" xfId="34850" xr:uid="{6062CF1A-7467-4729-AE52-CF20C9167B2A}"/>
    <cellStyle name="Millares 10 2 5 3 3 3" xfId="43603" xr:uid="{5955E66D-9299-420A-9E93-D7A74A062451}"/>
    <cellStyle name="Millares 10 2 5 3 3 4" xfId="26098" xr:uid="{3F1B0823-A97D-4FF5-AF5C-2F042B0CA285}"/>
    <cellStyle name="Millares 10 2 5 3 4" xfId="12969" xr:uid="{2D7917DC-52FE-45EE-9D67-5DB8E37A1610}"/>
    <cellStyle name="Millares 10 2 5 3 4 2" xfId="47979" xr:uid="{CE189754-6CD7-49AA-A64A-D737EACA5A7B}"/>
    <cellStyle name="Millares 10 2 5 3 4 3" xfId="30474" xr:uid="{4F833B6C-DC9A-44BF-A6D1-146FCE60BEE0}"/>
    <cellStyle name="Millares 10 2 5 3 5" xfId="39227" xr:uid="{7987839F-5898-46A3-A815-3F9F6264B4AC}"/>
    <cellStyle name="Millares 10 2 5 3 6" xfId="21722" xr:uid="{C4D6C108-8D27-41DA-BB39-565F62D40439}"/>
    <cellStyle name="Millares 10 2 5 4" xfId="5309" xr:uid="{00000000-0005-0000-0000-00008E0C0000}"/>
    <cellStyle name="Millares 10 2 5 4 2" xfId="9686" xr:uid="{00000000-0005-0000-0000-00008F0C0000}"/>
    <cellStyle name="Millares 10 2 5 4 2 2" xfId="18439" xr:uid="{6C8B1276-97AA-4892-A8B3-DB0D349338E0}"/>
    <cellStyle name="Millares 10 2 5 4 2 2 2" xfId="53449" xr:uid="{8647DC4D-CDFE-4A5A-8F29-844A5D48B289}"/>
    <cellStyle name="Millares 10 2 5 4 2 2 3" xfId="35944" xr:uid="{931019DC-062A-4A16-BFBA-3C8E636336F4}"/>
    <cellStyle name="Millares 10 2 5 4 2 3" xfId="44697" xr:uid="{7E708B3C-F3CB-4CA2-987D-D1581A0BDA08}"/>
    <cellStyle name="Millares 10 2 5 4 2 4" xfId="27192" xr:uid="{849DF0D7-A045-44BA-9684-41F81A52E887}"/>
    <cellStyle name="Millares 10 2 5 4 3" xfId="14063" xr:uid="{1E8E30CD-B62A-45BE-A9B0-66CCC1E9CCD3}"/>
    <cellStyle name="Millares 10 2 5 4 3 2" xfId="49073" xr:uid="{03818007-68E1-487F-8FC1-8BFCD2D2E7DD}"/>
    <cellStyle name="Millares 10 2 5 4 3 3" xfId="31568" xr:uid="{F20B1CEC-FCE1-406E-B182-9D1A316589CC}"/>
    <cellStyle name="Millares 10 2 5 4 4" xfId="40321" xr:uid="{4D93C49E-BF22-496D-8BF1-3B1BC5F3520B}"/>
    <cellStyle name="Millares 10 2 5 4 5" xfId="22816" xr:uid="{A02F9763-E03B-4E0E-98DF-DCB18EEC21C6}"/>
    <cellStyle name="Millares 10 2 5 5" xfId="7498" xr:uid="{00000000-0005-0000-0000-0000900C0000}"/>
    <cellStyle name="Millares 10 2 5 5 2" xfId="16251" xr:uid="{A9B6B7C2-C477-4E63-AF79-061F2EF956B8}"/>
    <cellStyle name="Millares 10 2 5 5 2 2" xfId="51261" xr:uid="{200A8EDD-FDE9-46F9-916D-D13F78A30D69}"/>
    <cellStyle name="Millares 10 2 5 5 2 3" xfId="33756" xr:uid="{202CF6EA-E547-422D-9826-E88960F0D2D7}"/>
    <cellStyle name="Millares 10 2 5 5 3" xfId="42509" xr:uid="{D20CBB67-20C8-465D-BADF-952E75B6AEB9}"/>
    <cellStyle name="Millares 10 2 5 5 4" xfId="25004" xr:uid="{0045BBC3-960D-4269-9CCB-CF1B77B864BD}"/>
    <cellStyle name="Millares 10 2 5 6" xfId="11875" xr:uid="{876FC11D-5C85-4E05-9F2B-F6BF19D10DAF}"/>
    <cellStyle name="Millares 10 2 5 6 2" xfId="46885" xr:uid="{DB0B407C-2D08-4589-8368-28BCFFE0A41D}"/>
    <cellStyle name="Millares 10 2 5 6 3" xfId="29380" xr:uid="{6A143754-0DC4-4740-8B86-F1B5519674D7}"/>
    <cellStyle name="Millares 10 2 5 7" xfId="38133" xr:uid="{754D371D-D10C-4B56-A6B3-1E2AC81E7798}"/>
    <cellStyle name="Millares 10 2 5 8" xfId="20628" xr:uid="{66700E1B-54EF-4B5C-9760-A53999C7FD48}"/>
    <cellStyle name="Millares 10 2 6" xfId="3391" xr:uid="{00000000-0005-0000-0000-0000910C0000}"/>
    <cellStyle name="Millares 10 2 6 2" xfId="4488" xr:uid="{00000000-0005-0000-0000-0000920C0000}"/>
    <cellStyle name="Millares 10 2 6 2 2" xfId="6677" xr:uid="{00000000-0005-0000-0000-0000930C0000}"/>
    <cellStyle name="Millares 10 2 6 2 2 2" xfId="11054" xr:uid="{00000000-0005-0000-0000-0000940C0000}"/>
    <cellStyle name="Millares 10 2 6 2 2 2 2" xfId="19807" xr:uid="{622AE9C1-4ACE-4B97-A970-A7EB5EFA0ADB}"/>
    <cellStyle name="Millares 10 2 6 2 2 2 2 2" xfId="54817" xr:uid="{C562FB4B-1966-4227-9C88-19763AAFC1DC}"/>
    <cellStyle name="Millares 10 2 6 2 2 2 2 3" xfId="37312" xr:uid="{45335535-1C49-446E-A9C6-F731F66633BF}"/>
    <cellStyle name="Millares 10 2 6 2 2 2 3" xfId="46065" xr:uid="{5A961426-6754-4475-A68A-D09E7C5764C5}"/>
    <cellStyle name="Millares 10 2 6 2 2 2 4" xfId="28560" xr:uid="{DFEF537F-C94B-467F-8D64-E0CE33A2BA53}"/>
    <cellStyle name="Millares 10 2 6 2 2 3" xfId="15431" xr:uid="{0FE913E0-8166-449A-9B7C-99F3F90B9C2E}"/>
    <cellStyle name="Millares 10 2 6 2 2 3 2" xfId="50441" xr:uid="{6988AB9A-E21B-41FC-BFE2-D8034D30E218}"/>
    <cellStyle name="Millares 10 2 6 2 2 3 3" xfId="32936" xr:uid="{FB0AD7B7-D14F-47E3-948A-EA15795B6BFA}"/>
    <cellStyle name="Millares 10 2 6 2 2 4" xfId="41689" xr:uid="{E314A924-BCCA-4871-A27E-DDE6DCF80F3D}"/>
    <cellStyle name="Millares 10 2 6 2 2 5" xfId="24184" xr:uid="{D6CAF197-7A8F-476E-9A6E-15234328643D}"/>
    <cellStyle name="Millares 10 2 6 2 3" xfId="8866" xr:uid="{00000000-0005-0000-0000-0000950C0000}"/>
    <cellStyle name="Millares 10 2 6 2 3 2" xfId="17619" xr:uid="{D498DC61-3960-4ACD-8004-61659355215D}"/>
    <cellStyle name="Millares 10 2 6 2 3 2 2" xfId="52629" xr:uid="{8CE12AD2-07B4-4148-99D1-D5CE9C9D00F4}"/>
    <cellStyle name="Millares 10 2 6 2 3 2 3" xfId="35124" xr:uid="{2A7E3EAF-1044-406A-B8DC-3CB950C92B70}"/>
    <cellStyle name="Millares 10 2 6 2 3 3" xfId="43877" xr:uid="{5C52371A-5435-4B32-96D9-CA214C898658}"/>
    <cellStyle name="Millares 10 2 6 2 3 4" xfId="26372" xr:uid="{CD6B2DC2-14A5-4CC9-8745-0F62FDA2F158}"/>
    <cellStyle name="Millares 10 2 6 2 4" xfId="13243" xr:uid="{3003BCDD-16F3-4603-9E49-3915F8622796}"/>
    <cellStyle name="Millares 10 2 6 2 4 2" xfId="48253" xr:uid="{0FAC1350-B7F6-4299-A143-BE6A72BE8679}"/>
    <cellStyle name="Millares 10 2 6 2 4 3" xfId="30748" xr:uid="{E081C27F-9731-441D-AACF-2F61B84024B0}"/>
    <cellStyle name="Millares 10 2 6 2 5" xfId="39501" xr:uid="{7426662D-4FF7-4DF6-960C-6773740BC558}"/>
    <cellStyle name="Millares 10 2 6 2 6" xfId="21996" xr:uid="{ED7B550F-AC9D-425D-B6A9-E3E6366F82A3}"/>
    <cellStyle name="Millares 10 2 6 3" xfId="5583" xr:uid="{00000000-0005-0000-0000-0000960C0000}"/>
    <cellStyle name="Millares 10 2 6 3 2" xfId="9960" xr:uid="{00000000-0005-0000-0000-0000970C0000}"/>
    <cellStyle name="Millares 10 2 6 3 2 2" xfId="18713" xr:uid="{F9451284-91D6-49FA-9241-77A1ED084506}"/>
    <cellStyle name="Millares 10 2 6 3 2 2 2" xfId="53723" xr:uid="{08401BE1-332C-45CF-BB3B-7637575C111F}"/>
    <cellStyle name="Millares 10 2 6 3 2 2 3" xfId="36218" xr:uid="{6F9415FF-0FE5-46F3-9791-A8652A9A4077}"/>
    <cellStyle name="Millares 10 2 6 3 2 3" xfId="44971" xr:uid="{E6DAB78F-317B-4059-8BD6-9E2F28FFF5D8}"/>
    <cellStyle name="Millares 10 2 6 3 2 4" xfId="27466" xr:uid="{54A025A0-B4B0-48F2-8706-DEEDBF562509}"/>
    <cellStyle name="Millares 10 2 6 3 3" xfId="14337" xr:uid="{E8B48C32-6842-419C-8D75-F6794D839794}"/>
    <cellStyle name="Millares 10 2 6 3 3 2" xfId="49347" xr:uid="{031BF728-10B0-45D0-876A-46F0A2CE0682}"/>
    <cellStyle name="Millares 10 2 6 3 3 3" xfId="31842" xr:uid="{A3E58D16-21C1-41B5-A1F3-6D5D268E5784}"/>
    <cellStyle name="Millares 10 2 6 3 4" xfId="40595" xr:uid="{F4F20414-E776-4C84-8ECF-B442EB884C23}"/>
    <cellStyle name="Millares 10 2 6 3 5" xfId="23090" xr:uid="{BB1CA7EB-5A86-4AC9-9679-217094F2BC54}"/>
    <cellStyle name="Millares 10 2 6 4" xfId="7772" xr:uid="{00000000-0005-0000-0000-0000980C0000}"/>
    <cellStyle name="Millares 10 2 6 4 2" xfId="16525" xr:uid="{457AA714-B944-41DB-8074-D6ECB031C288}"/>
    <cellStyle name="Millares 10 2 6 4 2 2" xfId="51535" xr:uid="{4B22C9B2-88E0-4039-88D2-56DF7A2869B5}"/>
    <cellStyle name="Millares 10 2 6 4 2 3" xfId="34030" xr:uid="{A80FE943-6869-4220-9950-FB9F581DE9B1}"/>
    <cellStyle name="Millares 10 2 6 4 3" xfId="42783" xr:uid="{BA17BA3E-300D-4354-8D51-F198258027BE}"/>
    <cellStyle name="Millares 10 2 6 4 4" xfId="25278" xr:uid="{D911BAD9-C27B-45FB-8ED5-B86B06989DA8}"/>
    <cellStyle name="Millares 10 2 6 5" xfId="12149" xr:uid="{8A1BF18F-904D-44CB-BEEF-33DB96FFE7E5}"/>
    <cellStyle name="Millares 10 2 6 5 2" xfId="47159" xr:uid="{58D71A62-8D46-4743-BE4C-79F4BFCC1D69}"/>
    <cellStyle name="Millares 10 2 6 5 3" xfId="29654" xr:uid="{BFB312E2-7C44-4268-B183-E1F65B684DE8}"/>
    <cellStyle name="Millares 10 2 6 6" xfId="38407" xr:uid="{7F487779-E5C2-4676-B405-2996404D6C6F}"/>
    <cellStyle name="Millares 10 2 6 7" xfId="20902" xr:uid="{ABADCF75-D4CC-40EF-9068-642E66864807}"/>
    <cellStyle name="Millares 10 2 7" xfId="3941" xr:uid="{00000000-0005-0000-0000-0000990C0000}"/>
    <cellStyle name="Millares 10 2 7 2" xfId="6130" xr:uid="{00000000-0005-0000-0000-00009A0C0000}"/>
    <cellStyle name="Millares 10 2 7 2 2" xfId="10507" xr:uid="{00000000-0005-0000-0000-00009B0C0000}"/>
    <cellStyle name="Millares 10 2 7 2 2 2" xfId="19260" xr:uid="{41EF0C7B-9B49-4BCF-8BA3-270BCFF8BD28}"/>
    <cellStyle name="Millares 10 2 7 2 2 2 2" xfId="54270" xr:uid="{F2E84B88-4A8E-42BD-A2F6-4C103C060411}"/>
    <cellStyle name="Millares 10 2 7 2 2 2 3" xfId="36765" xr:uid="{F6D217F0-3E5B-4613-A572-917555167084}"/>
    <cellStyle name="Millares 10 2 7 2 2 3" xfId="45518" xr:uid="{ADC5D95D-1112-4B7B-8512-FEE18FA46697}"/>
    <cellStyle name="Millares 10 2 7 2 2 4" xfId="28013" xr:uid="{9AB1DE7F-9567-4695-8B1D-F8F040A9B2C6}"/>
    <cellStyle name="Millares 10 2 7 2 3" xfId="14884" xr:uid="{2B2C4980-2A55-4AFE-89AA-0F6761CDE55A}"/>
    <cellStyle name="Millares 10 2 7 2 3 2" xfId="49894" xr:uid="{253140ED-D55E-4753-84A6-5C635FB80AA6}"/>
    <cellStyle name="Millares 10 2 7 2 3 3" xfId="32389" xr:uid="{60067B9B-38B0-4874-8CE4-4E82A19F259E}"/>
    <cellStyle name="Millares 10 2 7 2 4" xfId="41142" xr:uid="{5BA4E2F5-ACC0-473F-AE70-99D6B9D7B98F}"/>
    <cellStyle name="Millares 10 2 7 2 5" xfId="23637" xr:uid="{F277DE5A-2088-48C2-8C60-4B34F1CC77E6}"/>
    <cellStyle name="Millares 10 2 7 3" xfId="8319" xr:uid="{00000000-0005-0000-0000-00009C0C0000}"/>
    <cellStyle name="Millares 10 2 7 3 2" xfId="17072" xr:uid="{FA0110E8-C8E1-43B3-B96D-313BB8A6943F}"/>
    <cellStyle name="Millares 10 2 7 3 2 2" xfId="52082" xr:uid="{B1B30F92-9670-4531-AD65-13E54D0CC165}"/>
    <cellStyle name="Millares 10 2 7 3 2 3" xfId="34577" xr:uid="{CB0E23AA-8147-4D8E-AE90-E311F45355A9}"/>
    <cellStyle name="Millares 10 2 7 3 3" xfId="43330" xr:uid="{E2F5C00E-73FE-47F0-8A0D-857FA761F976}"/>
    <cellStyle name="Millares 10 2 7 3 4" xfId="25825" xr:uid="{2F7A9670-125F-49D9-B19E-C35E4B69F09E}"/>
    <cellStyle name="Millares 10 2 7 4" xfId="12696" xr:uid="{96732FC6-70DD-424B-9F4C-DF061F314EDC}"/>
    <cellStyle name="Millares 10 2 7 4 2" xfId="47706" xr:uid="{A529747A-BF8C-4BCE-9564-CA554C3E6761}"/>
    <cellStyle name="Millares 10 2 7 4 3" xfId="30201" xr:uid="{CA7A9B38-A0BD-4BF4-AE9D-E4ED6D2E6365}"/>
    <cellStyle name="Millares 10 2 7 5" xfId="38954" xr:uid="{5E476E00-BEF5-4858-B473-5D0259462CA2}"/>
    <cellStyle name="Millares 10 2 7 6" xfId="21449" xr:uid="{1154DF17-6D87-4643-8388-4DA3A0F9F4FE}"/>
    <cellStyle name="Millares 10 2 8" xfId="5036" xr:uid="{00000000-0005-0000-0000-00009D0C0000}"/>
    <cellStyle name="Millares 10 2 8 2" xfId="9413" xr:uid="{00000000-0005-0000-0000-00009E0C0000}"/>
    <cellStyle name="Millares 10 2 8 2 2" xfId="18166" xr:uid="{D97BAB41-7B72-4674-BFA4-2B3D10A633E8}"/>
    <cellStyle name="Millares 10 2 8 2 2 2" xfId="53176" xr:uid="{E9CE4E08-890E-438F-856E-5253C855D1B6}"/>
    <cellStyle name="Millares 10 2 8 2 2 3" xfId="35671" xr:uid="{273EC33B-DC66-4600-90F9-46CB1503C150}"/>
    <cellStyle name="Millares 10 2 8 2 3" xfId="44424" xr:uid="{4EB7F7F7-F8AF-4772-88CE-FB51335B3A36}"/>
    <cellStyle name="Millares 10 2 8 2 4" xfId="26919" xr:uid="{4B71198C-AEBC-489C-B4D6-6E86B8E50D8D}"/>
    <cellStyle name="Millares 10 2 8 3" xfId="13790" xr:uid="{A7310A6F-ADEA-44C1-A7DE-1C4A89D1611A}"/>
    <cellStyle name="Millares 10 2 8 3 2" xfId="48800" xr:uid="{11A38788-1333-48F5-927F-D017FD28394E}"/>
    <cellStyle name="Millares 10 2 8 3 3" xfId="31295" xr:uid="{2F8F7346-BDB6-42FF-B708-74AB086868E5}"/>
    <cellStyle name="Millares 10 2 8 4" xfId="40048" xr:uid="{833333A2-88AF-4F94-B270-3AF6C24E42D3}"/>
    <cellStyle name="Millares 10 2 8 5" xfId="22543" xr:uid="{55289064-CF06-482B-9C94-A1041A63A284}"/>
    <cellStyle name="Millares 10 2 9" xfId="7225" xr:uid="{00000000-0005-0000-0000-00009F0C0000}"/>
    <cellStyle name="Millares 10 2 9 2" xfId="15978" xr:uid="{92F9A8D1-052C-4579-BFAE-3FCCD31605DA}"/>
    <cellStyle name="Millares 10 2 9 2 2" xfId="50988" xr:uid="{F483BB1F-16BA-40CB-B0DC-FB3CF1C070BF}"/>
    <cellStyle name="Millares 10 2 9 2 3" xfId="33483" xr:uid="{4CF6C458-435B-415D-B7DF-8ED0EA6A1235}"/>
    <cellStyle name="Millares 10 2 9 3" xfId="42236" xr:uid="{02B8B5B8-AF97-44A9-A3BC-74057D881FF5}"/>
    <cellStyle name="Millares 10 2 9 4" xfId="24731" xr:uid="{2B2D7FAC-FF0E-40F8-9BF1-D4FE6DDC1684}"/>
    <cellStyle name="Millares 10 3" xfId="2940" xr:uid="{00000000-0005-0000-0000-0000A00C0000}"/>
    <cellStyle name="Millares 10 3 10" xfId="20457" xr:uid="{BCD48DA0-D0C1-49F2-A51F-409215FD701E}"/>
    <cellStyle name="Millares 10 3 2" xfId="3052" xr:uid="{00000000-0005-0000-0000-0000A10C0000}"/>
    <cellStyle name="Millares 10 3 2 2" xfId="3328" xr:uid="{00000000-0005-0000-0000-0000A20C0000}"/>
    <cellStyle name="Millares 10 3 2 2 2" xfId="3881" xr:uid="{00000000-0005-0000-0000-0000A30C0000}"/>
    <cellStyle name="Millares 10 3 2 2 2 2" xfId="4977" xr:uid="{00000000-0005-0000-0000-0000A40C0000}"/>
    <cellStyle name="Millares 10 3 2 2 2 2 2" xfId="7166" xr:uid="{00000000-0005-0000-0000-0000A50C0000}"/>
    <cellStyle name="Millares 10 3 2 2 2 2 2 2" xfId="11543" xr:uid="{00000000-0005-0000-0000-0000A60C0000}"/>
    <cellStyle name="Millares 10 3 2 2 2 2 2 2 2" xfId="20296" xr:uid="{A3E909CB-4D0E-45EA-88B0-37FF2081A50B}"/>
    <cellStyle name="Millares 10 3 2 2 2 2 2 2 2 2" xfId="55306" xr:uid="{F45A3D21-FBC5-45A6-B2A3-4C2097FA8D97}"/>
    <cellStyle name="Millares 10 3 2 2 2 2 2 2 2 3" xfId="37801" xr:uid="{10C4C10D-68C2-4FD3-B40C-EBE492FF5316}"/>
    <cellStyle name="Millares 10 3 2 2 2 2 2 2 3" xfId="46554" xr:uid="{7B36D8BC-019C-474D-B167-D07B9C4C5E76}"/>
    <cellStyle name="Millares 10 3 2 2 2 2 2 2 4" xfId="29049" xr:uid="{00BEE785-A164-4FEC-A35E-6E5F7D203502}"/>
    <cellStyle name="Millares 10 3 2 2 2 2 2 3" xfId="15920" xr:uid="{6CD2AD86-41A9-4023-9DD4-645692AD3FDD}"/>
    <cellStyle name="Millares 10 3 2 2 2 2 2 3 2" xfId="50930" xr:uid="{0AE959DF-BFFE-411D-8C28-9EEEDE5BFC97}"/>
    <cellStyle name="Millares 10 3 2 2 2 2 2 3 3" xfId="33425" xr:uid="{A7F67DBC-5385-42FA-8C6A-AD34385DA3A8}"/>
    <cellStyle name="Millares 10 3 2 2 2 2 2 4" xfId="42178" xr:uid="{8C305626-F6C4-4DA9-940F-CA84FB733487}"/>
    <cellStyle name="Millares 10 3 2 2 2 2 2 5" xfId="24673" xr:uid="{007BBEC6-A6A4-476B-AF66-FADF5982095A}"/>
    <cellStyle name="Millares 10 3 2 2 2 2 3" xfId="9355" xr:uid="{00000000-0005-0000-0000-0000A70C0000}"/>
    <cellStyle name="Millares 10 3 2 2 2 2 3 2" xfId="18108" xr:uid="{4DBF2946-23B5-4D2C-85D1-E80AC6E36753}"/>
    <cellStyle name="Millares 10 3 2 2 2 2 3 2 2" xfId="53118" xr:uid="{62941514-D9B8-4FB4-A113-B7754D7E45D4}"/>
    <cellStyle name="Millares 10 3 2 2 2 2 3 2 3" xfId="35613" xr:uid="{A6289055-8262-4CCF-B59F-BA7E3BD53936}"/>
    <cellStyle name="Millares 10 3 2 2 2 2 3 3" xfId="44366" xr:uid="{BEABB300-BD7A-46A1-8EC2-7E22ACA15775}"/>
    <cellStyle name="Millares 10 3 2 2 2 2 3 4" xfId="26861" xr:uid="{F7A5808E-B066-481B-BB9D-79CA54048E46}"/>
    <cellStyle name="Millares 10 3 2 2 2 2 4" xfId="13732" xr:uid="{60B5F012-4AA9-4167-ACD2-F77663924B6F}"/>
    <cellStyle name="Millares 10 3 2 2 2 2 4 2" xfId="48742" xr:uid="{9B5592E5-4922-4324-8B5C-E7AF4FE9EB33}"/>
    <cellStyle name="Millares 10 3 2 2 2 2 4 3" xfId="31237" xr:uid="{5B778DFE-3101-4C5E-AA1C-01C1187F63BC}"/>
    <cellStyle name="Millares 10 3 2 2 2 2 5" xfId="39990" xr:uid="{A70B47BD-AE55-4BE7-995A-C27B7CAE9D27}"/>
    <cellStyle name="Millares 10 3 2 2 2 2 6" xfId="22485" xr:uid="{02F0FC4D-10D8-4DCA-A7DF-D6500B71B00E}"/>
    <cellStyle name="Millares 10 3 2 2 2 3" xfId="6072" xr:uid="{00000000-0005-0000-0000-0000A80C0000}"/>
    <cellStyle name="Millares 10 3 2 2 2 3 2" xfId="10449" xr:uid="{00000000-0005-0000-0000-0000A90C0000}"/>
    <cellStyle name="Millares 10 3 2 2 2 3 2 2" xfId="19202" xr:uid="{DD2DFD5E-0F88-49B9-B696-B72674E9AFF3}"/>
    <cellStyle name="Millares 10 3 2 2 2 3 2 2 2" xfId="54212" xr:uid="{E3F6159B-D1C4-4A70-B789-020CC20021AE}"/>
    <cellStyle name="Millares 10 3 2 2 2 3 2 2 3" xfId="36707" xr:uid="{47163A78-8347-4B5C-AF92-350152591A0B}"/>
    <cellStyle name="Millares 10 3 2 2 2 3 2 3" xfId="45460" xr:uid="{FDB9CA11-5556-4AC5-B11F-E2A37646E651}"/>
    <cellStyle name="Millares 10 3 2 2 2 3 2 4" xfId="27955" xr:uid="{8B5C9482-428B-4777-92D1-72F78380E4CC}"/>
    <cellStyle name="Millares 10 3 2 2 2 3 3" xfId="14826" xr:uid="{04F3E2E6-65D6-46E9-B723-27238B68F960}"/>
    <cellStyle name="Millares 10 3 2 2 2 3 3 2" xfId="49836" xr:uid="{997DDC35-3A9F-486B-BD66-49960A2C71C6}"/>
    <cellStyle name="Millares 10 3 2 2 2 3 3 3" xfId="32331" xr:uid="{AF09456E-6031-4AB6-8BC9-C86C7FDCA416}"/>
    <cellStyle name="Millares 10 3 2 2 2 3 4" xfId="41084" xr:uid="{712045D4-B089-4EE8-82B3-AEA4FB1EA0ED}"/>
    <cellStyle name="Millares 10 3 2 2 2 3 5" xfId="23579" xr:uid="{2F924706-D553-4075-9679-A7B2D44366E1}"/>
    <cellStyle name="Millares 10 3 2 2 2 4" xfId="8261" xr:uid="{00000000-0005-0000-0000-0000AA0C0000}"/>
    <cellStyle name="Millares 10 3 2 2 2 4 2" xfId="17014" xr:uid="{B1C3A58A-4767-4F13-9988-A40AED81CF38}"/>
    <cellStyle name="Millares 10 3 2 2 2 4 2 2" xfId="52024" xr:uid="{74670996-8F0B-4297-891C-014506632223}"/>
    <cellStyle name="Millares 10 3 2 2 2 4 2 3" xfId="34519" xr:uid="{9818D93E-1862-4D40-8AD0-D3E1B52CD6B9}"/>
    <cellStyle name="Millares 10 3 2 2 2 4 3" xfId="43272" xr:uid="{5A59B96F-1AA1-49A0-9247-A619D6640A1B}"/>
    <cellStyle name="Millares 10 3 2 2 2 4 4" xfId="25767" xr:uid="{0A26F42A-6E20-4625-8DC5-2A1A786457ED}"/>
    <cellStyle name="Millares 10 3 2 2 2 5" xfId="12638" xr:uid="{1E6DDA30-C359-4805-B8C0-37183228DE9C}"/>
    <cellStyle name="Millares 10 3 2 2 2 5 2" xfId="47648" xr:uid="{9C094B8E-FCA1-462C-B3F1-DE18F3B5C062}"/>
    <cellStyle name="Millares 10 3 2 2 2 5 3" xfId="30143" xr:uid="{24950E69-4D63-4973-B03E-A33B151CAD32}"/>
    <cellStyle name="Millares 10 3 2 2 2 6" xfId="38896" xr:uid="{D9820D34-CF52-46C0-A69C-22E925B2FD1F}"/>
    <cellStyle name="Millares 10 3 2 2 2 7" xfId="21391" xr:uid="{A3117C41-C784-426E-8A37-8EA8E61AB652}"/>
    <cellStyle name="Millares 10 3 2 2 3" xfId="4429" xr:uid="{00000000-0005-0000-0000-0000AB0C0000}"/>
    <cellStyle name="Millares 10 3 2 2 3 2" xfId="6618" xr:uid="{00000000-0005-0000-0000-0000AC0C0000}"/>
    <cellStyle name="Millares 10 3 2 2 3 2 2" xfId="10995" xr:uid="{00000000-0005-0000-0000-0000AD0C0000}"/>
    <cellStyle name="Millares 10 3 2 2 3 2 2 2" xfId="19748" xr:uid="{CAF19F59-5B92-45DB-9319-256342FB0863}"/>
    <cellStyle name="Millares 10 3 2 2 3 2 2 2 2" xfId="54758" xr:uid="{33FBB62E-0159-4822-841A-A564352B8C07}"/>
    <cellStyle name="Millares 10 3 2 2 3 2 2 2 3" xfId="37253" xr:uid="{475962C8-724F-482B-9010-E4468CE9B191}"/>
    <cellStyle name="Millares 10 3 2 2 3 2 2 3" xfId="46006" xr:uid="{4010CBFD-9B01-4A0D-B66C-039A19AAED97}"/>
    <cellStyle name="Millares 10 3 2 2 3 2 2 4" xfId="28501" xr:uid="{19386B6B-5713-44F6-8A79-689F23AD5FC4}"/>
    <cellStyle name="Millares 10 3 2 2 3 2 3" xfId="15372" xr:uid="{19EA26F9-8918-485F-B5B6-C3C58BF3AD85}"/>
    <cellStyle name="Millares 10 3 2 2 3 2 3 2" xfId="50382" xr:uid="{F52D9708-1FC1-4BC9-BEBE-C847CF173DBF}"/>
    <cellStyle name="Millares 10 3 2 2 3 2 3 3" xfId="32877" xr:uid="{AF4CEBD2-5A16-4D21-B9A3-E1F6F8E7BE26}"/>
    <cellStyle name="Millares 10 3 2 2 3 2 4" xfId="41630" xr:uid="{2B056468-5624-40B4-ABF4-E8F580438418}"/>
    <cellStyle name="Millares 10 3 2 2 3 2 5" xfId="24125" xr:uid="{D9677146-378B-4110-82C7-FFC7F8B993C6}"/>
    <cellStyle name="Millares 10 3 2 2 3 3" xfId="8807" xr:uid="{00000000-0005-0000-0000-0000AE0C0000}"/>
    <cellStyle name="Millares 10 3 2 2 3 3 2" xfId="17560" xr:uid="{E08092BC-BEB4-4EA5-9768-CD9FFBF6D73A}"/>
    <cellStyle name="Millares 10 3 2 2 3 3 2 2" xfId="52570" xr:uid="{39DBA55F-A7D5-4451-8673-182C3DF43BFD}"/>
    <cellStyle name="Millares 10 3 2 2 3 3 2 3" xfId="35065" xr:uid="{9BEE4371-1ED6-407A-A875-BAEAD4818BF2}"/>
    <cellStyle name="Millares 10 3 2 2 3 3 3" xfId="43818" xr:uid="{1A6F03C7-6971-449A-8172-97F00F1D5074}"/>
    <cellStyle name="Millares 10 3 2 2 3 3 4" xfId="26313" xr:uid="{8484989E-B315-49AF-AC04-58792969C32C}"/>
    <cellStyle name="Millares 10 3 2 2 3 4" xfId="13184" xr:uid="{D61177C5-3A5A-45D3-8791-F251A5F4817C}"/>
    <cellStyle name="Millares 10 3 2 2 3 4 2" xfId="48194" xr:uid="{E6116B04-53DA-4A7D-A665-954F2A2D8DAC}"/>
    <cellStyle name="Millares 10 3 2 2 3 4 3" xfId="30689" xr:uid="{DFFBFA89-EF2B-463D-BD3D-9F62088EDB90}"/>
    <cellStyle name="Millares 10 3 2 2 3 5" xfId="39442" xr:uid="{44E8CD38-CE5F-4581-A892-C1892E650BED}"/>
    <cellStyle name="Millares 10 3 2 2 3 6" xfId="21937" xr:uid="{FF20AB98-141E-41AD-BB07-6000234702BC}"/>
    <cellStyle name="Millares 10 3 2 2 4" xfId="5524" xr:uid="{00000000-0005-0000-0000-0000AF0C0000}"/>
    <cellStyle name="Millares 10 3 2 2 4 2" xfId="9901" xr:uid="{00000000-0005-0000-0000-0000B00C0000}"/>
    <cellStyle name="Millares 10 3 2 2 4 2 2" xfId="18654" xr:uid="{4C0AE2D9-81D5-4919-98C0-E01869A39930}"/>
    <cellStyle name="Millares 10 3 2 2 4 2 2 2" xfId="53664" xr:uid="{77878E01-36A0-419B-A18D-82C5877D0D13}"/>
    <cellStyle name="Millares 10 3 2 2 4 2 2 3" xfId="36159" xr:uid="{91851D5D-EEF0-4D11-8385-E6405378D906}"/>
    <cellStyle name="Millares 10 3 2 2 4 2 3" xfId="44912" xr:uid="{0AFEA20B-52D2-4AAA-9A59-F229B10F7C5B}"/>
    <cellStyle name="Millares 10 3 2 2 4 2 4" xfId="27407" xr:uid="{96298C24-30C8-4AE4-B5B2-DC8AEBF2D4DD}"/>
    <cellStyle name="Millares 10 3 2 2 4 3" xfId="14278" xr:uid="{867EB97B-B6D8-4113-8981-94A1CCC9EAB2}"/>
    <cellStyle name="Millares 10 3 2 2 4 3 2" xfId="49288" xr:uid="{F746601F-670B-4B82-BAD2-B8F74AB3137D}"/>
    <cellStyle name="Millares 10 3 2 2 4 3 3" xfId="31783" xr:uid="{C3C5027F-9C59-4057-9D0E-63E9D90C066D}"/>
    <cellStyle name="Millares 10 3 2 2 4 4" xfId="40536" xr:uid="{E08C6CDD-69F7-468A-890D-5E2FFED9D1AD}"/>
    <cellStyle name="Millares 10 3 2 2 4 5" xfId="23031" xr:uid="{074EFC43-6224-4080-B933-FC85B9EF1C81}"/>
    <cellStyle name="Millares 10 3 2 2 5" xfId="7713" xr:uid="{00000000-0005-0000-0000-0000B10C0000}"/>
    <cellStyle name="Millares 10 3 2 2 5 2" xfId="16466" xr:uid="{93CB8F25-39BD-4BDB-B320-3BB242C7BD1B}"/>
    <cellStyle name="Millares 10 3 2 2 5 2 2" xfId="51476" xr:uid="{7FF6BA33-C835-44B1-A6D5-81A172ABAD9C}"/>
    <cellStyle name="Millares 10 3 2 2 5 2 3" xfId="33971" xr:uid="{8B485E53-5CB8-4E4F-83ED-2B40636DF09B}"/>
    <cellStyle name="Millares 10 3 2 2 5 3" xfId="42724" xr:uid="{A85AEFAD-504A-42D2-9B20-7BDDFDAC64CE}"/>
    <cellStyle name="Millares 10 3 2 2 5 4" xfId="25219" xr:uid="{A93607BD-3A53-4B35-B5FC-230B864B5B66}"/>
    <cellStyle name="Millares 10 3 2 2 6" xfId="12090" xr:uid="{573958C1-0669-403B-8611-39AF63A0AD61}"/>
    <cellStyle name="Millares 10 3 2 2 6 2" xfId="47100" xr:uid="{3AAFD48B-6063-458C-AE52-018449DAE5EC}"/>
    <cellStyle name="Millares 10 3 2 2 6 3" xfId="29595" xr:uid="{9AC98A22-6E97-4F0E-AE06-F65B4DAB22CC}"/>
    <cellStyle name="Millares 10 3 2 2 7" xfId="38348" xr:uid="{7C71F5E3-9271-49C8-AFA6-B3D66C0A9B65}"/>
    <cellStyle name="Millares 10 3 2 2 8" xfId="20843" xr:uid="{368A0262-24C6-44F0-9D07-A59006EA58EE}"/>
    <cellStyle name="Millares 10 3 2 3" xfId="3607" xr:uid="{00000000-0005-0000-0000-0000B20C0000}"/>
    <cellStyle name="Millares 10 3 2 3 2" xfId="4703" xr:uid="{00000000-0005-0000-0000-0000B30C0000}"/>
    <cellStyle name="Millares 10 3 2 3 2 2" xfId="6892" xr:uid="{00000000-0005-0000-0000-0000B40C0000}"/>
    <cellStyle name="Millares 10 3 2 3 2 2 2" xfId="11269" xr:uid="{00000000-0005-0000-0000-0000B50C0000}"/>
    <cellStyle name="Millares 10 3 2 3 2 2 2 2" xfId="20022" xr:uid="{58A6B385-4477-4E35-9383-428FFEDB60C1}"/>
    <cellStyle name="Millares 10 3 2 3 2 2 2 2 2" xfId="55032" xr:uid="{49FD9D60-B32A-478E-9164-A5AEAA666F43}"/>
    <cellStyle name="Millares 10 3 2 3 2 2 2 2 3" xfId="37527" xr:uid="{8C035E90-AC73-4DD1-A8D3-6F981BA8C557}"/>
    <cellStyle name="Millares 10 3 2 3 2 2 2 3" xfId="46280" xr:uid="{EB656D0E-1A2B-418C-B4AA-E8B16783E627}"/>
    <cellStyle name="Millares 10 3 2 3 2 2 2 4" xfId="28775" xr:uid="{9525C7E2-1495-4CB3-8B3A-6A5AE333DA32}"/>
    <cellStyle name="Millares 10 3 2 3 2 2 3" xfId="15646" xr:uid="{75ECE0FA-5BCE-4D63-AACB-4B3220500192}"/>
    <cellStyle name="Millares 10 3 2 3 2 2 3 2" xfId="50656" xr:uid="{AD610AF0-E145-4643-9DC6-AB31E5FEF786}"/>
    <cellStyle name="Millares 10 3 2 3 2 2 3 3" xfId="33151" xr:uid="{35FAEBAD-CF8C-4048-ABD9-A2B113BF9C8D}"/>
    <cellStyle name="Millares 10 3 2 3 2 2 4" xfId="41904" xr:uid="{5D7FF668-E7DD-4A83-B0EE-9B852ED00F81}"/>
    <cellStyle name="Millares 10 3 2 3 2 2 5" xfId="24399" xr:uid="{C1284364-783A-45D6-983F-C94F16E83544}"/>
    <cellStyle name="Millares 10 3 2 3 2 3" xfId="9081" xr:uid="{00000000-0005-0000-0000-0000B60C0000}"/>
    <cellStyle name="Millares 10 3 2 3 2 3 2" xfId="17834" xr:uid="{663EC799-341B-4B1E-A9FF-EAE9DD52A547}"/>
    <cellStyle name="Millares 10 3 2 3 2 3 2 2" xfId="52844" xr:uid="{4B0463F3-D09B-4857-976D-300DC8B0438B}"/>
    <cellStyle name="Millares 10 3 2 3 2 3 2 3" xfId="35339" xr:uid="{842C1222-4D8A-4327-B12D-1E5591E942AF}"/>
    <cellStyle name="Millares 10 3 2 3 2 3 3" xfId="44092" xr:uid="{5C8098F4-5D1C-40E3-9177-985F4086106D}"/>
    <cellStyle name="Millares 10 3 2 3 2 3 4" xfId="26587" xr:uid="{2BB7E0C8-CE1A-4E0B-A0A5-CDDB1B73285C}"/>
    <cellStyle name="Millares 10 3 2 3 2 4" xfId="13458" xr:uid="{25E84FD1-283F-43C0-B556-3F202D8D0B2F}"/>
    <cellStyle name="Millares 10 3 2 3 2 4 2" xfId="48468" xr:uid="{E0189942-5450-46ED-BB99-761DCC919BE7}"/>
    <cellStyle name="Millares 10 3 2 3 2 4 3" xfId="30963" xr:uid="{B2D977FA-2247-4A15-A9C6-B01E3F257690}"/>
    <cellStyle name="Millares 10 3 2 3 2 5" xfId="39716" xr:uid="{47168CF3-AE86-4E3B-92CB-FD82C2BA0874}"/>
    <cellStyle name="Millares 10 3 2 3 2 6" xfId="22211" xr:uid="{B1C732C2-DC74-483D-AE09-0EB34253E368}"/>
    <cellStyle name="Millares 10 3 2 3 3" xfId="5798" xr:uid="{00000000-0005-0000-0000-0000B70C0000}"/>
    <cellStyle name="Millares 10 3 2 3 3 2" xfId="10175" xr:uid="{00000000-0005-0000-0000-0000B80C0000}"/>
    <cellStyle name="Millares 10 3 2 3 3 2 2" xfId="18928" xr:uid="{52B88405-E19E-4109-BE92-8A8579FE4D89}"/>
    <cellStyle name="Millares 10 3 2 3 3 2 2 2" xfId="53938" xr:uid="{7B2E4D45-12BC-41CC-B795-5897E34AB2E1}"/>
    <cellStyle name="Millares 10 3 2 3 3 2 2 3" xfId="36433" xr:uid="{7A04D104-E7D7-4D47-8C3E-94FFABCD43E6}"/>
    <cellStyle name="Millares 10 3 2 3 3 2 3" xfId="45186" xr:uid="{1D9697E8-4D73-40EB-AAFA-CC11147DF7C4}"/>
    <cellStyle name="Millares 10 3 2 3 3 2 4" xfId="27681" xr:uid="{0D82E30E-9D40-4ECD-A326-F2C7D2227BD6}"/>
    <cellStyle name="Millares 10 3 2 3 3 3" xfId="14552" xr:uid="{D0B1AA87-8452-4EE0-BFFB-28247F877EF2}"/>
    <cellStyle name="Millares 10 3 2 3 3 3 2" xfId="49562" xr:uid="{34CA4552-98E9-4C89-800F-A00768471E7E}"/>
    <cellStyle name="Millares 10 3 2 3 3 3 3" xfId="32057" xr:uid="{030CC4CA-1DBC-4E59-8BA1-526D76F15B3A}"/>
    <cellStyle name="Millares 10 3 2 3 3 4" xfId="40810" xr:uid="{4AC9C7AA-641E-42A8-8417-954EC5E6D9F6}"/>
    <cellStyle name="Millares 10 3 2 3 3 5" xfId="23305" xr:uid="{C7BB5A7C-293F-4239-80A5-9FA66E2708C6}"/>
    <cellStyle name="Millares 10 3 2 3 4" xfId="7987" xr:uid="{00000000-0005-0000-0000-0000B90C0000}"/>
    <cellStyle name="Millares 10 3 2 3 4 2" xfId="16740" xr:uid="{EF3EFAA3-0269-4712-BB81-C3E6D2D14835}"/>
    <cellStyle name="Millares 10 3 2 3 4 2 2" xfId="51750" xr:uid="{ECB398FC-8A72-4BA6-A40A-E6BDFC7FB468}"/>
    <cellStyle name="Millares 10 3 2 3 4 2 3" xfId="34245" xr:uid="{06E42499-B242-4AC6-969A-783683FB947D}"/>
    <cellStyle name="Millares 10 3 2 3 4 3" xfId="42998" xr:uid="{5745EB9D-E3F7-45FF-8A0D-4F19A6AD64D4}"/>
    <cellStyle name="Millares 10 3 2 3 4 4" xfId="25493" xr:uid="{E84D4D4A-C722-4958-A399-FA37FD6F3296}"/>
    <cellStyle name="Millares 10 3 2 3 5" xfId="12364" xr:uid="{7BF04533-4942-44BC-BA0E-B514A407E379}"/>
    <cellStyle name="Millares 10 3 2 3 5 2" xfId="47374" xr:uid="{89F82BBD-FDAD-465B-900D-17CAF9DF2821}"/>
    <cellStyle name="Millares 10 3 2 3 5 3" xfId="29869" xr:uid="{C031F84F-DED9-4D71-B32B-BA03C0B5DCD3}"/>
    <cellStyle name="Millares 10 3 2 3 6" xfId="38622" xr:uid="{D2EE4DC0-3326-40E7-A20F-7D273051C126}"/>
    <cellStyle name="Millares 10 3 2 3 7" xfId="21117" xr:uid="{B1D56B79-686B-4BB1-98FB-F808D9559B71}"/>
    <cellStyle name="Millares 10 3 2 4" xfId="4155" xr:uid="{00000000-0005-0000-0000-0000BA0C0000}"/>
    <cellStyle name="Millares 10 3 2 4 2" xfId="6344" xr:uid="{00000000-0005-0000-0000-0000BB0C0000}"/>
    <cellStyle name="Millares 10 3 2 4 2 2" xfId="10721" xr:uid="{00000000-0005-0000-0000-0000BC0C0000}"/>
    <cellStyle name="Millares 10 3 2 4 2 2 2" xfId="19474" xr:uid="{1DED8264-DFD0-4874-A0B3-40DD4A94FC49}"/>
    <cellStyle name="Millares 10 3 2 4 2 2 2 2" xfId="54484" xr:uid="{B10CC596-D1E7-4D49-92E4-A91AF759D964}"/>
    <cellStyle name="Millares 10 3 2 4 2 2 2 3" xfId="36979" xr:uid="{415D2712-A9BA-4C8F-B82D-8905F9CFBCDE}"/>
    <cellStyle name="Millares 10 3 2 4 2 2 3" xfId="45732" xr:uid="{086FA183-6254-4C4B-BCEA-BA49CE0CE50E}"/>
    <cellStyle name="Millares 10 3 2 4 2 2 4" xfId="28227" xr:uid="{9B643326-BE2C-4A65-8AED-D32B50C273FD}"/>
    <cellStyle name="Millares 10 3 2 4 2 3" xfId="15098" xr:uid="{660AE4E0-9B97-483B-BF17-83CA3637EBE3}"/>
    <cellStyle name="Millares 10 3 2 4 2 3 2" xfId="50108" xr:uid="{52B8F39F-2157-42D3-B8C4-2F99056F3F28}"/>
    <cellStyle name="Millares 10 3 2 4 2 3 3" xfId="32603" xr:uid="{4E1588A1-D8AD-400C-8012-3244089291FE}"/>
    <cellStyle name="Millares 10 3 2 4 2 4" xfId="41356" xr:uid="{9C045DA2-01FB-4461-9F6B-631173B9D6CF}"/>
    <cellStyle name="Millares 10 3 2 4 2 5" xfId="23851" xr:uid="{9D8353E5-1F2C-4B4E-B563-99FF6438CEDE}"/>
    <cellStyle name="Millares 10 3 2 4 3" xfId="8533" xr:uid="{00000000-0005-0000-0000-0000BD0C0000}"/>
    <cellStyle name="Millares 10 3 2 4 3 2" xfId="17286" xr:uid="{5132D807-5E2E-457C-BF89-788C127D01D5}"/>
    <cellStyle name="Millares 10 3 2 4 3 2 2" xfId="52296" xr:uid="{D2064B0A-529A-4A97-B384-9645DF0B0544}"/>
    <cellStyle name="Millares 10 3 2 4 3 2 3" xfId="34791" xr:uid="{2BDE1FBC-DF1A-4ADB-8AB5-FDB2AE5853B1}"/>
    <cellStyle name="Millares 10 3 2 4 3 3" xfId="43544" xr:uid="{2ACC90E3-8B9D-42BF-A80B-003531BC32AA}"/>
    <cellStyle name="Millares 10 3 2 4 3 4" xfId="26039" xr:uid="{CFA7567F-5369-4A02-A305-630B1310BE21}"/>
    <cellStyle name="Millares 10 3 2 4 4" xfId="12910" xr:uid="{5348E15F-317E-46CA-9C72-91E399E34990}"/>
    <cellStyle name="Millares 10 3 2 4 4 2" xfId="47920" xr:uid="{B1E6E4A3-1934-400F-B4C6-82F2C7573890}"/>
    <cellStyle name="Millares 10 3 2 4 4 3" xfId="30415" xr:uid="{4B5FC8BA-B982-4A9C-9120-FB7889ADB8E6}"/>
    <cellStyle name="Millares 10 3 2 4 5" xfId="39168" xr:uid="{F3860580-2097-40E7-9950-E9A86F8617BD}"/>
    <cellStyle name="Millares 10 3 2 4 6" xfId="21663" xr:uid="{74448EDF-9BD8-4404-BA90-302975CB8C9E}"/>
    <cellStyle name="Millares 10 3 2 5" xfId="5250" xr:uid="{00000000-0005-0000-0000-0000BE0C0000}"/>
    <cellStyle name="Millares 10 3 2 5 2" xfId="9627" xr:uid="{00000000-0005-0000-0000-0000BF0C0000}"/>
    <cellStyle name="Millares 10 3 2 5 2 2" xfId="18380" xr:uid="{AFB19781-DE02-401C-A3C9-8FE544B16C5D}"/>
    <cellStyle name="Millares 10 3 2 5 2 2 2" xfId="53390" xr:uid="{0D1C46E9-B265-47AC-9FE1-314948ABE83A}"/>
    <cellStyle name="Millares 10 3 2 5 2 2 3" xfId="35885" xr:uid="{32430570-0239-41B7-945A-CEC968949DDA}"/>
    <cellStyle name="Millares 10 3 2 5 2 3" xfId="44638" xr:uid="{227E1C6F-95FF-46E0-8578-82EFFDFA21A1}"/>
    <cellStyle name="Millares 10 3 2 5 2 4" xfId="27133" xr:uid="{372827F3-C0F0-443C-8390-2C3285BCD8FD}"/>
    <cellStyle name="Millares 10 3 2 5 3" xfId="14004" xr:uid="{B03020E0-4C39-45D4-A8D2-F6C8290380A4}"/>
    <cellStyle name="Millares 10 3 2 5 3 2" xfId="49014" xr:uid="{17950310-CF2B-455F-ACBD-36DF9FBC93B6}"/>
    <cellStyle name="Millares 10 3 2 5 3 3" xfId="31509" xr:uid="{372AF468-11B8-493D-ABAD-03D70C095B05}"/>
    <cellStyle name="Millares 10 3 2 5 4" xfId="40262" xr:uid="{D6255BAA-1692-4B25-AD16-A1B149FCD8D5}"/>
    <cellStyle name="Millares 10 3 2 5 5" xfId="22757" xr:uid="{5CF9E4F3-A3E1-427A-A552-E6AA5B9C4730}"/>
    <cellStyle name="Millares 10 3 2 6" xfId="7439" xr:uid="{00000000-0005-0000-0000-0000C00C0000}"/>
    <cellStyle name="Millares 10 3 2 6 2" xfId="16192" xr:uid="{7E7241D4-31A5-43A3-ACAC-AB369AFB04A4}"/>
    <cellStyle name="Millares 10 3 2 6 2 2" xfId="51202" xr:uid="{55CA4D2B-658A-4C1E-B6EC-661BD17EC22E}"/>
    <cellStyle name="Millares 10 3 2 6 2 3" xfId="33697" xr:uid="{3F1ABBD3-6790-4F60-8499-4C6B3C5A0FBE}"/>
    <cellStyle name="Millares 10 3 2 6 3" xfId="42450" xr:uid="{129A4FA8-D9F0-49B5-9AB8-AD6173745600}"/>
    <cellStyle name="Millares 10 3 2 6 4" xfId="24945" xr:uid="{C0876D7F-9541-4142-BC87-C6F9ECAE676A}"/>
    <cellStyle name="Millares 10 3 2 7" xfId="11816" xr:uid="{D9832EF4-6779-4E73-BF84-C107CA60354C}"/>
    <cellStyle name="Millares 10 3 2 7 2" xfId="46826" xr:uid="{1F20BC6D-82CA-4D8E-A1B9-738D5D579B8C}"/>
    <cellStyle name="Millares 10 3 2 7 3" xfId="29321" xr:uid="{F3DBA0AA-7AED-409F-A52B-F632661F89D8}"/>
    <cellStyle name="Millares 10 3 2 8" xfId="38074" xr:uid="{258AA259-5867-4A8A-A538-9B5D7E061B36}"/>
    <cellStyle name="Millares 10 3 2 9" xfId="20569" xr:uid="{9EF32009-89E7-4FE9-A605-B5227FD99EEB}"/>
    <cellStyle name="Millares 10 3 3" xfId="3216" xr:uid="{00000000-0005-0000-0000-0000C10C0000}"/>
    <cellStyle name="Millares 10 3 3 2" xfId="3769" xr:uid="{00000000-0005-0000-0000-0000C20C0000}"/>
    <cellStyle name="Millares 10 3 3 2 2" xfId="4865" xr:uid="{00000000-0005-0000-0000-0000C30C0000}"/>
    <cellStyle name="Millares 10 3 3 2 2 2" xfId="7054" xr:uid="{00000000-0005-0000-0000-0000C40C0000}"/>
    <cellStyle name="Millares 10 3 3 2 2 2 2" xfId="11431" xr:uid="{00000000-0005-0000-0000-0000C50C0000}"/>
    <cellStyle name="Millares 10 3 3 2 2 2 2 2" xfId="20184" xr:uid="{902FB7F0-7A9D-4D60-BD24-412A5BC631E8}"/>
    <cellStyle name="Millares 10 3 3 2 2 2 2 2 2" xfId="55194" xr:uid="{300F0A21-2D42-4742-9C9E-CF1D652067F8}"/>
    <cellStyle name="Millares 10 3 3 2 2 2 2 2 3" xfId="37689" xr:uid="{83C03634-2430-446F-9880-A9C22927F52F}"/>
    <cellStyle name="Millares 10 3 3 2 2 2 2 3" xfId="46442" xr:uid="{31D54B5A-DE6B-463F-B7E2-57B6AAA73E33}"/>
    <cellStyle name="Millares 10 3 3 2 2 2 2 4" xfId="28937" xr:uid="{71830A47-3BBA-4928-BFCC-1AB50E8D1D48}"/>
    <cellStyle name="Millares 10 3 3 2 2 2 3" xfId="15808" xr:uid="{1646CB91-27F5-451A-80D1-E93B93F8B7B1}"/>
    <cellStyle name="Millares 10 3 3 2 2 2 3 2" xfId="50818" xr:uid="{68FBAD40-B2AB-46AB-8AA2-863A33958A67}"/>
    <cellStyle name="Millares 10 3 3 2 2 2 3 3" xfId="33313" xr:uid="{8A652D77-40F2-4C97-8E80-BC341028AB33}"/>
    <cellStyle name="Millares 10 3 3 2 2 2 4" xfId="42066" xr:uid="{2483B8E0-D761-43DA-A50A-1DC494126586}"/>
    <cellStyle name="Millares 10 3 3 2 2 2 5" xfId="24561" xr:uid="{B692C575-5538-4AF3-97B0-75AC2BB4D850}"/>
    <cellStyle name="Millares 10 3 3 2 2 3" xfId="9243" xr:uid="{00000000-0005-0000-0000-0000C60C0000}"/>
    <cellStyle name="Millares 10 3 3 2 2 3 2" xfId="17996" xr:uid="{C42BF370-B3F6-4F62-A20F-419D58847376}"/>
    <cellStyle name="Millares 10 3 3 2 2 3 2 2" xfId="53006" xr:uid="{39DCED5D-FC3F-49C7-81D6-77DE2E92F96E}"/>
    <cellStyle name="Millares 10 3 3 2 2 3 2 3" xfId="35501" xr:uid="{4C4A7043-C55A-42A4-BFC1-8ED35D356043}"/>
    <cellStyle name="Millares 10 3 3 2 2 3 3" xfId="44254" xr:uid="{E0B1CA0D-375D-4456-9F25-D8B9BB862833}"/>
    <cellStyle name="Millares 10 3 3 2 2 3 4" xfId="26749" xr:uid="{728A6987-D680-452C-AB86-11519EE0561F}"/>
    <cellStyle name="Millares 10 3 3 2 2 4" xfId="13620" xr:uid="{10CED8CA-B6F4-49A5-BFE0-3FC9FF85655B}"/>
    <cellStyle name="Millares 10 3 3 2 2 4 2" xfId="48630" xr:uid="{CDA684DD-7B2D-4A6D-AC0D-319529D37E44}"/>
    <cellStyle name="Millares 10 3 3 2 2 4 3" xfId="31125" xr:uid="{5F9C1658-E2C1-4FEE-885C-DE8CFBD04C1E}"/>
    <cellStyle name="Millares 10 3 3 2 2 5" xfId="39878" xr:uid="{B92AEC3A-9CA7-4E40-930A-DBF0E33147B3}"/>
    <cellStyle name="Millares 10 3 3 2 2 6" xfId="22373" xr:uid="{E06258DD-A8DB-4E89-83A9-82413F1931A2}"/>
    <cellStyle name="Millares 10 3 3 2 3" xfId="5960" xr:uid="{00000000-0005-0000-0000-0000C70C0000}"/>
    <cellStyle name="Millares 10 3 3 2 3 2" xfId="10337" xr:uid="{00000000-0005-0000-0000-0000C80C0000}"/>
    <cellStyle name="Millares 10 3 3 2 3 2 2" xfId="19090" xr:uid="{A44FCE8B-7C1F-4F7E-8B5A-B28E8B9D5CD4}"/>
    <cellStyle name="Millares 10 3 3 2 3 2 2 2" xfId="54100" xr:uid="{132B45BB-50E2-4F1D-85CA-D59DA68D0C8B}"/>
    <cellStyle name="Millares 10 3 3 2 3 2 2 3" xfId="36595" xr:uid="{03B14456-2F3F-4A8B-99FD-12D7426B3822}"/>
    <cellStyle name="Millares 10 3 3 2 3 2 3" xfId="45348" xr:uid="{D6BB5541-9634-4D44-B705-E9C84DE0E1FE}"/>
    <cellStyle name="Millares 10 3 3 2 3 2 4" xfId="27843" xr:uid="{98C03C24-8A03-4BA0-81E7-E9B9896B6F72}"/>
    <cellStyle name="Millares 10 3 3 2 3 3" xfId="14714" xr:uid="{9961AE2F-5F7C-4534-8913-C2D6D44431CC}"/>
    <cellStyle name="Millares 10 3 3 2 3 3 2" xfId="49724" xr:uid="{1617AC53-5381-416E-9634-BA90CAF43606}"/>
    <cellStyle name="Millares 10 3 3 2 3 3 3" xfId="32219" xr:uid="{3A4A9AF2-9E60-4D18-97C6-D37F09412518}"/>
    <cellStyle name="Millares 10 3 3 2 3 4" xfId="40972" xr:uid="{E181D408-431B-4722-A4E7-3E83FB363464}"/>
    <cellStyle name="Millares 10 3 3 2 3 5" xfId="23467" xr:uid="{B28D94F4-A9CD-424E-B4EF-43E9124EF585}"/>
    <cellStyle name="Millares 10 3 3 2 4" xfId="8149" xr:uid="{00000000-0005-0000-0000-0000C90C0000}"/>
    <cellStyle name="Millares 10 3 3 2 4 2" xfId="16902" xr:uid="{77C79741-0985-4D54-891F-E74AD4E2C19F}"/>
    <cellStyle name="Millares 10 3 3 2 4 2 2" xfId="51912" xr:uid="{08A2C54D-7BF6-48AB-9EA6-F563D31F7163}"/>
    <cellStyle name="Millares 10 3 3 2 4 2 3" xfId="34407" xr:uid="{F2D9BFBD-DCBF-43C3-BDFA-BAAF2D3D57FA}"/>
    <cellStyle name="Millares 10 3 3 2 4 3" xfId="43160" xr:uid="{416B5C13-28A7-49C9-956A-D365133DBAC9}"/>
    <cellStyle name="Millares 10 3 3 2 4 4" xfId="25655" xr:uid="{9F289602-0E0E-42B1-9656-447D48B6D9FF}"/>
    <cellStyle name="Millares 10 3 3 2 5" xfId="12526" xr:uid="{B3FF94C9-74E3-41D7-81AC-FFAE1D952FCB}"/>
    <cellStyle name="Millares 10 3 3 2 5 2" xfId="47536" xr:uid="{69CB3A45-61BA-4193-9E40-A496B4588D2A}"/>
    <cellStyle name="Millares 10 3 3 2 5 3" xfId="30031" xr:uid="{1B1188D0-8DAF-4022-98D7-9A81681ADDC8}"/>
    <cellStyle name="Millares 10 3 3 2 6" xfId="38784" xr:uid="{334BF20D-A26E-4271-BB41-2C8F6F77A021}"/>
    <cellStyle name="Millares 10 3 3 2 7" xfId="21279" xr:uid="{37723DBD-83A8-406D-8216-0C0DE6609DC5}"/>
    <cellStyle name="Millares 10 3 3 3" xfId="4317" xr:uid="{00000000-0005-0000-0000-0000CA0C0000}"/>
    <cellStyle name="Millares 10 3 3 3 2" xfId="6506" xr:uid="{00000000-0005-0000-0000-0000CB0C0000}"/>
    <cellStyle name="Millares 10 3 3 3 2 2" xfId="10883" xr:uid="{00000000-0005-0000-0000-0000CC0C0000}"/>
    <cellStyle name="Millares 10 3 3 3 2 2 2" xfId="19636" xr:uid="{92D62F48-2589-494B-8A72-4644FC00CB0E}"/>
    <cellStyle name="Millares 10 3 3 3 2 2 2 2" xfId="54646" xr:uid="{A6DEA233-C0AD-4A65-98CC-1FB636E82ADF}"/>
    <cellStyle name="Millares 10 3 3 3 2 2 2 3" xfId="37141" xr:uid="{6BDFD646-78E4-45C5-8DD4-87545409F95B}"/>
    <cellStyle name="Millares 10 3 3 3 2 2 3" xfId="45894" xr:uid="{53474137-3CE6-453D-BD0E-84F85B337FAE}"/>
    <cellStyle name="Millares 10 3 3 3 2 2 4" xfId="28389" xr:uid="{78A4FDBD-1706-4701-A4FA-10E89E55382F}"/>
    <cellStyle name="Millares 10 3 3 3 2 3" xfId="15260" xr:uid="{636C92A6-0EA8-44ED-8949-5F217CC57DD8}"/>
    <cellStyle name="Millares 10 3 3 3 2 3 2" xfId="50270" xr:uid="{FC8B11A5-37FA-4FBF-B8F3-7E07FEEA44E7}"/>
    <cellStyle name="Millares 10 3 3 3 2 3 3" xfId="32765" xr:uid="{882B36B1-2873-44B8-977E-FD196C9A63BF}"/>
    <cellStyle name="Millares 10 3 3 3 2 4" xfId="41518" xr:uid="{DF8E5887-9B55-4E40-A879-F0FCF1A62DD2}"/>
    <cellStyle name="Millares 10 3 3 3 2 5" xfId="24013" xr:uid="{55201F16-41FA-4137-9F0C-318735BF207E}"/>
    <cellStyle name="Millares 10 3 3 3 3" xfId="8695" xr:uid="{00000000-0005-0000-0000-0000CD0C0000}"/>
    <cellStyle name="Millares 10 3 3 3 3 2" xfId="17448" xr:uid="{225159FD-2C65-4848-AC44-7D996B8A95C2}"/>
    <cellStyle name="Millares 10 3 3 3 3 2 2" xfId="52458" xr:uid="{22D6A418-1714-45CD-A49F-C9A8A18EC0CD}"/>
    <cellStyle name="Millares 10 3 3 3 3 2 3" xfId="34953" xr:uid="{5ACD6CB7-B30D-4A09-9A20-18654EEDAC4B}"/>
    <cellStyle name="Millares 10 3 3 3 3 3" xfId="43706" xr:uid="{F9701218-9E80-4EB4-A395-240B0FF66AA9}"/>
    <cellStyle name="Millares 10 3 3 3 3 4" xfId="26201" xr:uid="{48BFEA12-2910-4AAF-8215-A70A71B2E55E}"/>
    <cellStyle name="Millares 10 3 3 3 4" xfId="13072" xr:uid="{C8D1F560-84BE-4EE2-8338-C21B634A1E3B}"/>
    <cellStyle name="Millares 10 3 3 3 4 2" xfId="48082" xr:uid="{7E11D9F6-7B45-4A2A-B4CE-785A491C4084}"/>
    <cellStyle name="Millares 10 3 3 3 4 3" xfId="30577" xr:uid="{9475B5B4-A522-4FED-9522-CA7C14B342F6}"/>
    <cellStyle name="Millares 10 3 3 3 5" xfId="39330" xr:uid="{49FB6323-F438-4B5D-8BEB-FF4BE82F99D9}"/>
    <cellStyle name="Millares 10 3 3 3 6" xfId="21825" xr:uid="{8A4CC7AF-3D53-45FE-8BE2-20A57FBD1D74}"/>
    <cellStyle name="Millares 10 3 3 4" xfId="5412" xr:uid="{00000000-0005-0000-0000-0000CE0C0000}"/>
    <cellStyle name="Millares 10 3 3 4 2" xfId="9789" xr:uid="{00000000-0005-0000-0000-0000CF0C0000}"/>
    <cellStyle name="Millares 10 3 3 4 2 2" xfId="18542" xr:uid="{A1CDC118-C351-4F6F-BB53-A1B349D009D1}"/>
    <cellStyle name="Millares 10 3 3 4 2 2 2" xfId="53552" xr:uid="{6EA1E905-2CE2-4AE8-9F78-B1B527AB4635}"/>
    <cellStyle name="Millares 10 3 3 4 2 2 3" xfId="36047" xr:uid="{1A7EF98C-80F8-4D7C-B66E-58A66B644C26}"/>
    <cellStyle name="Millares 10 3 3 4 2 3" xfId="44800" xr:uid="{D0D4075D-EC08-4F85-850A-6EF190435D85}"/>
    <cellStyle name="Millares 10 3 3 4 2 4" xfId="27295" xr:uid="{8DBB9684-A1C9-44F3-94F9-527BB67736DC}"/>
    <cellStyle name="Millares 10 3 3 4 3" xfId="14166" xr:uid="{6BA26EE4-0A5F-49E8-B8A3-FAC21631544A}"/>
    <cellStyle name="Millares 10 3 3 4 3 2" xfId="49176" xr:uid="{D165C6CC-7A37-47AA-8CD4-1C7D526936A5}"/>
    <cellStyle name="Millares 10 3 3 4 3 3" xfId="31671" xr:uid="{D5A21E07-A108-46F9-A670-8FD7BE546C2C}"/>
    <cellStyle name="Millares 10 3 3 4 4" xfId="40424" xr:uid="{BC599A9F-F357-4289-BFD1-9D3575B73CC6}"/>
    <cellStyle name="Millares 10 3 3 4 5" xfId="22919" xr:uid="{4ABC5024-7E12-4CE6-9C23-EC9A43FBC744}"/>
    <cellStyle name="Millares 10 3 3 5" xfId="7601" xr:uid="{00000000-0005-0000-0000-0000D00C0000}"/>
    <cellStyle name="Millares 10 3 3 5 2" xfId="16354" xr:uid="{9189F6CA-7EF3-430A-B383-021FA8671939}"/>
    <cellStyle name="Millares 10 3 3 5 2 2" xfId="51364" xr:uid="{002AC50A-EBFD-4140-A40E-7A0B1BB04112}"/>
    <cellStyle name="Millares 10 3 3 5 2 3" xfId="33859" xr:uid="{A55F718E-DB05-4A2A-B21C-E825F6169347}"/>
    <cellStyle name="Millares 10 3 3 5 3" xfId="42612" xr:uid="{311EEC7E-EBCF-4D04-B23C-4C7BD0E60B47}"/>
    <cellStyle name="Millares 10 3 3 5 4" xfId="25107" xr:uid="{AE04B628-C421-46F3-9FED-D5825EEC672A}"/>
    <cellStyle name="Millares 10 3 3 6" xfId="11978" xr:uid="{16BF12B0-25E5-42D1-954D-47EC51AF2A9B}"/>
    <cellStyle name="Millares 10 3 3 6 2" xfId="46988" xr:uid="{868B4B49-C866-46DB-9FB1-B6BA0644DF60}"/>
    <cellStyle name="Millares 10 3 3 6 3" xfId="29483" xr:uid="{F4BD1AA2-C093-453B-B077-0B30B880FE48}"/>
    <cellStyle name="Millares 10 3 3 7" xfId="38236" xr:uid="{43652024-BC4C-4272-9412-D6A7FDC7A4C6}"/>
    <cellStyle name="Millares 10 3 3 8" xfId="20731" xr:uid="{DA5B206F-6B4A-478E-9345-A982D3ADE7D8}"/>
    <cellStyle name="Millares 10 3 4" xfId="3495" xr:uid="{00000000-0005-0000-0000-0000D10C0000}"/>
    <cellStyle name="Millares 10 3 4 2" xfId="4591" xr:uid="{00000000-0005-0000-0000-0000D20C0000}"/>
    <cellStyle name="Millares 10 3 4 2 2" xfId="6780" xr:uid="{00000000-0005-0000-0000-0000D30C0000}"/>
    <cellStyle name="Millares 10 3 4 2 2 2" xfId="11157" xr:uid="{00000000-0005-0000-0000-0000D40C0000}"/>
    <cellStyle name="Millares 10 3 4 2 2 2 2" xfId="19910" xr:uid="{BBE85AB8-7310-42C3-908A-BF7C42858907}"/>
    <cellStyle name="Millares 10 3 4 2 2 2 2 2" xfId="54920" xr:uid="{CF1ACFF2-17C2-40D1-8853-4DC2A04270AF}"/>
    <cellStyle name="Millares 10 3 4 2 2 2 2 3" xfId="37415" xr:uid="{C4A74BD4-371A-46CE-B4A0-80ACCC91A469}"/>
    <cellStyle name="Millares 10 3 4 2 2 2 3" xfId="46168" xr:uid="{60A05857-8DF5-4F13-ACD6-C795CC98E443}"/>
    <cellStyle name="Millares 10 3 4 2 2 2 4" xfId="28663" xr:uid="{216C6ADD-D01D-4F1F-A988-3A0D023CDFB7}"/>
    <cellStyle name="Millares 10 3 4 2 2 3" xfId="15534" xr:uid="{C25F4F4A-DD84-4FE6-9ECF-119C57B2EB94}"/>
    <cellStyle name="Millares 10 3 4 2 2 3 2" xfId="50544" xr:uid="{0A86DBD2-7C94-4D16-ADCF-21F297C9BAB5}"/>
    <cellStyle name="Millares 10 3 4 2 2 3 3" xfId="33039" xr:uid="{1A2A79B3-D1BB-4E0B-BA66-6CE9FA0B3268}"/>
    <cellStyle name="Millares 10 3 4 2 2 4" xfId="41792" xr:uid="{1D42F934-81B0-4C6D-A433-715779F23CD2}"/>
    <cellStyle name="Millares 10 3 4 2 2 5" xfId="24287" xr:uid="{58241D23-C3B9-41ED-8BFF-82DF755362C1}"/>
    <cellStyle name="Millares 10 3 4 2 3" xfId="8969" xr:uid="{00000000-0005-0000-0000-0000D50C0000}"/>
    <cellStyle name="Millares 10 3 4 2 3 2" xfId="17722" xr:uid="{0A77DB1D-978D-4AD7-9406-6759CA597FC3}"/>
    <cellStyle name="Millares 10 3 4 2 3 2 2" xfId="52732" xr:uid="{51878C0F-D26D-4775-8D22-39BF0F506B1F}"/>
    <cellStyle name="Millares 10 3 4 2 3 2 3" xfId="35227" xr:uid="{F4FACDAE-FF28-432D-B28D-91445ACE783D}"/>
    <cellStyle name="Millares 10 3 4 2 3 3" xfId="43980" xr:uid="{D3F8584F-81AA-474F-B25D-438A25973301}"/>
    <cellStyle name="Millares 10 3 4 2 3 4" xfId="26475" xr:uid="{66ADF81D-E59F-4529-A471-5AFDA3C5EB69}"/>
    <cellStyle name="Millares 10 3 4 2 4" xfId="13346" xr:uid="{14613955-6F7E-46CE-8A73-39142ECE0595}"/>
    <cellStyle name="Millares 10 3 4 2 4 2" xfId="48356" xr:uid="{8A79C45F-EDD0-4C9B-B982-3CD67A1042CC}"/>
    <cellStyle name="Millares 10 3 4 2 4 3" xfId="30851" xr:uid="{1A12F5DD-CA10-49DA-A481-7A41A9C3F96E}"/>
    <cellStyle name="Millares 10 3 4 2 5" xfId="39604" xr:uid="{32C17C7E-5C84-4CD2-8779-6C4B7EF35CF9}"/>
    <cellStyle name="Millares 10 3 4 2 6" xfId="22099" xr:uid="{F819339A-0042-4DB3-B573-A8B3C914E886}"/>
    <cellStyle name="Millares 10 3 4 3" xfId="5686" xr:uid="{00000000-0005-0000-0000-0000D60C0000}"/>
    <cellStyle name="Millares 10 3 4 3 2" xfId="10063" xr:uid="{00000000-0005-0000-0000-0000D70C0000}"/>
    <cellStyle name="Millares 10 3 4 3 2 2" xfId="18816" xr:uid="{57DBC4EB-348A-4C16-8D75-F7383358E2B7}"/>
    <cellStyle name="Millares 10 3 4 3 2 2 2" xfId="53826" xr:uid="{0D6AA836-9321-4C6C-9967-1E79008D2DAD}"/>
    <cellStyle name="Millares 10 3 4 3 2 2 3" xfId="36321" xr:uid="{C873805B-1DE4-4588-90A2-B11BDE34F60A}"/>
    <cellStyle name="Millares 10 3 4 3 2 3" xfId="45074" xr:uid="{616FA11D-930D-47AF-8FB1-D310CDE5766E}"/>
    <cellStyle name="Millares 10 3 4 3 2 4" xfId="27569" xr:uid="{F608608D-C2F3-4AA8-AE74-2C4AA541605E}"/>
    <cellStyle name="Millares 10 3 4 3 3" xfId="14440" xr:uid="{343DD1A3-5883-407E-AC28-E2A994174411}"/>
    <cellStyle name="Millares 10 3 4 3 3 2" xfId="49450" xr:uid="{70ABD1E9-023F-462C-8D5E-893C2F1B8953}"/>
    <cellStyle name="Millares 10 3 4 3 3 3" xfId="31945" xr:uid="{EE9B3F00-E896-4E8D-BE38-B928AC374736}"/>
    <cellStyle name="Millares 10 3 4 3 4" xfId="40698" xr:uid="{6774F1BD-3B61-4292-8DD8-D839CD9EB767}"/>
    <cellStyle name="Millares 10 3 4 3 5" xfId="23193" xr:uid="{327D88BD-1084-4E75-B3E2-58FF4A054037}"/>
    <cellStyle name="Millares 10 3 4 4" xfId="7875" xr:uid="{00000000-0005-0000-0000-0000D80C0000}"/>
    <cellStyle name="Millares 10 3 4 4 2" xfId="16628" xr:uid="{E60AD094-E8E4-492E-98E9-46ACAAC97395}"/>
    <cellStyle name="Millares 10 3 4 4 2 2" xfId="51638" xr:uid="{0B93922B-E204-4666-8432-90BDF0821C71}"/>
    <cellStyle name="Millares 10 3 4 4 2 3" xfId="34133" xr:uid="{7CF8889F-6404-41DD-9CF3-C56E431CC488}"/>
    <cellStyle name="Millares 10 3 4 4 3" xfId="42886" xr:uid="{025A3D7E-B2CF-473E-A665-806C1EBDA9CF}"/>
    <cellStyle name="Millares 10 3 4 4 4" xfId="25381" xr:uid="{DFB7F158-3C14-45B6-945F-8981E0ADBEC8}"/>
    <cellStyle name="Millares 10 3 4 5" xfId="12252" xr:uid="{91354BE2-9C84-4936-8B9E-98448714E11B}"/>
    <cellStyle name="Millares 10 3 4 5 2" xfId="47262" xr:uid="{F7D59567-D344-4EA3-9CD4-4FBC89EF6714}"/>
    <cellStyle name="Millares 10 3 4 5 3" xfId="29757" xr:uid="{FF474AD5-9681-4E9E-A31A-2C9E3EBCC5A4}"/>
    <cellStyle name="Millares 10 3 4 6" xfId="38510" xr:uid="{63C3F9E5-9227-4730-A1EA-E613EE6E5ADC}"/>
    <cellStyle name="Millares 10 3 4 7" xfId="21005" xr:uid="{3E57C57F-E596-4AAC-BCD9-7A85F92F968A}"/>
    <cellStyle name="Millares 10 3 5" xfId="4043" xr:uid="{00000000-0005-0000-0000-0000D90C0000}"/>
    <cellStyle name="Millares 10 3 5 2" xfId="6232" xr:uid="{00000000-0005-0000-0000-0000DA0C0000}"/>
    <cellStyle name="Millares 10 3 5 2 2" xfId="10609" xr:uid="{00000000-0005-0000-0000-0000DB0C0000}"/>
    <cellStyle name="Millares 10 3 5 2 2 2" xfId="19362" xr:uid="{714B3057-5900-4EAC-B861-AD3E3FC9E56A}"/>
    <cellStyle name="Millares 10 3 5 2 2 2 2" xfId="54372" xr:uid="{E1E9D2F8-1FF3-4B25-92EF-38E6E28A707C}"/>
    <cellStyle name="Millares 10 3 5 2 2 2 3" xfId="36867" xr:uid="{BF5CE8DC-468B-40C1-90AB-CDF739E77A0E}"/>
    <cellStyle name="Millares 10 3 5 2 2 3" xfId="45620" xr:uid="{AFEDFDC6-ABEB-4FF9-B58B-3FE36C5DA692}"/>
    <cellStyle name="Millares 10 3 5 2 2 4" xfId="28115" xr:uid="{720F1E0C-3C41-4A5B-91F0-150D16174622}"/>
    <cellStyle name="Millares 10 3 5 2 3" xfId="14986" xr:uid="{B21562FD-3DAC-481D-9032-05B38A69CF57}"/>
    <cellStyle name="Millares 10 3 5 2 3 2" xfId="49996" xr:uid="{8FFAD5CA-13B6-46DF-A210-1BD48731A3A5}"/>
    <cellStyle name="Millares 10 3 5 2 3 3" xfId="32491" xr:uid="{68A45774-7E9F-4602-91E9-96111BC25524}"/>
    <cellStyle name="Millares 10 3 5 2 4" xfId="41244" xr:uid="{071EBEDB-B9CC-4601-B8F1-0F27C0CC7091}"/>
    <cellStyle name="Millares 10 3 5 2 5" xfId="23739" xr:uid="{19CFCA46-B449-454E-97F0-84B574A8F14A}"/>
    <cellStyle name="Millares 10 3 5 3" xfId="8421" xr:uid="{00000000-0005-0000-0000-0000DC0C0000}"/>
    <cellStyle name="Millares 10 3 5 3 2" xfId="17174" xr:uid="{FCB82FDA-109C-4528-BDFF-55A1ADC785CA}"/>
    <cellStyle name="Millares 10 3 5 3 2 2" xfId="52184" xr:uid="{0C108F1C-E112-49E1-B315-95220C76BA22}"/>
    <cellStyle name="Millares 10 3 5 3 2 3" xfId="34679" xr:uid="{BE877750-2690-4205-B454-4E4FCFB1C536}"/>
    <cellStyle name="Millares 10 3 5 3 3" xfId="43432" xr:uid="{615AF850-0727-4867-BB62-EA9C3FEC0A63}"/>
    <cellStyle name="Millares 10 3 5 3 4" xfId="25927" xr:uid="{395BCCDB-0296-4050-9347-941A2EF650A8}"/>
    <cellStyle name="Millares 10 3 5 4" xfId="12798" xr:uid="{5E09DFF3-9031-45BA-9949-C0749270DCCF}"/>
    <cellStyle name="Millares 10 3 5 4 2" xfId="47808" xr:uid="{45A96408-AE30-495F-A285-0C59156116FD}"/>
    <cellStyle name="Millares 10 3 5 4 3" xfId="30303" xr:uid="{8F985EDD-155D-4597-AF7C-0DEE0018A45C}"/>
    <cellStyle name="Millares 10 3 5 5" xfId="39056" xr:uid="{76128189-117E-4BE3-8D02-150DF5367C8F}"/>
    <cellStyle name="Millares 10 3 5 6" xfId="21551" xr:uid="{96FE3AA0-DD28-4A79-A3CA-54CA28800E43}"/>
    <cellStyle name="Millares 10 3 6" xfId="5138" xr:uid="{00000000-0005-0000-0000-0000DD0C0000}"/>
    <cellStyle name="Millares 10 3 6 2" xfId="9515" xr:uid="{00000000-0005-0000-0000-0000DE0C0000}"/>
    <cellStyle name="Millares 10 3 6 2 2" xfId="18268" xr:uid="{471CE6C4-4D9F-48D6-8AA1-9F4EC2EEB959}"/>
    <cellStyle name="Millares 10 3 6 2 2 2" xfId="53278" xr:uid="{DEB186F7-A348-43D4-A067-91FDFEAC1029}"/>
    <cellStyle name="Millares 10 3 6 2 2 3" xfId="35773" xr:uid="{F92D5BDF-7426-4621-A6E0-622E91A051BA}"/>
    <cellStyle name="Millares 10 3 6 2 3" xfId="44526" xr:uid="{B94FCD4C-DE4D-43A2-B384-9108DCB26327}"/>
    <cellStyle name="Millares 10 3 6 2 4" xfId="27021" xr:uid="{FFC0AC9D-C2B1-48F7-9846-388AC5C06CA6}"/>
    <cellStyle name="Millares 10 3 6 3" xfId="13892" xr:uid="{C019F4FB-BDED-4FE0-B4E2-D84F48362012}"/>
    <cellStyle name="Millares 10 3 6 3 2" xfId="48902" xr:uid="{A6F79124-E8DF-4D6C-B1CC-8EAD25741CD5}"/>
    <cellStyle name="Millares 10 3 6 3 3" xfId="31397" xr:uid="{A643B8E2-74BB-49AC-A944-14D314FF6BB9}"/>
    <cellStyle name="Millares 10 3 6 4" xfId="40150" xr:uid="{F58317DE-197C-408B-BC45-8C4376EBB778}"/>
    <cellStyle name="Millares 10 3 6 5" xfId="22645" xr:uid="{0A4618C4-458E-43CE-A6E5-7ECB0A8BCBF0}"/>
    <cellStyle name="Millares 10 3 7" xfId="7327" xr:uid="{00000000-0005-0000-0000-0000DF0C0000}"/>
    <cellStyle name="Millares 10 3 7 2" xfId="16080" xr:uid="{B9B1F42D-7A63-4E97-8C5F-CD3D439DB13C}"/>
    <cellStyle name="Millares 10 3 7 2 2" xfId="51090" xr:uid="{0D63CB30-73E4-41A2-9AD7-023B77E5896D}"/>
    <cellStyle name="Millares 10 3 7 2 3" xfId="33585" xr:uid="{21027082-B654-414D-A911-D8FC5BA629F5}"/>
    <cellStyle name="Millares 10 3 7 3" xfId="42338" xr:uid="{B4ADA55C-B4CF-4827-A9E5-4695BDE36D6D}"/>
    <cellStyle name="Millares 10 3 7 4" xfId="24833" xr:uid="{9085929E-24E5-4419-89E9-FF506493F5D4}"/>
    <cellStyle name="Millares 10 3 8" xfId="11704" xr:uid="{1EEBC2D6-1B46-45DD-9366-BB91A27520AA}"/>
    <cellStyle name="Millares 10 3 8 2" xfId="46714" xr:uid="{6E2AA11D-84FE-42AB-B4FA-EFB40ACD8919}"/>
    <cellStyle name="Millares 10 3 8 3" xfId="29209" xr:uid="{687E7A79-FA1E-4F0C-9D09-224E6FCCB7F8}"/>
    <cellStyle name="Millares 10 3 9" xfId="37962" xr:uid="{560BF463-BCE2-4C8F-8EC8-C032E66B2B22}"/>
    <cellStyle name="Millares 10 4" xfId="2995" xr:uid="{00000000-0005-0000-0000-0000E00C0000}"/>
    <cellStyle name="Millares 10 4 2" xfId="3271" xr:uid="{00000000-0005-0000-0000-0000E10C0000}"/>
    <cellStyle name="Millares 10 4 2 2" xfId="3824" xr:uid="{00000000-0005-0000-0000-0000E20C0000}"/>
    <cellStyle name="Millares 10 4 2 2 2" xfId="4920" xr:uid="{00000000-0005-0000-0000-0000E30C0000}"/>
    <cellStyle name="Millares 10 4 2 2 2 2" xfId="7109" xr:uid="{00000000-0005-0000-0000-0000E40C0000}"/>
    <cellStyle name="Millares 10 4 2 2 2 2 2" xfId="11486" xr:uid="{00000000-0005-0000-0000-0000E50C0000}"/>
    <cellStyle name="Millares 10 4 2 2 2 2 2 2" xfId="20239" xr:uid="{0D02354A-B6F0-459F-B84A-89B63FDCE852}"/>
    <cellStyle name="Millares 10 4 2 2 2 2 2 2 2" xfId="55249" xr:uid="{CBB2C075-5B0C-40E2-BD18-5FCC24CAD861}"/>
    <cellStyle name="Millares 10 4 2 2 2 2 2 2 3" xfId="37744" xr:uid="{3DC72383-9543-4CBF-852C-045150D293AE}"/>
    <cellStyle name="Millares 10 4 2 2 2 2 2 3" xfId="46497" xr:uid="{20A50BEE-4175-46AC-A72E-15FCA3BB556B}"/>
    <cellStyle name="Millares 10 4 2 2 2 2 2 4" xfId="28992" xr:uid="{326CBB6B-44ED-42F0-B187-924B0A66BE43}"/>
    <cellStyle name="Millares 10 4 2 2 2 2 3" xfId="15863" xr:uid="{3BDAFEC5-F163-4FD3-AFE0-FAD27C87F66B}"/>
    <cellStyle name="Millares 10 4 2 2 2 2 3 2" xfId="50873" xr:uid="{FEADED93-89A1-455D-8C17-C475E3CE0BB7}"/>
    <cellStyle name="Millares 10 4 2 2 2 2 3 3" xfId="33368" xr:uid="{A7E961C1-93DC-494A-B40A-0A2DE0934F94}"/>
    <cellStyle name="Millares 10 4 2 2 2 2 4" xfId="42121" xr:uid="{70E04201-EF5E-4512-96E4-2F178E77614C}"/>
    <cellStyle name="Millares 10 4 2 2 2 2 5" xfId="24616" xr:uid="{00D6E917-8C53-40DE-B2EC-B21666CB87E2}"/>
    <cellStyle name="Millares 10 4 2 2 2 3" xfId="9298" xr:uid="{00000000-0005-0000-0000-0000E60C0000}"/>
    <cellStyle name="Millares 10 4 2 2 2 3 2" xfId="18051" xr:uid="{AC3AF1C9-CBD5-4F3D-85DA-33E4F557C126}"/>
    <cellStyle name="Millares 10 4 2 2 2 3 2 2" xfId="53061" xr:uid="{E5630D50-1FFA-4C50-99AF-B7B7255BEF9B}"/>
    <cellStyle name="Millares 10 4 2 2 2 3 2 3" xfId="35556" xr:uid="{BC5FED9F-0DF8-41AA-BADD-DE80F8B90DD1}"/>
    <cellStyle name="Millares 10 4 2 2 2 3 3" xfId="44309" xr:uid="{5850071C-D94B-4835-90E4-F4F669DAD9E3}"/>
    <cellStyle name="Millares 10 4 2 2 2 3 4" xfId="26804" xr:uid="{2A889433-C0D8-447A-AD16-DDA6061E0849}"/>
    <cellStyle name="Millares 10 4 2 2 2 4" xfId="13675" xr:uid="{1659AAB1-FD7B-4B35-AD44-24D71C8FA007}"/>
    <cellStyle name="Millares 10 4 2 2 2 4 2" xfId="48685" xr:uid="{1E1E059D-A8A2-4220-938C-17C177B9FA3D}"/>
    <cellStyle name="Millares 10 4 2 2 2 4 3" xfId="31180" xr:uid="{81305FB7-907D-4060-991D-146CF86970FF}"/>
    <cellStyle name="Millares 10 4 2 2 2 5" xfId="39933" xr:uid="{67D5E8CC-E2B6-44DA-9B43-7CA19A703D05}"/>
    <cellStyle name="Millares 10 4 2 2 2 6" xfId="22428" xr:uid="{2ED9F43E-90F5-4BD7-BA6C-B45EA45F55FE}"/>
    <cellStyle name="Millares 10 4 2 2 3" xfId="6015" xr:uid="{00000000-0005-0000-0000-0000E70C0000}"/>
    <cellStyle name="Millares 10 4 2 2 3 2" xfId="10392" xr:uid="{00000000-0005-0000-0000-0000E80C0000}"/>
    <cellStyle name="Millares 10 4 2 2 3 2 2" xfId="19145" xr:uid="{F0DDBECC-3CF7-4C31-A4FC-594105B21494}"/>
    <cellStyle name="Millares 10 4 2 2 3 2 2 2" xfId="54155" xr:uid="{03A132B7-C58D-485A-B453-291830FD048C}"/>
    <cellStyle name="Millares 10 4 2 2 3 2 2 3" xfId="36650" xr:uid="{9F3EBB8F-05A0-4C85-ADE6-6F7256ECA5A5}"/>
    <cellStyle name="Millares 10 4 2 2 3 2 3" xfId="45403" xr:uid="{81173793-4AC8-4D00-8108-1ACCAD8E76A8}"/>
    <cellStyle name="Millares 10 4 2 2 3 2 4" xfId="27898" xr:uid="{B4B6F28D-DF3F-476C-8C83-F87BDA5AD2D9}"/>
    <cellStyle name="Millares 10 4 2 2 3 3" xfId="14769" xr:uid="{E3D2D912-CB79-41C6-AC66-2E6A96323D46}"/>
    <cellStyle name="Millares 10 4 2 2 3 3 2" xfId="49779" xr:uid="{B17539D0-D152-4DA4-9219-75301C05D2DC}"/>
    <cellStyle name="Millares 10 4 2 2 3 3 3" xfId="32274" xr:uid="{50D2BCE8-4374-4717-A98E-E92353722DF9}"/>
    <cellStyle name="Millares 10 4 2 2 3 4" xfId="41027" xr:uid="{7C60FB18-0FC5-4486-863C-C39E69C1C7CB}"/>
    <cellStyle name="Millares 10 4 2 2 3 5" xfId="23522" xr:uid="{EFD1CC6F-EFE3-4D0D-85E9-F659BB4418E9}"/>
    <cellStyle name="Millares 10 4 2 2 4" xfId="8204" xr:uid="{00000000-0005-0000-0000-0000E90C0000}"/>
    <cellStyle name="Millares 10 4 2 2 4 2" xfId="16957" xr:uid="{AC8AE44B-E34E-462C-9F01-7065591066A4}"/>
    <cellStyle name="Millares 10 4 2 2 4 2 2" xfId="51967" xr:uid="{0989FD84-82A6-4599-A3C7-E9CE98550724}"/>
    <cellStyle name="Millares 10 4 2 2 4 2 3" xfId="34462" xr:uid="{933A0EEB-34D8-460F-9E9B-4A8871D38720}"/>
    <cellStyle name="Millares 10 4 2 2 4 3" xfId="43215" xr:uid="{943EB6AA-CD2D-42E7-B162-0B96DBF64290}"/>
    <cellStyle name="Millares 10 4 2 2 4 4" xfId="25710" xr:uid="{F1EDCA96-5483-4D2C-9370-B374D1455E8D}"/>
    <cellStyle name="Millares 10 4 2 2 5" xfId="12581" xr:uid="{07A50A32-4A42-453B-85AA-7CE1068D10C5}"/>
    <cellStyle name="Millares 10 4 2 2 5 2" xfId="47591" xr:uid="{5522A806-558C-4E9F-9F32-0934B6375B0F}"/>
    <cellStyle name="Millares 10 4 2 2 5 3" xfId="30086" xr:uid="{5DA1DB49-B3FF-4A8A-AEE6-51A3016870EF}"/>
    <cellStyle name="Millares 10 4 2 2 6" xfId="38839" xr:uid="{DB2E4377-F357-461D-9F8D-C06BC7F896C1}"/>
    <cellStyle name="Millares 10 4 2 2 7" xfId="21334" xr:uid="{A3BA826A-4B16-47A2-A2B8-116A03A4EB0C}"/>
    <cellStyle name="Millares 10 4 2 3" xfId="4372" xr:uid="{00000000-0005-0000-0000-0000EA0C0000}"/>
    <cellStyle name="Millares 10 4 2 3 2" xfId="6561" xr:uid="{00000000-0005-0000-0000-0000EB0C0000}"/>
    <cellStyle name="Millares 10 4 2 3 2 2" xfId="10938" xr:uid="{00000000-0005-0000-0000-0000EC0C0000}"/>
    <cellStyle name="Millares 10 4 2 3 2 2 2" xfId="19691" xr:uid="{A062E1D6-F339-4D5D-BA58-BD4F619A27A1}"/>
    <cellStyle name="Millares 10 4 2 3 2 2 2 2" xfId="54701" xr:uid="{F614030D-6E2D-46F6-A9A3-B5F572A34DB8}"/>
    <cellStyle name="Millares 10 4 2 3 2 2 2 3" xfId="37196" xr:uid="{7B7DFBE1-E025-4F70-8DF7-480EDBB069D0}"/>
    <cellStyle name="Millares 10 4 2 3 2 2 3" xfId="45949" xr:uid="{723B0DF8-35E3-4527-BC69-C9311B311812}"/>
    <cellStyle name="Millares 10 4 2 3 2 2 4" xfId="28444" xr:uid="{95823999-0D4C-4E49-A926-7562739272FF}"/>
    <cellStyle name="Millares 10 4 2 3 2 3" xfId="15315" xr:uid="{98744E18-1F37-4B2F-9C40-494AC4FDBEAE}"/>
    <cellStyle name="Millares 10 4 2 3 2 3 2" xfId="50325" xr:uid="{C7C4B812-985F-4F45-A627-A2DCF28A83B1}"/>
    <cellStyle name="Millares 10 4 2 3 2 3 3" xfId="32820" xr:uid="{77F6EC53-0A38-4677-9A3E-66DC0E48ECFA}"/>
    <cellStyle name="Millares 10 4 2 3 2 4" xfId="41573" xr:uid="{11DD3601-A545-4B65-8EC8-D28E6F5C17D5}"/>
    <cellStyle name="Millares 10 4 2 3 2 5" xfId="24068" xr:uid="{142F21C0-F5BE-494D-B665-F49B5B9F18B9}"/>
    <cellStyle name="Millares 10 4 2 3 3" xfId="8750" xr:uid="{00000000-0005-0000-0000-0000ED0C0000}"/>
    <cellStyle name="Millares 10 4 2 3 3 2" xfId="17503" xr:uid="{31E4984B-9F1B-4AE5-9DC2-89399119F95A}"/>
    <cellStyle name="Millares 10 4 2 3 3 2 2" xfId="52513" xr:uid="{82020BD6-AB99-4D36-81F6-62953BECEFA1}"/>
    <cellStyle name="Millares 10 4 2 3 3 2 3" xfId="35008" xr:uid="{31548A18-E772-4E55-80DC-9B13819D3257}"/>
    <cellStyle name="Millares 10 4 2 3 3 3" xfId="43761" xr:uid="{3FFDD440-3A7D-4044-A85C-9C75847D405B}"/>
    <cellStyle name="Millares 10 4 2 3 3 4" xfId="26256" xr:uid="{F51011E1-5B06-4A30-B8D1-FA7CA2BD7E5E}"/>
    <cellStyle name="Millares 10 4 2 3 4" xfId="13127" xr:uid="{8C14470C-A69A-4662-B43B-A3406BB8EA61}"/>
    <cellStyle name="Millares 10 4 2 3 4 2" xfId="48137" xr:uid="{5A357B65-78C5-4392-A93B-F6503DC6DDA3}"/>
    <cellStyle name="Millares 10 4 2 3 4 3" xfId="30632" xr:uid="{FADC5C90-A17F-4919-97D3-40FE43DF6848}"/>
    <cellStyle name="Millares 10 4 2 3 5" xfId="39385" xr:uid="{2AF68349-4827-4AC7-8BE3-6A427A093D7F}"/>
    <cellStyle name="Millares 10 4 2 3 6" xfId="21880" xr:uid="{2BA233C2-9AE2-4CF7-8E4E-89F1C0606661}"/>
    <cellStyle name="Millares 10 4 2 4" xfId="5467" xr:uid="{00000000-0005-0000-0000-0000EE0C0000}"/>
    <cellStyle name="Millares 10 4 2 4 2" xfId="9844" xr:uid="{00000000-0005-0000-0000-0000EF0C0000}"/>
    <cellStyle name="Millares 10 4 2 4 2 2" xfId="18597" xr:uid="{E0FE9AB5-46EE-44C9-9D37-8626B7AE8BF5}"/>
    <cellStyle name="Millares 10 4 2 4 2 2 2" xfId="53607" xr:uid="{9183C16D-C2DD-4C27-BCB5-74FB1BD7DCC0}"/>
    <cellStyle name="Millares 10 4 2 4 2 2 3" xfId="36102" xr:uid="{AE2A08BF-6081-4519-81FF-8B5EAFA5BFDF}"/>
    <cellStyle name="Millares 10 4 2 4 2 3" xfId="44855" xr:uid="{DAE67BB1-72E0-4F72-8CB3-DB1A8BB12DBF}"/>
    <cellStyle name="Millares 10 4 2 4 2 4" xfId="27350" xr:uid="{B9E9A7F6-07CF-4D51-969A-87FE94AF4441}"/>
    <cellStyle name="Millares 10 4 2 4 3" xfId="14221" xr:uid="{6D376D1E-CBA4-41AD-A1B6-6013AF1F6056}"/>
    <cellStyle name="Millares 10 4 2 4 3 2" xfId="49231" xr:uid="{7DA33D78-84E6-4FBE-A363-AE176DACC497}"/>
    <cellStyle name="Millares 10 4 2 4 3 3" xfId="31726" xr:uid="{600F084C-F1F0-49D1-A60B-9596C4944C87}"/>
    <cellStyle name="Millares 10 4 2 4 4" xfId="40479" xr:uid="{E0C32150-6944-4B69-97E0-C9BBAA7E32D6}"/>
    <cellStyle name="Millares 10 4 2 4 5" xfId="22974" xr:uid="{36811DBC-80D2-4D3E-A743-7E48D7C86B6D}"/>
    <cellStyle name="Millares 10 4 2 5" xfId="7656" xr:uid="{00000000-0005-0000-0000-0000F00C0000}"/>
    <cellStyle name="Millares 10 4 2 5 2" xfId="16409" xr:uid="{C4C85CE0-15A5-4C51-8C93-D849DF418C00}"/>
    <cellStyle name="Millares 10 4 2 5 2 2" xfId="51419" xr:uid="{E8AF3B22-62F5-481E-A2F0-2497ED61F7E9}"/>
    <cellStyle name="Millares 10 4 2 5 2 3" xfId="33914" xr:uid="{1C8B52A2-BBF1-47A0-8925-DCCC3F305FB1}"/>
    <cellStyle name="Millares 10 4 2 5 3" xfId="42667" xr:uid="{4C43D9CE-B5C4-4B52-9F4B-5843FED4866D}"/>
    <cellStyle name="Millares 10 4 2 5 4" xfId="25162" xr:uid="{3249ED9C-351C-4304-AB69-76ABF1C4C228}"/>
    <cellStyle name="Millares 10 4 2 6" xfId="12033" xr:uid="{4CA5458E-076A-4935-883F-6E60E8E6281B}"/>
    <cellStyle name="Millares 10 4 2 6 2" xfId="47043" xr:uid="{CEA73BE2-74F2-4057-8257-1576D0978E60}"/>
    <cellStyle name="Millares 10 4 2 6 3" xfId="29538" xr:uid="{4334C4D4-78AC-4239-8D23-70FBEF535228}"/>
    <cellStyle name="Millares 10 4 2 7" xfId="38291" xr:uid="{F6FD6F45-4501-4B14-9901-99912D4C18D7}"/>
    <cellStyle name="Millares 10 4 2 8" xfId="20786" xr:uid="{3E459B55-CACB-4B69-BD14-16839FAB9518}"/>
    <cellStyle name="Millares 10 4 3" xfId="3550" xr:uid="{00000000-0005-0000-0000-0000F10C0000}"/>
    <cellStyle name="Millares 10 4 3 2" xfId="4646" xr:uid="{00000000-0005-0000-0000-0000F20C0000}"/>
    <cellStyle name="Millares 10 4 3 2 2" xfId="6835" xr:uid="{00000000-0005-0000-0000-0000F30C0000}"/>
    <cellStyle name="Millares 10 4 3 2 2 2" xfId="11212" xr:uid="{00000000-0005-0000-0000-0000F40C0000}"/>
    <cellStyle name="Millares 10 4 3 2 2 2 2" xfId="19965" xr:uid="{D8EA8A95-A751-485B-9CA7-009C93580767}"/>
    <cellStyle name="Millares 10 4 3 2 2 2 2 2" xfId="54975" xr:uid="{D319ABA1-EEC2-41AA-B737-80FEF9A1B4C3}"/>
    <cellStyle name="Millares 10 4 3 2 2 2 2 3" xfId="37470" xr:uid="{D3E72BD6-726B-4476-A021-010F8164E358}"/>
    <cellStyle name="Millares 10 4 3 2 2 2 3" xfId="46223" xr:uid="{F203AF80-F0A2-4568-BC4C-70219F7A36C8}"/>
    <cellStyle name="Millares 10 4 3 2 2 2 4" xfId="28718" xr:uid="{4BEB06AD-985B-41E4-89B7-B63F6C2468D7}"/>
    <cellStyle name="Millares 10 4 3 2 2 3" xfId="15589" xr:uid="{33C55AD9-3144-4E1F-A441-6869B447D11E}"/>
    <cellStyle name="Millares 10 4 3 2 2 3 2" xfId="50599" xr:uid="{C5438176-9049-493B-B726-FBBF2A3154D9}"/>
    <cellStyle name="Millares 10 4 3 2 2 3 3" xfId="33094" xr:uid="{F983FA2E-C1E1-4EE5-BAA8-E6BBFCBC9C94}"/>
    <cellStyle name="Millares 10 4 3 2 2 4" xfId="41847" xr:uid="{ADDC35D2-F5A8-41C7-ADAD-A79F1E9CF22B}"/>
    <cellStyle name="Millares 10 4 3 2 2 5" xfId="24342" xr:uid="{D25E0FBD-5995-4780-AC17-A2615A9768D8}"/>
    <cellStyle name="Millares 10 4 3 2 3" xfId="9024" xr:uid="{00000000-0005-0000-0000-0000F50C0000}"/>
    <cellStyle name="Millares 10 4 3 2 3 2" xfId="17777" xr:uid="{43D8DCD1-1CE5-4D5F-B2FF-AA33A1425F4F}"/>
    <cellStyle name="Millares 10 4 3 2 3 2 2" xfId="52787" xr:uid="{B54B49F8-1775-4740-9B07-AF795AC27A50}"/>
    <cellStyle name="Millares 10 4 3 2 3 2 3" xfId="35282" xr:uid="{4A6E10FF-650E-4634-AAFD-32ADEC39DCB0}"/>
    <cellStyle name="Millares 10 4 3 2 3 3" xfId="44035" xr:uid="{E29A0DE1-7E62-4DDE-BFE3-3BDA2FD7A14E}"/>
    <cellStyle name="Millares 10 4 3 2 3 4" xfId="26530" xr:uid="{CAB9216D-A911-4327-B0FC-FEFBFB1CE119}"/>
    <cellStyle name="Millares 10 4 3 2 4" xfId="13401" xr:uid="{AB3AAFCC-F1D8-4683-B225-B8EBCF8CDD89}"/>
    <cellStyle name="Millares 10 4 3 2 4 2" xfId="48411" xr:uid="{A1FD99BA-18B5-4C7F-9A90-BCAA8BB7044D}"/>
    <cellStyle name="Millares 10 4 3 2 4 3" xfId="30906" xr:uid="{48F07479-AF54-4F50-B51B-E87DF6CBC351}"/>
    <cellStyle name="Millares 10 4 3 2 5" xfId="39659" xr:uid="{18538ABD-ABF7-43F7-91E3-BC41A68644BE}"/>
    <cellStyle name="Millares 10 4 3 2 6" xfId="22154" xr:uid="{C8BF94E8-3ECC-4B92-A06F-EC6DA36A203C}"/>
    <cellStyle name="Millares 10 4 3 3" xfId="5741" xr:uid="{00000000-0005-0000-0000-0000F60C0000}"/>
    <cellStyle name="Millares 10 4 3 3 2" xfId="10118" xr:uid="{00000000-0005-0000-0000-0000F70C0000}"/>
    <cellStyle name="Millares 10 4 3 3 2 2" xfId="18871" xr:uid="{7857B0CE-158F-4398-A7F7-5F485D2B650B}"/>
    <cellStyle name="Millares 10 4 3 3 2 2 2" xfId="53881" xr:uid="{290A6D18-4EAF-4673-B5CA-82A88B795C46}"/>
    <cellStyle name="Millares 10 4 3 3 2 2 3" xfId="36376" xr:uid="{67510145-F33B-48A4-BB12-E0FA95B581D2}"/>
    <cellStyle name="Millares 10 4 3 3 2 3" xfId="45129" xr:uid="{D170BA14-309F-4607-A21C-0C62BB30B6A8}"/>
    <cellStyle name="Millares 10 4 3 3 2 4" xfId="27624" xr:uid="{E578443C-FF2D-41B4-9541-25BCFFE2642F}"/>
    <cellStyle name="Millares 10 4 3 3 3" xfId="14495" xr:uid="{65C105BC-240F-402F-8592-51D3664074A5}"/>
    <cellStyle name="Millares 10 4 3 3 3 2" xfId="49505" xr:uid="{35AA2F37-DCC5-4B3E-BDE7-EC2B8C850ED6}"/>
    <cellStyle name="Millares 10 4 3 3 3 3" xfId="32000" xr:uid="{AC312A78-0AF1-43E0-825C-567B6B30668C}"/>
    <cellStyle name="Millares 10 4 3 3 4" xfId="40753" xr:uid="{7D6ACDFC-E62A-4B86-B013-D673371CD3D6}"/>
    <cellStyle name="Millares 10 4 3 3 5" xfId="23248" xr:uid="{FBE82FBB-972E-4D87-BC05-6B0AB1A2C314}"/>
    <cellStyle name="Millares 10 4 3 4" xfId="7930" xr:uid="{00000000-0005-0000-0000-0000F80C0000}"/>
    <cellStyle name="Millares 10 4 3 4 2" xfId="16683" xr:uid="{23AAC415-6E55-403A-93B6-0C19D7C22627}"/>
    <cellStyle name="Millares 10 4 3 4 2 2" xfId="51693" xr:uid="{2FCDC00B-39D3-42A9-9751-DE106609E411}"/>
    <cellStyle name="Millares 10 4 3 4 2 3" xfId="34188" xr:uid="{7295E6F6-367E-44E2-AECF-A91C47E718A5}"/>
    <cellStyle name="Millares 10 4 3 4 3" xfId="42941" xr:uid="{E24A7503-48F8-44F4-9B19-F7213F909E85}"/>
    <cellStyle name="Millares 10 4 3 4 4" xfId="25436" xr:uid="{3D1AC1C3-FCA3-44D4-B2DB-AA765F5E5586}"/>
    <cellStyle name="Millares 10 4 3 5" xfId="12307" xr:uid="{9F855653-E4BD-4402-941F-92275EF1687B}"/>
    <cellStyle name="Millares 10 4 3 5 2" xfId="47317" xr:uid="{B12BC72B-4BFF-4CDE-84AB-D172700215B3}"/>
    <cellStyle name="Millares 10 4 3 5 3" xfId="29812" xr:uid="{BFA03FD8-2DCB-415B-8075-4AD71743C6DA}"/>
    <cellStyle name="Millares 10 4 3 6" xfId="38565" xr:uid="{FFAC5FC4-85B3-47B9-8B17-D99625B1247B}"/>
    <cellStyle name="Millares 10 4 3 7" xfId="21060" xr:uid="{DEF18171-B07F-44F1-96C9-306AC187173D}"/>
    <cellStyle name="Millares 10 4 4" xfId="4098" xr:uid="{00000000-0005-0000-0000-0000F90C0000}"/>
    <cellStyle name="Millares 10 4 4 2" xfId="6287" xr:uid="{00000000-0005-0000-0000-0000FA0C0000}"/>
    <cellStyle name="Millares 10 4 4 2 2" xfId="10664" xr:uid="{00000000-0005-0000-0000-0000FB0C0000}"/>
    <cellStyle name="Millares 10 4 4 2 2 2" xfId="19417" xr:uid="{EEAC6A1B-661D-4340-85EB-56787452FC6A}"/>
    <cellStyle name="Millares 10 4 4 2 2 2 2" xfId="54427" xr:uid="{21C59689-5726-4AF1-A863-3BFD02302DDC}"/>
    <cellStyle name="Millares 10 4 4 2 2 2 3" xfId="36922" xr:uid="{3C72F4B0-48AF-4ECA-997F-3EB7A3788780}"/>
    <cellStyle name="Millares 10 4 4 2 2 3" xfId="45675" xr:uid="{118AF4CD-9627-4295-91C4-04A56BA8131F}"/>
    <cellStyle name="Millares 10 4 4 2 2 4" xfId="28170" xr:uid="{B165739E-3D53-488B-AC64-27CFA086C527}"/>
    <cellStyle name="Millares 10 4 4 2 3" xfId="15041" xr:uid="{4249F0A2-E3F5-4795-8B14-5DA302EA8352}"/>
    <cellStyle name="Millares 10 4 4 2 3 2" xfId="50051" xr:uid="{5F292F04-EB79-4E87-A402-C4D949B251D6}"/>
    <cellStyle name="Millares 10 4 4 2 3 3" xfId="32546" xr:uid="{C4369D1E-4852-492B-BEE8-A148340260EB}"/>
    <cellStyle name="Millares 10 4 4 2 4" xfId="41299" xr:uid="{1B7AD35E-F471-453B-9598-57D4D8CEC829}"/>
    <cellStyle name="Millares 10 4 4 2 5" xfId="23794" xr:uid="{137A0453-618D-42D4-A6D0-282FCD27EEFF}"/>
    <cellStyle name="Millares 10 4 4 3" xfId="8476" xr:uid="{00000000-0005-0000-0000-0000FC0C0000}"/>
    <cellStyle name="Millares 10 4 4 3 2" xfId="17229" xr:uid="{5E162576-C1F2-4A0F-935E-C9CE4DEB3501}"/>
    <cellStyle name="Millares 10 4 4 3 2 2" xfId="52239" xr:uid="{B52496F9-8031-4B61-B939-74774BABF296}"/>
    <cellStyle name="Millares 10 4 4 3 2 3" xfId="34734" xr:uid="{E5FAF618-F3C4-47CB-AFD5-41D94A8F9116}"/>
    <cellStyle name="Millares 10 4 4 3 3" xfId="43487" xr:uid="{B54E8AD2-8016-47B2-ACC5-9ECCDDA3576E}"/>
    <cellStyle name="Millares 10 4 4 3 4" xfId="25982" xr:uid="{A464AE78-ED2C-4872-9D25-1F6D5DD8E9D7}"/>
    <cellStyle name="Millares 10 4 4 4" xfId="12853" xr:uid="{501C1095-8EA9-45B3-9AB6-CBEB862ED6D5}"/>
    <cellStyle name="Millares 10 4 4 4 2" xfId="47863" xr:uid="{C79362FD-244B-4FBC-8D49-A95BFD24C008}"/>
    <cellStyle name="Millares 10 4 4 4 3" xfId="30358" xr:uid="{1FBCAE3E-F960-4489-8676-756D9EFF9B09}"/>
    <cellStyle name="Millares 10 4 4 5" xfId="39111" xr:uid="{A4540822-E9F4-4519-9ADB-31B936A7F171}"/>
    <cellStyle name="Millares 10 4 4 6" xfId="21606" xr:uid="{B883C32E-3522-43ED-B771-3B1DE18D03F7}"/>
    <cellStyle name="Millares 10 4 5" xfId="5193" xr:uid="{00000000-0005-0000-0000-0000FD0C0000}"/>
    <cellStyle name="Millares 10 4 5 2" xfId="9570" xr:uid="{00000000-0005-0000-0000-0000FE0C0000}"/>
    <cellStyle name="Millares 10 4 5 2 2" xfId="18323" xr:uid="{31DB7433-307E-46BA-95B7-C6C3D05F622E}"/>
    <cellStyle name="Millares 10 4 5 2 2 2" xfId="53333" xr:uid="{AA8ACFAA-7B20-48AD-ABEE-5D22E0453BB2}"/>
    <cellStyle name="Millares 10 4 5 2 2 3" xfId="35828" xr:uid="{4D8F9CC5-176A-41BC-9413-6351AC07E9A7}"/>
    <cellStyle name="Millares 10 4 5 2 3" xfId="44581" xr:uid="{E19FFEDF-E5FF-4125-B30F-48143DC1E116}"/>
    <cellStyle name="Millares 10 4 5 2 4" xfId="27076" xr:uid="{A32E157A-AF9B-4C26-B366-658851ACEF8B}"/>
    <cellStyle name="Millares 10 4 5 3" xfId="13947" xr:uid="{E2B06BD8-1734-4946-90FB-29E19C0BD884}"/>
    <cellStyle name="Millares 10 4 5 3 2" xfId="48957" xr:uid="{46819942-0342-4940-94DD-94F5BE592465}"/>
    <cellStyle name="Millares 10 4 5 3 3" xfId="31452" xr:uid="{B8371943-60C8-4734-84A5-E0C34C104F60}"/>
    <cellStyle name="Millares 10 4 5 4" xfId="40205" xr:uid="{6B3BC144-C309-4FE2-A4E0-E8E9A140D037}"/>
    <cellStyle name="Millares 10 4 5 5" xfId="22700" xr:uid="{790213FE-796A-4FF5-AACF-3D02ED9E4DC3}"/>
    <cellStyle name="Millares 10 4 6" xfId="7382" xr:uid="{00000000-0005-0000-0000-0000FF0C0000}"/>
    <cellStyle name="Millares 10 4 6 2" xfId="16135" xr:uid="{4AA77BF4-D7DE-4CC6-AAEA-8BB8E824378B}"/>
    <cellStyle name="Millares 10 4 6 2 2" xfId="51145" xr:uid="{E17D51BD-EF3F-47CD-8502-400686931ABA}"/>
    <cellStyle name="Millares 10 4 6 2 3" xfId="33640" xr:uid="{7A7707B3-45EF-4F52-A4CE-013BF3A67400}"/>
    <cellStyle name="Millares 10 4 6 3" xfId="42393" xr:uid="{C4044B62-5567-4DE2-9C52-93D82E5D9D9C}"/>
    <cellStyle name="Millares 10 4 6 4" xfId="24888" xr:uid="{91BD9EE4-8F6B-4B93-84F3-E1CE2A0D07EA}"/>
    <cellStyle name="Millares 10 4 7" xfId="11759" xr:uid="{6C2A7A26-989C-48EC-8274-ABDCBA5BFC53}"/>
    <cellStyle name="Millares 10 4 7 2" xfId="46769" xr:uid="{490A635E-8EA9-4607-A5C5-70056125EA2C}"/>
    <cellStyle name="Millares 10 4 7 3" xfId="29264" xr:uid="{CC95CE65-2915-4D27-9641-37FA5D15FCA4}"/>
    <cellStyle name="Millares 10 4 8" xfId="38017" xr:uid="{755C4832-40D3-4E9F-82DF-5CE96B78F0DC}"/>
    <cellStyle name="Millares 10 4 9" xfId="20512" xr:uid="{445DAFFB-B2B9-44F1-A7A1-0AD99BEC349B}"/>
    <cellStyle name="Millares 10 5" xfId="2882" xr:uid="{00000000-0005-0000-0000-0000000D0000}"/>
    <cellStyle name="Millares 10 5 2" xfId="3161" xr:uid="{00000000-0005-0000-0000-0000010D0000}"/>
    <cellStyle name="Millares 10 5 2 2" xfId="3714" xr:uid="{00000000-0005-0000-0000-0000020D0000}"/>
    <cellStyle name="Millares 10 5 2 2 2" xfId="4810" xr:uid="{00000000-0005-0000-0000-0000030D0000}"/>
    <cellStyle name="Millares 10 5 2 2 2 2" xfId="6999" xr:uid="{00000000-0005-0000-0000-0000040D0000}"/>
    <cellStyle name="Millares 10 5 2 2 2 2 2" xfId="11376" xr:uid="{00000000-0005-0000-0000-0000050D0000}"/>
    <cellStyle name="Millares 10 5 2 2 2 2 2 2" xfId="20129" xr:uid="{A1152931-72AB-4A0A-8BE6-C55FB114E820}"/>
    <cellStyle name="Millares 10 5 2 2 2 2 2 2 2" xfId="55139" xr:uid="{BFF2FBCA-4F46-4087-A521-391BE3D80D98}"/>
    <cellStyle name="Millares 10 5 2 2 2 2 2 2 3" xfId="37634" xr:uid="{B6FB4669-7286-4C3B-ADF1-A6271334FE8B}"/>
    <cellStyle name="Millares 10 5 2 2 2 2 2 3" xfId="46387" xr:uid="{9884F6B8-E895-4937-941C-7A31FE10EDFF}"/>
    <cellStyle name="Millares 10 5 2 2 2 2 2 4" xfId="28882" xr:uid="{0525E283-0466-4C7C-8309-F1DC26CB8400}"/>
    <cellStyle name="Millares 10 5 2 2 2 2 3" xfId="15753" xr:uid="{0260641D-63F7-4A26-B2D5-DECD4E1A6A05}"/>
    <cellStyle name="Millares 10 5 2 2 2 2 3 2" xfId="50763" xr:uid="{21795988-A799-42C6-9537-F53FD460397D}"/>
    <cellStyle name="Millares 10 5 2 2 2 2 3 3" xfId="33258" xr:uid="{E357DA21-7558-447C-B7E3-D7BC1A2C05E1}"/>
    <cellStyle name="Millares 10 5 2 2 2 2 4" xfId="42011" xr:uid="{7E32F3A8-7091-4C3F-80C3-620EBAE90694}"/>
    <cellStyle name="Millares 10 5 2 2 2 2 5" xfId="24506" xr:uid="{EF14EF1E-7633-4A5E-952D-D46E853C40F7}"/>
    <cellStyle name="Millares 10 5 2 2 2 3" xfId="9188" xr:uid="{00000000-0005-0000-0000-0000060D0000}"/>
    <cellStyle name="Millares 10 5 2 2 2 3 2" xfId="17941" xr:uid="{A154E24B-B6E1-4EA8-8D6C-1E5EDA532A13}"/>
    <cellStyle name="Millares 10 5 2 2 2 3 2 2" xfId="52951" xr:uid="{BEBC74DD-5B98-4C07-8673-8E11A0222D49}"/>
    <cellStyle name="Millares 10 5 2 2 2 3 2 3" xfId="35446" xr:uid="{333909C8-66A7-4D92-85A6-E0E50353DB66}"/>
    <cellStyle name="Millares 10 5 2 2 2 3 3" xfId="44199" xr:uid="{F33F1375-D55C-4F05-9D97-E762448A341F}"/>
    <cellStyle name="Millares 10 5 2 2 2 3 4" xfId="26694" xr:uid="{AF034C59-5C9E-4ED8-92F2-2704C4F5BE33}"/>
    <cellStyle name="Millares 10 5 2 2 2 4" xfId="13565" xr:uid="{A469BDC5-0569-4737-BBF5-5668D4B43FF9}"/>
    <cellStyle name="Millares 10 5 2 2 2 4 2" xfId="48575" xr:uid="{E1426911-9A73-4E94-836A-EBD4E78EC0F3}"/>
    <cellStyle name="Millares 10 5 2 2 2 4 3" xfId="31070" xr:uid="{CAC0958D-190A-45B8-AB41-826D31398692}"/>
    <cellStyle name="Millares 10 5 2 2 2 5" xfId="39823" xr:uid="{6DCB12A7-06AE-48B2-A2BE-EBCBAF5C27DE}"/>
    <cellStyle name="Millares 10 5 2 2 2 6" xfId="22318" xr:uid="{AA3587C4-6865-45D6-B7A9-147C10ABDF60}"/>
    <cellStyle name="Millares 10 5 2 2 3" xfId="5905" xr:uid="{00000000-0005-0000-0000-0000070D0000}"/>
    <cellStyle name="Millares 10 5 2 2 3 2" xfId="10282" xr:uid="{00000000-0005-0000-0000-0000080D0000}"/>
    <cellStyle name="Millares 10 5 2 2 3 2 2" xfId="19035" xr:uid="{A1B4F776-016B-4E55-9D08-934EA7F75F41}"/>
    <cellStyle name="Millares 10 5 2 2 3 2 2 2" xfId="54045" xr:uid="{E2D5D9FC-04C9-4DC9-BA8F-30517E84520B}"/>
    <cellStyle name="Millares 10 5 2 2 3 2 2 3" xfId="36540" xr:uid="{BD4F9F2E-7EB3-4BF6-9B98-40762C999D39}"/>
    <cellStyle name="Millares 10 5 2 2 3 2 3" xfId="45293" xr:uid="{960DD7BC-ABCA-425C-86E8-E146C9C3CC67}"/>
    <cellStyle name="Millares 10 5 2 2 3 2 4" xfId="27788" xr:uid="{D0C11F87-93FE-40BC-94D5-0A52CA07F8CE}"/>
    <cellStyle name="Millares 10 5 2 2 3 3" xfId="14659" xr:uid="{3927D3A0-5106-4816-B11B-E528295ECD52}"/>
    <cellStyle name="Millares 10 5 2 2 3 3 2" xfId="49669" xr:uid="{E00342EB-8C36-4EA3-B3A5-19A675B82157}"/>
    <cellStyle name="Millares 10 5 2 2 3 3 3" xfId="32164" xr:uid="{377828B3-1E2D-4446-B061-0808F7182E87}"/>
    <cellStyle name="Millares 10 5 2 2 3 4" xfId="40917" xr:uid="{A84FFDEA-0628-4153-BD88-561CCAFF7344}"/>
    <cellStyle name="Millares 10 5 2 2 3 5" xfId="23412" xr:uid="{6E27B0B5-FA40-4E11-9AC7-C018812458E6}"/>
    <cellStyle name="Millares 10 5 2 2 4" xfId="8094" xr:uid="{00000000-0005-0000-0000-0000090D0000}"/>
    <cellStyle name="Millares 10 5 2 2 4 2" xfId="16847" xr:uid="{75282CAC-23C3-44D4-ACD8-FE8C91398045}"/>
    <cellStyle name="Millares 10 5 2 2 4 2 2" xfId="51857" xr:uid="{068B8143-2ECD-44EA-B769-DB441BC3931E}"/>
    <cellStyle name="Millares 10 5 2 2 4 2 3" xfId="34352" xr:uid="{052B2F0C-CF21-4D4E-ACD0-36EF40C60866}"/>
    <cellStyle name="Millares 10 5 2 2 4 3" xfId="43105" xr:uid="{AA72B9C2-81EA-4F50-9322-00559D80E402}"/>
    <cellStyle name="Millares 10 5 2 2 4 4" xfId="25600" xr:uid="{BA2757A6-5CC9-4674-94C5-41C24C6EC3CB}"/>
    <cellStyle name="Millares 10 5 2 2 5" xfId="12471" xr:uid="{4F75ADC0-E47A-4BB7-82A7-FD52C9BCF745}"/>
    <cellStyle name="Millares 10 5 2 2 5 2" xfId="47481" xr:uid="{B558CB42-4DC6-49C0-A445-F679D3E8EC0D}"/>
    <cellStyle name="Millares 10 5 2 2 5 3" xfId="29976" xr:uid="{263FD77C-A715-4A55-A351-036146C28E77}"/>
    <cellStyle name="Millares 10 5 2 2 6" xfId="38729" xr:uid="{8670C381-355D-471A-B094-A53AB6C6C557}"/>
    <cellStyle name="Millares 10 5 2 2 7" xfId="21224" xr:uid="{657C0768-2857-4EE2-B41B-33DA3A38EF09}"/>
    <cellStyle name="Millares 10 5 2 3" xfId="4262" xr:uid="{00000000-0005-0000-0000-00000A0D0000}"/>
    <cellStyle name="Millares 10 5 2 3 2" xfId="6451" xr:uid="{00000000-0005-0000-0000-00000B0D0000}"/>
    <cellStyle name="Millares 10 5 2 3 2 2" xfId="10828" xr:uid="{00000000-0005-0000-0000-00000C0D0000}"/>
    <cellStyle name="Millares 10 5 2 3 2 2 2" xfId="19581" xr:uid="{13CF77CF-32B2-4A64-86B3-1D941B7AFC0D}"/>
    <cellStyle name="Millares 10 5 2 3 2 2 2 2" xfId="54591" xr:uid="{E2974FA5-E3AD-4A34-A3C1-B18A204A53A4}"/>
    <cellStyle name="Millares 10 5 2 3 2 2 2 3" xfId="37086" xr:uid="{57A3E3B6-B718-4650-836B-14B4AAAF5053}"/>
    <cellStyle name="Millares 10 5 2 3 2 2 3" xfId="45839" xr:uid="{85E0F296-33CA-4BAD-AA36-18EDD1E97DEC}"/>
    <cellStyle name="Millares 10 5 2 3 2 2 4" xfId="28334" xr:uid="{5A812FB4-0ACF-4359-9351-0BDF4038C2B0}"/>
    <cellStyle name="Millares 10 5 2 3 2 3" xfId="15205" xr:uid="{A0122D19-B372-460F-83CF-0B777743E03A}"/>
    <cellStyle name="Millares 10 5 2 3 2 3 2" xfId="50215" xr:uid="{55A2528E-9C88-4502-A05D-55B94C0B9EE6}"/>
    <cellStyle name="Millares 10 5 2 3 2 3 3" xfId="32710" xr:uid="{636A0BB9-62EE-4F22-98DC-11388651F92E}"/>
    <cellStyle name="Millares 10 5 2 3 2 4" xfId="41463" xr:uid="{BE5D58E9-B81F-4717-8927-9B936E080D49}"/>
    <cellStyle name="Millares 10 5 2 3 2 5" xfId="23958" xr:uid="{A242FC67-8798-42EF-988E-5D7F81A5C6F9}"/>
    <cellStyle name="Millares 10 5 2 3 3" xfId="8640" xr:uid="{00000000-0005-0000-0000-00000D0D0000}"/>
    <cellStyle name="Millares 10 5 2 3 3 2" xfId="17393" xr:uid="{51215B93-528F-4E7B-B20A-B54275C05B92}"/>
    <cellStyle name="Millares 10 5 2 3 3 2 2" xfId="52403" xr:uid="{0FFE5092-C5C9-445F-BA2C-2464CBCD8571}"/>
    <cellStyle name="Millares 10 5 2 3 3 2 3" xfId="34898" xr:uid="{AEF71984-CC26-4AFB-985B-126BFD5ABF72}"/>
    <cellStyle name="Millares 10 5 2 3 3 3" xfId="43651" xr:uid="{834FACC5-86DB-4B8B-9C53-3FA8ECBE1349}"/>
    <cellStyle name="Millares 10 5 2 3 3 4" xfId="26146" xr:uid="{EADE2030-344D-42D2-8B67-935458853D9C}"/>
    <cellStyle name="Millares 10 5 2 3 4" xfId="13017" xr:uid="{C9EAEC2F-1546-4DA0-A25A-2BB116DFCF6E}"/>
    <cellStyle name="Millares 10 5 2 3 4 2" xfId="48027" xr:uid="{911E591A-6325-4765-98DD-85A5ACA0BA8A}"/>
    <cellStyle name="Millares 10 5 2 3 4 3" xfId="30522" xr:uid="{DCDF452A-FC71-4CA1-8146-E40ACD794DDC}"/>
    <cellStyle name="Millares 10 5 2 3 5" xfId="39275" xr:uid="{D3A9177B-0E50-40D9-8C7B-395AAD8F9137}"/>
    <cellStyle name="Millares 10 5 2 3 6" xfId="21770" xr:uid="{A816337B-9081-41E6-B68A-274D7705B19E}"/>
    <cellStyle name="Millares 10 5 2 4" xfId="5357" xr:uid="{00000000-0005-0000-0000-00000E0D0000}"/>
    <cellStyle name="Millares 10 5 2 4 2" xfId="9734" xr:uid="{00000000-0005-0000-0000-00000F0D0000}"/>
    <cellStyle name="Millares 10 5 2 4 2 2" xfId="18487" xr:uid="{E888A250-61AA-4165-8336-FADF42DCF1C9}"/>
    <cellStyle name="Millares 10 5 2 4 2 2 2" xfId="53497" xr:uid="{75E04B7E-7751-45EB-AB8A-8596C4BF830F}"/>
    <cellStyle name="Millares 10 5 2 4 2 2 3" xfId="35992" xr:uid="{5B017CF8-5FF6-401B-8C6A-1DE522CF7497}"/>
    <cellStyle name="Millares 10 5 2 4 2 3" xfId="44745" xr:uid="{CE480CB1-77B8-4C22-AFC0-80A4D2305748}"/>
    <cellStyle name="Millares 10 5 2 4 2 4" xfId="27240" xr:uid="{FA7C3D1E-EA9B-434F-9CCB-B3BF02D00067}"/>
    <cellStyle name="Millares 10 5 2 4 3" xfId="14111" xr:uid="{B585327F-9E58-4E1D-8C41-B67BE21AE7F6}"/>
    <cellStyle name="Millares 10 5 2 4 3 2" xfId="49121" xr:uid="{46918CF7-2485-4A8E-B523-3E327C43DEAA}"/>
    <cellStyle name="Millares 10 5 2 4 3 3" xfId="31616" xr:uid="{82AE501E-584B-4ADB-B838-B7A412AC31B2}"/>
    <cellStyle name="Millares 10 5 2 4 4" xfId="40369" xr:uid="{6E5C63B3-8455-473D-B07E-67F76878A965}"/>
    <cellStyle name="Millares 10 5 2 4 5" xfId="22864" xr:uid="{737929B3-9315-4D87-A405-797B930026B8}"/>
    <cellStyle name="Millares 10 5 2 5" xfId="7546" xr:uid="{00000000-0005-0000-0000-0000100D0000}"/>
    <cellStyle name="Millares 10 5 2 5 2" xfId="16299" xr:uid="{EA62E3A6-C1AB-46FD-8D2A-83A958E93E0D}"/>
    <cellStyle name="Millares 10 5 2 5 2 2" xfId="51309" xr:uid="{FAAFCFC1-A2B3-48C2-96AA-FE4C5212F3FC}"/>
    <cellStyle name="Millares 10 5 2 5 2 3" xfId="33804" xr:uid="{50E90693-5DE1-4517-AE67-0734042C5A39}"/>
    <cellStyle name="Millares 10 5 2 5 3" xfId="42557" xr:uid="{0D0E6225-8491-4C54-BD4F-CDE4A57DC62E}"/>
    <cellStyle name="Millares 10 5 2 5 4" xfId="25052" xr:uid="{B76DE3D9-7B2D-43FE-9FF0-13F672386073}"/>
    <cellStyle name="Millares 10 5 2 6" xfId="11923" xr:uid="{8EFF0950-2340-4040-8E60-1EA5ACBEA57B}"/>
    <cellStyle name="Millares 10 5 2 6 2" xfId="46933" xr:uid="{4A18295C-3485-43DF-8771-DA0FF679DDC5}"/>
    <cellStyle name="Millares 10 5 2 6 3" xfId="29428" xr:uid="{8EDA6EBA-281D-4695-A869-99F5110F3ECE}"/>
    <cellStyle name="Millares 10 5 2 7" xfId="38181" xr:uid="{EE028EA1-3BDE-4801-9E6B-B97754A78093}"/>
    <cellStyle name="Millares 10 5 2 8" xfId="20676" xr:uid="{1F636DCD-1CAE-4701-A936-C0B1C5C236B6}"/>
    <cellStyle name="Millares 10 5 3" xfId="3440" xr:uid="{00000000-0005-0000-0000-0000110D0000}"/>
    <cellStyle name="Millares 10 5 3 2" xfId="4536" xr:uid="{00000000-0005-0000-0000-0000120D0000}"/>
    <cellStyle name="Millares 10 5 3 2 2" xfId="6725" xr:uid="{00000000-0005-0000-0000-0000130D0000}"/>
    <cellStyle name="Millares 10 5 3 2 2 2" xfId="11102" xr:uid="{00000000-0005-0000-0000-0000140D0000}"/>
    <cellStyle name="Millares 10 5 3 2 2 2 2" xfId="19855" xr:uid="{A9CCDB82-0F52-44A4-A36F-39C2E4FAFD53}"/>
    <cellStyle name="Millares 10 5 3 2 2 2 2 2" xfId="54865" xr:uid="{878B4969-7362-44B8-AD5A-4DA41EEEEDC4}"/>
    <cellStyle name="Millares 10 5 3 2 2 2 2 3" xfId="37360" xr:uid="{13310123-C59D-494B-A88C-6316EDE50D97}"/>
    <cellStyle name="Millares 10 5 3 2 2 2 3" xfId="46113" xr:uid="{51822FA5-7767-4CAE-AB77-57DB52C170D2}"/>
    <cellStyle name="Millares 10 5 3 2 2 2 4" xfId="28608" xr:uid="{9D711D0D-8CFC-45D0-A688-1F69BB398587}"/>
    <cellStyle name="Millares 10 5 3 2 2 3" xfId="15479" xr:uid="{0C64F840-2915-433F-A10C-57FD3FD50179}"/>
    <cellStyle name="Millares 10 5 3 2 2 3 2" xfId="50489" xr:uid="{4D28E506-4862-4953-A180-FF241121B7D4}"/>
    <cellStyle name="Millares 10 5 3 2 2 3 3" xfId="32984" xr:uid="{081A95BB-8C3A-48E9-8084-74103F5A2643}"/>
    <cellStyle name="Millares 10 5 3 2 2 4" xfId="41737" xr:uid="{319F2933-DBFA-491E-9CD0-62487509E1F8}"/>
    <cellStyle name="Millares 10 5 3 2 2 5" xfId="24232" xr:uid="{EC3224CF-AAA7-4A24-9C87-7452E2179FBD}"/>
    <cellStyle name="Millares 10 5 3 2 3" xfId="8914" xr:uid="{00000000-0005-0000-0000-0000150D0000}"/>
    <cellStyle name="Millares 10 5 3 2 3 2" xfId="17667" xr:uid="{7409DC9C-8376-43C2-8260-868654282DFC}"/>
    <cellStyle name="Millares 10 5 3 2 3 2 2" xfId="52677" xr:uid="{7C7AD6F5-A5CF-46CA-956F-0A8E3AEE3F3B}"/>
    <cellStyle name="Millares 10 5 3 2 3 2 3" xfId="35172" xr:uid="{A50FA87F-4569-455A-9564-38BB7047B5E2}"/>
    <cellStyle name="Millares 10 5 3 2 3 3" xfId="43925" xr:uid="{83EDCF5C-AB81-435F-8A01-0E1CB6DD56B1}"/>
    <cellStyle name="Millares 10 5 3 2 3 4" xfId="26420" xr:uid="{44018771-B6ED-4079-9094-C0AF4DDD6CC0}"/>
    <cellStyle name="Millares 10 5 3 2 4" xfId="13291" xr:uid="{F55BAD83-621B-49EF-8554-B3EDE83BB305}"/>
    <cellStyle name="Millares 10 5 3 2 4 2" xfId="48301" xr:uid="{AC38DF60-2049-4525-AC27-FDE636F39386}"/>
    <cellStyle name="Millares 10 5 3 2 4 3" xfId="30796" xr:uid="{A7B6E0CF-6328-4C59-9686-A9260EF6E37C}"/>
    <cellStyle name="Millares 10 5 3 2 5" xfId="39549" xr:uid="{5F5432AD-5995-4938-A617-A1992143E983}"/>
    <cellStyle name="Millares 10 5 3 2 6" xfId="22044" xr:uid="{A09795F6-82AC-4BEE-A286-0A1034DF77FD}"/>
    <cellStyle name="Millares 10 5 3 3" xfId="5631" xr:uid="{00000000-0005-0000-0000-0000160D0000}"/>
    <cellStyle name="Millares 10 5 3 3 2" xfId="10008" xr:uid="{00000000-0005-0000-0000-0000170D0000}"/>
    <cellStyle name="Millares 10 5 3 3 2 2" xfId="18761" xr:uid="{B37CFACD-F3B6-4D32-8A5A-DB3E58DFFFEE}"/>
    <cellStyle name="Millares 10 5 3 3 2 2 2" xfId="53771" xr:uid="{B0F46FE5-BEA6-4F01-850D-741DA9D020F4}"/>
    <cellStyle name="Millares 10 5 3 3 2 2 3" xfId="36266" xr:uid="{4B5F98D8-E8FB-4A4B-AD20-95D824173D24}"/>
    <cellStyle name="Millares 10 5 3 3 2 3" xfId="45019" xr:uid="{07F70E83-607F-499E-8795-00D1235E3A07}"/>
    <cellStyle name="Millares 10 5 3 3 2 4" xfId="27514" xr:uid="{B9DB21F5-FB1D-4CCE-B5F3-FD6B1B0B055F}"/>
    <cellStyle name="Millares 10 5 3 3 3" xfId="14385" xr:uid="{DD98AFDB-6710-4417-8CF3-D9DDFE749D3F}"/>
    <cellStyle name="Millares 10 5 3 3 3 2" xfId="49395" xr:uid="{2B29096D-DDC4-442A-A7EB-48692A4B4D19}"/>
    <cellStyle name="Millares 10 5 3 3 3 3" xfId="31890" xr:uid="{9254311A-6647-4E36-A3D1-BB1F14E09A99}"/>
    <cellStyle name="Millares 10 5 3 3 4" xfId="40643" xr:uid="{DE8BE0AF-B3D2-4DB9-B8C8-7F6B889BA2F7}"/>
    <cellStyle name="Millares 10 5 3 3 5" xfId="23138" xr:uid="{90F923D6-ED35-4F78-8F60-30CC868EFD97}"/>
    <cellStyle name="Millares 10 5 3 4" xfId="7820" xr:uid="{00000000-0005-0000-0000-0000180D0000}"/>
    <cellStyle name="Millares 10 5 3 4 2" xfId="16573" xr:uid="{21608906-E548-4FE8-9B3D-5D523D69B164}"/>
    <cellStyle name="Millares 10 5 3 4 2 2" xfId="51583" xr:uid="{51F4CA99-D7DB-49FC-A6E5-F10DA9772047}"/>
    <cellStyle name="Millares 10 5 3 4 2 3" xfId="34078" xr:uid="{D203CB2F-7CDC-4B43-8C7F-D39FF5DC52FE}"/>
    <cellStyle name="Millares 10 5 3 4 3" xfId="42831" xr:uid="{75D1A1AB-D305-4216-B1F2-57E50B9F1E30}"/>
    <cellStyle name="Millares 10 5 3 4 4" xfId="25326" xr:uid="{1B4F8433-289F-4BDE-B6F7-E30B11832461}"/>
    <cellStyle name="Millares 10 5 3 5" xfId="12197" xr:uid="{BC3483BD-D5C7-4FDF-A703-57B0DB3CF535}"/>
    <cellStyle name="Millares 10 5 3 5 2" xfId="47207" xr:uid="{EDFF80AF-F3FF-49EB-9446-9551AA645221}"/>
    <cellStyle name="Millares 10 5 3 5 3" xfId="29702" xr:uid="{BD0CEF1D-5523-4919-AF22-3FFD46BA55FC}"/>
    <cellStyle name="Millares 10 5 3 6" xfId="38455" xr:uid="{F10E41B2-CBCF-4F6A-8656-476352F5FEFD}"/>
    <cellStyle name="Millares 10 5 3 7" xfId="20950" xr:uid="{77F94AC5-ADD9-4565-AA1D-000431AF3ABE}"/>
    <cellStyle name="Millares 10 5 4" xfId="3988" xr:uid="{00000000-0005-0000-0000-0000190D0000}"/>
    <cellStyle name="Millares 10 5 4 2" xfId="6177" xr:uid="{00000000-0005-0000-0000-00001A0D0000}"/>
    <cellStyle name="Millares 10 5 4 2 2" xfId="10554" xr:uid="{00000000-0005-0000-0000-00001B0D0000}"/>
    <cellStyle name="Millares 10 5 4 2 2 2" xfId="19307" xr:uid="{1F327A0E-C99E-491A-9331-AF59E5FC00CA}"/>
    <cellStyle name="Millares 10 5 4 2 2 2 2" xfId="54317" xr:uid="{ED443314-5169-4517-A4C1-6770E2498A65}"/>
    <cellStyle name="Millares 10 5 4 2 2 2 3" xfId="36812" xr:uid="{993F8D99-13DC-491E-8C31-EAB72DF52D69}"/>
    <cellStyle name="Millares 10 5 4 2 2 3" xfId="45565" xr:uid="{42E62376-6C6D-437E-856B-9AE722224035}"/>
    <cellStyle name="Millares 10 5 4 2 2 4" xfId="28060" xr:uid="{1D9171C7-E9F4-4DB1-B0E4-2D9486CB28F4}"/>
    <cellStyle name="Millares 10 5 4 2 3" xfId="14931" xr:uid="{FD903520-60B8-45DE-B05E-7FE23F3A1CE9}"/>
    <cellStyle name="Millares 10 5 4 2 3 2" xfId="49941" xr:uid="{3A5E19F2-4C66-45A3-BE79-06B0F13E2DF9}"/>
    <cellStyle name="Millares 10 5 4 2 3 3" xfId="32436" xr:uid="{FEAD6653-F10F-4B99-9C08-6B5FF602F3E9}"/>
    <cellStyle name="Millares 10 5 4 2 4" xfId="41189" xr:uid="{578B9B21-0AC0-4F70-8017-CD3E40CBA437}"/>
    <cellStyle name="Millares 10 5 4 2 5" xfId="23684" xr:uid="{F11AA145-C5B2-4F5E-988E-5A0A3A945F48}"/>
    <cellStyle name="Millares 10 5 4 3" xfId="8366" xr:uid="{00000000-0005-0000-0000-00001C0D0000}"/>
    <cellStyle name="Millares 10 5 4 3 2" xfId="17119" xr:uid="{975E6AE3-9F2E-4C97-9410-BB0800A016CC}"/>
    <cellStyle name="Millares 10 5 4 3 2 2" xfId="52129" xr:uid="{1A623CE9-543A-4DEE-BDB6-9880CFEF2161}"/>
    <cellStyle name="Millares 10 5 4 3 2 3" xfId="34624" xr:uid="{4F5BDFF1-0E44-4761-AF9C-FA047529EB55}"/>
    <cellStyle name="Millares 10 5 4 3 3" xfId="43377" xr:uid="{95C3EC2E-73F8-42C5-A344-9CA8C6BE6AE3}"/>
    <cellStyle name="Millares 10 5 4 3 4" xfId="25872" xr:uid="{1E28C8F9-A83D-40A3-AEBC-B7003BD2AD2E}"/>
    <cellStyle name="Millares 10 5 4 4" xfId="12743" xr:uid="{85529ABB-8065-4007-9D11-1CDA414A40C7}"/>
    <cellStyle name="Millares 10 5 4 4 2" xfId="47753" xr:uid="{B8DDE3A8-6870-4264-8907-F39AA16D4154}"/>
    <cellStyle name="Millares 10 5 4 4 3" xfId="30248" xr:uid="{D5E78611-1E6A-4175-9BDF-957E04FDD6C3}"/>
    <cellStyle name="Millares 10 5 4 5" xfId="39001" xr:uid="{3F70224F-82A2-45A0-9517-3C61F2F77209}"/>
    <cellStyle name="Millares 10 5 4 6" xfId="21496" xr:uid="{765C9FA0-E0AE-478E-8855-231D61C9741E}"/>
    <cellStyle name="Millares 10 5 5" xfId="5083" xr:uid="{00000000-0005-0000-0000-00001D0D0000}"/>
    <cellStyle name="Millares 10 5 5 2" xfId="9460" xr:uid="{00000000-0005-0000-0000-00001E0D0000}"/>
    <cellStyle name="Millares 10 5 5 2 2" xfId="18213" xr:uid="{3BFFB1E4-7E58-42A0-A33D-EBA63EACA0A1}"/>
    <cellStyle name="Millares 10 5 5 2 2 2" xfId="53223" xr:uid="{8D785970-72CF-4018-B4D0-A55B83844F83}"/>
    <cellStyle name="Millares 10 5 5 2 2 3" xfId="35718" xr:uid="{703EBDBA-3E65-44BD-8F14-79EC161ECC8C}"/>
    <cellStyle name="Millares 10 5 5 2 3" xfId="44471" xr:uid="{1EEF4E35-54FC-4043-9081-E951D7FF1C04}"/>
    <cellStyle name="Millares 10 5 5 2 4" xfId="26966" xr:uid="{A3B169F9-ED33-4FE5-95F7-1E6794E54DD3}"/>
    <cellStyle name="Millares 10 5 5 3" xfId="13837" xr:uid="{46724B98-8D15-4504-9728-06D8827488BA}"/>
    <cellStyle name="Millares 10 5 5 3 2" xfId="48847" xr:uid="{B12A82C1-4B99-452F-BC43-53CABA3F57BD}"/>
    <cellStyle name="Millares 10 5 5 3 3" xfId="31342" xr:uid="{35316F27-A6D8-4E4B-9EE4-DA51925627E0}"/>
    <cellStyle name="Millares 10 5 5 4" xfId="40095" xr:uid="{A72D3E33-21BC-416B-B997-65475AC2544B}"/>
    <cellStyle name="Millares 10 5 5 5" xfId="22590" xr:uid="{C20E543B-7C64-4D6B-A400-D8525757EC3C}"/>
    <cellStyle name="Millares 10 5 6" xfId="7272" xr:uid="{00000000-0005-0000-0000-00001F0D0000}"/>
    <cellStyle name="Millares 10 5 6 2" xfId="16025" xr:uid="{5EF76890-4431-4E2A-A016-B7159629FABA}"/>
    <cellStyle name="Millares 10 5 6 2 2" xfId="51035" xr:uid="{A548D5AD-14DE-4E14-B077-7AFF8148469C}"/>
    <cellStyle name="Millares 10 5 6 2 3" xfId="33530" xr:uid="{8F4E96F0-BB3C-4D08-A5EF-168B5022230D}"/>
    <cellStyle name="Millares 10 5 6 3" xfId="42283" xr:uid="{9EE52F95-70AD-41F6-866D-1CBB4B395484}"/>
    <cellStyle name="Millares 10 5 6 4" xfId="24778" xr:uid="{4C6B0CF7-38D1-46D2-9713-5EAA84D749E3}"/>
    <cellStyle name="Millares 10 5 7" xfId="11649" xr:uid="{F453A33A-23A8-484A-B0A2-B7534B1E020A}"/>
    <cellStyle name="Millares 10 5 7 2" xfId="46659" xr:uid="{7A58D9C8-356A-428F-9680-5D45CD16E370}"/>
    <cellStyle name="Millares 10 5 7 3" xfId="29154" xr:uid="{32DDF576-1A97-4253-929D-75756267E08A}"/>
    <cellStyle name="Millares 10 5 8" xfId="37907" xr:uid="{EAFE735B-CF2D-452E-9F0C-0C58B9881449}"/>
    <cellStyle name="Millares 10 5 9" xfId="20402" xr:uid="{DF1B7072-942C-4461-9BAF-072F2F98DC9D}"/>
    <cellStyle name="Millares 10 6" xfId="3111" xr:uid="{00000000-0005-0000-0000-0000200D0000}"/>
    <cellStyle name="Millares 10 6 2" xfId="3665" xr:uid="{00000000-0005-0000-0000-0000210D0000}"/>
    <cellStyle name="Millares 10 6 2 2" xfId="4761" xr:uid="{00000000-0005-0000-0000-0000220D0000}"/>
    <cellStyle name="Millares 10 6 2 2 2" xfId="6950" xr:uid="{00000000-0005-0000-0000-0000230D0000}"/>
    <cellStyle name="Millares 10 6 2 2 2 2" xfId="11327" xr:uid="{00000000-0005-0000-0000-0000240D0000}"/>
    <cellStyle name="Millares 10 6 2 2 2 2 2" xfId="20080" xr:uid="{018E41D4-BDED-41DA-A688-64B74D8C23D7}"/>
    <cellStyle name="Millares 10 6 2 2 2 2 2 2" xfId="55090" xr:uid="{C9A461EB-5AE0-4ED7-9E7C-0A2924C2C542}"/>
    <cellStyle name="Millares 10 6 2 2 2 2 2 3" xfId="37585" xr:uid="{DE12AF2C-7244-4DD5-A365-6192925CD8F3}"/>
    <cellStyle name="Millares 10 6 2 2 2 2 3" xfId="46338" xr:uid="{BED8B09C-A899-423B-AAED-CD3A3E7A6829}"/>
    <cellStyle name="Millares 10 6 2 2 2 2 4" xfId="28833" xr:uid="{3089044C-11C1-4303-9CB0-8F920C17FF72}"/>
    <cellStyle name="Millares 10 6 2 2 2 3" xfId="15704" xr:uid="{1D403218-5227-43F5-87A2-42C1F1C80577}"/>
    <cellStyle name="Millares 10 6 2 2 2 3 2" xfId="50714" xr:uid="{18874FD4-26EA-4C4D-A7B9-5DB7C0E22DB6}"/>
    <cellStyle name="Millares 10 6 2 2 2 3 3" xfId="33209" xr:uid="{4CEDFD23-BB35-464C-A950-D11259798878}"/>
    <cellStyle name="Millares 10 6 2 2 2 4" xfId="41962" xr:uid="{86DB5D99-4F58-4F2F-9F5B-3E5EEDA40058}"/>
    <cellStyle name="Millares 10 6 2 2 2 5" xfId="24457" xr:uid="{DF49A846-A20A-406B-B10F-74A72716AD1E}"/>
    <cellStyle name="Millares 10 6 2 2 3" xfId="9139" xr:uid="{00000000-0005-0000-0000-0000250D0000}"/>
    <cellStyle name="Millares 10 6 2 2 3 2" xfId="17892" xr:uid="{6E08F9AB-98E1-4118-A3A7-CB92E29D40DF}"/>
    <cellStyle name="Millares 10 6 2 2 3 2 2" xfId="52902" xr:uid="{6EE81544-430D-4010-8A35-BE2A371E66E9}"/>
    <cellStyle name="Millares 10 6 2 2 3 2 3" xfId="35397" xr:uid="{3991B0FC-CEBA-4477-B702-40EDB618AE44}"/>
    <cellStyle name="Millares 10 6 2 2 3 3" xfId="44150" xr:uid="{58DAC280-E88E-45B6-803A-D4A5C19D29D3}"/>
    <cellStyle name="Millares 10 6 2 2 3 4" xfId="26645" xr:uid="{BE33A6FD-194F-4277-978C-71D3708A9AB9}"/>
    <cellStyle name="Millares 10 6 2 2 4" xfId="13516" xr:uid="{DE997697-B511-4361-AC24-47BA7A7EAC91}"/>
    <cellStyle name="Millares 10 6 2 2 4 2" xfId="48526" xr:uid="{12A56421-5907-4B32-92D1-1B6C6A001F12}"/>
    <cellStyle name="Millares 10 6 2 2 4 3" xfId="31021" xr:uid="{7FF850D9-DFD3-4DB0-88B4-57087AC8B611}"/>
    <cellStyle name="Millares 10 6 2 2 5" xfId="39774" xr:uid="{961C2949-8E6B-4A73-8376-CF1DD03904E2}"/>
    <cellStyle name="Millares 10 6 2 2 6" xfId="22269" xr:uid="{14A93456-0B1E-418A-945E-28C3908D6C41}"/>
    <cellStyle name="Millares 10 6 2 3" xfId="5856" xr:uid="{00000000-0005-0000-0000-0000260D0000}"/>
    <cellStyle name="Millares 10 6 2 3 2" xfId="10233" xr:uid="{00000000-0005-0000-0000-0000270D0000}"/>
    <cellStyle name="Millares 10 6 2 3 2 2" xfId="18986" xr:uid="{2CEB2BE1-FDE9-4F4A-BBC8-73A98C6F3E83}"/>
    <cellStyle name="Millares 10 6 2 3 2 2 2" xfId="53996" xr:uid="{11DA5FF2-179B-4E5E-B69D-1688CECC0FEA}"/>
    <cellStyle name="Millares 10 6 2 3 2 2 3" xfId="36491" xr:uid="{FF59AF0B-165A-48F3-9892-41962BE4F686}"/>
    <cellStyle name="Millares 10 6 2 3 2 3" xfId="45244" xr:uid="{5F4B2D48-E06F-4CA4-BF79-DEB015775FE8}"/>
    <cellStyle name="Millares 10 6 2 3 2 4" xfId="27739" xr:uid="{2A3CE56F-5287-4CD3-8A2D-5123907F06F3}"/>
    <cellStyle name="Millares 10 6 2 3 3" xfId="14610" xr:uid="{684310CD-A3D5-498F-A2DC-0AC669A555E4}"/>
    <cellStyle name="Millares 10 6 2 3 3 2" xfId="49620" xr:uid="{09745374-E6E6-4C1E-BD6C-0E13817DD947}"/>
    <cellStyle name="Millares 10 6 2 3 3 3" xfId="32115" xr:uid="{BA295F40-A044-40BB-9D24-0CA10DB5BA12}"/>
    <cellStyle name="Millares 10 6 2 3 4" xfId="40868" xr:uid="{CB47041D-086A-4C87-8FAC-D48FFDD2A1EF}"/>
    <cellStyle name="Millares 10 6 2 3 5" xfId="23363" xr:uid="{277EBA8B-D143-4067-8903-1A1E13372AB1}"/>
    <cellStyle name="Millares 10 6 2 4" xfId="8045" xr:uid="{00000000-0005-0000-0000-0000280D0000}"/>
    <cellStyle name="Millares 10 6 2 4 2" xfId="16798" xr:uid="{FE260BF1-822F-4C06-A481-0C9AD23F379C}"/>
    <cellStyle name="Millares 10 6 2 4 2 2" xfId="51808" xr:uid="{352DCDB4-0118-4214-A9E7-91A8E2D2C6D8}"/>
    <cellStyle name="Millares 10 6 2 4 2 3" xfId="34303" xr:uid="{8423A45C-2EF6-4547-B387-CBDB952F99EC}"/>
    <cellStyle name="Millares 10 6 2 4 3" xfId="43056" xr:uid="{824E0ACA-82FB-466B-8F5D-C7BB03C84851}"/>
    <cellStyle name="Millares 10 6 2 4 4" xfId="25551" xr:uid="{70522973-6B76-4291-B286-33BD575D6A13}"/>
    <cellStyle name="Millares 10 6 2 5" xfId="12422" xr:uid="{D2E4ADFD-3EBC-4B20-8528-ACAA94591A83}"/>
    <cellStyle name="Millares 10 6 2 5 2" xfId="47432" xr:uid="{D3697E7B-6CC7-4907-899D-1B2148E7F409}"/>
    <cellStyle name="Millares 10 6 2 5 3" xfId="29927" xr:uid="{D570A2A2-445B-4913-B8BF-17F129C4F73C}"/>
    <cellStyle name="Millares 10 6 2 6" xfId="38680" xr:uid="{0A6B52BD-E8AD-483F-B35A-9EE2672BC719}"/>
    <cellStyle name="Millares 10 6 2 7" xfId="21175" xr:uid="{19DE0D90-7326-4F98-B8C7-D1FB4F302FD8}"/>
    <cellStyle name="Millares 10 6 3" xfId="4213" xr:uid="{00000000-0005-0000-0000-0000290D0000}"/>
    <cellStyle name="Millares 10 6 3 2" xfId="6402" xr:uid="{00000000-0005-0000-0000-00002A0D0000}"/>
    <cellStyle name="Millares 10 6 3 2 2" xfId="10779" xr:uid="{00000000-0005-0000-0000-00002B0D0000}"/>
    <cellStyle name="Millares 10 6 3 2 2 2" xfId="19532" xr:uid="{05FD42C0-E616-416E-8663-64F80D6D7AC7}"/>
    <cellStyle name="Millares 10 6 3 2 2 2 2" xfId="54542" xr:uid="{0967ACCF-AE77-49AC-B761-4F0141B3E431}"/>
    <cellStyle name="Millares 10 6 3 2 2 2 3" xfId="37037" xr:uid="{055325D7-BA53-4FA9-BF99-3F1A5B94034A}"/>
    <cellStyle name="Millares 10 6 3 2 2 3" xfId="45790" xr:uid="{F5F8B5FB-52C8-4D37-86F0-1AD2F627B97E}"/>
    <cellStyle name="Millares 10 6 3 2 2 4" xfId="28285" xr:uid="{98401969-F3A1-4D13-8022-9D7C78D88A4B}"/>
    <cellStyle name="Millares 10 6 3 2 3" xfId="15156" xr:uid="{BCC0BA7A-2857-45B0-931F-C087A970697E}"/>
    <cellStyle name="Millares 10 6 3 2 3 2" xfId="50166" xr:uid="{C2C3FE8B-4BA7-418C-B6DB-622A6DD7213D}"/>
    <cellStyle name="Millares 10 6 3 2 3 3" xfId="32661" xr:uid="{C4933616-FB68-4306-84E7-1DA9573B6CDB}"/>
    <cellStyle name="Millares 10 6 3 2 4" xfId="41414" xr:uid="{83F88122-040E-4D0F-9E33-A5F81DDC59FE}"/>
    <cellStyle name="Millares 10 6 3 2 5" xfId="23909" xr:uid="{9ED695A9-7B0C-4590-86FC-5D14E67D2294}"/>
    <cellStyle name="Millares 10 6 3 3" xfId="8591" xr:uid="{00000000-0005-0000-0000-00002C0D0000}"/>
    <cellStyle name="Millares 10 6 3 3 2" xfId="17344" xr:uid="{34DC79E0-5174-4FDB-AF0C-60B104F54DD0}"/>
    <cellStyle name="Millares 10 6 3 3 2 2" xfId="52354" xr:uid="{508FB4E4-8209-49CF-ABFA-4CA147C61CD5}"/>
    <cellStyle name="Millares 10 6 3 3 2 3" xfId="34849" xr:uid="{DCCC817A-1BE6-4902-9585-2A6F6E064808}"/>
    <cellStyle name="Millares 10 6 3 3 3" xfId="43602" xr:uid="{C25018F5-C178-4EFB-9A1D-3FFA40C11E38}"/>
    <cellStyle name="Millares 10 6 3 3 4" xfId="26097" xr:uid="{212D0DF7-4C40-410E-B324-B870CAC56A7B}"/>
    <cellStyle name="Millares 10 6 3 4" xfId="12968" xr:uid="{D16757ED-454A-432C-8CC2-8A00E909CB01}"/>
    <cellStyle name="Millares 10 6 3 4 2" xfId="47978" xr:uid="{B2E5172A-3719-4A84-84C7-B83784F7E812}"/>
    <cellStyle name="Millares 10 6 3 4 3" xfId="30473" xr:uid="{D4A8C9D9-2D91-4852-98C9-33237E7A84F6}"/>
    <cellStyle name="Millares 10 6 3 5" xfId="39226" xr:uid="{F652BEBC-DF89-4C7B-AB78-B32E82B420FC}"/>
    <cellStyle name="Millares 10 6 3 6" xfId="21721" xr:uid="{D9743862-E0B3-4B94-9053-70D6787745FC}"/>
    <cellStyle name="Millares 10 6 4" xfId="5308" xr:uid="{00000000-0005-0000-0000-00002D0D0000}"/>
    <cellStyle name="Millares 10 6 4 2" xfId="9685" xr:uid="{00000000-0005-0000-0000-00002E0D0000}"/>
    <cellStyle name="Millares 10 6 4 2 2" xfId="18438" xr:uid="{11D16B2C-5BEC-420E-B88E-705C115C90F9}"/>
    <cellStyle name="Millares 10 6 4 2 2 2" xfId="53448" xr:uid="{6BA99675-2C4D-4B14-A00A-5CF0AE29F446}"/>
    <cellStyle name="Millares 10 6 4 2 2 3" xfId="35943" xr:uid="{25D68C39-147C-4BE7-BB75-C1513F869185}"/>
    <cellStyle name="Millares 10 6 4 2 3" xfId="44696" xr:uid="{862CD07B-6881-48F3-A2FF-D076307CE7F8}"/>
    <cellStyle name="Millares 10 6 4 2 4" xfId="27191" xr:uid="{2AF795A7-B3F1-40BA-922D-ADB323711893}"/>
    <cellStyle name="Millares 10 6 4 3" xfId="14062" xr:uid="{A32F0BAB-706D-419D-AF4F-2175CD239896}"/>
    <cellStyle name="Millares 10 6 4 3 2" xfId="49072" xr:uid="{616AF8CB-C2B6-49DC-B23D-A3E5317A3F8A}"/>
    <cellStyle name="Millares 10 6 4 3 3" xfId="31567" xr:uid="{B2CFE965-D2A3-4DD0-96B2-F0C9ED197E69}"/>
    <cellStyle name="Millares 10 6 4 4" xfId="40320" xr:uid="{14F2BE29-E948-4149-8B9C-059CC24F43B8}"/>
    <cellStyle name="Millares 10 6 4 5" xfId="22815" xr:uid="{AEB83A25-40F3-4E00-84CD-7DAA8D680603}"/>
    <cellStyle name="Millares 10 6 5" xfId="7497" xr:uid="{00000000-0005-0000-0000-00002F0D0000}"/>
    <cellStyle name="Millares 10 6 5 2" xfId="16250" xr:uid="{73464519-088A-4363-9BD1-AA364F2C96CE}"/>
    <cellStyle name="Millares 10 6 5 2 2" xfId="51260" xr:uid="{32FDEEB4-BE2D-4F0B-9591-A40386D15FBB}"/>
    <cellStyle name="Millares 10 6 5 2 3" xfId="33755" xr:uid="{E137523A-3FC4-4E46-8D30-07E553A207DA}"/>
    <cellStyle name="Millares 10 6 5 3" xfId="42508" xr:uid="{F4E5567A-F874-4685-B4FC-EE9CAAC2312E}"/>
    <cellStyle name="Millares 10 6 5 4" xfId="25003" xr:uid="{38619D93-B6BA-4155-9FC5-3A9C6EAB6C91}"/>
    <cellStyle name="Millares 10 6 6" xfId="11874" xr:uid="{BEEA060C-AD8B-4371-BE0B-C6BEEC6FCEFD}"/>
    <cellStyle name="Millares 10 6 6 2" xfId="46884" xr:uid="{602F4765-2904-41F8-BE4A-BB52B1F7B1C0}"/>
    <cellStyle name="Millares 10 6 6 3" xfId="29379" xr:uid="{2C7564C2-7443-452F-AD07-529784834E6C}"/>
    <cellStyle name="Millares 10 6 7" xfId="38132" xr:uid="{84721069-AD4E-4BF6-9B89-C10CBD9AB007}"/>
    <cellStyle name="Millares 10 6 8" xfId="20627" xr:uid="{648C664F-EF73-4F8B-B69C-49894AAE7A7B}"/>
    <cellStyle name="Millares 10 7" xfId="3390" xr:uid="{00000000-0005-0000-0000-0000300D0000}"/>
    <cellStyle name="Millares 10 7 2" xfId="4487" xr:uid="{00000000-0005-0000-0000-0000310D0000}"/>
    <cellStyle name="Millares 10 7 2 2" xfId="6676" xr:uid="{00000000-0005-0000-0000-0000320D0000}"/>
    <cellStyle name="Millares 10 7 2 2 2" xfId="11053" xr:uid="{00000000-0005-0000-0000-0000330D0000}"/>
    <cellStyle name="Millares 10 7 2 2 2 2" xfId="19806" xr:uid="{9C14C688-1060-42DF-A7BD-AC7A597EDFC6}"/>
    <cellStyle name="Millares 10 7 2 2 2 2 2" xfId="54816" xr:uid="{C80BC55C-3CF3-449D-8C26-8D8CF466E30B}"/>
    <cellStyle name="Millares 10 7 2 2 2 2 3" xfId="37311" xr:uid="{4319757B-1C4F-4F1E-A06B-E659AFF1999A}"/>
    <cellStyle name="Millares 10 7 2 2 2 3" xfId="46064" xr:uid="{72D7D5A0-5BE1-4982-B975-C6DE837A411A}"/>
    <cellStyle name="Millares 10 7 2 2 2 4" xfId="28559" xr:uid="{BB8961D7-116F-424B-B445-F44BACCFA23C}"/>
    <cellStyle name="Millares 10 7 2 2 3" xfId="15430" xr:uid="{145CBE4D-ECCF-42DF-B0F3-94CE023DA57C}"/>
    <cellStyle name="Millares 10 7 2 2 3 2" xfId="50440" xr:uid="{AC14E927-8866-4D21-9BAF-1D7ADCA21C57}"/>
    <cellStyle name="Millares 10 7 2 2 3 3" xfId="32935" xr:uid="{14A5860C-5691-4830-BDF9-DE6D6D6E3F03}"/>
    <cellStyle name="Millares 10 7 2 2 4" xfId="41688" xr:uid="{95481142-8824-4934-9874-716BEA002D19}"/>
    <cellStyle name="Millares 10 7 2 2 5" xfId="24183" xr:uid="{2D40EC08-AAEA-473D-ABA7-64D52B9D9E78}"/>
    <cellStyle name="Millares 10 7 2 3" xfId="8865" xr:uid="{00000000-0005-0000-0000-0000340D0000}"/>
    <cellStyle name="Millares 10 7 2 3 2" xfId="17618" xr:uid="{E45B402D-B7BD-40C4-A1A0-AF8349697877}"/>
    <cellStyle name="Millares 10 7 2 3 2 2" xfId="52628" xr:uid="{6BFFFBC5-6B8F-4056-9AA5-458CADF154CC}"/>
    <cellStyle name="Millares 10 7 2 3 2 3" xfId="35123" xr:uid="{4808D815-0E6A-438C-8A0D-17FB3DAFFEA3}"/>
    <cellStyle name="Millares 10 7 2 3 3" xfId="43876" xr:uid="{5E42442F-54C0-4C48-AE37-C29CCAF43C83}"/>
    <cellStyle name="Millares 10 7 2 3 4" xfId="26371" xr:uid="{7EC708D5-CCA0-48EB-99B4-CF7CFB9F0F6D}"/>
    <cellStyle name="Millares 10 7 2 4" xfId="13242" xr:uid="{C5B7A0BE-5FB4-4084-B76A-1FE1E25DCF01}"/>
    <cellStyle name="Millares 10 7 2 4 2" xfId="48252" xr:uid="{FE8C037C-0D12-4943-A776-31FC73DA2711}"/>
    <cellStyle name="Millares 10 7 2 4 3" xfId="30747" xr:uid="{5DD262D2-FB09-42C1-8972-0CAA0C41BFDC}"/>
    <cellStyle name="Millares 10 7 2 5" xfId="39500" xr:uid="{A562586A-0646-4038-88F5-70BD273A6FB7}"/>
    <cellStyle name="Millares 10 7 2 6" xfId="21995" xr:uid="{90B593F6-2802-4C37-BA74-156CF11C7F8C}"/>
    <cellStyle name="Millares 10 7 3" xfId="5582" xr:uid="{00000000-0005-0000-0000-0000350D0000}"/>
    <cellStyle name="Millares 10 7 3 2" xfId="9959" xr:uid="{00000000-0005-0000-0000-0000360D0000}"/>
    <cellStyle name="Millares 10 7 3 2 2" xfId="18712" xr:uid="{004D244E-FC4D-4AA1-A62A-7B1CEDCB0B33}"/>
    <cellStyle name="Millares 10 7 3 2 2 2" xfId="53722" xr:uid="{46D03A2B-7823-42B7-97FB-F85728310A14}"/>
    <cellStyle name="Millares 10 7 3 2 2 3" xfId="36217" xr:uid="{74BB337E-1997-47DB-BF43-DCD43EC77E08}"/>
    <cellStyle name="Millares 10 7 3 2 3" xfId="44970" xr:uid="{DDD06B74-0CC2-4F59-A17E-92F299492B3F}"/>
    <cellStyle name="Millares 10 7 3 2 4" xfId="27465" xr:uid="{9C5A0F48-D60A-4B8C-A4FF-C55E024058F6}"/>
    <cellStyle name="Millares 10 7 3 3" xfId="14336" xr:uid="{12A43B7D-FEB8-460B-9103-DE7765EEB5ED}"/>
    <cellStyle name="Millares 10 7 3 3 2" xfId="49346" xr:uid="{E2FBDAF7-6ABA-45B6-84E5-060081AC8706}"/>
    <cellStyle name="Millares 10 7 3 3 3" xfId="31841" xr:uid="{6BE227B2-2E0D-4CFF-9083-F5FC91274774}"/>
    <cellStyle name="Millares 10 7 3 4" xfId="40594" xr:uid="{4A85FEE3-D630-49A5-8942-6B34D5512465}"/>
    <cellStyle name="Millares 10 7 3 5" xfId="23089" xr:uid="{3E07DECC-D36E-4EAB-BC21-C9F8617A7EA5}"/>
    <cellStyle name="Millares 10 7 4" xfId="7771" xr:uid="{00000000-0005-0000-0000-0000370D0000}"/>
    <cellStyle name="Millares 10 7 4 2" xfId="16524" xr:uid="{DE09479F-F0DA-4D56-9B07-E39369B6BED9}"/>
    <cellStyle name="Millares 10 7 4 2 2" xfId="51534" xr:uid="{C5A3C489-AE85-4341-8C45-317C6EC01AB6}"/>
    <cellStyle name="Millares 10 7 4 2 3" xfId="34029" xr:uid="{E7E238DE-708F-4D25-9EA6-125F7B85BD9A}"/>
    <cellStyle name="Millares 10 7 4 3" xfId="42782" xr:uid="{15A38FA1-19A2-401B-9D60-A5637F5F4DEA}"/>
    <cellStyle name="Millares 10 7 4 4" xfId="25277" xr:uid="{18E9094C-CDDC-4796-A48D-B4D4EC524DFE}"/>
    <cellStyle name="Millares 10 7 5" xfId="12148" xr:uid="{37C7B4AD-4C7E-42AB-9ACD-E943664762FC}"/>
    <cellStyle name="Millares 10 7 5 2" xfId="47158" xr:uid="{C9D10F89-88FE-4F9F-88E1-9B931347BF09}"/>
    <cellStyle name="Millares 10 7 5 3" xfId="29653" xr:uid="{296A3F21-B30C-47B6-8055-911B007254C3}"/>
    <cellStyle name="Millares 10 7 6" xfId="38406" xr:uid="{4F4E7472-2FB9-4934-9856-469777761D23}"/>
    <cellStyle name="Millares 10 7 7" xfId="20901" xr:uid="{973EBB03-9C70-49C7-ADD4-B7045136D17E}"/>
    <cellStyle name="Millares 10 8" xfId="3940" xr:uid="{00000000-0005-0000-0000-0000380D0000}"/>
    <cellStyle name="Millares 10 8 2" xfId="6129" xr:uid="{00000000-0005-0000-0000-0000390D0000}"/>
    <cellStyle name="Millares 10 8 2 2" xfId="10506" xr:uid="{00000000-0005-0000-0000-00003A0D0000}"/>
    <cellStyle name="Millares 10 8 2 2 2" xfId="19259" xr:uid="{EA197EDD-7668-4EDF-A6BA-8181591A0334}"/>
    <cellStyle name="Millares 10 8 2 2 2 2" xfId="54269" xr:uid="{A55D8CA4-8A6A-4299-80BE-44DCFF8C7692}"/>
    <cellStyle name="Millares 10 8 2 2 2 3" xfId="36764" xr:uid="{7785A007-72CD-45BE-AD51-578619EDEDC7}"/>
    <cellStyle name="Millares 10 8 2 2 3" xfId="45517" xr:uid="{386A92E1-D1A3-4758-9CB4-651D94A4E125}"/>
    <cellStyle name="Millares 10 8 2 2 4" xfId="28012" xr:uid="{D6A6D793-188A-4911-AF1D-47995B077C03}"/>
    <cellStyle name="Millares 10 8 2 3" xfId="14883" xr:uid="{ACFCD7B0-2311-494A-9141-3AB4B75723E5}"/>
    <cellStyle name="Millares 10 8 2 3 2" xfId="49893" xr:uid="{08763314-8914-4BBE-8B2C-5D627ACF9571}"/>
    <cellStyle name="Millares 10 8 2 3 3" xfId="32388" xr:uid="{07E389DE-3BF3-4A29-8ECE-FA4424CE998C}"/>
    <cellStyle name="Millares 10 8 2 4" xfId="41141" xr:uid="{B1A8D9C4-BF1C-4CB6-95A8-50CB3811CBB8}"/>
    <cellStyle name="Millares 10 8 2 5" xfId="23636" xr:uid="{3ACEF7D3-D6FD-43A3-B6D3-A3AAAF0F12B6}"/>
    <cellStyle name="Millares 10 8 3" xfId="8318" xr:uid="{00000000-0005-0000-0000-00003B0D0000}"/>
    <cellStyle name="Millares 10 8 3 2" xfId="17071" xr:uid="{E93BBCD8-B640-4B1A-8A40-E977903940E4}"/>
    <cellStyle name="Millares 10 8 3 2 2" xfId="52081" xr:uid="{43E4CDD2-4EEB-4DFA-B03F-B483C846650E}"/>
    <cellStyle name="Millares 10 8 3 2 3" xfId="34576" xr:uid="{2E49DDFB-3918-4602-A35F-9B80C20E8475}"/>
    <cellStyle name="Millares 10 8 3 3" xfId="43329" xr:uid="{A1F24A18-6DF6-4F35-86B9-E0A60C5830A0}"/>
    <cellStyle name="Millares 10 8 3 4" xfId="25824" xr:uid="{A42C7173-D906-4BE6-8A16-C0B9633C8481}"/>
    <cellStyle name="Millares 10 8 4" xfId="12695" xr:uid="{879055E0-B8D6-4473-98C9-C768C645CBE8}"/>
    <cellStyle name="Millares 10 8 4 2" xfId="47705" xr:uid="{9224B13C-4680-4A7F-8D05-6A7F2166F130}"/>
    <cellStyle name="Millares 10 8 4 3" xfId="30200" xr:uid="{09107934-BE52-49FA-8694-B811C0A0550B}"/>
    <cellStyle name="Millares 10 8 5" xfId="38953" xr:uid="{59BD1E21-793D-4B90-B65C-D2E8B71A2731}"/>
    <cellStyle name="Millares 10 8 6" xfId="21448" xr:uid="{776CBE01-ACD5-481D-8CB2-59E85FFFDE03}"/>
    <cellStyle name="Millares 10 9" xfId="5035" xr:uid="{00000000-0005-0000-0000-00003C0D0000}"/>
    <cellStyle name="Millares 10 9 2" xfId="9412" xr:uid="{00000000-0005-0000-0000-00003D0D0000}"/>
    <cellStyle name="Millares 10 9 2 2" xfId="18165" xr:uid="{A0D4FBCD-B142-4C26-9EF7-27880C04E59B}"/>
    <cellStyle name="Millares 10 9 2 2 2" xfId="53175" xr:uid="{706294E4-AF13-41DF-8897-E4863E5BE86D}"/>
    <cellStyle name="Millares 10 9 2 2 3" xfId="35670" xr:uid="{70B043E0-13B3-4684-81F3-681FF75CCE97}"/>
    <cellStyle name="Millares 10 9 2 3" xfId="44423" xr:uid="{B8C4E144-E79C-41FE-8444-D1EB09009784}"/>
    <cellStyle name="Millares 10 9 2 4" xfId="26918" xr:uid="{B98AC8F1-014B-4635-8600-A8ADE382799E}"/>
    <cellStyle name="Millares 10 9 3" xfId="13789" xr:uid="{A6BE1184-D9FC-41A2-9CB4-C178790555F0}"/>
    <cellStyle name="Millares 10 9 3 2" xfId="48799" xr:uid="{899E0F1F-5AC3-476D-9834-C4ADC6A4701B}"/>
    <cellStyle name="Millares 10 9 3 3" xfId="31294" xr:uid="{41311C47-1D6B-4D6B-8637-5F150F0178C2}"/>
    <cellStyle name="Millares 10 9 4" xfId="40047" xr:uid="{B3DD9FE2-FB23-44BF-9109-E9641366D637}"/>
    <cellStyle name="Millares 10 9 5" xfId="22542" xr:uid="{01E3E53A-B0E4-4E4A-8816-3B939D74B1B8}"/>
    <cellStyle name="Millares 11" xfId="2867" xr:uid="{00000000-0005-0000-0000-00003E0D0000}"/>
    <cellStyle name="Millares 12" xfId="2976" xr:uid="{00000000-0005-0000-0000-00003F0D0000}"/>
    <cellStyle name="Millares 12 10" xfId="20493" xr:uid="{ACC454DF-F1AC-47ED-B27B-B04CAC80A1AF}"/>
    <cellStyle name="Millares 12 2" xfId="3088" xr:uid="{00000000-0005-0000-0000-0000400D0000}"/>
    <cellStyle name="Millares 12 2 2" xfId="3364" xr:uid="{00000000-0005-0000-0000-0000410D0000}"/>
    <cellStyle name="Millares 12 2 2 2" xfId="3917" xr:uid="{00000000-0005-0000-0000-0000420D0000}"/>
    <cellStyle name="Millares 12 2 2 2 2" xfId="5013" xr:uid="{00000000-0005-0000-0000-0000430D0000}"/>
    <cellStyle name="Millares 12 2 2 2 2 2" xfId="7202" xr:uid="{00000000-0005-0000-0000-0000440D0000}"/>
    <cellStyle name="Millares 12 2 2 2 2 2 2" xfId="11579" xr:uid="{00000000-0005-0000-0000-0000450D0000}"/>
    <cellStyle name="Millares 12 2 2 2 2 2 2 2" xfId="20332" xr:uid="{7AFA82C7-7FCE-4BBA-A066-A34901B7B668}"/>
    <cellStyle name="Millares 12 2 2 2 2 2 2 2 2" xfId="55342" xr:uid="{9400B9B3-5360-47DD-AD88-B1FA9CC0840E}"/>
    <cellStyle name="Millares 12 2 2 2 2 2 2 2 3" xfId="37837" xr:uid="{551E049D-32AA-42D7-B4A7-2DFD0820B068}"/>
    <cellStyle name="Millares 12 2 2 2 2 2 2 3" xfId="46590" xr:uid="{BF4B7CDB-CAD0-4E45-B211-7DB6463FACC4}"/>
    <cellStyle name="Millares 12 2 2 2 2 2 2 4" xfId="29085" xr:uid="{C5813528-2541-4613-A1E7-07009BF86053}"/>
    <cellStyle name="Millares 12 2 2 2 2 2 3" xfId="15956" xr:uid="{F18DDB9D-2645-40AB-9098-0A78DA6A4087}"/>
    <cellStyle name="Millares 12 2 2 2 2 2 3 2" xfId="50966" xr:uid="{34925D42-FBA8-4E98-8FEF-13002A0F5555}"/>
    <cellStyle name="Millares 12 2 2 2 2 2 3 3" xfId="33461" xr:uid="{D3E764BA-BEA3-491D-8FF6-D0F0F831EA08}"/>
    <cellStyle name="Millares 12 2 2 2 2 2 4" xfId="42214" xr:uid="{D3BB33A2-2BA7-4C5B-81C0-3B840AA530C2}"/>
    <cellStyle name="Millares 12 2 2 2 2 2 5" xfId="24709" xr:uid="{0AAB9402-6761-49D6-A55C-13B6693896BB}"/>
    <cellStyle name="Millares 12 2 2 2 2 3" xfId="9391" xr:uid="{00000000-0005-0000-0000-0000460D0000}"/>
    <cellStyle name="Millares 12 2 2 2 2 3 2" xfId="18144" xr:uid="{2EC8EF3C-714B-4CC9-AD11-9957461C1643}"/>
    <cellStyle name="Millares 12 2 2 2 2 3 2 2" xfId="53154" xr:uid="{9596DB51-BA55-43EF-A584-FE3CEBEB75A6}"/>
    <cellStyle name="Millares 12 2 2 2 2 3 2 3" xfId="35649" xr:uid="{71F0DF16-834E-4B2F-B94F-59B44E3D279B}"/>
    <cellStyle name="Millares 12 2 2 2 2 3 3" xfId="44402" xr:uid="{E8166EAF-E592-47D4-A3E8-49B430543CD9}"/>
    <cellStyle name="Millares 12 2 2 2 2 3 4" xfId="26897" xr:uid="{A95114CB-4546-40F2-BFEA-6408F1371488}"/>
    <cellStyle name="Millares 12 2 2 2 2 4" xfId="13768" xr:uid="{8878929D-08DD-4D54-BA58-349614481A93}"/>
    <cellStyle name="Millares 12 2 2 2 2 4 2" xfId="48778" xr:uid="{84045CFB-C137-4176-8CBF-9D39B7358C64}"/>
    <cellStyle name="Millares 12 2 2 2 2 4 3" xfId="31273" xr:uid="{2087CC73-BA0D-4DFD-843B-BD1521E74D4A}"/>
    <cellStyle name="Millares 12 2 2 2 2 5" xfId="40026" xr:uid="{80313DB3-B25C-46E9-A853-E63D6ED01EC2}"/>
    <cellStyle name="Millares 12 2 2 2 2 6" xfId="22521" xr:uid="{519382AE-09A3-4B6C-8E9C-1695F5271E02}"/>
    <cellStyle name="Millares 12 2 2 2 3" xfId="6108" xr:uid="{00000000-0005-0000-0000-0000470D0000}"/>
    <cellStyle name="Millares 12 2 2 2 3 2" xfId="10485" xr:uid="{00000000-0005-0000-0000-0000480D0000}"/>
    <cellStyle name="Millares 12 2 2 2 3 2 2" xfId="19238" xr:uid="{A7A4FFFD-94FF-43CE-8D7C-0F5755B4855A}"/>
    <cellStyle name="Millares 12 2 2 2 3 2 2 2" xfId="54248" xr:uid="{A451ACD9-A395-4A19-AE95-5287882EE805}"/>
    <cellStyle name="Millares 12 2 2 2 3 2 2 3" xfId="36743" xr:uid="{3145CE19-8350-40F9-BE9D-1369B3837ED0}"/>
    <cellStyle name="Millares 12 2 2 2 3 2 3" xfId="45496" xr:uid="{B3B28A39-7373-43C4-B545-D97A8C56B065}"/>
    <cellStyle name="Millares 12 2 2 2 3 2 4" xfId="27991" xr:uid="{2B00747C-3CAB-48D8-B7B6-EB49FE3FC79B}"/>
    <cellStyle name="Millares 12 2 2 2 3 3" xfId="14862" xr:uid="{8C4C67FD-8F47-4F7A-80F4-C05F8067051E}"/>
    <cellStyle name="Millares 12 2 2 2 3 3 2" xfId="49872" xr:uid="{1F5D94F1-DCE8-403B-B3E5-136435EE310F}"/>
    <cellStyle name="Millares 12 2 2 2 3 3 3" xfId="32367" xr:uid="{5E78DCF5-4AA2-4AD9-BBBC-AE4B5AEB8826}"/>
    <cellStyle name="Millares 12 2 2 2 3 4" xfId="41120" xr:uid="{E8F2CAA9-3075-4B7C-A297-F7BF2179E8FB}"/>
    <cellStyle name="Millares 12 2 2 2 3 5" xfId="23615" xr:uid="{1E600F60-ED75-427C-A1E5-45A1DCD8B5AB}"/>
    <cellStyle name="Millares 12 2 2 2 4" xfId="8297" xr:uid="{00000000-0005-0000-0000-0000490D0000}"/>
    <cellStyle name="Millares 12 2 2 2 4 2" xfId="17050" xr:uid="{F85937D5-E9EA-4596-A77A-9DCE9B164C8E}"/>
    <cellStyle name="Millares 12 2 2 2 4 2 2" xfId="52060" xr:uid="{DFA4C9F9-7766-4277-826F-35F2EE90C8F9}"/>
    <cellStyle name="Millares 12 2 2 2 4 2 3" xfId="34555" xr:uid="{506C6D38-F149-41C8-98ED-B5C24FFD8E62}"/>
    <cellStyle name="Millares 12 2 2 2 4 3" xfId="43308" xr:uid="{3CF20638-DD1D-49B3-9A46-3908CBC213EF}"/>
    <cellStyle name="Millares 12 2 2 2 4 4" xfId="25803" xr:uid="{A3C6D864-3D73-4E0E-A6EE-32D01C66BBD8}"/>
    <cellStyle name="Millares 12 2 2 2 5" xfId="12674" xr:uid="{A9F85929-C41B-4C5A-A73C-954A995408DE}"/>
    <cellStyle name="Millares 12 2 2 2 5 2" xfId="47684" xr:uid="{BBA87116-B7E1-40EB-A0EB-24A657E752E5}"/>
    <cellStyle name="Millares 12 2 2 2 5 3" xfId="30179" xr:uid="{8A739720-5309-48B4-BA3E-A7DE67358198}"/>
    <cellStyle name="Millares 12 2 2 2 6" xfId="38932" xr:uid="{4EE46CBD-207B-437D-97C0-B99BA5C22385}"/>
    <cellStyle name="Millares 12 2 2 2 7" xfId="21427" xr:uid="{2DD36A6F-3A94-4041-B1C4-DD7003C01D18}"/>
    <cellStyle name="Millares 12 2 2 3" xfId="4465" xr:uid="{00000000-0005-0000-0000-00004A0D0000}"/>
    <cellStyle name="Millares 12 2 2 3 2" xfId="6654" xr:uid="{00000000-0005-0000-0000-00004B0D0000}"/>
    <cellStyle name="Millares 12 2 2 3 2 2" xfId="11031" xr:uid="{00000000-0005-0000-0000-00004C0D0000}"/>
    <cellStyle name="Millares 12 2 2 3 2 2 2" xfId="19784" xr:uid="{49417BFB-98E5-40ED-9EC3-3ADD315ADE31}"/>
    <cellStyle name="Millares 12 2 2 3 2 2 2 2" xfId="54794" xr:uid="{31DBDA12-EC1B-449F-A959-59259086390E}"/>
    <cellStyle name="Millares 12 2 2 3 2 2 2 3" xfId="37289" xr:uid="{084B3334-B76B-435E-BA7A-49FD93A91C55}"/>
    <cellStyle name="Millares 12 2 2 3 2 2 3" xfId="46042" xr:uid="{2CADF2E8-4271-4CE4-B8CC-537E9C74440E}"/>
    <cellStyle name="Millares 12 2 2 3 2 2 4" xfId="28537" xr:uid="{DEE598E8-603A-4B0B-A401-450013D5759A}"/>
    <cellStyle name="Millares 12 2 2 3 2 3" xfId="15408" xr:uid="{A6572EB7-12DC-4A15-93A2-B0946936BCBE}"/>
    <cellStyle name="Millares 12 2 2 3 2 3 2" xfId="50418" xr:uid="{7F2F9A5A-F535-4689-B1B9-37B0B1804CFB}"/>
    <cellStyle name="Millares 12 2 2 3 2 3 3" xfId="32913" xr:uid="{59F2107E-2EF5-4C15-A46A-1267285C0567}"/>
    <cellStyle name="Millares 12 2 2 3 2 4" xfId="41666" xr:uid="{1904B0B2-1F0C-42ED-9BDC-D7A08F3E767F}"/>
    <cellStyle name="Millares 12 2 2 3 2 5" xfId="24161" xr:uid="{B37957A6-770C-4735-8768-72112EC766F4}"/>
    <cellStyle name="Millares 12 2 2 3 3" xfId="8843" xr:uid="{00000000-0005-0000-0000-00004D0D0000}"/>
    <cellStyle name="Millares 12 2 2 3 3 2" xfId="17596" xr:uid="{2B785695-8A06-4425-8F75-55471C7E47A9}"/>
    <cellStyle name="Millares 12 2 2 3 3 2 2" xfId="52606" xr:uid="{3E8E1196-DED1-4ED9-B4DD-DEDA2E60299A}"/>
    <cellStyle name="Millares 12 2 2 3 3 2 3" xfId="35101" xr:uid="{149A5D11-BD95-4C0C-974C-40824DD22724}"/>
    <cellStyle name="Millares 12 2 2 3 3 3" xfId="43854" xr:uid="{C33970D9-72E1-400F-A47F-7CE8332CACC1}"/>
    <cellStyle name="Millares 12 2 2 3 3 4" xfId="26349" xr:uid="{D5B2832A-0180-4C80-9E2A-8A5969EE31C5}"/>
    <cellStyle name="Millares 12 2 2 3 4" xfId="13220" xr:uid="{0A01B01C-F6A2-4D8E-B7E5-A2D966EFA471}"/>
    <cellStyle name="Millares 12 2 2 3 4 2" xfId="48230" xr:uid="{A7E9FE90-CDEE-4CD0-A0BD-7382A377A9FE}"/>
    <cellStyle name="Millares 12 2 2 3 4 3" xfId="30725" xr:uid="{087084B9-1FA5-46F3-B23A-75BEB5789831}"/>
    <cellStyle name="Millares 12 2 2 3 5" xfId="39478" xr:uid="{D2BDB216-0804-4ABE-9B64-57BB2C4C8293}"/>
    <cellStyle name="Millares 12 2 2 3 6" xfId="21973" xr:uid="{FFF5C259-F7F1-4431-8918-F02B4C833B27}"/>
    <cellStyle name="Millares 12 2 2 4" xfId="5560" xr:uid="{00000000-0005-0000-0000-00004E0D0000}"/>
    <cellStyle name="Millares 12 2 2 4 2" xfId="9937" xr:uid="{00000000-0005-0000-0000-00004F0D0000}"/>
    <cellStyle name="Millares 12 2 2 4 2 2" xfId="18690" xr:uid="{D9DBA46A-3E72-42B8-85FD-90B26A70D90C}"/>
    <cellStyle name="Millares 12 2 2 4 2 2 2" xfId="53700" xr:uid="{7F8BCCD8-A292-4EE2-86B6-6FAD8CF2CB28}"/>
    <cellStyle name="Millares 12 2 2 4 2 2 3" xfId="36195" xr:uid="{3964900A-ACD5-4C60-9CA7-DAACDD68FFB9}"/>
    <cellStyle name="Millares 12 2 2 4 2 3" xfId="44948" xr:uid="{AE1A2819-7B02-44B9-A88A-C8766F23F626}"/>
    <cellStyle name="Millares 12 2 2 4 2 4" xfId="27443" xr:uid="{E83045C4-81DD-4048-A11B-3A40C2C4A92A}"/>
    <cellStyle name="Millares 12 2 2 4 3" xfId="14314" xr:uid="{40C881EF-F321-43A9-BE61-B7B55E1C80A7}"/>
    <cellStyle name="Millares 12 2 2 4 3 2" xfId="49324" xr:uid="{E3298808-609F-41C5-8F9E-1D89562066EF}"/>
    <cellStyle name="Millares 12 2 2 4 3 3" xfId="31819" xr:uid="{0AE365E3-321B-4463-9EDA-9B0375348C4C}"/>
    <cellStyle name="Millares 12 2 2 4 4" xfId="40572" xr:uid="{899CD07B-4600-4A5F-900C-135D1BC172E6}"/>
    <cellStyle name="Millares 12 2 2 4 5" xfId="23067" xr:uid="{90DC52CC-8786-469D-8ABB-62C1713C6B9D}"/>
    <cellStyle name="Millares 12 2 2 5" xfId="7749" xr:uid="{00000000-0005-0000-0000-0000500D0000}"/>
    <cellStyle name="Millares 12 2 2 5 2" xfId="16502" xr:uid="{8DAD4E9D-660E-493B-95DB-10DC90CC5678}"/>
    <cellStyle name="Millares 12 2 2 5 2 2" xfId="51512" xr:uid="{BBE4F9CE-FBEA-449A-A38A-F36E486DB895}"/>
    <cellStyle name="Millares 12 2 2 5 2 3" xfId="34007" xr:uid="{A2F29A91-BCF4-4425-8B89-0174C4CCC91C}"/>
    <cellStyle name="Millares 12 2 2 5 3" xfId="42760" xr:uid="{CA50F7FD-98D1-448B-B3B7-5CCD9182C8ED}"/>
    <cellStyle name="Millares 12 2 2 5 4" xfId="25255" xr:uid="{FE40A507-E568-4704-8FE7-F80B116DD93D}"/>
    <cellStyle name="Millares 12 2 2 6" xfId="12126" xr:uid="{8881C103-BA36-4F28-98DF-D4027D6952D7}"/>
    <cellStyle name="Millares 12 2 2 6 2" xfId="47136" xr:uid="{51DB0B6A-3D68-4340-93A8-4FD06A3636DA}"/>
    <cellStyle name="Millares 12 2 2 6 3" xfId="29631" xr:uid="{7106E3F9-449E-4615-8A36-DF7F1A3D89F4}"/>
    <cellStyle name="Millares 12 2 2 7" xfId="38384" xr:uid="{4FC897AE-2EF9-4FB8-8955-5022977D6112}"/>
    <cellStyle name="Millares 12 2 2 8" xfId="20879" xr:uid="{27FBAE90-E58E-4400-9459-63EADF7D3FF9}"/>
    <cellStyle name="Millares 12 2 3" xfId="3643" xr:uid="{00000000-0005-0000-0000-0000510D0000}"/>
    <cellStyle name="Millares 12 2 3 2" xfId="4739" xr:uid="{00000000-0005-0000-0000-0000520D0000}"/>
    <cellStyle name="Millares 12 2 3 2 2" xfId="6928" xr:uid="{00000000-0005-0000-0000-0000530D0000}"/>
    <cellStyle name="Millares 12 2 3 2 2 2" xfId="11305" xr:uid="{00000000-0005-0000-0000-0000540D0000}"/>
    <cellStyle name="Millares 12 2 3 2 2 2 2" xfId="20058" xr:uid="{01263C25-EC46-403B-A2BE-54CA108258AA}"/>
    <cellStyle name="Millares 12 2 3 2 2 2 2 2" xfId="55068" xr:uid="{743721FB-2027-4811-B84D-6C1E564A05C0}"/>
    <cellStyle name="Millares 12 2 3 2 2 2 2 3" xfId="37563" xr:uid="{612193CF-980D-41E9-ABCB-75E726FB029E}"/>
    <cellStyle name="Millares 12 2 3 2 2 2 3" xfId="46316" xr:uid="{07BB2861-ECE2-4F36-835A-60AD02BAB73F}"/>
    <cellStyle name="Millares 12 2 3 2 2 2 4" xfId="28811" xr:uid="{35FE2436-DFBE-45B3-A457-9B46514D3548}"/>
    <cellStyle name="Millares 12 2 3 2 2 3" xfId="15682" xr:uid="{37574C6C-CD87-48AE-8228-7ACF5ABF5E48}"/>
    <cellStyle name="Millares 12 2 3 2 2 3 2" xfId="50692" xr:uid="{BB056B5D-91A4-4379-A0CD-5B37372928D6}"/>
    <cellStyle name="Millares 12 2 3 2 2 3 3" xfId="33187" xr:uid="{FD93D013-BD9E-46AA-A020-33DD79520801}"/>
    <cellStyle name="Millares 12 2 3 2 2 4" xfId="41940" xr:uid="{FBAFC451-DA3F-4F2E-8685-D53EEF66952A}"/>
    <cellStyle name="Millares 12 2 3 2 2 5" xfId="24435" xr:uid="{36A1A3B9-6870-48CD-B3CB-B1096B311689}"/>
    <cellStyle name="Millares 12 2 3 2 3" xfId="9117" xr:uid="{00000000-0005-0000-0000-0000550D0000}"/>
    <cellStyle name="Millares 12 2 3 2 3 2" xfId="17870" xr:uid="{C4AE434C-AD1A-4D7D-8A52-0F6F6ED91602}"/>
    <cellStyle name="Millares 12 2 3 2 3 2 2" xfId="52880" xr:uid="{E5D6B7DD-46D0-4ED7-862A-E2E3E57C8825}"/>
    <cellStyle name="Millares 12 2 3 2 3 2 3" xfId="35375" xr:uid="{27469419-0A94-4AD8-BC94-4FCDEAE2E21E}"/>
    <cellStyle name="Millares 12 2 3 2 3 3" xfId="44128" xr:uid="{A4C8E352-7CEA-4F96-BC06-6F38D15C9644}"/>
    <cellStyle name="Millares 12 2 3 2 3 4" xfId="26623" xr:uid="{D2CEDDEC-F7A0-4E7B-86D7-B03378FF4D0A}"/>
    <cellStyle name="Millares 12 2 3 2 4" xfId="13494" xr:uid="{BF9D6814-814C-4EF9-BC1B-C89A281CAF4D}"/>
    <cellStyle name="Millares 12 2 3 2 4 2" xfId="48504" xr:uid="{787EB649-0AD1-488B-AB8F-D4A4E07D06A1}"/>
    <cellStyle name="Millares 12 2 3 2 4 3" xfId="30999" xr:uid="{51FD4A9F-B476-4F4D-9F12-6DD512382763}"/>
    <cellStyle name="Millares 12 2 3 2 5" xfId="39752" xr:uid="{D4630879-CEFA-448E-B0D3-3B86242F73F5}"/>
    <cellStyle name="Millares 12 2 3 2 6" xfId="22247" xr:uid="{E44D45D8-EF31-4EFB-B33E-3B5E028DEC23}"/>
    <cellStyle name="Millares 12 2 3 3" xfId="5834" xr:uid="{00000000-0005-0000-0000-0000560D0000}"/>
    <cellStyle name="Millares 12 2 3 3 2" xfId="10211" xr:uid="{00000000-0005-0000-0000-0000570D0000}"/>
    <cellStyle name="Millares 12 2 3 3 2 2" xfId="18964" xr:uid="{E8155A4D-DB86-4741-9496-8108AA457121}"/>
    <cellStyle name="Millares 12 2 3 3 2 2 2" xfId="53974" xr:uid="{5C3BCFBA-A917-4CC3-A649-FDD4053970A8}"/>
    <cellStyle name="Millares 12 2 3 3 2 2 3" xfId="36469" xr:uid="{4A8B6785-F832-4365-990F-46FD1CA9BAA1}"/>
    <cellStyle name="Millares 12 2 3 3 2 3" xfId="45222" xr:uid="{E0959062-1B02-49F0-9BDB-69439BFD41CF}"/>
    <cellStyle name="Millares 12 2 3 3 2 4" xfId="27717" xr:uid="{100D090A-7C4C-4398-8E9A-14DA8912962E}"/>
    <cellStyle name="Millares 12 2 3 3 3" xfId="14588" xr:uid="{4EA3D99B-1F52-4B23-BA76-A28D811E9E32}"/>
    <cellStyle name="Millares 12 2 3 3 3 2" xfId="49598" xr:uid="{6529FEB8-FB51-4698-AFAC-4A07C3EB524D}"/>
    <cellStyle name="Millares 12 2 3 3 3 3" xfId="32093" xr:uid="{70DFAC4B-66CB-4F4F-8A1D-370989831CDA}"/>
    <cellStyle name="Millares 12 2 3 3 4" xfId="40846" xr:uid="{B6F2F10E-672A-4FBD-8D63-27867E443E1C}"/>
    <cellStyle name="Millares 12 2 3 3 5" xfId="23341" xr:uid="{8127F413-25E5-4053-B9FB-E5DBC0C0576E}"/>
    <cellStyle name="Millares 12 2 3 4" xfId="8023" xr:uid="{00000000-0005-0000-0000-0000580D0000}"/>
    <cellStyle name="Millares 12 2 3 4 2" xfId="16776" xr:uid="{79AB65F9-9D55-49DE-86D3-191617168E11}"/>
    <cellStyle name="Millares 12 2 3 4 2 2" xfId="51786" xr:uid="{D235056E-4825-49E0-8B14-102EBD6F7569}"/>
    <cellStyle name="Millares 12 2 3 4 2 3" xfId="34281" xr:uid="{60445A93-C685-4E64-ABDA-1428D73D902C}"/>
    <cellStyle name="Millares 12 2 3 4 3" xfId="43034" xr:uid="{8880351B-8296-4806-B254-2A2FC98E7D2D}"/>
    <cellStyle name="Millares 12 2 3 4 4" xfId="25529" xr:uid="{68A1379F-4913-4E15-AF72-F89AB48A155E}"/>
    <cellStyle name="Millares 12 2 3 5" xfId="12400" xr:uid="{4876FA70-2AE2-4FB3-B303-99DBCF0E5363}"/>
    <cellStyle name="Millares 12 2 3 5 2" xfId="47410" xr:uid="{C8074D75-11CE-438D-BF8D-EA6692C84324}"/>
    <cellStyle name="Millares 12 2 3 5 3" xfId="29905" xr:uid="{59BEAE7F-24BA-4561-BF2D-32FEC59EC594}"/>
    <cellStyle name="Millares 12 2 3 6" xfId="38658" xr:uid="{3D7E3227-FF15-4571-8135-26A0EBAA811A}"/>
    <cellStyle name="Millares 12 2 3 7" xfId="21153" xr:uid="{84222CB2-7D22-4016-8A61-B85A7031D0A6}"/>
    <cellStyle name="Millares 12 2 4" xfId="4191" xr:uid="{00000000-0005-0000-0000-0000590D0000}"/>
    <cellStyle name="Millares 12 2 4 2" xfId="6380" xr:uid="{00000000-0005-0000-0000-00005A0D0000}"/>
    <cellStyle name="Millares 12 2 4 2 2" xfId="10757" xr:uid="{00000000-0005-0000-0000-00005B0D0000}"/>
    <cellStyle name="Millares 12 2 4 2 2 2" xfId="19510" xr:uid="{F27D2001-C887-490F-AA7F-0422F88B0F85}"/>
    <cellStyle name="Millares 12 2 4 2 2 2 2" xfId="54520" xr:uid="{9973CB3B-1C88-48FF-ABF1-58A5A5A86B33}"/>
    <cellStyle name="Millares 12 2 4 2 2 2 3" xfId="37015" xr:uid="{E2AD8B7F-E194-4F6F-AC66-BF3DBB3E4928}"/>
    <cellStyle name="Millares 12 2 4 2 2 3" xfId="45768" xr:uid="{DA0D104A-8969-4291-9DC8-A57B4C814F8F}"/>
    <cellStyle name="Millares 12 2 4 2 2 4" xfId="28263" xr:uid="{8C8DB197-C876-4427-A52C-A9048B8E447B}"/>
    <cellStyle name="Millares 12 2 4 2 3" xfId="15134" xr:uid="{2260658B-8AEB-431C-87E0-2126296D20FF}"/>
    <cellStyle name="Millares 12 2 4 2 3 2" xfId="50144" xr:uid="{40618D04-CD5B-4AE2-87CB-E37E9BED8088}"/>
    <cellStyle name="Millares 12 2 4 2 3 3" xfId="32639" xr:uid="{17A3D6F1-B9C2-4E36-9D54-7C7073E29EC1}"/>
    <cellStyle name="Millares 12 2 4 2 4" xfId="41392" xr:uid="{5E54C70E-6DFC-44CB-9A80-B6C11C2B5FA7}"/>
    <cellStyle name="Millares 12 2 4 2 5" xfId="23887" xr:uid="{5A2B7098-FF7F-44BE-9C73-966D8DA58CEA}"/>
    <cellStyle name="Millares 12 2 4 3" xfId="8569" xr:uid="{00000000-0005-0000-0000-00005C0D0000}"/>
    <cellStyle name="Millares 12 2 4 3 2" xfId="17322" xr:uid="{F4527FD1-0A90-4D53-AB46-04D32960A753}"/>
    <cellStyle name="Millares 12 2 4 3 2 2" xfId="52332" xr:uid="{81DAB987-96B8-40FF-9359-DA5284176820}"/>
    <cellStyle name="Millares 12 2 4 3 2 3" xfId="34827" xr:uid="{71822B35-2870-49C4-B76E-8D4B8E82D2EB}"/>
    <cellStyle name="Millares 12 2 4 3 3" xfId="43580" xr:uid="{F02F2DE6-BA7D-41A5-9EFE-4EFBD5F772FE}"/>
    <cellStyle name="Millares 12 2 4 3 4" xfId="26075" xr:uid="{454827C9-7F88-476E-B4C8-FCDA55CC94D6}"/>
    <cellStyle name="Millares 12 2 4 4" xfId="12946" xr:uid="{5992B4C9-82DF-41C9-9F54-4BA24DD8F1B1}"/>
    <cellStyle name="Millares 12 2 4 4 2" xfId="47956" xr:uid="{72C530EF-CDC1-4627-AEDF-CB091751C1B8}"/>
    <cellStyle name="Millares 12 2 4 4 3" xfId="30451" xr:uid="{AF955E47-872B-48A0-83E3-B16E0CF9CAA0}"/>
    <cellStyle name="Millares 12 2 4 5" xfId="39204" xr:uid="{9F353C75-7932-4A9E-8121-DEC5489A8C58}"/>
    <cellStyle name="Millares 12 2 4 6" xfId="21699" xr:uid="{569955E9-79EC-4268-961B-1F88F640B46B}"/>
    <cellStyle name="Millares 12 2 5" xfId="5286" xr:uid="{00000000-0005-0000-0000-00005D0D0000}"/>
    <cellStyle name="Millares 12 2 5 2" xfId="9663" xr:uid="{00000000-0005-0000-0000-00005E0D0000}"/>
    <cellStyle name="Millares 12 2 5 2 2" xfId="18416" xr:uid="{822EA31B-C28F-431E-8BDF-A32332C806AF}"/>
    <cellStyle name="Millares 12 2 5 2 2 2" xfId="53426" xr:uid="{290A541B-D7F0-4588-94B4-36852BDBA080}"/>
    <cellStyle name="Millares 12 2 5 2 2 3" xfId="35921" xr:uid="{021AE7F1-3A88-43A4-AB72-25BB91EF6F41}"/>
    <cellStyle name="Millares 12 2 5 2 3" xfId="44674" xr:uid="{0CF31A16-B772-457A-81CC-157615D86856}"/>
    <cellStyle name="Millares 12 2 5 2 4" xfId="27169" xr:uid="{0F487316-CD69-48E0-9864-320CB0BF3492}"/>
    <cellStyle name="Millares 12 2 5 3" xfId="14040" xr:uid="{C3355ABF-ADDC-4923-932D-3D2EFCDAAC09}"/>
    <cellStyle name="Millares 12 2 5 3 2" xfId="49050" xr:uid="{34668AFA-43F2-401F-9A2C-ECD73FFB7FE2}"/>
    <cellStyle name="Millares 12 2 5 3 3" xfId="31545" xr:uid="{DD3C5F29-FFB4-4DF4-B64E-810746DC0D07}"/>
    <cellStyle name="Millares 12 2 5 4" xfId="40298" xr:uid="{D56B1060-AD8F-4C93-B13C-146063130F3A}"/>
    <cellStyle name="Millares 12 2 5 5" xfId="22793" xr:uid="{FFE7C23D-1186-4452-9710-FDE9E28C3B1A}"/>
    <cellStyle name="Millares 12 2 6" xfId="7475" xr:uid="{00000000-0005-0000-0000-00005F0D0000}"/>
    <cellStyle name="Millares 12 2 6 2" xfId="16228" xr:uid="{02A9D1A3-6063-4EDD-97A5-D710A88BE351}"/>
    <cellStyle name="Millares 12 2 6 2 2" xfId="51238" xr:uid="{994D31DB-2D08-4D5C-99F7-D14FD68E1750}"/>
    <cellStyle name="Millares 12 2 6 2 3" xfId="33733" xr:uid="{60743F9C-C7BE-4008-B3BA-F37A7F93B8CF}"/>
    <cellStyle name="Millares 12 2 6 3" xfId="42486" xr:uid="{2ABFFFB4-50C2-47E6-AEAC-AC8EADAA7851}"/>
    <cellStyle name="Millares 12 2 6 4" xfId="24981" xr:uid="{094543D9-937E-4B94-B971-CF99AC24BC4B}"/>
    <cellStyle name="Millares 12 2 7" xfId="11852" xr:uid="{F13C295F-576D-4C35-95EC-57B48C95A3C6}"/>
    <cellStyle name="Millares 12 2 7 2" xfId="46862" xr:uid="{C3CD5576-7BCA-4CFD-9691-02D71321DEE9}"/>
    <cellStyle name="Millares 12 2 7 3" xfId="29357" xr:uid="{C9CF6A92-230F-4FC4-AC1B-D5FC29F1207A}"/>
    <cellStyle name="Millares 12 2 8" xfId="38110" xr:uid="{0D7BA480-37D8-40F0-B852-57D0E07D2123}"/>
    <cellStyle name="Millares 12 2 9" xfId="20605" xr:uid="{CC28FF94-0C3A-4D9E-94E6-36BC88D996E5}"/>
    <cellStyle name="Millares 12 3" xfId="3252" xr:uid="{00000000-0005-0000-0000-0000600D0000}"/>
    <cellStyle name="Millares 12 3 2" xfId="3805" xr:uid="{00000000-0005-0000-0000-0000610D0000}"/>
    <cellStyle name="Millares 12 3 2 2" xfId="4901" xr:uid="{00000000-0005-0000-0000-0000620D0000}"/>
    <cellStyle name="Millares 12 3 2 2 2" xfId="7090" xr:uid="{00000000-0005-0000-0000-0000630D0000}"/>
    <cellStyle name="Millares 12 3 2 2 2 2" xfId="11467" xr:uid="{00000000-0005-0000-0000-0000640D0000}"/>
    <cellStyle name="Millares 12 3 2 2 2 2 2" xfId="20220" xr:uid="{66049903-D921-463E-9459-89252D341572}"/>
    <cellStyle name="Millares 12 3 2 2 2 2 2 2" xfId="55230" xr:uid="{0D53AE99-C7C5-4398-9824-C6FC4CD874EE}"/>
    <cellStyle name="Millares 12 3 2 2 2 2 2 3" xfId="37725" xr:uid="{409E921C-343B-4040-9CFC-FD4644C93352}"/>
    <cellStyle name="Millares 12 3 2 2 2 2 3" xfId="46478" xr:uid="{E8EF7F9D-E333-4EE0-906A-88F51A515F4E}"/>
    <cellStyle name="Millares 12 3 2 2 2 2 4" xfId="28973" xr:uid="{D3F73A65-E512-455E-ACFE-6501B6934EED}"/>
    <cellStyle name="Millares 12 3 2 2 2 3" xfId="15844" xr:uid="{1B6707DA-7C17-40E0-B24B-63EA21538C49}"/>
    <cellStyle name="Millares 12 3 2 2 2 3 2" xfId="50854" xr:uid="{A0B9CB95-C9B8-4321-9237-A4E84DEBB66F}"/>
    <cellStyle name="Millares 12 3 2 2 2 3 3" xfId="33349" xr:uid="{9AE9D102-B803-4F30-81E3-1FCCB2768E7F}"/>
    <cellStyle name="Millares 12 3 2 2 2 4" xfId="42102" xr:uid="{AEAF3CB0-380E-484E-9A0F-16151CA00031}"/>
    <cellStyle name="Millares 12 3 2 2 2 5" xfId="24597" xr:uid="{93DFB4B7-F111-4C73-805A-40BC66387FDB}"/>
    <cellStyle name="Millares 12 3 2 2 3" xfId="9279" xr:uid="{00000000-0005-0000-0000-0000650D0000}"/>
    <cellStyle name="Millares 12 3 2 2 3 2" xfId="18032" xr:uid="{788736BF-1D5F-4E92-8BE4-481889D72D44}"/>
    <cellStyle name="Millares 12 3 2 2 3 2 2" xfId="53042" xr:uid="{57B54358-2E56-465F-A723-B47FACBA7BFB}"/>
    <cellStyle name="Millares 12 3 2 2 3 2 3" xfId="35537" xr:uid="{CD29086C-EE12-45EA-AA19-A6CA707E1F8E}"/>
    <cellStyle name="Millares 12 3 2 2 3 3" xfId="44290" xr:uid="{A54E1C94-D9D8-4864-97D8-51A2235BB8B4}"/>
    <cellStyle name="Millares 12 3 2 2 3 4" xfId="26785" xr:uid="{B4A9744C-EEB4-481C-A466-B4B786E4A3C7}"/>
    <cellStyle name="Millares 12 3 2 2 4" xfId="13656" xr:uid="{B6A9CDA8-2DBD-40F1-ACA9-30504B313B40}"/>
    <cellStyle name="Millares 12 3 2 2 4 2" xfId="48666" xr:uid="{7919B165-2BDD-414C-8B65-78E808976436}"/>
    <cellStyle name="Millares 12 3 2 2 4 3" xfId="31161" xr:uid="{F54C99FA-A6CA-4DE7-A97F-B9F5AB973357}"/>
    <cellStyle name="Millares 12 3 2 2 5" xfId="39914" xr:uid="{54F301ED-5462-4A61-915F-0AF5B1F6905A}"/>
    <cellStyle name="Millares 12 3 2 2 6" xfId="22409" xr:uid="{398A7F82-528B-40A3-8336-70DA0FD95AF9}"/>
    <cellStyle name="Millares 12 3 2 3" xfId="5996" xr:uid="{00000000-0005-0000-0000-0000660D0000}"/>
    <cellStyle name="Millares 12 3 2 3 2" xfId="10373" xr:uid="{00000000-0005-0000-0000-0000670D0000}"/>
    <cellStyle name="Millares 12 3 2 3 2 2" xfId="19126" xr:uid="{BD8F52DF-1947-4257-AC76-985ABE27A7B0}"/>
    <cellStyle name="Millares 12 3 2 3 2 2 2" xfId="54136" xr:uid="{6D0E451A-7E4C-4127-8C6E-198162A74AF4}"/>
    <cellStyle name="Millares 12 3 2 3 2 2 3" xfId="36631" xr:uid="{49BE8C9F-70FC-48C4-91D3-10EE36DAD2EF}"/>
    <cellStyle name="Millares 12 3 2 3 2 3" xfId="45384" xr:uid="{032D879A-365C-44F5-84A2-2BB77CBAC68E}"/>
    <cellStyle name="Millares 12 3 2 3 2 4" xfId="27879" xr:uid="{0EA1BF27-190B-4B33-9200-E795A2D6EB5C}"/>
    <cellStyle name="Millares 12 3 2 3 3" xfId="14750" xr:uid="{84E8BF06-02D5-48C3-81E6-21C6A2A7D3A6}"/>
    <cellStyle name="Millares 12 3 2 3 3 2" xfId="49760" xr:uid="{36016951-ABBA-40D1-8F57-D1FED5432C0D}"/>
    <cellStyle name="Millares 12 3 2 3 3 3" xfId="32255" xr:uid="{61AACF9B-885A-4D27-866F-1EA5D0DAFDB8}"/>
    <cellStyle name="Millares 12 3 2 3 4" xfId="41008" xr:uid="{CA975857-226E-45E8-9747-32C9164EFCF9}"/>
    <cellStyle name="Millares 12 3 2 3 5" xfId="23503" xr:uid="{18BA1906-D16E-45BE-8A89-05449744A278}"/>
    <cellStyle name="Millares 12 3 2 4" xfId="8185" xr:uid="{00000000-0005-0000-0000-0000680D0000}"/>
    <cellStyle name="Millares 12 3 2 4 2" xfId="16938" xr:uid="{E591F1D4-7909-4973-BB1E-EB61C7C75525}"/>
    <cellStyle name="Millares 12 3 2 4 2 2" xfId="51948" xr:uid="{03982436-27C7-4602-843E-B1526E6CEED9}"/>
    <cellStyle name="Millares 12 3 2 4 2 3" xfId="34443" xr:uid="{E6F65970-E75F-4781-8140-69CD87203561}"/>
    <cellStyle name="Millares 12 3 2 4 3" xfId="43196" xr:uid="{6160BE80-0276-4D35-B3A6-08F1911E7D4A}"/>
    <cellStyle name="Millares 12 3 2 4 4" xfId="25691" xr:uid="{61D60A3D-87DA-4DAD-9A5B-F5ED1A8EDF2D}"/>
    <cellStyle name="Millares 12 3 2 5" xfId="12562" xr:uid="{C44EBF2E-0CCB-432F-8E32-F279A4C25CF7}"/>
    <cellStyle name="Millares 12 3 2 5 2" xfId="47572" xr:uid="{535F85C0-1B26-4CDB-A827-A370158FFC67}"/>
    <cellStyle name="Millares 12 3 2 5 3" xfId="30067" xr:uid="{403653F5-5971-431D-987F-74B57BF286C1}"/>
    <cellStyle name="Millares 12 3 2 6" xfId="38820" xr:uid="{8E7F9630-60C1-4ACF-A219-278C6D540D45}"/>
    <cellStyle name="Millares 12 3 2 7" xfId="21315" xr:uid="{5ED677AD-E982-4AB4-953A-0630F74604D2}"/>
    <cellStyle name="Millares 12 3 3" xfId="4353" xr:uid="{00000000-0005-0000-0000-0000690D0000}"/>
    <cellStyle name="Millares 12 3 3 2" xfId="6542" xr:uid="{00000000-0005-0000-0000-00006A0D0000}"/>
    <cellStyle name="Millares 12 3 3 2 2" xfId="10919" xr:uid="{00000000-0005-0000-0000-00006B0D0000}"/>
    <cellStyle name="Millares 12 3 3 2 2 2" xfId="19672" xr:uid="{ACE44447-697D-49C0-86ED-9228A3E45D21}"/>
    <cellStyle name="Millares 12 3 3 2 2 2 2" xfId="54682" xr:uid="{DA93327A-BA52-4BA4-95FF-C86BE677F360}"/>
    <cellStyle name="Millares 12 3 3 2 2 2 3" xfId="37177" xr:uid="{5E407A79-799E-4004-91C1-B5A5F9E7F34A}"/>
    <cellStyle name="Millares 12 3 3 2 2 3" xfId="45930" xr:uid="{8FC82045-B4F2-4928-B66A-EF05746E4E45}"/>
    <cellStyle name="Millares 12 3 3 2 2 4" xfId="28425" xr:uid="{8EF9B296-F568-49E5-8F82-0D3E0CDF56B7}"/>
    <cellStyle name="Millares 12 3 3 2 3" xfId="15296" xr:uid="{C1073675-073F-4E6B-A37C-FCFA013558AD}"/>
    <cellStyle name="Millares 12 3 3 2 3 2" xfId="50306" xr:uid="{20EDFDE0-0ACD-4A93-9535-56B5A842E6BD}"/>
    <cellStyle name="Millares 12 3 3 2 3 3" xfId="32801" xr:uid="{329072FE-6757-44F9-A207-3AB87D400675}"/>
    <cellStyle name="Millares 12 3 3 2 4" xfId="41554" xr:uid="{C8F56E44-FD5B-4D21-A29C-F1A9034A92EB}"/>
    <cellStyle name="Millares 12 3 3 2 5" xfId="24049" xr:uid="{CCA753F1-2A97-41F0-88B6-6659ED22771E}"/>
    <cellStyle name="Millares 12 3 3 3" xfId="8731" xr:uid="{00000000-0005-0000-0000-00006C0D0000}"/>
    <cellStyle name="Millares 12 3 3 3 2" xfId="17484" xr:uid="{92DD2D6C-F49D-4300-BAA6-46F740599A5F}"/>
    <cellStyle name="Millares 12 3 3 3 2 2" xfId="52494" xr:uid="{82381C88-DD6D-4E0D-9F5C-7004337082DA}"/>
    <cellStyle name="Millares 12 3 3 3 2 3" xfId="34989" xr:uid="{524DCE8A-56A7-45F1-83F6-1D08A319A698}"/>
    <cellStyle name="Millares 12 3 3 3 3" xfId="43742" xr:uid="{9CC44B6E-4EA2-4A8D-80B4-875DDD09CB77}"/>
    <cellStyle name="Millares 12 3 3 3 4" xfId="26237" xr:uid="{6FF2E018-B635-4D59-A838-780A482EDF03}"/>
    <cellStyle name="Millares 12 3 3 4" xfId="13108" xr:uid="{9F85B2A7-7800-4A86-9F70-E57894DF5B95}"/>
    <cellStyle name="Millares 12 3 3 4 2" xfId="48118" xr:uid="{C782E893-CF61-435D-8A1E-7EBBD0803963}"/>
    <cellStyle name="Millares 12 3 3 4 3" xfId="30613" xr:uid="{10C764F6-0EF0-47E9-ADC2-B3C201465467}"/>
    <cellStyle name="Millares 12 3 3 5" xfId="39366" xr:uid="{E7D7F81D-5942-466C-904B-37B0DCD0E947}"/>
    <cellStyle name="Millares 12 3 3 6" xfId="21861" xr:uid="{5CA60816-F3DB-4E3B-8850-7F10B38A7735}"/>
    <cellStyle name="Millares 12 3 4" xfId="5448" xr:uid="{00000000-0005-0000-0000-00006D0D0000}"/>
    <cellStyle name="Millares 12 3 4 2" xfId="9825" xr:uid="{00000000-0005-0000-0000-00006E0D0000}"/>
    <cellStyle name="Millares 12 3 4 2 2" xfId="18578" xr:uid="{7BD1D00B-2EDB-4021-92C7-0907355C4A51}"/>
    <cellStyle name="Millares 12 3 4 2 2 2" xfId="53588" xr:uid="{869AF3DC-9843-4DED-A58F-8A68F62FF7DE}"/>
    <cellStyle name="Millares 12 3 4 2 2 3" xfId="36083" xr:uid="{59456098-8B9B-494E-92FB-5868D092A10E}"/>
    <cellStyle name="Millares 12 3 4 2 3" xfId="44836" xr:uid="{ECD75789-A393-4689-B0E2-43925C0DD9F4}"/>
    <cellStyle name="Millares 12 3 4 2 4" xfId="27331" xr:uid="{3F582566-46FA-45A4-ABBE-5E8EE3A06652}"/>
    <cellStyle name="Millares 12 3 4 3" xfId="14202" xr:uid="{92F38B2A-530A-4C15-9289-F4DC9A8D25DF}"/>
    <cellStyle name="Millares 12 3 4 3 2" xfId="49212" xr:uid="{FBB3CD7C-7F9F-4068-9418-E9E083BD20F3}"/>
    <cellStyle name="Millares 12 3 4 3 3" xfId="31707" xr:uid="{BB642EC8-C8F0-438A-996B-85BDAB08C3F9}"/>
    <cellStyle name="Millares 12 3 4 4" xfId="40460" xr:uid="{A9E63BD5-D109-4D09-BAB5-73CA05B5F09B}"/>
    <cellStyle name="Millares 12 3 4 5" xfId="22955" xr:uid="{BCD30CC1-4720-40BA-B0F8-061AB14D88C9}"/>
    <cellStyle name="Millares 12 3 5" xfId="7637" xr:uid="{00000000-0005-0000-0000-00006F0D0000}"/>
    <cellStyle name="Millares 12 3 5 2" xfId="16390" xr:uid="{BE20F4A4-E996-4AAC-90B3-B139B9B7CC33}"/>
    <cellStyle name="Millares 12 3 5 2 2" xfId="51400" xr:uid="{334C10E9-DE4B-4F91-ACE4-140D678EDD45}"/>
    <cellStyle name="Millares 12 3 5 2 3" xfId="33895" xr:uid="{2099A2C6-9103-4FDB-9FAD-89C0BFC4DDFF}"/>
    <cellStyle name="Millares 12 3 5 3" xfId="42648" xr:uid="{CF740EF9-EAE9-469F-89E6-078B7D57BF17}"/>
    <cellStyle name="Millares 12 3 5 4" xfId="25143" xr:uid="{1B297094-9BAB-4749-A13A-62AF0A886D02}"/>
    <cellStyle name="Millares 12 3 6" xfId="12014" xr:uid="{3BD9360A-AC7C-4F65-9BCA-518F0AFCDC00}"/>
    <cellStyle name="Millares 12 3 6 2" xfId="47024" xr:uid="{F22200AA-FFB9-4F70-8C2F-38808034096B}"/>
    <cellStyle name="Millares 12 3 6 3" xfId="29519" xr:uid="{47D92CA0-D12E-45C0-9D7F-8E22EE50A1A8}"/>
    <cellStyle name="Millares 12 3 7" xfId="38272" xr:uid="{12557EE6-9BDC-4979-9B1E-9BA4744BEF48}"/>
    <cellStyle name="Millares 12 3 8" xfId="20767" xr:uid="{B10BB1C1-85B3-43F0-87A7-F74F2543FB40}"/>
    <cellStyle name="Millares 12 4" xfId="3531" xr:uid="{00000000-0005-0000-0000-0000700D0000}"/>
    <cellStyle name="Millares 12 4 2" xfId="4627" xr:uid="{00000000-0005-0000-0000-0000710D0000}"/>
    <cellStyle name="Millares 12 4 2 2" xfId="6816" xr:uid="{00000000-0005-0000-0000-0000720D0000}"/>
    <cellStyle name="Millares 12 4 2 2 2" xfId="11193" xr:uid="{00000000-0005-0000-0000-0000730D0000}"/>
    <cellStyle name="Millares 12 4 2 2 2 2" xfId="19946" xr:uid="{772B02D6-8C53-474D-A107-5C8AF95D3131}"/>
    <cellStyle name="Millares 12 4 2 2 2 2 2" xfId="54956" xr:uid="{D2A7CE06-5D21-40B3-ABB3-74DD6F366496}"/>
    <cellStyle name="Millares 12 4 2 2 2 2 3" xfId="37451" xr:uid="{0B2A57F6-2358-4E0F-AA44-640E1EF719A3}"/>
    <cellStyle name="Millares 12 4 2 2 2 3" xfId="46204" xr:uid="{DE03E7AD-9E22-4721-A082-6C8B18883EBC}"/>
    <cellStyle name="Millares 12 4 2 2 2 4" xfId="28699" xr:uid="{246B39CA-8199-4E05-A40E-B92056D7D1CC}"/>
    <cellStyle name="Millares 12 4 2 2 3" xfId="15570" xr:uid="{E85B3D36-82A6-4898-AA38-297BB2C6659F}"/>
    <cellStyle name="Millares 12 4 2 2 3 2" xfId="50580" xr:uid="{A0FDB93B-ADA8-4D33-A224-F816898F0B29}"/>
    <cellStyle name="Millares 12 4 2 2 3 3" xfId="33075" xr:uid="{8F19A332-4D69-4977-BA3C-86DC825CEF21}"/>
    <cellStyle name="Millares 12 4 2 2 4" xfId="41828" xr:uid="{E82B3EBF-0679-468A-83B8-981185CEB02A}"/>
    <cellStyle name="Millares 12 4 2 2 5" xfId="24323" xr:uid="{07D06726-9784-4D1A-AC65-B4E152625A20}"/>
    <cellStyle name="Millares 12 4 2 3" xfId="9005" xr:uid="{00000000-0005-0000-0000-0000740D0000}"/>
    <cellStyle name="Millares 12 4 2 3 2" xfId="17758" xr:uid="{DE460F75-877B-4075-8713-2BB1AE08A02D}"/>
    <cellStyle name="Millares 12 4 2 3 2 2" xfId="52768" xr:uid="{D22E08F3-B9B5-4FEE-9C2C-40DD779D3D00}"/>
    <cellStyle name="Millares 12 4 2 3 2 3" xfId="35263" xr:uid="{52E49E14-10A0-4B6F-A186-AF159C18DB76}"/>
    <cellStyle name="Millares 12 4 2 3 3" xfId="44016" xr:uid="{AD6E1E6F-C928-4B35-9C3B-9B675DD867EB}"/>
    <cellStyle name="Millares 12 4 2 3 4" xfId="26511" xr:uid="{E032B606-CB1E-45EB-A1E6-161AE51C6B4C}"/>
    <cellStyle name="Millares 12 4 2 4" xfId="13382" xr:uid="{78BEEF4D-974D-4DC5-ADF1-84707966AAC5}"/>
    <cellStyle name="Millares 12 4 2 4 2" xfId="48392" xr:uid="{6417E5BE-4560-4623-99E3-637341CEF1C4}"/>
    <cellStyle name="Millares 12 4 2 4 3" xfId="30887" xr:uid="{1C21A535-BB23-48B5-A8FF-2E199875FBEF}"/>
    <cellStyle name="Millares 12 4 2 5" xfId="39640" xr:uid="{E48E3BA4-DEB5-4600-9EA8-8A984BC02BD4}"/>
    <cellStyle name="Millares 12 4 2 6" xfId="22135" xr:uid="{E38F90EF-462B-4267-9B8A-C4FA13749FD9}"/>
    <cellStyle name="Millares 12 4 3" xfId="5722" xr:uid="{00000000-0005-0000-0000-0000750D0000}"/>
    <cellStyle name="Millares 12 4 3 2" xfId="10099" xr:uid="{00000000-0005-0000-0000-0000760D0000}"/>
    <cellStyle name="Millares 12 4 3 2 2" xfId="18852" xr:uid="{B54219A2-F423-474D-8846-FD65242EA8C8}"/>
    <cellStyle name="Millares 12 4 3 2 2 2" xfId="53862" xr:uid="{7A3AA71B-2089-478F-9E13-1BD208401281}"/>
    <cellStyle name="Millares 12 4 3 2 2 3" xfId="36357" xr:uid="{38FE6FBC-BDD9-41E5-927D-A2453195E0BB}"/>
    <cellStyle name="Millares 12 4 3 2 3" xfId="45110" xr:uid="{2B091F58-890D-4827-A11E-B683E755E550}"/>
    <cellStyle name="Millares 12 4 3 2 4" xfId="27605" xr:uid="{5E9E6B4F-A387-4AF9-A18D-0BC2748E4912}"/>
    <cellStyle name="Millares 12 4 3 3" xfId="14476" xr:uid="{0301D88B-4E28-40E4-BE00-F20EE13A9F96}"/>
    <cellStyle name="Millares 12 4 3 3 2" xfId="49486" xr:uid="{6BC0803D-FCE3-43DF-A684-A925A36BF298}"/>
    <cellStyle name="Millares 12 4 3 3 3" xfId="31981" xr:uid="{9E38EA77-D22E-4BDB-ADD1-9E3EC7CD9676}"/>
    <cellStyle name="Millares 12 4 3 4" xfId="40734" xr:uid="{715B185D-5099-4A97-8BAA-C20AD250C596}"/>
    <cellStyle name="Millares 12 4 3 5" xfId="23229" xr:uid="{36449391-EDAE-4915-B644-E5A8C8BC5DC6}"/>
    <cellStyle name="Millares 12 4 4" xfId="7911" xr:uid="{00000000-0005-0000-0000-0000770D0000}"/>
    <cellStyle name="Millares 12 4 4 2" xfId="16664" xr:uid="{DD5AFE11-37F1-4A2A-AFE4-83F407094BBF}"/>
    <cellStyle name="Millares 12 4 4 2 2" xfId="51674" xr:uid="{E3655D71-50E9-43ED-BF0C-5F7211A678D5}"/>
    <cellStyle name="Millares 12 4 4 2 3" xfId="34169" xr:uid="{F98BCF0A-53D7-4757-BE1C-B490078A22F9}"/>
    <cellStyle name="Millares 12 4 4 3" xfId="42922" xr:uid="{B80CFD3E-E310-446A-9D67-AFFE18AB1CBD}"/>
    <cellStyle name="Millares 12 4 4 4" xfId="25417" xr:uid="{57FC05D2-8AB5-460D-89E7-FD51789B79F2}"/>
    <cellStyle name="Millares 12 4 5" xfId="12288" xr:uid="{35A04BC3-4620-47A6-849A-B31B9F0B5FB9}"/>
    <cellStyle name="Millares 12 4 5 2" xfId="47298" xr:uid="{401E66E8-BBC3-4BAB-BEEC-4C49364A5221}"/>
    <cellStyle name="Millares 12 4 5 3" xfId="29793" xr:uid="{867B201F-0320-4B31-841E-C5E505F77220}"/>
    <cellStyle name="Millares 12 4 6" xfId="38546" xr:uid="{F2D679F2-DC1D-4300-BB12-B28A9DCD776C}"/>
    <cellStyle name="Millares 12 4 7" xfId="21041" xr:uid="{ED2E4F58-5F2E-4F23-B7E5-5EF3F76D87E9}"/>
    <cellStyle name="Millares 12 5" xfId="4079" xr:uid="{00000000-0005-0000-0000-0000780D0000}"/>
    <cellStyle name="Millares 12 5 2" xfId="6268" xr:uid="{00000000-0005-0000-0000-0000790D0000}"/>
    <cellStyle name="Millares 12 5 2 2" xfId="10645" xr:uid="{00000000-0005-0000-0000-00007A0D0000}"/>
    <cellStyle name="Millares 12 5 2 2 2" xfId="19398" xr:uid="{EBEA168E-5B2B-43D1-B6F6-B541062C7C35}"/>
    <cellStyle name="Millares 12 5 2 2 2 2" xfId="54408" xr:uid="{C61FE420-F055-4D12-AC4D-15FDAFC8C264}"/>
    <cellStyle name="Millares 12 5 2 2 2 3" xfId="36903" xr:uid="{0E5E9F50-79F2-4808-A8EE-20F847269479}"/>
    <cellStyle name="Millares 12 5 2 2 3" xfId="45656" xr:uid="{FAACDCAE-16E6-4C0A-B128-07B21D39998A}"/>
    <cellStyle name="Millares 12 5 2 2 4" xfId="28151" xr:uid="{FE4A0E56-16F2-4F50-A2CD-D47E1B1D5D82}"/>
    <cellStyle name="Millares 12 5 2 3" xfId="15022" xr:uid="{8CCE88DC-1FBA-4F76-BE3C-8692912A354D}"/>
    <cellStyle name="Millares 12 5 2 3 2" xfId="50032" xr:uid="{CBF31830-21D3-4E1C-8F66-6B2084CE6D3B}"/>
    <cellStyle name="Millares 12 5 2 3 3" xfId="32527" xr:uid="{5A60FE08-A72C-45E5-9E05-9BFD55F1A9BB}"/>
    <cellStyle name="Millares 12 5 2 4" xfId="41280" xr:uid="{A0F1220A-68F5-4735-AB20-2EB2CE42DE02}"/>
    <cellStyle name="Millares 12 5 2 5" xfId="23775" xr:uid="{0C1B276D-A486-4770-8C07-39F8115D6F1E}"/>
    <cellStyle name="Millares 12 5 3" xfId="8457" xr:uid="{00000000-0005-0000-0000-00007B0D0000}"/>
    <cellStyle name="Millares 12 5 3 2" xfId="17210" xr:uid="{712B35B1-56DE-4EFC-A3A4-ED6E1708C11F}"/>
    <cellStyle name="Millares 12 5 3 2 2" xfId="52220" xr:uid="{EF72D311-5E8F-4AA2-BCA2-D05841CBD923}"/>
    <cellStyle name="Millares 12 5 3 2 3" xfId="34715" xr:uid="{B9AF9471-EC6A-4D13-8FBD-314C0C02A99C}"/>
    <cellStyle name="Millares 12 5 3 3" xfId="43468" xr:uid="{3C2C22A8-2519-478A-B716-B89415059F2A}"/>
    <cellStyle name="Millares 12 5 3 4" xfId="25963" xr:uid="{969EBE89-7919-4542-BEBF-454AD1B62CF1}"/>
    <cellStyle name="Millares 12 5 4" xfId="12834" xr:uid="{A662A88E-E738-4D01-867C-4168EE4CDD9B}"/>
    <cellStyle name="Millares 12 5 4 2" xfId="47844" xr:uid="{902D578A-72AC-4570-8C13-E14C57D73AD1}"/>
    <cellStyle name="Millares 12 5 4 3" xfId="30339" xr:uid="{D6D314D7-6992-4687-8CF0-4D35FF1119EE}"/>
    <cellStyle name="Millares 12 5 5" xfId="39092" xr:uid="{449DE0C1-1FC7-40FF-9D6A-B860CC4ED678}"/>
    <cellStyle name="Millares 12 5 6" xfId="21587" xr:uid="{ACD0B502-DBB8-47D2-AC00-0B33F920D3DF}"/>
    <cellStyle name="Millares 12 6" xfId="5174" xr:uid="{00000000-0005-0000-0000-00007C0D0000}"/>
    <cellStyle name="Millares 12 6 2" xfId="9551" xr:uid="{00000000-0005-0000-0000-00007D0D0000}"/>
    <cellStyle name="Millares 12 6 2 2" xfId="18304" xr:uid="{A6F47A19-6398-4E4B-BC09-0EDD919B66EC}"/>
    <cellStyle name="Millares 12 6 2 2 2" xfId="53314" xr:uid="{DD9B7410-F591-4721-98E8-3A4073E589AE}"/>
    <cellStyle name="Millares 12 6 2 2 3" xfId="35809" xr:uid="{DD8AA655-8048-472D-BD6A-8502591ECE24}"/>
    <cellStyle name="Millares 12 6 2 3" xfId="44562" xr:uid="{F0AD7050-BB23-44A4-8617-8CD1E31EEBBA}"/>
    <cellStyle name="Millares 12 6 2 4" xfId="27057" xr:uid="{BF0974D6-D099-480B-8E84-F3199CF40769}"/>
    <cellStyle name="Millares 12 6 3" xfId="13928" xr:uid="{1ABF6A81-1765-4E7C-A129-F6A174FBFD31}"/>
    <cellStyle name="Millares 12 6 3 2" xfId="48938" xr:uid="{CBC53C8B-7A3A-46C3-9105-5E74133531F0}"/>
    <cellStyle name="Millares 12 6 3 3" xfId="31433" xr:uid="{C66F346E-500D-4CB3-9EC1-C0E632915737}"/>
    <cellStyle name="Millares 12 6 4" xfId="40186" xr:uid="{0D317206-6B21-4862-8F4F-46EBB49F5BD4}"/>
    <cellStyle name="Millares 12 6 5" xfId="22681" xr:uid="{90D2A210-4CAD-4F27-A4BB-8CB2E7A51EB6}"/>
    <cellStyle name="Millares 12 7" xfId="7363" xr:uid="{00000000-0005-0000-0000-00007E0D0000}"/>
    <cellStyle name="Millares 12 7 2" xfId="16116" xr:uid="{82B4ED67-E1B7-49CC-B48B-BB332E6F0FE8}"/>
    <cellStyle name="Millares 12 7 2 2" xfId="51126" xr:uid="{C0CC271C-2E0F-4DD3-A90D-F2F0C8E98A5C}"/>
    <cellStyle name="Millares 12 7 2 3" xfId="33621" xr:uid="{921678BC-0971-4354-95C6-9BDDFDA52E29}"/>
    <cellStyle name="Millares 12 7 3" xfId="42374" xr:uid="{B4AFB88F-3491-4DD1-95C1-7F673843CF86}"/>
    <cellStyle name="Millares 12 7 4" xfId="24869" xr:uid="{17B5C4A8-5AEF-4233-B54F-C8D096B39012}"/>
    <cellStyle name="Millares 12 8" xfId="11740" xr:uid="{32A79DED-56BA-44AF-B374-F9612921D70B}"/>
    <cellStyle name="Millares 12 8 2" xfId="46750" xr:uid="{851A287F-7B3E-451E-8276-F24835B603DC}"/>
    <cellStyle name="Millares 12 8 3" xfId="29245" xr:uid="{90D7B425-DF34-4853-A4AE-BC5724803411}"/>
    <cellStyle name="Millares 12 9" xfId="37998" xr:uid="{0D424518-5EF4-4AB2-BCD5-7885A22EC3F7}"/>
    <cellStyle name="Millares 13" xfId="3091" xr:uid="{00000000-0005-0000-0000-00007F0D0000}"/>
    <cellStyle name="Millares 13 2" xfId="3367" xr:uid="{00000000-0005-0000-0000-0000800D0000}"/>
    <cellStyle name="Millares 13 2 2" xfId="3920" xr:uid="{00000000-0005-0000-0000-0000810D0000}"/>
    <cellStyle name="Millares 13 2 2 2" xfId="5016" xr:uid="{00000000-0005-0000-0000-0000820D0000}"/>
    <cellStyle name="Millares 13 2 2 2 2" xfId="7205" xr:uid="{00000000-0005-0000-0000-0000830D0000}"/>
    <cellStyle name="Millares 13 2 2 2 2 2" xfId="11582" xr:uid="{00000000-0005-0000-0000-0000840D0000}"/>
    <cellStyle name="Millares 13 2 2 2 2 2 2" xfId="20335" xr:uid="{980EEE0C-7B65-4344-A2F5-EB0383FA5241}"/>
    <cellStyle name="Millares 13 2 2 2 2 2 2 2" xfId="55345" xr:uid="{6484E92B-AEA7-4F11-8662-97D6A415878E}"/>
    <cellStyle name="Millares 13 2 2 2 2 2 2 3" xfId="37840" xr:uid="{167229F3-433A-4009-8AD6-F32473F705F5}"/>
    <cellStyle name="Millares 13 2 2 2 2 2 3" xfId="46593" xr:uid="{EDAC7989-5838-4BC4-9E79-B09C394FC4BF}"/>
    <cellStyle name="Millares 13 2 2 2 2 2 4" xfId="29088" xr:uid="{35F70937-0B82-43CF-A1C4-F61813B14E62}"/>
    <cellStyle name="Millares 13 2 2 2 2 3" xfId="15959" xr:uid="{AC0044D6-24C3-43B4-8415-A1711E0C5B90}"/>
    <cellStyle name="Millares 13 2 2 2 2 3 2" xfId="50969" xr:uid="{84AF9ED4-F76B-413E-9A05-3CBCC02DA8B6}"/>
    <cellStyle name="Millares 13 2 2 2 2 3 3" xfId="33464" xr:uid="{0B4FA99B-619E-4E94-9BAA-D27211A7B841}"/>
    <cellStyle name="Millares 13 2 2 2 2 4" xfId="42217" xr:uid="{B020DCD5-EC00-45C0-9B31-D6DB753E5B85}"/>
    <cellStyle name="Millares 13 2 2 2 2 5" xfId="24712" xr:uid="{B434D2F5-5878-43D5-9DDD-5278581C9608}"/>
    <cellStyle name="Millares 13 2 2 2 3" xfId="9394" xr:uid="{00000000-0005-0000-0000-0000850D0000}"/>
    <cellStyle name="Millares 13 2 2 2 3 2" xfId="18147" xr:uid="{1F596CB2-1D1C-4922-B394-41D17A19A926}"/>
    <cellStyle name="Millares 13 2 2 2 3 2 2" xfId="53157" xr:uid="{FED9BF40-9C54-4EF1-ACD9-37F6F7544B86}"/>
    <cellStyle name="Millares 13 2 2 2 3 2 3" xfId="35652" xr:uid="{6C55EF95-DF37-465A-94D1-705A692C6096}"/>
    <cellStyle name="Millares 13 2 2 2 3 3" xfId="44405" xr:uid="{CC1EF454-25A8-4AC4-BB38-37EDD6628CA7}"/>
    <cellStyle name="Millares 13 2 2 2 3 4" xfId="26900" xr:uid="{6EFEEF3B-AB53-47D6-9DF3-36497C7CFEE1}"/>
    <cellStyle name="Millares 13 2 2 2 4" xfId="13771" xr:uid="{317E0945-5ED7-4EB3-BFC1-2A1599AFE89A}"/>
    <cellStyle name="Millares 13 2 2 2 4 2" xfId="48781" xr:uid="{4B933EAF-5AFA-4846-B599-3E8D266EBCAE}"/>
    <cellStyle name="Millares 13 2 2 2 4 3" xfId="31276" xr:uid="{E34D786D-1370-44EC-AB3B-6E5BC214CB1D}"/>
    <cellStyle name="Millares 13 2 2 2 5" xfId="40029" xr:uid="{B187EFF4-5EDD-43DE-B852-79598383DA6A}"/>
    <cellStyle name="Millares 13 2 2 2 6" xfId="22524" xr:uid="{2E3C53CD-958F-4C65-AE70-B8129FA6204D}"/>
    <cellStyle name="Millares 13 2 2 3" xfId="6111" xr:uid="{00000000-0005-0000-0000-0000860D0000}"/>
    <cellStyle name="Millares 13 2 2 3 2" xfId="10488" xr:uid="{00000000-0005-0000-0000-0000870D0000}"/>
    <cellStyle name="Millares 13 2 2 3 2 2" xfId="19241" xr:uid="{E839BD99-EFC0-4671-87BD-CD4ABC80943C}"/>
    <cellStyle name="Millares 13 2 2 3 2 2 2" xfId="54251" xr:uid="{23B42777-8ADA-4E47-BE5B-49173163EE8F}"/>
    <cellStyle name="Millares 13 2 2 3 2 2 3" xfId="36746" xr:uid="{1FF4C8F2-B2EE-4791-BE46-631C914317F3}"/>
    <cellStyle name="Millares 13 2 2 3 2 3" xfId="45499" xr:uid="{40C535E8-1151-4DB0-9306-F2A1E830CF41}"/>
    <cellStyle name="Millares 13 2 2 3 2 4" xfId="27994" xr:uid="{61B4C36B-00E3-4DF2-A542-E23A9E353D5C}"/>
    <cellStyle name="Millares 13 2 2 3 3" xfId="14865" xr:uid="{260CBFA3-F999-4D2F-859D-5DE5FC77429F}"/>
    <cellStyle name="Millares 13 2 2 3 3 2" xfId="49875" xr:uid="{93579580-CA11-4D3C-8F59-BF228D737A97}"/>
    <cellStyle name="Millares 13 2 2 3 3 3" xfId="32370" xr:uid="{87A0A9F3-A025-40B9-9154-F771535B0F9C}"/>
    <cellStyle name="Millares 13 2 2 3 4" xfId="41123" xr:uid="{EEEBB83C-8523-44A1-A868-C3A0070C631B}"/>
    <cellStyle name="Millares 13 2 2 3 5" xfId="23618" xr:uid="{2556CE53-2EAD-45D1-99B1-599F7FCBBE3D}"/>
    <cellStyle name="Millares 13 2 2 4" xfId="8300" xr:uid="{00000000-0005-0000-0000-0000880D0000}"/>
    <cellStyle name="Millares 13 2 2 4 2" xfId="17053" xr:uid="{0D46D7CB-3B56-438E-85BE-343D60486EF3}"/>
    <cellStyle name="Millares 13 2 2 4 2 2" xfId="52063" xr:uid="{57C87509-CE0B-4622-B854-6B23B0D5384E}"/>
    <cellStyle name="Millares 13 2 2 4 2 3" xfId="34558" xr:uid="{FC822A5B-78F9-4036-B725-18236393B695}"/>
    <cellStyle name="Millares 13 2 2 4 3" xfId="43311" xr:uid="{DB4D9E7C-37BC-4E78-B67B-14E49497511F}"/>
    <cellStyle name="Millares 13 2 2 4 4" xfId="25806" xr:uid="{68129A4F-B8BB-497A-A53E-66A9A4013FB7}"/>
    <cellStyle name="Millares 13 2 2 5" xfId="12677" xr:uid="{6FE1AC15-6685-43B7-9B05-B6321EDFC81D}"/>
    <cellStyle name="Millares 13 2 2 5 2" xfId="47687" xr:uid="{E697B741-7BE1-431B-97DE-88A0ADC58052}"/>
    <cellStyle name="Millares 13 2 2 5 3" xfId="30182" xr:uid="{25E9EE04-DAB9-46FC-BB0E-9AB7FB9D988A}"/>
    <cellStyle name="Millares 13 2 2 6" xfId="38935" xr:uid="{507C949A-1BDA-42FD-8077-CDFAE9B1B09C}"/>
    <cellStyle name="Millares 13 2 2 7" xfId="21430" xr:uid="{0801AC15-B653-425F-9BAC-D628D3229634}"/>
    <cellStyle name="Millares 13 2 3" xfId="4468" xr:uid="{00000000-0005-0000-0000-0000890D0000}"/>
    <cellStyle name="Millares 13 2 3 2" xfId="6657" xr:uid="{00000000-0005-0000-0000-00008A0D0000}"/>
    <cellStyle name="Millares 13 2 3 2 2" xfId="11034" xr:uid="{00000000-0005-0000-0000-00008B0D0000}"/>
    <cellStyle name="Millares 13 2 3 2 2 2" xfId="19787" xr:uid="{348A519E-F10E-4637-9281-05AD60F5C275}"/>
    <cellStyle name="Millares 13 2 3 2 2 2 2" xfId="54797" xr:uid="{CEDF718B-C742-40E5-A941-851AAF9CF66B}"/>
    <cellStyle name="Millares 13 2 3 2 2 2 3" xfId="37292" xr:uid="{AB0CB345-0413-4501-AEB1-B44E4B54249D}"/>
    <cellStyle name="Millares 13 2 3 2 2 3" xfId="46045" xr:uid="{B140A12A-54FD-42B6-88F1-A14BA728B284}"/>
    <cellStyle name="Millares 13 2 3 2 2 4" xfId="28540" xr:uid="{D60796B5-A725-4F6C-89BD-7B4100755432}"/>
    <cellStyle name="Millares 13 2 3 2 3" xfId="15411" xr:uid="{DDFA9D04-1170-412F-B699-468D5FBD948B}"/>
    <cellStyle name="Millares 13 2 3 2 3 2" xfId="50421" xr:uid="{F83CDA2C-9649-4C05-B795-0EC508C45E5F}"/>
    <cellStyle name="Millares 13 2 3 2 3 3" xfId="32916" xr:uid="{9862417D-3F3C-40C3-9AD3-D1315F0E6EE6}"/>
    <cellStyle name="Millares 13 2 3 2 4" xfId="41669" xr:uid="{D9405C84-13C8-44F8-A88E-7CB826C4F846}"/>
    <cellStyle name="Millares 13 2 3 2 5" xfId="24164" xr:uid="{38C41AB0-EA26-42BB-8B60-BA2DC03427B5}"/>
    <cellStyle name="Millares 13 2 3 3" xfId="8846" xr:uid="{00000000-0005-0000-0000-00008C0D0000}"/>
    <cellStyle name="Millares 13 2 3 3 2" xfId="17599" xr:uid="{74D5B0D5-03A6-4B81-81CE-E2A4B013595E}"/>
    <cellStyle name="Millares 13 2 3 3 2 2" xfId="52609" xr:uid="{7544DD9D-E4C6-41CA-B954-A98E8E3FB0C1}"/>
    <cellStyle name="Millares 13 2 3 3 2 3" xfId="35104" xr:uid="{E1893B59-1E13-4034-9783-0C42C26F9044}"/>
    <cellStyle name="Millares 13 2 3 3 3" xfId="43857" xr:uid="{5848B5E3-F9A8-4369-97EC-6E35B1F5B6C9}"/>
    <cellStyle name="Millares 13 2 3 3 4" xfId="26352" xr:uid="{AFF6E158-0D37-4203-BBF2-905EE2CCBA62}"/>
    <cellStyle name="Millares 13 2 3 4" xfId="13223" xr:uid="{73EBEBC5-A06E-491A-8438-AE56DB162E0F}"/>
    <cellStyle name="Millares 13 2 3 4 2" xfId="48233" xr:uid="{EC5300CB-98F0-48C3-9CAE-76C525E92F52}"/>
    <cellStyle name="Millares 13 2 3 4 3" xfId="30728" xr:uid="{2823A3E7-4D6B-41AE-A8F8-02DD7D6F9449}"/>
    <cellStyle name="Millares 13 2 3 5" xfId="39481" xr:uid="{F2B7DE42-15F1-4340-82FB-F517C370BB92}"/>
    <cellStyle name="Millares 13 2 3 6" xfId="21976" xr:uid="{1BE230E1-CB8B-45EA-AE90-11EEA6994B33}"/>
    <cellStyle name="Millares 13 2 4" xfId="5563" xr:uid="{00000000-0005-0000-0000-00008D0D0000}"/>
    <cellStyle name="Millares 13 2 4 2" xfId="9940" xr:uid="{00000000-0005-0000-0000-00008E0D0000}"/>
    <cellStyle name="Millares 13 2 4 2 2" xfId="18693" xr:uid="{091E74F9-D3DB-4E0D-BD3A-FE4DDE18ED8A}"/>
    <cellStyle name="Millares 13 2 4 2 2 2" xfId="53703" xr:uid="{831B3865-3FB4-4254-AB8B-155E2044C683}"/>
    <cellStyle name="Millares 13 2 4 2 2 3" xfId="36198" xr:uid="{9B02F788-7E87-4551-8498-DE2B6B0B2020}"/>
    <cellStyle name="Millares 13 2 4 2 3" xfId="44951" xr:uid="{DC5A6CAC-DD56-4EEF-8CDD-F48745C207E7}"/>
    <cellStyle name="Millares 13 2 4 2 4" xfId="27446" xr:uid="{251B4831-235F-4B75-8F3D-7BFA070B725F}"/>
    <cellStyle name="Millares 13 2 4 3" xfId="14317" xr:uid="{864A2F8A-478E-45B2-9727-D8C07BED46A0}"/>
    <cellStyle name="Millares 13 2 4 3 2" xfId="49327" xr:uid="{18F086CC-4F38-465C-A504-A84001FF3CC7}"/>
    <cellStyle name="Millares 13 2 4 3 3" xfId="31822" xr:uid="{E297DA9A-A212-4F4C-B74B-059A982BAEFD}"/>
    <cellStyle name="Millares 13 2 4 4" xfId="40575" xr:uid="{CF5FAD5A-47F2-4AC8-8D6B-253A674F16E8}"/>
    <cellStyle name="Millares 13 2 4 5" xfId="23070" xr:uid="{3CD47CFE-9FF2-461C-B685-523B4CAD560A}"/>
    <cellStyle name="Millares 13 2 5" xfId="7752" xr:uid="{00000000-0005-0000-0000-00008F0D0000}"/>
    <cellStyle name="Millares 13 2 5 2" xfId="16505" xr:uid="{2BB5F8D9-72CC-4BE5-81DE-323E9078A7AB}"/>
    <cellStyle name="Millares 13 2 5 2 2" xfId="51515" xr:uid="{12543AF9-60C8-4FC3-B1EA-CAFDF3D58CB4}"/>
    <cellStyle name="Millares 13 2 5 2 3" xfId="34010" xr:uid="{1A15F629-5F6B-403C-975F-89034B769B21}"/>
    <cellStyle name="Millares 13 2 5 3" xfId="42763" xr:uid="{85DC08BA-DD67-4E18-92F5-993D60EAD89E}"/>
    <cellStyle name="Millares 13 2 5 4" xfId="25258" xr:uid="{410E1AAA-3B3D-4FC9-B3F1-67B07A9B05E7}"/>
    <cellStyle name="Millares 13 2 6" xfId="12129" xr:uid="{A223EBA2-52E6-4D04-AA7E-991CA1684074}"/>
    <cellStyle name="Millares 13 2 6 2" xfId="47139" xr:uid="{B74C6DB6-F594-4E47-9F12-F60B95225221}"/>
    <cellStyle name="Millares 13 2 6 3" xfId="29634" xr:uid="{D8F4EE9B-3264-4CB9-9493-4F64530389EF}"/>
    <cellStyle name="Millares 13 2 7" xfId="38387" xr:uid="{159B4248-033D-4A5A-B1B0-6C40D2447CFC}"/>
    <cellStyle name="Millares 13 2 8" xfId="20882" xr:uid="{00DA0B0A-461B-4B2E-B3B7-D79A86A4634A}"/>
    <cellStyle name="Millares 13 3" xfId="3646" xr:uid="{00000000-0005-0000-0000-0000900D0000}"/>
    <cellStyle name="Millares 13 3 2" xfId="4742" xr:uid="{00000000-0005-0000-0000-0000910D0000}"/>
    <cellStyle name="Millares 13 3 2 2" xfId="6931" xr:uid="{00000000-0005-0000-0000-0000920D0000}"/>
    <cellStyle name="Millares 13 3 2 2 2" xfId="11308" xr:uid="{00000000-0005-0000-0000-0000930D0000}"/>
    <cellStyle name="Millares 13 3 2 2 2 2" xfId="20061" xr:uid="{FE527BAE-1492-4D03-8DBB-1CC244931E9E}"/>
    <cellStyle name="Millares 13 3 2 2 2 2 2" xfId="55071" xr:uid="{BF21DD7C-F238-42BA-B9D5-19D914F3F50D}"/>
    <cellStyle name="Millares 13 3 2 2 2 2 3" xfId="37566" xr:uid="{66AA4A9A-C071-4DBA-B0BF-6C41935292EF}"/>
    <cellStyle name="Millares 13 3 2 2 2 3" xfId="46319" xr:uid="{F2DF55A3-EB73-429B-8E08-836E1A061E16}"/>
    <cellStyle name="Millares 13 3 2 2 2 4" xfId="28814" xr:uid="{BE2A8084-C789-415C-BDE1-478F3C988945}"/>
    <cellStyle name="Millares 13 3 2 2 3" xfId="15685" xr:uid="{8264452E-F972-4223-8166-F43D30DEB6C2}"/>
    <cellStyle name="Millares 13 3 2 2 3 2" xfId="50695" xr:uid="{9D92640D-59EA-4D03-ABA1-5AA41DC945E1}"/>
    <cellStyle name="Millares 13 3 2 2 3 3" xfId="33190" xr:uid="{691DD5B9-9BB4-41E5-9E14-62F8B400E81F}"/>
    <cellStyle name="Millares 13 3 2 2 4" xfId="41943" xr:uid="{686EEC7F-4574-49E8-8988-9DEC8C11A04F}"/>
    <cellStyle name="Millares 13 3 2 2 5" xfId="24438" xr:uid="{5270F8C0-589F-4E2C-B03C-13A8C5E84563}"/>
    <cellStyle name="Millares 13 3 2 3" xfId="9120" xr:uid="{00000000-0005-0000-0000-0000940D0000}"/>
    <cellStyle name="Millares 13 3 2 3 2" xfId="17873" xr:uid="{A6FE5C86-C2AF-4609-A524-BC20ABD2B72E}"/>
    <cellStyle name="Millares 13 3 2 3 2 2" xfId="52883" xr:uid="{D35A8891-A2EB-4784-9884-5FD35DF97562}"/>
    <cellStyle name="Millares 13 3 2 3 2 3" xfId="35378" xr:uid="{42AC4346-2690-4B2C-9490-25C9C74B799D}"/>
    <cellStyle name="Millares 13 3 2 3 3" xfId="44131" xr:uid="{10621853-E059-411A-8C2E-BE50E3EA0BDA}"/>
    <cellStyle name="Millares 13 3 2 3 4" xfId="26626" xr:uid="{576504C1-1A78-49AF-BB6E-4E223D2CC360}"/>
    <cellStyle name="Millares 13 3 2 4" xfId="13497" xr:uid="{F328DDFF-CCFD-43BB-94FB-A7AB7E1D8620}"/>
    <cellStyle name="Millares 13 3 2 4 2" xfId="48507" xr:uid="{392B50EB-7CEE-437E-828D-2C518BA89656}"/>
    <cellStyle name="Millares 13 3 2 4 3" xfId="31002" xr:uid="{CB7D1C5A-9A1F-46A3-A61A-6BAEB35564BE}"/>
    <cellStyle name="Millares 13 3 2 5" xfId="39755" xr:uid="{EA9D9CF3-E208-4AF8-A127-7227A58335DA}"/>
    <cellStyle name="Millares 13 3 2 6" xfId="22250" xr:uid="{E3F469DE-2770-40BB-AF8D-8296551FED5A}"/>
    <cellStyle name="Millares 13 3 3" xfId="5837" xr:uid="{00000000-0005-0000-0000-0000950D0000}"/>
    <cellStyle name="Millares 13 3 3 2" xfId="10214" xr:uid="{00000000-0005-0000-0000-0000960D0000}"/>
    <cellStyle name="Millares 13 3 3 2 2" xfId="18967" xr:uid="{1A74B6FB-3DE9-419C-A778-E96B349E891E}"/>
    <cellStyle name="Millares 13 3 3 2 2 2" xfId="53977" xr:uid="{26660137-CB2A-4FEB-8968-FACC956104F6}"/>
    <cellStyle name="Millares 13 3 3 2 2 3" xfId="36472" xr:uid="{409240C4-5BF1-49EE-B685-2180919E4DCC}"/>
    <cellStyle name="Millares 13 3 3 2 3" xfId="45225" xr:uid="{6B6353EC-E280-472F-B531-424664657235}"/>
    <cellStyle name="Millares 13 3 3 2 4" xfId="27720" xr:uid="{E29ED05F-03D3-456E-B67A-61CD46E419DB}"/>
    <cellStyle name="Millares 13 3 3 3" xfId="14591" xr:uid="{7C8D146D-7CF4-41C8-97D9-0B3C7C6682FB}"/>
    <cellStyle name="Millares 13 3 3 3 2" xfId="49601" xr:uid="{7BDC12FB-1C47-4D7F-96FF-9038F9A6D2D2}"/>
    <cellStyle name="Millares 13 3 3 3 3" xfId="32096" xr:uid="{66BAC7CE-F7C0-4A16-8670-F608936E9AD8}"/>
    <cellStyle name="Millares 13 3 3 4" xfId="40849" xr:uid="{AE59313D-EE90-4602-86AA-9E949555F559}"/>
    <cellStyle name="Millares 13 3 3 5" xfId="23344" xr:uid="{958A9EED-BFDB-46A2-8AB5-044436E2568E}"/>
    <cellStyle name="Millares 13 3 4" xfId="8026" xr:uid="{00000000-0005-0000-0000-0000970D0000}"/>
    <cellStyle name="Millares 13 3 4 2" xfId="16779" xr:uid="{F562ED4D-BECC-498B-AA66-ABF44275DAFC}"/>
    <cellStyle name="Millares 13 3 4 2 2" xfId="51789" xr:uid="{44CB6CF1-AD85-45C8-B815-41765677D5E0}"/>
    <cellStyle name="Millares 13 3 4 2 3" xfId="34284" xr:uid="{0A241713-2485-4DF8-9397-5BA0833EC94A}"/>
    <cellStyle name="Millares 13 3 4 3" xfId="43037" xr:uid="{ADC456CF-A983-4F08-8841-8C2050A0901D}"/>
    <cellStyle name="Millares 13 3 4 4" xfId="25532" xr:uid="{69CB2691-791B-44FE-B1F1-E7C5A1F4EDC7}"/>
    <cellStyle name="Millares 13 3 5" xfId="12403" xr:uid="{111881BE-C036-425E-B23B-D238881DDFDB}"/>
    <cellStyle name="Millares 13 3 5 2" xfId="47413" xr:uid="{9DB27158-03D2-440C-B8C6-DED87F71733C}"/>
    <cellStyle name="Millares 13 3 5 3" xfId="29908" xr:uid="{9350CB28-5C57-426B-AFF9-649C345BEC07}"/>
    <cellStyle name="Millares 13 3 6" xfId="38661" xr:uid="{14732782-E5F6-4E69-A962-814DFAB709D8}"/>
    <cellStyle name="Millares 13 3 7" xfId="21156" xr:uid="{7A05B07D-6F9E-441D-AF7D-ECA9BAE39226}"/>
    <cellStyle name="Millares 13 4" xfId="4194" xr:uid="{00000000-0005-0000-0000-0000980D0000}"/>
    <cellStyle name="Millares 13 4 2" xfId="6383" xr:uid="{00000000-0005-0000-0000-0000990D0000}"/>
    <cellStyle name="Millares 13 4 2 2" xfId="10760" xr:uid="{00000000-0005-0000-0000-00009A0D0000}"/>
    <cellStyle name="Millares 13 4 2 2 2" xfId="19513" xr:uid="{C432B952-F657-4480-88C2-A791CDE919AA}"/>
    <cellStyle name="Millares 13 4 2 2 2 2" xfId="54523" xr:uid="{21DB6685-CED6-429D-A548-5F9E4F337134}"/>
    <cellStyle name="Millares 13 4 2 2 2 3" xfId="37018" xr:uid="{6CF268F8-B061-4ED6-802C-AED3A5FD8FF9}"/>
    <cellStyle name="Millares 13 4 2 2 3" xfId="45771" xr:uid="{2C0F3AA3-5342-49C6-8071-B7F7427CC82C}"/>
    <cellStyle name="Millares 13 4 2 2 4" xfId="28266" xr:uid="{8808FED3-4052-461D-B9EC-1D3788702FB0}"/>
    <cellStyle name="Millares 13 4 2 3" xfId="15137" xr:uid="{2D893A00-7E4C-4D21-98A9-D0FAEE9ECEF3}"/>
    <cellStyle name="Millares 13 4 2 3 2" xfId="50147" xr:uid="{359CD02E-C06F-451D-8388-5D89784CA3A1}"/>
    <cellStyle name="Millares 13 4 2 3 3" xfId="32642" xr:uid="{A354D360-3BB7-4635-B998-7D197F8034DB}"/>
    <cellStyle name="Millares 13 4 2 4" xfId="41395" xr:uid="{07621417-3F07-4DB3-8470-24D00F355140}"/>
    <cellStyle name="Millares 13 4 2 5" xfId="23890" xr:uid="{3B6FEA17-9752-4A04-8769-442ECB932079}"/>
    <cellStyle name="Millares 13 4 3" xfId="8572" xr:uid="{00000000-0005-0000-0000-00009B0D0000}"/>
    <cellStyle name="Millares 13 4 3 2" xfId="17325" xr:uid="{D941AA67-E3A0-445D-9932-93E243059B6A}"/>
    <cellStyle name="Millares 13 4 3 2 2" xfId="52335" xr:uid="{1FDBA7CD-62FB-40C2-8268-64EEEC30EAB1}"/>
    <cellStyle name="Millares 13 4 3 2 3" xfId="34830" xr:uid="{AA10EE67-441B-47D2-97D7-919D31CFEBCD}"/>
    <cellStyle name="Millares 13 4 3 3" xfId="43583" xr:uid="{8967903C-8326-41A9-ACB1-5EAEFA29489E}"/>
    <cellStyle name="Millares 13 4 3 4" xfId="26078" xr:uid="{4412C748-E5EA-461E-A823-4899C7CB4700}"/>
    <cellStyle name="Millares 13 4 4" xfId="12949" xr:uid="{F6A83C50-379C-453F-AC5A-6C0CE2C5A099}"/>
    <cellStyle name="Millares 13 4 4 2" xfId="47959" xr:uid="{7DBD7B18-05E2-41CC-AA21-AA47C064ADCF}"/>
    <cellStyle name="Millares 13 4 4 3" xfId="30454" xr:uid="{AFBF74FD-50C5-4A8E-9C87-0D6A3548F90C}"/>
    <cellStyle name="Millares 13 4 5" xfId="39207" xr:uid="{03CB6A5D-A86E-4BA4-92A9-2CE8E4B627F1}"/>
    <cellStyle name="Millares 13 4 6" xfId="21702" xr:uid="{315701A3-FA75-4573-A4BA-C30FB4802CFA}"/>
    <cellStyle name="Millares 13 5" xfId="5289" xr:uid="{00000000-0005-0000-0000-00009C0D0000}"/>
    <cellStyle name="Millares 13 5 2" xfId="9666" xr:uid="{00000000-0005-0000-0000-00009D0D0000}"/>
    <cellStyle name="Millares 13 5 2 2" xfId="18419" xr:uid="{38994B95-0E13-4450-9899-248140BC6617}"/>
    <cellStyle name="Millares 13 5 2 2 2" xfId="53429" xr:uid="{2070906F-AA68-4E0A-9C57-2EE68BD1B7B3}"/>
    <cellStyle name="Millares 13 5 2 2 3" xfId="35924" xr:uid="{0ABB06AB-82F7-44EA-93C3-EAC882A26FDF}"/>
    <cellStyle name="Millares 13 5 2 3" xfId="44677" xr:uid="{1C6F38F1-FDC2-491E-BD94-E7F51476CBEA}"/>
    <cellStyle name="Millares 13 5 2 4" xfId="27172" xr:uid="{6C448A63-5002-4B3D-A066-48B97149E4A6}"/>
    <cellStyle name="Millares 13 5 3" xfId="14043" xr:uid="{C713F3AF-2639-4F59-9E11-E0A1F658145F}"/>
    <cellStyle name="Millares 13 5 3 2" xfId="49053" xr:uid="{33584FF2-86EA-4B4E-AFFC-248DB3092748}"/>
    <cellStyle name="Millares 13 5 3 3" xfId="31548" xr:uid="{C8684A27-1FDB-4B84-914E-F2664B922B62}"/>
    <cellStyle name="Millares 13 5 4" xfId="40301" xr:uid="{25D9CF02-D5ED-4B9C-88DD-13ABA61793BD}"/>
    <cellStyle name="Millares 13 5 5" xfId="22796" xr:uid="{A232E667-C1A5-4D82-AA15-506C1BA53043}"/>
    <cellStyle name="Millares 13 6" xfId="7478" xr:uid="{00000000-0005-0000-0000-00009E0D0000}"/>
    <cellStyle name="Millares 13 6 2" xfId="16231" xr:uid="{7185BEB7-CA0A-4D3E-A5D2-A22DA4C79542}"/>
    <cellStyle name="Millares 13 6 2 2" xfId="51241" xr:uid="{9F58B1A6-7F1C-4BB9-9426-9C28BFD9D617}"/>
    <cellStyle name="Millares 13 6 2 3" xfId="33736" xr:uid="{9698E415-F9E4-47C5-A940-A89C9E348F01}"/>
    <cellStyle name="Millares 13 6 3" xfId="42489" xr:uid="{4807585E-8F04-4C83-BFE3-BBA52CEEBE1A}"/>
    <cellStyle name="Millares 13 6 4" xfId="24984" xr:uid="{FD73ECF5-DD9F-4068-B251-28AB8F3BA1B8}"/>
    <cellStyle name="Millares 13 7" xfId="11855" xr:uid="{761A7E38-73A5-4426-8908-FB9AF61FD72D}"/>
    <cellStyle name="Millares 13 7 2" xfId="46865" xr:uid="{C1C9DE54-1F2E-4766-B554-038340084DF6}"/>
    <cellStyle name="Millares 13 7 3" xfId="29360" xr:uid="{0C37952C-6EAB-4371-9776-70A39C9FC48E}"/>
    <cellStyle name="Millares 13 8" xfId="38113" xr:uid="{09AC2DFB-6B02-4D3D-AC15-55D90CC67813}"/>
    <cellStyle name="Millares 13 9" xfId="20608" xr:uid="{5F729DEB-5181-4DA3-BFA7-8155879012D8}"/>
    <cellStyle name="Millares 14" xfId="2979" xr:uid="{00000000-0005-0000-0000-00009F0D0000}"/>
    <cellStyle name="Millares 14 2" xfId="3255" xr:uid="{00000000-0005-0000-0000-0000A00D0000}"/>
    <cellStyle name="Millares 14 2 2" xfId="3808" xr:uid="{00000000-0005-0000-0000-0000A10D0000}"/>
    <cellStyle name="Millares 14 2 2 2" xfId="4904" xr:uid="{00000000-0005-0000-0000-0000A20D0000}"/>
    <cellStyle name="Millares 14 2 2 2 2" xfId="7093" xr:uid="{00000000-0005-0000-0000-0000A30D0000}"/>
    <cellStyle name="Millares 14 2 2 2 2 2" xfId="11470" xr:uid="{00000000-0005-0000-0000-0000A40D0000}"/>
    <cellStyle name="Millares 14 2 2 2 2 2 2" xfId="20223" xr:uid="{0AA2ED6C-FA3E-4057-8E26-BD7E1BB509ED}"/>
    <cellStyle name="Millares 14 2 2 2 2 2 2 2" xfId="55233" xr:uid="{190F6DB3-9BFD-47D4-B155-346E9A868F55}"/>
    <cellStyle name="Millares 14 2 2 2 2 2 2 3" xfId="37728" xr:uid="{4ADA4326-3977-4414-85DE-57695025F5E1}"/>
    <cellStyle name="Millares 14 2 2 2 2 2 3" xfId="46481" xr:uid="{CC858B62-AA5D-468D-8B93-0CF7FE4C0729}"/>
    <cellStyle name="Millares 14 2 2 2 2 2 4" xfId="28976" xr:uid="{EC8CAB56-D108-43FA-AD2E-79333D91342D}"/>
    <cellStyle name="Millares 14 2 2 2 2 3" xfId="15847" xr:uid="{653F8B8A-8B9C-43BB-9F98-9B629862FAF8}"/>
    <cellStyle name="Millares 14 2 2 2 2 3 2" xfId="50857" xr:uid="{538F345D-D322-410A-801B-A164210267D7}"/>
    <cellStyle name="Millares 14 2 2 2 2 3 3" xfId="33352" xr:uid="{4B4F5C88-80EC-4D4C-ADCE-C1F4A98498ED}"/>
    <cellStyle name="Millares 14 2 2 2 2 4" xfId="42105" xr:uid="{AA9CB572-C85C-40B8-893F-25CC868DEEB0}"/>
    <cellStyle name="Millares 14 2 2 2 2 5" xfId="24600" xr:uid="{E5D41249-5343-46CF-934C-682F43121934}"/>
    <cellStyle name="Millares 14 2 2 2 3" xfId="9282" xr:uid="{00000000-0005-0000-0000-0000A50D0000}"/>
    <cellStyle name="Millares 14 2 2 2 3 2" xfId="18035" xr:uid="{C7D12EB5-5A0B-460E-ACC6-D9D11C9C4E7F}"/>
    <cellStyle name="Millares 14 2 2 2 3 2 2" xfId="53045" xr:uid="{B3D5A9C2-5413-4447-97AE-72E6A5B1FF77}"/>
    <cellStyle name="Millares 14 2 2 2 3 2 3" xfId="35540" xr:uid="{CA253FB4-2AB1-413B-8A11-1C730919EB4D}"/>
    <cellStyle name="Millares 14 2 2 2 3 3" xfId="44293" xr:uid="{BBDF5F79-151D-4FF4-AC70-75ED7C9BC60E}"/>
    <cellStyle name="Millares 14 2 2 2 3 4" xfId="26788" xr:uid="{4102FA72-2497-44F3-BD69-17161FE31507}"/>
    <cellStyle name="Millares 14 2 2 2 4" xfId="13659" xr:uid="{9B66B200-26CA-4B1C-931D-7686649896E3}"/>
    <cellStyle name="Millares 14 2 2 2 4 2" xfId="48669" xr:uid="{7D524E37-52FD-4B55-935D-57E2E3DEBC60}"/>
    <cellStyle name="Millares 14 2 2 2 4 3" xfId="31164" xr:uid="{8FDA3CD9-3F71-47F6-B013-96E7F9FFECFD}"/>
    <cellStyle name="Millares 14 2 2 2 5" xfId="39917" xr:uid="{26F454AB-00E7-4ECD-8B4E-FF9012CD468A}"/>
    <cellStyle name="Millares 14 2 2 2 6" xfId="22412" xr:uid="{12FCD653-DFAF-452C-9B5F-D100CB49247A}"/>
    <cellStyle name="Millares 14 2 2 3" xfId="5999" xr:uid="{00000000-0005-0000-0000-0000A60D0000}"/>
    <cellStyle name="Millares 14 2 2 3 2" xfId="10376" xr:uid="{00000000-0005-0000-0000-0000A70D0000}"/>
    <cellStyle name="Millares 14 2 2 3 2 2" xfId="19129" xr:uid="{9210FF3C-682B-4B00-95DB-8F56BD4469A9}"/>
    <cellStyle name="Millares 14 2 2 3 2 2 2" xfId="54139" xr:uid="{13DDB28B-7DD9-4188-9ED0-E75FE9D8D1E5}"/>
    <cellStyle name="Millares 14 2 2 3 2 2 3" xfId="36634" xr:uid="{75E0C70F-B616-4936-BAB1-2ED1C3E22E8E}"/>
    <cellStyle name="Millares 14 2 2 3 2 3" xfId="45387" xr:uid="{F12903E9-F3EF-49FF-BCD2-7D550AD3A68D}"/>
    <cellStyle name="Millares 14 2 2 3 2 4" xfId="27882" xr:uid="{815A1471-9E7C-4539-8876-CC8014799F70}"/>
    <cellStyle name="Millares 14 2 2 3 3" xfId="14753" xr:uid="{7646D5E7-5922-4EA2-B8E3-706BC721F881}"/>
    <cellStyle name="Millares 14 2 2 3 3 2" xfId="49763" xr:uid="{16FE484F-1A99-42B7-A1F9-AA7C1ED024C7}"/>
    <cellStyle name="Millares 14 2 2 3 3 3" xfId="32258" xr:uid="{686F09B2-DE84-4650-B93A-7A76A436BEE7}"/>
    <cellStyle name="Millares 14 2 2 3 4" xfId="41011" xr:uid="{4D9E1088-8516-4AD5-87AF-3980C4C262E7}"/>
    <cellStyle name="Millares 14 2 2 3 5" xfId="23506" xr:uid="{721198ED-334C-4789-8D54-4D6C16CCD441}"/>
    <cellStyle name="Millares 14 2 2 4" xfId="8188" xr:uid="{00000000-0005-0000-0000-0000A80D0000}"/>
    <cellStyle name="Millares 14 2 2 4 2" xfId="16941" xr:uid="{DB3A5B03-39D0-404F-9682-06EDF4FCFF5E}"/>
    <cellStyle name="Millares 14 2 2 4 2 2" xfId="51951" xr:uid="{6D5662A5-F3A5-40E6-8D88-58725530E7BF}"/>
    <cellStyle name="Millares 14 2 2 4 2 3" xfId="34446" xr:uid="{CB240698-21EE-4811-9620-D9AFB4CE2E43}"/>
    <cellStyle name="Millares 14 2 2 4 3" xfId="43199" xr:uid="{AF6EC350-CE75-41F6-87E0-EA9F7AD361A2}"/>
    <cellStyle name="Millares 14 2 2 4 4" xfId="25694" xr:uid="{361F8296-F9DF-44F6-ACB3-F9775AACD02D}"/>
    <cellStyle name="Millares 14 2 2 5" xfId="12565" xr:uid="{9CDA9D6B-7A41-47D1-986F-6A88051490AA}"/>
    <cellStyle name="Millares 14 2 2 5 2" xfId="47575" xr:uid="{93FD10A0-709C-4977-B3AC-03049AA7AE89}"/>
    <cellStyle name="Millares 14 2 2 5 3" xfId="30070" xr:uid="{CFE566B8-5228-40DA-8153-FF7EFA8CA6E7}"/>
    <cellStyle name="Millares 14 2 2 6" xfId="38823" xr:uid="{3C78E78A-82D7-4044-9D03-83DEB3846EF3}"/>
    <cellStyle name="Millares 14 2 2 7" xfId="21318" xr:uid="{126AFD5A-BA21-44AF-81B5-A226FCCF75DF}"/>
    <cellStyle name="Millares 14 2 3" xfId="4356" xr:uid="{00000000-0005-0000-0000-0000A90D0000}"/>
    <cellStyle name="Millares 14 2 3 2" xfId="6545" xr:uid="{00000000-0005-0000-0000-0000AA0D0000}"/>
    <cellStyle name="Millares 14 2 3 2 2" xfId="10922" xr:uid="{00000000-0005-0000-0000-0000AB0D0000}"/>
    <cellStyle name="Millares 14 2 3 2 2 2" xfId="19675" xr:uid="{40BB64BD-9B20-485A-BE15-C2AF1B31A866}"/>
    <cellStyle name="Millares 14 2 3 2 2 2 2" xfId="54685" xr:uid="{6D4DCE02-6EA0-4619-B3EC-B87A1ACEA5ED}"/>
    <cellStyle name="Millares 14 2 3 2 2 2 3" xfId="37180" xr:uid="{ACC8D6C8-1F7C-4DFB-B167-32ADC22A18A4}"/>
    <cellStyle name="Millares 14 2 3 2 2 3" xfId="45933" xr:uid="{AD5784E6-D7C8-4916-A73B-E50EBCCE932A}"/>
    <cellStyle name="Millares 14 2 3 2 2 4" xfId="28428" xr:uid="{3FDE95DC-3236-416A-92B2-DFF209770516}"/>
    <cellStyle name="Millares 14 2 3 2 3" xfId="15299" xr:uid="{7C2979B6-E5B9-4988-9E98-E39EF83D2468}"/>
    <cellStyle name="Millares 14 2 3 2 3 2" xfId="50309" xr:uid="{84544941-EDA3-4C60-974A-10E48BEF9A0A}"/>
    <cellStyle name="Millares 14 2 3 2 3 3" xfId="32804" xr:uid="{6BD6ECEC-BAC6-4A57-A6E9-9F799AA8A430}"/>
    <cellStyle name="Millares 14 2 3 2 4" xfId="41557" xr:uid="{C03B2A3F-5A6D-476D-8465-0CB1720DEFB4}"/>
    <cellStyle name="Millares 14 2 3 2 5" xfId="24052" xr:uid="{58C4D092-950C-44CD-96E0-91D0FCB3D3F1}"/>
    <cellStyle name="Millares 14 2 3 3" xfId="8734" xr:uid="{00000000-0005-0000-0000-0000AC0D0000}"/>
    <cellStyle name="Millares 14 2 3 3 2" xfId="17487" xr:uid="{4DB1A996-733C-49B2-BE0D-C3000F886A10}"/>
    <cellStyle name="Millares 14 2 3 3 2 2" xfId="52497" xr:uid="{1236A7CE-D179-41A2-89FC-402E37761081}"/>
    <cellStyle name="Millares 14 2 3 3 2 3" xfId="34992" xr:uid="{3D281345-FB9C-43B4-868D-4010D6DF7E6F}"/>
    <cellStyle name="Millares 14 2 3 3 3" xfId="43745" xr:uid="{0E0A9771-A0F2-47E5-B9F8-1BE4E469250B}"/>
    <cellStyle name="Millares 14 2 3 3 4" xfId="26240" xr:uid="{8E9A3286-EF45-46C3-AB3E-78AC2A16F7BD}"/>
    <cellStyle name="Millares 14 2 3 4" xfId="13111" xr:uid="{8522FDBB-77C2-48CC-B204-39B461D5B3A2}"/>
    <cellStyle name="Millares 14 2 3 4 2" xfId="48121" xr:uid="{C7DE92D3-1A55-4FDC-8BD1-3A91BCF8F9EE}"/>
    <cellStyle name="Millares 14 2 3 4 3" xfId="30616" xr:uid="{997CDC4F-53C8-43D6-A801-939D6EE24641}"/>
    <cellStyle name="Millares 14 2 3 5" xfId="39369" xr:uid="{5CA1C4A3-51D7-4464-AEC7-BAC1E358E2B2}"/>
    <cellStyle name="Millares 14 2 3 6" xfId="21864" xr:uid="{2997CE31-CFC9-4AE3-9FE7-AF1F13B2B2E9}"/>
    <cellStyle name="Millares 14 2 4" xfId="5451" xr:uid="{00000000-0005-0000-0000-0000AD0D0000}"/>
    <cellStyle name="Millares 14 2 4 2" xfId="9828" xr:uid="{00000000-0005-0000-0000-0000AE0D0000}"/>
    <cellStyle name="Millares 14 2 4 2 2" xfId="18581" xr:uid="{1516BC25-9B98-4315-82B2-8CD46DF38B46}"/>
    <cellStyle name="Millares 14 2 4 2 2 2" xfId="53591" xr:uid="{FB7674E8-1799-4394-8B17-DD01F5C8E917}"/>
    <cellStyle name="Millares 14 2 4 2 2 3" xfId="36086" xr:uid="{B4C44AF3-7E0C-4A3B-9A05-AA9C57173291}"/>
    <cellStyle name="Millares 14 2 4 2 3" xfId="44839" xr:uid="{3EDEBE6B-7C93-4595-ACD3-888A7FCB5EC9}"/>
    <cellStyle name="Millares 14 2 4 2 4" xfId="27334" xr:uid="{BAF367B2-C6E6-4B1B-A660-EC13938537FE}"/>
    <cellStyle name="Millares 14 2 4 3" xfId="14205" xr:uid="{FDD74345-3480-40DA-A11A-3FD3A208C15C}"/>
    <cellStyle name="Millares 14 2 4 3 2" xfId="49215" xr:uid="{C262FB03-BCF3-47FF-BEAD-28E9771146D5}"/>
    <cellStyle name="Millares 14 2 4 3 3" xfId="31710" xr:uid="{C181B540-1B8C-43CC-B289-2DDD8009059B}"/>
    <cellStyle name="Millares 14 2 4 4" xfId="40463" xr:uid="{4967B5F2-3FB2-4E38-8237-018BE02EFB2A}"/>
    <cellStyle name="Millares 14 2 4 5" xfId="22958" xr:uid="{68C87BD0-6F0A-440E-915E-F136CCC151AE}"/>
    <cellStyle name="Millares 14 2 5" xfId="7640" xr:uid="{00000000-0005-0000-0000-0000AF0D0000}"/>
    <cellStyle name="Millares 14 2 5 2" xfId="16393" xr:uid="{78FEB909-45E0-4198-BC18-93EF4A6171A0}"/>
    <cellStyle name="Millares 14 2 5 2 2" xfId="51403" xr:uid="{3F18C170-6046-4ADD-A749-787A139BF859}"/>
    <cellStyle name="Millares 14 2 5 2 3" xfId="33898" xr:uid="{AE476FC4-A092-47FC-B859-3950B5D1ABDC}"/>
    <cellStyle name="Millares 14 2 5 3" xfId="42651" xr:uid="{20C6F3E0-633F-4ADB-B83A-97FF22373736}"/>
    <cellStyle name="Millares 14 2 5 4" xfId="25146" xr:uid="{12E1E863-F7F2-41F2-9A39-8BCC80260FAD}"/>
    <cellStyle name="Millares 14 2 6" xfId="12017" xr:uid="{FC4713A6-6CCE-43C0-9E53-DFF19DEBA580}"/>
    <cellStyle name="Millares 14 2 6 2" xfId="47027" xr:uid="{3F005DEF-7751-4407-9C9B-04E76CA3DE3A}"/>
    <cellStyle name="Millares 14 2 6 3" xfId="29522" xr:uid="{AB6DFF89-E5C6-4C8C-9500-370AFAC5C902}"/>
    <cellStyle name="Millares 14 2 7" xfId="38275" xr:uid="{B477BA6B-7B01-45DD-9AEE-36651E2A425F}"/>
    <cellStyle name="Millares 14 2 8" xfId="20770" xr:uid="{DDFDB2C8-6F50-4D07-8FC0-657079B2D8E8}"/>
    <cellStyle name="Millares 14 3" xfId="3534" xr:uid="{00000000-0005-0000-0000-0000B00D0000}"/>
    <cellStyle name="Millares 14 3 2" xfId="4630" xr:uid="{00000000-0005-0000-0000-0000B10D0000}"/>
    <cellStyle name="Millares 14 3 2 2" xfId="6819" xr:uid="{00000000-0005-0000-0000-0000B20D0000}"/>
    <cellStyle name="Millares 14 3 2 2 2" xfId="11196" xr:uid="{00000000-0005-0000-0000-0000B30D0000}"/>
    <cellStyle name="Millares 14 3 2 2 2 2" xfId="19949" xr:uid="{9310AF61-D5B7-48CF-B3FB-7B5F9C8F2C97}"/>
    <cellStyle name="Millares 14 3 2 2 2 2 2" xfId="54959" xr:uid="{602A8653-CD64-49B5-819C-B7205875FF6E}"/>
    <cellStyle name="Millares 14 3 2 2 2 2 3" xfId="37454" xr:uid="{E9F54492-D6DC-437F-BC49-7B68EB954245}"/>
    <cellStyle name="Millares 14 3 2 2 2 3" xfId="46207" xr:uid="{A627CF87-08EA-44CF-B3BE-74F1B64B1903}"/>
    <cellStyle name="Millares 14 3 2 2 2 4" xfId="28702" xr:uid="{6DDF269F-17DA-4071-8501-E29998CF40F6}"/>
    <cellStyle name="Millares 14 3 2 2 3" xfId="15573" xr:uid="{EFD8419F-1367-4E1F-99E1-F01ED772E877}"/>
    <cellStyle name="Millares 14 3 2 2 3 2" xfId="50583" xr:uid="{0EB515BB-7BD3-477E-8D60-B21C9719529C}"/>
    <cellStyle name="Millares 14 3 2 2 3 3" xfId="33078" xr:uid="{8C4C0FB2-AE1D-4722-A08A-A4F26D5F246A}"/>
    <cellStyle name="Millares 14 3 2 2 4" xfId="41831" xr:uid="{E37371C4-5EA9-42BA-893B-1F8CC48D71A5}"/>
    <cellStyle name="Millares 14 3 2 2 5" xfId="24326" xr:uid="{603541E1-74AC-4FF3-9DF0-85DF047A3815}"/>
    <cellStyle name="Millares 14 3 2 3" xfId="9008" xr:uid="{00000000-0005-0000-0000-0000B40D0000}"/>
    <cellStyle name="Millares 14 3 2 3 2" xfId="17761" xr:uid="{21F4913C-9365-4352-A41D-3AB4CA863E19}"/>
    <cellStyle name="Millares 14 3 2 3 2 2" xfId="52771" xr:uid="{4F687661-BE26-4BD7-B124-E7746C1FAAE2}"/>
    <cellStyle name="Millares 14 3 2 3 2 3" xfId="35266" xr:uid="{640DD514-BCAE-4E01-B86C-05AED948F1FA}"/>
    <cellStyle name="Millares 14 3 2 3 3" xfId="44019" xr:uid="{9725DA01-8C3C-4BB1-A29E-6D41755898C7}"/>
    <cellStyle name="Millares 14 3 2 3 4" xfId="26514" xr:uid="{6EFFBA74-B4BD-4143-A282-BC4327826BB4}"/>
    <cellStyle name="Millares 14 3 2 4" xfId="13385" xr:uid="{586D2B27-162A-4569-A1BB-9CC8ED4FD529}"/>
    <cellStyle name="Millares 14 3 2 4 2" xfId="48395" xr:uid="{A4F35F85-B839-43B1-AB4C-E1D822D902FE}"/>
    <cellStyle name="Millares 14 3 2 4 3" xfId="30890" xr:uid="{33BA9D43-5061-4BA0-A222-B90CA7C88A75}"/>
    <cellStyle name="Millares 14 3 2 5" xfId="39643" xr:uid="{2957D2E5-779E-46E0-B35E-3EE80D45F381}"/>
    <cellStyle name="Millares 14 3 2 6" xfId="22138" xr:uid="{FACF80A9-72C6-462F-96B2-65ED142C2003}"/>
    <cellStyle name="Millares 14 3 3" xfId="5725" xr:uid="{00000000-0005-0000-0000-0000B50D0000}"/>
    <cellStyle name="Millares 14 3 3 2" xfId="10102" xr:uid="{00000000-0005-0000-0000-0000B60D0000}"/>
    <cellStyle name="Millares 14 3 3 2 2" xfId="18855" xr:uid="{67DB51E9-26BF-4AEF-945F-0B7EC1D6EDE2}"/>
    <cellStyle name="Millares 14 3 3 2 2 2" xfId="53865" xr:uid="{8EB4591F-79A4-4E30-B195-69708229822D}"/>
    <cellStyle name="Millares 14 3 3 2 2 3" xfId="36360" xr:uid="{CB364068-220E-42F1-BCC8-1B9B9BE8F140}"/>
    <cellStyle name="Millares 14 3 3 2 3" xfId="45113" xr:uid="{5D4CDAA8-A57E-4A2C-96BF-C7BA49B476C9}"/>
    <cellStyle name="Millares 14 3 3 2 4" xfId="27608" xr:uid="{AE1AF617-2737-4080-B573-4BEADC124B7E}"/>
    <cellStyle name="Millares 14 3 3 3" xfId="14479" xr:uid="{1F3DD859-D402-490B-A6CA-720A0EE77E2E}"/>
    <cellStyle name="Millares 14 3 3 3 2" xfId="49489" xr:uid="{D62B53AF-A6D0-46CA-9CA3-7130D23E661C}"/>
    <cellStyle name="Millares 14 3 3 3 3" xfId="31984" xr:uid="{F5CF3040-7F13-4D1F-90AA-AAB5E227E063}"/>
    <cellStyle name="Millares 14 3 3 4" xfId="40737" xr:uid="{8A6C6AC4-021A-45B9-9974-BB0DFB1AA602}"/>
    <cellStyle name="Millares 14 3 3 5" xfId="23232" xr:uid="{A09D1468-8541-4CE9-8DB2-C99919D27EED}"/>
    <cellStyle name="Millares 14 3 4" xfId="7914" xr:uid="{00000000-0005-0000-0000-0000B70D0000}"/>
    <cellStyle name="Millares 14 3 4 2" xfId="16667" xr:uid="{0A04AE48-C645-445A-8DD9-0FAEB4AA02B2}"/>
    <cellStyle name="Millares 14 3 4 2 2" xfId="51677" xr:uid="{9A47D079-F823-40F4-9E7A-C9BCD13D84FC}"/>
    <cellStyle name="Millares 14 3 4 2 3" xfId="34172" xr:uid="{C57BF7E7-FA3F-48AD-B102-8326D12B6D23}"/>
    <cellStyle name="Millares 14 3 4 3" xfId="42925" xr:uid="{D0C9330D-7A93-433D-9E4C-C07B3B9B56B3}"/>
    <cellStyle name="Millares 14 3 4 4" xfId="25420" xr:uid="{0DBD30DC-70D1-4559-8A5A-569E4B0F041E}"/>
    <cellStyle name="Millares 14 3 5" xfId="12291" xr:uid="{09E51732-5E99-435C-B8A2-188B491B14F3}"/>
    <cellStyle name="Millares 14 3 5 2" xfId="47301" xr:uid="{38361415-8CE4-493D-8E73-D4CEED81E338}"/>
    <cellStyle name="Millares 14 3 5 3" xfId="29796" xr:uid="{81BDAA6D-2970-434F-B7C4-C91255DECFC0}"/>
    <cellStyle name="Millares 14 3 6" xfId="38549" xr:uid="{123F3A78-D2F1-4914-BFCC-A048751F725B}"/>
    <cellStyle name="Millares 14 3 7" xfId="21044" xr:uid="{36C691B8-2C19-43BC-853A-A882690C6834}"/>
    <cellStyle name="Millares 14 4" xfId="4082" xr:uid="{00000000-0005-0000-0000-0000B80D0000}"/>
    <cellStyle name="Millares 14 4 2" xfId="6271" xr:uid="{00000000-0005-0000-0000-0000B90D0000}"/>
    <cellStyle name="Millares 14 4 2 2" xfId="10648" xr:uid="{00000000-0005-0000-0000-0000BA0D0000}"/>
    <cellStyle name="Millares 14 4 2 2 2" xfId="19401" xr:uid="{5964F8A8-632C-4DB8-A8FA-E6628489341A}"/>
    <cellStyle name="Millares 14 4 2 2 2 2" xfId="54411" xr:uid="{12BDA0CE-AE0A-4936-8442-EFB3711B6FDC}"/>
    <cellStyle name="Millares 14 4 2 2 2 3" xfId="36906" xr:uid="{EA278555-EFA4-415A-B2CE-37B504F616F9}"/>
    <cellStyle name="Millares 14 4 2 2 3" xfId="45659" xr:uid="{D8A456B9-27E5-4E43-A6FF-2DA454B5FBD7}"/>
    <cellStyle name="Millares 14 4 2 2 4" xfId="28154" xr:uid="{624609BD-CBA0-4EC3-9715-A3E44514DE9B}"/>
    <cellStyle name="Millares 14 4 2 3" xfId="15025" xr:uid="{64742092-D486-45B9-BD05-A694F710AA8C}"/>
    <cellStyle name="Millares 14 4 2 3 2" xfId="50035" xr:uid="{24374753-40EF-45AC-A13F-6690090C8F6E}"/>
    <cellStyle name="Millares 14 4 2 3 3" xfId="32530" xr:uid="{52D1CE3B-EE0C-43ED-B5A9-6F20EF374480}"/>
    <cellStyle name="Millares 14 4 2 4" xfId="41283" xr:uid="{F5D34FEA-DACC-41E0-9615-888C74D07575}"/>
    <cellStyle name="Millares 14 4 2 5" xfId="23778" xr:uid="{9B998EC3-136E-4776-B7CE-C401B26C4345}"/>
    <cellStyle name="Millares 14 4 3" xfId="8460" xr:uid="{00000000-0005-0000-0000-0000BB0D0000}"/>
    <cellStyle name="Millares 14 4 3 2" xfId="17213" xr:uid="{8538BE7B-4FAC-4659-923F-A7D5A981C52D}"/>
    <cellStyle name="Millares 14 4 3 2 2" xfId="52223" xr:uid="{24B8EA80-7B9A-46EE-88AD-73E12B87C67E}"/>
    <cellStyle name="Millares 14 4 3 2 3" xfId="34718" xr:uid="{236C0DE6-E25C-4AF8-B9D9-3DB74142B858}"/>
    <cellStyle name="Millares 14 4 3 3" xfId="43471" xr:uid="{C8BF18E7-5780-47BC-A790-BF9564853F56}"/>
    <cellStyle name="Millares 14 4 3 4" xfId="25966" xr:uid="{F96765FB-5E04-45A5-AC25-03E95C4E14F1}"/>
    <cellStyle name="Millares 14 4 4" xfId="12837" xr:uid="{C8B1EEE6-F78A-495A-A746-A70B8A8E1BC4}"/>
    <cellStyle name="Millares 14 4 4 2" xfId="47847" xr:uid="{6979DDB6-E256-4D2D-8E27-1732BE42E774}"/>
    <cellStyle name="Millares 14 4 4 3" xfId="30342" xr:uid="{97C29912-F0AA-48BA-9F64-2A38327FA9A1}"/>
    <cellStyle name="Millares 14 4 5" xfId="39095" xr:uid="{7FCA611B-65B9-4E35-B0CB-CBC41DF80255}"/>
    <cellStyle name="Millares 14 4 6" xfId="21590" xr:uid="{74DADB2E-8FBF-4CEC-896F-1D415A0C9765}"/>
    <cellStyle name="Millares 14 5" xfId="5177" xr:uid="{00000000-0005-0000-0000-0000BC0D0000}"/>
    <cellStyle name="Millares 14 5 2" xfId="9554" xr:uid="{00000000-0005-0000-0000-0000BD0D0000}"/>
    <cellStyle name="Millares 14 5 2 2" xfId="18307" xr:uid="{BB8DB21B-5A42-4819-9938-BF20FCAF96B1}"/>
    <cellStyle name="Millares 14 5 2 2 2" xfId="53317" xr:uid="{F4F2C4B4-9C61-4AE0-BB0F-FC733C83B2C8}"/>
    <cellStyle name="Millares 14 5 2 2 3" xfId="35812" xr:uid="{34BAC4AC-E0BF-4724-B4E0-D693D17C0AEA}"/>
    <cellStyle name="Millares 14 5 2 3" xfId="44565" xr:uid="{29D86CAD-805B-46F8-A675-A6602A311E81}"/>
    <cellStyle name="Millares 14 5 2 4" xfId="27060" xr:uid="{C62B5FEB-2FAF-4A2E-9290-6D47C82F4611}"/>
    <cellStyle name="Millares 14 5 3" xfId="13931" xr:uid="{248DA892-B8B4-4801-95EC-3A13B4242FD4}"/>
    <cellStyle name="Millares 14 5 3 2" xfId="48941" xr:uid="{244BE066-BB2B-46B2-BE07-647882B126EF}"/>
    <cellStyle name="Millares 14 5 3 3" xfId="31436" xr:uid="{E7D72F0D-D001-43DB-8890-135D9FC74817}"/>
    <cellStyle name="Millares 14 5 4" xfId="40189" xr:uid="{96CB305B-DC8C-4D0F-982F-9548BBC5EEF3}"/>
    <cellStyle name="Millares 14 5 5" xfId="22684" xr:uid="{B1F8A6E7-B92E-4ED4-B3A8-DEB06BDA0C25}"/>
    <cellStyle name="Millares 14 6" xfId="7366" xr:uid="{00000000-0005-0000-0000-0000BE0D0000}"/>
    <cellStyle name="Millares 14 6 2" xfId="16119" xr:uid="{70614249-328E-4791-9CFE-8E5A9E04555F}"/>
    <cellStyle name="Millares 14 6 2 2" xfId="51129" xr:uid="{CDC6843B-4DD0-4F07-823D-05EDC08CC6A4}"/>
    <cellStyle name="Millares 14 6 2 3" xfId="33624" xr:uid="{D201E0B0-8854-4094-866B-772C1D5DA527}"/>
    <cellStyle name="Millares 14 6 3" xfId="42377" xr:uid="{D35623EB-BEE1-43F1-AC17-CAE22DF28373}"/>
    <cellStyle name="Millares 14 6 4" xfId="24872" xr:uid="{80157077-4008-4622-9D4F-0A8F1B7B7F12}"/>
    <cellStyle name="Millares 14 7" xfId="11743" xr:uid="{3C964B86-C1FF-4ED1-8BF9-5F410F900280}"/>
    <cellStyle name="Millares 14 7 2" xfId="46753" xr:uid="{842B72AC-E330-4D8F-AD84-40DD2519D44B}"/>
    <cellStyle name="Millares 14 7 3" xfId="29248" xr:uid="{6058CF97-695E-4B40-A451-B9481CE48A83}"/>
    <cellStyle name="Millares 14 8" xfId="38001" xr:uid="{50F073F0-DA7A-4729-82C0-3F8D92ABD4D5}"/>
    <cellStyle name="Millares 14 9" xfId="20496" xr:uid="{7F75A805-5C35-47A0-B26F-8D686C820A4E}"/>
    <cellStyle name="Millares 2" xfId="4" xr:uid="{00000000-0005-0000-0000-0000BF0D0000}"/>
    <cellStyle name="Millares 2 2" xfId="5" xr:uid="{00000000-0005-0000-0000-0000C00D0000}"/>
    <cellStyle name="Millares 2 2 2" xfId="212" xr:uid="{00000000-0005-0000-0000-0000C10D0000}"/>
    <cellStyle name="Millares 2 3" xfId="213" xr:uid="{00000000-0005-0000-0000-0000C20D0000}"/>
    <cellStyle name="Millares 2 3 10" xfId="3942" xr:uid="{00000000-0005-0000-0000-0000C30D0000}"/>
    <cellStyle name="Millares 2 3 10 2" xfId="6131" xr:uid="{00000000-0005-0000-0000-0000C40D0000}"/>
    <cellStyle name="Millares 2 3 10 2 2" xfId="10508" xr:uid="{00000000-0005-0000-0000-0000C50D0000}"/>
    <cellStyle name="Millares 2 3 10 2 2 2" xfId="19261" xr:uid="{79439282-B034-48C9-9F58-1B0982D5C9CD}"/>
    <cellStyle name="Millares 2 3 10 2 2 2 2" xfId="54271" xr:uid="{3E8E6E93-92FF-45CD-8C25-1982BAAB643B}"/>
    <cellStyle name="Millares 2 3 10 2 2 2 3" xfId="36766" xr:uid="{19E62790-13BB-4822-A3F1-452D36041AD8}"/>
    <cellStyle name="Millares 2 3 10 2 2 3" xfId="45519" xr:uid="{8EA22B6C-9E5E-42EC-998C-7D69F3AEBE6C}"/>
    <cellStyle name="Millares 2 3 10 2 2 4" xfId="28014" xr:uid="{8CB2CFDA-A79C-47B1-9598-84F9FF7F3A3D}"/>
    <cellStyle name="Millares 2 3 10 2 3" xfId="14885" xr:uid="{114C9E9D-2D43-4873-B9B4-EDF47B77065B}"/>
    <cellStyle name="Millares 2 3 10 2 3 2" xfId="49895" xr:uid="{58110D59-EE69-4546-9F84-B21107DB1E72}"/>
    <cellStyle name="Millares 2 3 10 2 3 3" xfId="32390" xr:uid="{990157A4-CA41-493B-93CF-D10B537E4922}"/>
    <cellStyle name="Millares 2 3 10 2 4" xfId="41143" xr:uid="{ADF68533-3042-4BE4-B0C6-F66E329B5CFF}"/>
    <cellStyle name="Millares 2 3 10 2 5" xfId="23638" xr:uid="{71067F5B-9D09-483B-8F6C-8560984D3092}"/>
    <cellStyle name="Millares 2 3 10 3" xfId="8320" xr:uid="{00000000-0005-0000-0000-0000C60D0000}"/>
    <cellStyle name="Millares 2 3 10 3 2" xfId="17073" xr:uid="{23D153F5-DBAF-46E1-8F1E-C89B378D7477}"/>
    <cellStyle name="Millares 2 3 10 3 2 2" xfId="52083" xr:uid="{537C587C-2C14-4021-8009-DB4903C63338}"/>
    <cellStyle name="Millares 2 3 10 3 2 3" xfId="34578" xr:uid="{D43AA710-5792-4043-BB90-EB6537967BC7}"/>
    <cellStyle name="Millares 2 3 10 3 3" xfId="43331" xr:uid="{CC259640-15AB-47E9-932A-87A306AE2B22}"/>
    <cellStyle name="Millares 2 3 10 3 4" xfId="25826" xr:uid="{D9D0C345-D3DA-4433-95F8-46795A5CC3ED}"/>
    <cellStyle name="Millares 2 3 10 4" xfId="12697" xr:uid="{6594C376-FE73-40FD-892C-87ECB23DEFE8}"/>
    <cellStyle name="Millares 2 3 10 4 2" xfId="47707" xr:uid="{9AC1E500-2D19-476D-AC5D-66AF287901A0}"/>
    <cellStyle name="Millares 2 3 10 4 3" xfId="30202" xr:uid="{6FDD27DA-2661-4F54-A43A-FEBEC74B2112}"/>
    <cellStyle name="Millares 2 3 10 5" xfId="38955" xr:uid="{D1CAB003-8DD5-4685-B6A7-E40D82EA7A42}"/>
    <cellStyle name="Millares 2 3 10 6" xfId="21450" xr:uid="{C09870A9-FA8E-4E50-B96F-454EA1AE4EDE}"/>
    <cellStyle name="Millares 2 3 11" xfId="5037" xr:uid="{00000000-0005-0000-0000-0000C70D0000}"/>
    <cellStyle name="Millares 2 3 11 2" xfId="9414" xr:uid="{00000000-0005-0000-0000-0000C80D0000}"/>
    <cellStyle name="Millares 2 3 11 2 2" xfId="18167" xr:uid="{E13ED78D-C9B7-4CC5-ACE7-36A5BA5E3554}"/>
    <cellStyle name="Millares 2 3 11 2 2 2" xfId="53177" xr:uid="{895B29F7-3142-45B8-A625-79A64C33B55E}"/>
    <cellStyle name="Millares 2 3 11 2 2 3" xfId="35672" xr:uid="{AD6F7B60-E052-4503-A4B2-F4638D999499}"/>
    <cellStyle name="Millares 2 3 11 2 3" xfId="44425" xr:uid="{3405FDF2-8603-45ED-B424-31072DCFDF4B}"/>
    <cellStyle name="Millares 2 3 11 2 4" xfId="26920" xr:uid="{C1903AFB-A9B2-43C3-A3D9-FE1CA25AABD2}"/>
    <cellStyle name="Millares 2 3 11 3" xfId="13791" xr:uid="{1D07E532-3CC6-4616-BF98-6E45647E290E}"/>
    <cellStyle name="Millares 2 3 11 3 2" xfId="48801" xr:uid="{5C0D7BA5-100A-4388-A521-FE97947E11F5}"/>
    <cellStyle name="Millares 2 3 11 3 3" xfId="31296" xr:uid="{51D8ED7E-AFBB-4DBE-AC2D-5B55037C61EC}"/>
    <cellStyle name="Millares 2 3 11 4" xfId="40049" xr:uid="{9330C0BE-2210-4DCA-896D-D6C9C2F2A05C}"/>
    <cellStyle name="Millares 2 3 11 5" xfId="22544" xr:uid="{BAD2EB42-D704-418B-9934-631916E3C5F8}"/>
    <cellStyle name="Millares 2 3 12" xfId="7226" xr:uid="{00000000-0005-0000-0000-0000C90D0000}"/>
    <cellStyle name="Millares 2 3 12 2" xfId="15979" xr:uid="{243B04A9-9F9A-4098-810F-31B56399657E}"/>
    <cellStyle name="Millares 2 3 12 2 2" xfId="50989" xr:uid="{AF3B1F34-2D55-40EB-9D98-8D897A9C7A5A}"/>
    <cellStyle name="Millares 2 3 12 2 3" xfId="33484" xr:uid="{DCCFC5FA-0A13-4C33-86AD-745A2F08FB44}"/>
    <cellStyle name="Millares 2 3 12 3" xfId="42237" xr:uid="{B9BC7489-73E8-4D3F-B75C-37B6B9FB491E}"/>
    <cellStyle name="Millares 2 3 12 4" xfId="24732" xr:uid="{CFDAE786-3B8D-468F-9930-3BA859C9A39A}"/>
    <cellStyle name="Millares 2 3 13" xfId="11603" xr:uid="{EAFD4A41-4EC9-4F6B-AAAE-1F412FC4DA2E}"/>
    <cellStyle name="Millares 2 3 13 2" xfId="46613" xr:uid="{BCF167DD-19A2-4B31-B2A4-E93B2E2A481B}"/>
    <cellStyle name="Millares 2 3 13 3" xfId="29108" xr:uid="{68F82B81-0334-4569-A05F-03D68F52D81E}"/>
    <cellStyle name="Millares 2 3 14" xfId="37861" xr:uid="{66A49B37-9802-4AAD-9B20-DABDE3E50A3A}"/>
    <cellStyle name="Millares 2 3 15" xfId="20356" xr:uid="{C1EED8BA-90D4-49F9-9484-F057F5742446}"/>
    <cellStyle name="Millares 2 3 2" xfId="214" xr:uid="{00000000-0005-0000-0000-0000CA0D0000}"/>
    <cellStyle name="Millares 2 3 2 10" xfId="7227" xr:uid="{00000000-0005-0000-0000-0000CB0D0000}"/>
    <cellStyle name="Millares 2 3 2 10 2" xfId="15980" xr:uid="{F17433A7-9556-4022-8E42-1100985F5C44}"/>
    <cellStyle name="Millares 2 3 2 10 2 2" xfId="50990" xr:uid="{9EF7F742-A74C-47DD-BF58-CFA6EA42A660}"/>
    <cellStyle name="Millares 2 3 2 10 2 3" xfId="33485" xr:uid="{7A307053-CAAF-4BD4-9B18-8C9E7DBD3AE5}"/>
    <cellStyle name="Millares 2 3 2 10 3" xfId="42238" xr:uid="{7AA076EA-832E-4BB6-A96F-706C9D618427}"/>
    <cellStyle name="Millares 2 3 2 10 4" xfId="24733" xr:uid="{118601B7-2576-4092-8DEC-861519D1EA9C}"/>
    <cellStyle name="Millares 2 3 2 11" xfId="11604" xr:uid="{05C87639-86DD-4EC8-8AE7-429CEA18BFDB}"/>
    <cellStyle name="Millares 2 3 2 11 2" xfId="46614" xr:uid="{47993D75-532B-465C-8AF5-6552B5CA6BDA}"/>
    <cellStyle name="Millares 2 3 2 11 3" xfId="29109" xr:uid="{AD91A445-4266-4503-85C8-A66282163531}"/>
    <cellStyle name="Millares 2 3 2 12" xfId="37862" xr:uid="{BDC3C841-A025-42E6-917F-A6567EEB90CF}"/>
    <cellStyle name="Millares 2 3 2 13" xfId="20357" xr:uid="{D44F02C4-039C-4131-8177-3FA2EF2CC16E}"/>
    <cellStyle name="Millares 2 3 2 2" xfId="215" xr:uid="{00000000-0005-0000-0000-0000CC0D0000}"/>
    <cellStyle name="Millares 2 3 2 2 10" xfId="11605" xr:uid="{C190EC26-68FC-433C-8379-43095E44923E}"/>
    <cellStyle name="Millares 2 3 2 2 10 2" xfId="46615" xr:uid="{EF6299DF-CF66-4897-A854-AA9327BEB969}"/>
    <cellStyle name="Millares 2 3 2 2 10 3" xfId="29110" xr:uid="{CB2866F2-B120-4C78-A147-61BB67B4621F}"/>
    <cellStyle name="Millares 2 3 2 2 11" xfId="37863" xr:uid="{90B9E682-27D1-41B4-B94C-3310F48C0C6D}"/>
    <cellStyle name="Millares 2 3 2 2 12" xfId="20358" xr:uid="{3401D80F-B030-44A5-9160-A3EB9B080BE7}"/>
    <cellStyle name="Millares 2 3 2 2 2" xfId="2944" xr:uid="{00000000-0005-0000-0000-0000CD0D0000}"/>
    <cellStyle name="Millares 2 3 2 2 2 10" xfId="20461" xr:uid="{0E6836A1-DF51-4B3C-B0D9-B38C5C8D423A}"/>
    <cellStyle name="Millares 2 3 2 2 2 2" xfId="3056" xr:uid="{00000000-0005-0000-0000-0000CE0D0000}"/>
    <cellStyle name="Millares 2 3 2 2 2 2 2" xfId="3332" xr:uid="{00000000-0005-0000-0000-0000CF0D0000}"/>
    <cellStyle name="Millares 2 3 2 2 2 2 2 2" xfId="3885" xr:uid="{00000000-0005-0000-0000-0000D00D0000}"/>
    <cellStyle name="Millares 2 3 2 2 2 2 2 2 2" xfId="4981" xr:uid="{00000000-0005-0000-0000-0000D10D0000}"/>
    <cellStyle name="Millares 2 3 2 2 2 2 2 2 2 2" xfId="7170" xr:uid="{00000000-0005-0000-0000-0000D20D0000}"/>
    <cellStyle name="Millares 2 3 2 2 2 2 2 2 2 2 2" xfId="11547" xr:uid="{00000000-0005-0000-0000-0000D30D0000}"/>
    <cellStyle name="Millares 2 3 2 2 2 2 2 2 2 2 2 2" xfId="20300" xr:uid="{05592F21-38BD-4B37-B9A0-60582CC86397}"/>
    <cellStyle name="Millares 2 3 2 2 2 2 2 2 2 2 2 2 2" xfId="55310" xr:uid="{06AB800B-CFDD-4070-AB85-C4E0F9286C01}"/>
    <cellStyle name="Millares 2 3 2 2 2 2 2 2 2 2 2 2 3" xfId="37805" xr:uid="{533BB4D4-0812-4031-97BE-0159C7071C19}"/>
    <cellStyle name="Millares 2 3 2 2 2 2 2 2 2 2 2 3" xfId="46558" xr:uid="{E3A4BB87-6D2D-433D-B299-472202D090EA}"/>
    <cellStyle name="Millares 2 3 2 2 2 2 2 2 2 2 2 4" xfId="29053" xr:uid="{8314BC78-784E-4F9A-A2C0-D1DF9CD46383}"/>
    <cellStyle name="Millares 2 3 2 2 2 2 2 2 2 2 3" xfId="15924" xr:uid="{91D37E72-67CB-44FE-87C2-EC9E0EFD7FE8}"/>
    <cellStyle name="Millares 2 3 2 2 2 2 2 2 2 2 3 2" xfId="50934" xr:uid="{EA5BC3DA-196B-4F2A-9972-D4C70E804E2C}"/>
    <cellStyle name="Millares 2 3 2 2 2 2 2 2 2 2 3 3" xfId="33429" xr:uid="{5BFF653F-6DDD-445E-AFB9-1977D50104DC}"/>
    <cellStyle name="Millares 2 3 2 2 2 2 2 2 2 2 4" xfId="42182" xr:uid="{1FBD4193-7D4A-4922-90DB-1617D78D84FA}"/>
    <cellStyle name="Millares 2 3 2 2 2 2 2 2 2 2 5" xfId="24677" xr:uid="{5FEA15BF-50E6-474F-9DB0-29BAAA174720}"/>
    <cellStyle name="Millares 2 3 2 2 2 2 2 2 2 3" xfId="9359" xr:uid="{00000000-0005-0000-0000-0000D40D0000}"/>
    <cellStyle name="Millares 2 3 2 2 2 2 2 2 2 3 2" xfId="18112" xr:uid="{B69EDBD6-6DBF-4586-BC09-42B8F222A86A}"/>
    <cellStyle name="Millares 2 3 2 2 2 2 2 2 2 3 2 2" xfId="53122" xr:uid="{1CB11842-6055-4277-8F42-6F51A02B12B5}"/>
    <cellStyle name="Millares 2 3 2 2 2 2 2 2 2 3 2 3" xfId="35617" xr:uid="{303AE20F-A662-4240-B695-8FD8E64C7372}"/>
    <cellStyle name="Millares 2 3 2 2 2 2 2 2 2 3 3" xfId="44370" xr:uid="{38CC5D21-FE3D-4C74-B580-573431F95D25}"/>
    <cellStyle name="Millares 2 3 2 2 2 2 2 2 2 3 4" xfId="26865" xr:uid="{8E62D4E3-7004-4EDA-99DF-C7ACF3EE8DC3}"/>
    <cellStyle name="Millares 2 3 2 2 2 2 2 2 2 4" xfId="13736" xr:uid="{956C1352-14D6-44D5-8B65-C1927BE21228}"/>
    <cellStyle name="Millares 2 3 2 2 2 2 2 2 2 4 2" xfId="48746" xr:uid="{6B0DE26B-2CE0-4E43-A12F-31D1A8ED3115}"/>
    <cellStyle name="Millares 2 3 2 2 2 2 2 2 2 4 3" xfId="31241" xr:uid="{AB9DB588-4DEF-48CD-9A0C-0C769919747B}"/>
    <cellStyle name="Millares 2 3 2 2 2 2 2 2 2 5" xfId="39994" xr:uid="{A5C9B91E-E3E5-411B-9DB2-A991CA11D3F6}"/>
    <cellStyle name="Millares 2 3 2 2 2 2 2 2 2 6" xfId="22489" xr:uid="{8FB06238-7039-4B76-84EE-2FA8A27A2B59}"/>
    <cellStyle name="Millares 2 3 2 2 2 2 2 2 3" xfId="6076" xr:uid="{00000000-0005-0000-0000-0000D50D0000}"/>
    <cellStyle name="Millares 2 3 2 2 2 2 2 2 3 2" xfId="10453" xr:uid="{00000000-0005-0000-0000-0000D60D0000}"/>
    <cellStyle name="Millares 2 3 2 2 2 2 2 2 3 2 2" xfId="19206" xr:uid="{BA73A454-4A32-4E9B-8AE2-F5321AD2F908}"/>
    <cellStyle name="Millares 2 3 2 2 2 2 2 2 3 2 2 2" xfId="54216" xr:uid="{C3578838-CBBD-4D7C-BFC8-182EA92A1CB3}"/>
    <cellStyle name="Millares 2 3 2 2 2 2 2 2 3 2 2 3" xfId="36711" xr:uid="{684786BD-0ABB-406D-999F-5B7B14E04213}"/>
    <cellStyle name="Millares 2 3 2 2 2 2 2 2 3 2 3" xfId="45464" xr:uid="{3D127B81-9EB5-4595-ABC3-5D859CA8C5B9}"/>
    <cellStyle name="Millares 2 3 2 2 2 2 2 2 3 2 4" xfId="27959" xr:uid="{D71E6004-F7B9-416B-B1EC-2E9588FF7D9D}"/>
    <cellStyle name="Millares 2 3 2 2 2 2 2 2 3 3" xfId="14830" xr:uid="{65BFF118-C332-4CC4-95B4-4165A0E6FFDD}"/>
    <cellStyle name="Millares 2 3 2 2 2 2 2 2 3 3 2" xfId="49840" xr:uid="{C2E6DCF0-B3C0-4EFE-8FAE-94B8AECA5A48}"/>
    <cellStyle name="Millares 2 3 2 2 2 2 2 2 3 3 3" xfId="32335" xr:uid="{08185997-0342-4A23-BDE8-E330A2C410A2}"/>
    <cellStyle name="Millares 2 3 2 2 2 2 2 2 3 4" xfId="41088" xr:uid="{48966A79-3AF4-4A21-ADE4-F207A163FBD4}"/>
    <cellStyle name="Millares 2 3 2 2 2 2 2 2 3 5" xfId="23583" xr:uid="{E99D65F0-A05D-41A6-8B4D-EB0331904CDD}"/>
    <cellStyle name="Millares 2 3 2 2 2 2 2 2 4" xfId="8265" xr:uid="{00000000-0005-0000-0000-0000D70D0000}"/>
    <cellStyle name="Millares 2 3 2 2 2 2 2 2 4 2" xfId="17018" xr:uid="{1D36CE0F-30F0-452E-94EA-90B26086C918}"/>
    <cellStyle name="Millares 2 3 2 2 2 2 2 2 4 2 2" xfId="52028" xr:uid="{047B3ED3-B834-4263-AD3C-5F2B4F575D82}"/>
    <cellStyle name="Millares 2 3 2 2 2 2 2 2 4 2 3" xfId="34523" xr:uid="{DB72D492-62BF-40FE-8443-F06C8BF0D816}"/>
    <cellStyle name="Millares 2 3 2 2 2 2 2 2 4 3" xfId="43276" xr:uid="{8EBDEA7D-D345-44B1-B727-73A831F779A1}"/>
    <cellStyle name="Millares 2 3 2 2 2 2 2 2 4 4" xfId="25771" xr:uid="{E92AF660-0BA7-472C-9400-13C673E192DD}"/>
    <cellStyle name="Millares 2 3 2 2 2 2 2 2 5" xfId="12642" xr:uid="{0FEA2373-96BA-488E-BE1C-BB54715EB817}"/>
    <cellStyle name="Millares 2 3 2 2 2 2 2 2 5 2" xfId="47652" xr:uid="{6A0C6060-52C4-4392-AAB9-42634C5EC406}"/>
    <cellStyle name="Millares 2 3 2 2 2 2 2 2 5 3" xfId="30147" xr:uid="{8AB64E36-D2E9-4480-BF6E-BFF339E329B0}"/>
    <cellStyle name="Millares 2 3 2 2 2 2 2 2 6" xfId="38900" xr:uid="{626D3C2A-4CE0-43DB-9CCB-7909155D10E0}"/>
    <cellStyle name="Millares 2 3 2 2 2 2 2 2 7" xfId="21395" xr:uid="{C874B575-592F-4AB2-80DC-CF08A64D73E1}"/>
    <cellStyle name="Millares 2 3 2 2 2 2 2 3" xfId="4433" xr:uid="{00000000-0005-0000-0000-0000D80D0000}"/>
    <cellStyle name="Millares 2 3 2 2 2 2 2 3 2" xfId="6622" xr:uid="{00000000-0005-0000-0000-0000D90D0000}"/>
    <cellStyle name="Millares 2 3 2 2 2 2 2 3 2 2" xfId="10999" xr:uid="{00000000-0005-0000-0000-0000DA0D0000}"/>
    <cellStyle name="Millares 2 3 2 2 2 2 2 3 2 2 2" xfId="19752" xr:uid="{82811A5D-FCC4-4F25-B769-111E1D2FC6CA}"/>
    <cellStyle name="Millares 2 3 2 2 2 2 2 3 2 2 2 2" xfId="54762" xr:uid="{D8AED79F-D243-4BE2-9DFA-CE8E18722E42}"/>
    <cellStyle name="Millares 2 3 2 2 2 2 2 3 2 2 2 3" xfId="37257" xr:uid="{330E65C2-5FD2-43C1-90D5-2496EDD8D14F}"/>
    <cellStyle name="Millares 2 3 2 2 2 2 2 3 2 2 3" xfId="46010" xr:uid="{BD36703E-6935-4200-9763-09A956BE0C2C}"/>
    <cellStyle name="Millares 2 3 2 2 2 2 2 3 2 2 4" xfId="28505" xr:uid="{226B2F1F-11F2-4CA3-BE21-16FE99F74A41}"/>
    <cellStyle name="Millares 2 3 2 2 2 2 2 3 2 3" xfId="15376" xr:uid="{B499C40A-B500-46EA-A950-05DD095F3A66}"/>
    <cellStyle name="Millares 2 3 2 2 2 2 2 3 2 3 2" xfId="50386" xr:uid="{043B3743-F67C-49AC-883B-75E623C80E4C}"/>
    <cellStyle name="Millares 2 3 2 2 2 2 2 3 2 3 3" xfId="32881" xr:uid="{FECEF1EC-CCCB-45C6-B114-10AFD09809A7}"/>
    <cellStyle name="Millares 2 3 2 2 2 2 2 3 2 4" xfId="41634" xr:uid="{55EFBB51-B007-4663-AACE-14B0BB1A3F71}"/>
    <cellStyle name="Millares 2 3 2 2 2 2 2 3 2 5" xfId="24129" xr:uid="{E5C8D34A-FF49-4095-A68F-76B5819E94EB}"/>
    <cellStyle name="Millares 2 3 2 2 2 2 2 3 3" xfId="8811" xr:uid="{00000000-0005-0000-0000-0000DB0D0000}"/>
    <cellStyle name="Millares 2 3 2 2 2 2 2 3 3 2" xfId="17564" xr:uid="{97D26C66-5CC7-4474-8F5E-FA40C215E745}"/>
    <cellStyle name="Millares 2 3 2 2 2 2 2 3 3 2 2" xfId="52574" xr:uid="{F526A70D-70DA-45F1-A3CD-7C4095B8EBB8}"/>
    <cellStyle name="Millares 2 3 2 2 2 2 2 3 3 2 3" xfId="35069" xr:uid="{1A2D7CB4-1472-4F3E-9C3A-B0AB8E8B2B8B}"/>
    <cellStyle name="Millares 2 3 2 2 2 2 2 3 3 3" xfId="43822" xr:uid="{14357763-D07F-4545-ACB5-0F02B6594294}"/>
    <cellStyle name="Millares 2 3 2 2 2 2 2 3 3 4" xfId="26317" xr:uid="{FE477F9A-D66B-44FF-BBB8-660AC479C2FD}"/>
    <cellStyle name="Millares 2 3 2 2 2 2 2 3 4" xfId="13188" xr:uid="{ABE045F3-562F-4036-B10D-4C45991E2F30}"/>
    <cellStyle name="Millares 2 3 2 2 2 2 2 3 4 2" xfId="48198" xr:uid="{1F19DBFF-314D-48AD-8E68-B08A766EC3B0}"/>
    <cellStyle name="Millares 2 3 2 2 2 2 2 3 4 3" xfId="30693" xr:uid="{7A85F63D-3174-45DC-9798-D04CC251EB4B}"/>
    <cellStyle name="Millares 2 3 2 2 2 2 2 3 5" xfId="39446" xr:uid="{C4968F33-E2D2-4D3D-A11D-09EB082463CB}"/>
    <cellStyle name="Millares 2 3 2 2 2 2 2 3 6" xfId="21941" xr:uid="{0A307FAF-7FD8-4914-9898-375CC7273C76}"/>
    <cellStyle name="Millares 2 3 2 2 2 2 2 4" xfId="5528" xr:uid="{00000000-0005-0000-0000-0000DC0D0000}"/>
    <cellStyle name="Millares 2 3 2 2 2 2 2 4 2" xfId="9905" xr:uid="{00000000-0005-0000-0000-0000DD0D0000}"/>
    <cellStyle name="Millares 2 3 2 2 2 2 2 4 2 2" xfId="18658" xr:uid="{A9EA8E49-8618-43CF-B291-CAAFFE6B3D6C}"/>
    <cellStyle name="Millares 2 3 2 2 2 2 2 4 2 2 2" xfId="53668" xr:uid="{0EEF465D-B42B-4B4A-BEB2-1C05AB0F678A}"/>
    <cellStyle name="Millares 2 3 2 2 2 2 2 4 2 2 3" xfId="36163" xr:uid="{5ECEB31E-04E2-4FF3-945B-49D2172A8C11}"/>
    <cellStyle name="Millares 2 3 2 2 2 2 2 4 2 3" xfId="44916" xr:uid="{95D71B47-94FA-49CC-9A16-1C6798C4BD01}"/>
    <cellStyle name="Millares 2 3 2 2 2 2 2 4 2 4" xfId="27411" xr:uid="{7F912330-8F7D-4AFC-8A19-B656EBBC531D}"/>
    <cellStyle name="Millares 2 3 2 2 2 2 2 4 3" xfId="14282" xr:uid="{C8C16A8C-FF21-4DEA-9BD4-A43333163FCF}"/>
    <cellStyle name="Millares 2 3 2 2 2 2 2 4 3 2" xfId="49292" xr:uid="{7049E63E-D01F-4744-95EF-C7A124B89E04}"/>
    <cellStyle name="Millares 2 3 2 2 2 2 2 4 3 3" xfId="31787" xr:uid="{8AAE7CA9-697C-45AC-81CB-5DAC2A148227}"/>
    <cellStyle name="Millares 2 3 2 2 2 2 2 4 4" xfId="40540" xr:uid="{505E2B30-6A40-42A3-8A14-68EB3AE11390}"/>
    <cellStyle name="Millares 2 3 2 2 2 2 2 4 5" xfId="23035" xr:uid="{59A2D247-B676-4757-9B9A-C9984BBA2AF0}"/>
    <cellStyle name="Millares 2 3 2 2 2 2 2 5" xfId="7717" xr:uid="{00000000-0005-0000-0000-0000DE0D0000}"/>
    <cellStyle name="Millares 2 3 2 2 2 2 2 5 2" xfId="16470" xr:uid="{2B66588B-A851-4224-9584-7E43DC0E5271}"/>
    <cellStyle name="Millares 2 3 2 2 2 2 2 5 2 2" xfId="51480" xr:uid="{19370CFC-94D2-4DA5-9F14-0C63FE315A75}"/>
    <cellStyle name="Millares 2 3 2 2 2 2 2 5 2 3" xfId="33975" xr:uid="{74944589-2126-4C1C-A527-002A0147C746}"/>
    <cellStyle name="Millares 2 3 2 2 2 2 2 5 3" xfId="42728" xr:uid="{0E01563E-D9AE-4589-8C1E-D606C863C7B1}"/>
    <cellStyle name="Millares 2 3 2 2 2 2 2 5 4" xfId="25223" xr:uid="{95C189F4-BDCD-4925-A113-108BB215D517}"/>
    <cellStyle name="Millares 2 3 2 2 2 2 2 6" xfId="12094" xr:uid="{524A5DA9-BEC9-4307-BCAE-A5522DD46D45}"/>
    <cellStyle name="Millares 2 3 2 2 2 2 2 6 2" xfId="47104" xr:uid="{FA860CD3-3521-4873-8D0B-3EAEA39A7CD7}"/>
    <cellStyle name="Millares 2 3 2 2 2 2 2 6 3" xfId="29599" xr:uid="{FFCC0350-9AEC-4EE2-866F-952E3ED9CF2F}"/>
    <cellStyle name="Millares 2 3 2 2 2 2 2 7" xfId="38352" xr:uid="{853E4D3C-1668-411A-8C8C-20DA9694ED51}"/>
    <cellStyle name="Millares 2 3 2 2 2 2 2 8" xfId="20847" xr:uid="{2D2EA6CC-D680-4B22-A52E-2E3BA5AF3B29}"/>
    <cellStyle name="Millares 2 3 2 2 2 2 3" xfId="3611" xr:uid="{00000000-0005-0000-0000-0000DF0D0000}"/>
    <cellStyle name="Millares 2 3 2 2 2 2 3 2" xfId="4707" xr:uid="{00000000-0005-0000-0000-0000E00D0000}"/>
    <cellStyle name="Millares 2 3 2 2 2 2 3 2 2" xfId="6896" xr:uid="{00000000-0005-0000-0000-0000E10D0000}"/>
    <cellStyle name="Millares 2 3 2 2 2 2 3 2 2 2" xfId="11273" xr:uid="{00000000-0005-0000-0000-0000E20D0000}"/>
    <cellStyle name="Millares 2 3 2 2 2 2 3 2 2 2 2" xfId="20026" xr:uid="{A9E5CA5D-6B80-40AA-9BAB-F14BD8D67A38}"/>
    <cellStyle name="Millares 2 3 2 2 2 2 3 2 2 2 2 2" xfId="55036" xr:uid="{D3AB7A51-9F7B-4D29-B053-ABCC0E145F94}"/>
    <cellStyle name="Millares 2 3 2 2 2 2 3 2 2 2 2 3" xfId="37531" xr:uid="{ABFDB510-FC90-4DBC-B9E8-DFF033B4640F}"/>
    <cellStyle name="Millares 2 3 2 2 2 2 3 2 2 2 3" xfId="46284" xr:uid="{4E8F4316-5BD6-4BA3-BDA5-3EF62932FEC8}"/>
    <cellStyle name="Millares 2 3 2 2 2 2 3 2 2 2 4" xfId="28779" xr:uid="{21115139-A630-4F36-A0E0-135988E679C3}"/>
    <cellStyle name="Millares 2 3 2 2 2 2 3 2 2 3" xfId="15650" xr:uid="{048652CF-71D2-49DA-A0A3-FD79BE8AB358}"/>
    <cellStyle name="Millares 2 3 2 2 2 2 3 2 2 3 2" xfId="50660" xr:uid="{71D8654C-A99F-46AE-8570-D01580EFE097}"/>
    <cellStyle name="Millares 2 3 2 2 2 2 3 2 2 3 3" xfId="33155" xr:uid="{819B913F-54AD-4192-B560-DF37D471B5D6}"/>
    <cellStyle name="Millares 2 3 2 2 2 2 3 2 2 4" xfId="41908" xr:uid="{37B273CD-9ACA-4930-8A79-2679B03A75A8}"/>
    <cellStyle name="Millares 2 3 2 2 2 2 3 2 2 5" xfId="24403" xr:uid="{77E451BC-7D22-4748-98C8-A08C0488CDE0}"/>
    <cellStyle name="Millares 2 3 2 2 2 2 3 2 3" xfId="9085" xr:uid="{00000000-0005-0000-0000-0000E30D0000}"/>
    <cellStyle name="Millares 2 3 2 2 2 2 3 2 3 2" xfId="17838" xr:uid="{2B81F98D-2114-40B4-871A-AA9A99D81B15}"/>
    <cellStyle name="Millares 2 3 2 2 2 2 3 2 3 2 2" xfId="52848" xr:uid="{4D08B4B2-4323-47FF-AEE6-8BEBC6EF3111}"/>
    <cellStyle name="Millares 2 3 2 2 2 2 3 2 3 2 3" xfId="35343" xr:uid="{74AB788E-30AD-411C-9FD5-38DD6C15E37B}"/>
    <cellStyle name="Millares 2 3 2 2 2 2 3 2 3 3" xfId="44096" xr:uid="{493561AC-3FCF-40EF-92D8-4E2BDA3E1272}"/>
    <cellStyle name="Millares 2 3 2 2 2 2 3 2 3 4" xfId="26591" xr:uid="{F9720253-C45D-4B93-A75E-E09D8A593847}"/>
    <cellStyle name="Millares 2 3 2 2 2 2 3 2 4" xfId="13462" xr:uid="{A43EC26F-4FBB-4A4F-B1BB-A33B7FA0858A}"/>
    <cellStyle name="Millares 2 3 2 2 2 2 3 2 4 2" xfId="48472" xr:uid="{4471A1E2-1F99-49FB-9331-8E7E2F0C68FD}"/>
    <cellStyle name="Millares 2 3 2 2 2 2 3 2 4 3" xfId="30967" xr:uid="{63EF59B2-4D5F-464F-85FA-836DA021C72C}"/>
    <cellStyle name="Millares 2 3 2 2 2 2 3 2 5" xfId="39720" xr:uid="{A69F534D-070B-4FB2-93C3-D3E28B1A12A6}"/>
    <cellStyle name="Millares 2 3 2 2 2 2 3 2 6" xfId="22215" xr:uid="{47D04DD8-8BB8-43DD-8806-A8C077C46ACE}"/>
    <cellStyle name="Millares 2 3 2 2 2 2 3 3" xfId="5802" xr:uid="{00000000-0005-0000-0000-0000E40D0000}"/>
    <cellStyle name="Millares 2 3 2 2 2 2 3 3 2" xfId="10179" xr:uid="{00000000-0005-0000-0000-0000E50D0000}"/>
    <cellStyle name="Millares 2 3 2 2 2 2 3 3 2 2" xfId="18932" xr:uid="{FA232045-A6D5-4E23-A93A-B8569D66BEEF}"/>
    <cellStyle name="Millares 2 3 2 2 2 2 3 3 2 2 2" xfId="53942" xr:uid="{C1FCE41B-5970-4902-A64A-D6567ABEB0BA}"/>
    <cellStyle name="Millares 2 3 2 2 2 2 3 3 2 2 3" xfId="36437" xr:uid="{EA87BE31-F793-496F-A277-6B375F4C5B8B}"/>
    <cellStyle name="Millares 2 3 2 2 2 2 3 3 2 3" xfId="45190" xr:uid="{2A59E0B5-BBEE-4043-B16C-BBE361B39395}"/>
    <cellStyle name="Millares 2 3 2 2 2 2 3 3 2 4" xfId="27685" xr:uid="{7CC2D1CC-43D0-464A-A6A1-4C83E81A1841}"/>
    <cellStyle name="Millares 2 3 2 2 2 2 3 3 3" xfId="14556" xr:uid="{3A39FC7D-7379-48F3-8672-B7E598E4BED6}"/>
    <cellStyle name="Millares 2 3 2 2 2 2 3 3 3 2" xfId="49566" xr:uid="{CF13EF0B-15F0-4E40-8B1B-CA1B8DBEE262}"/>
    <cellStyle name="Millares 2 3 2 2 2 2 3 3 3 3" xfId="32061" xr:uid="{4F1CDAD7-02D8-4151-A728-775F3541F785}"/>
    <cellStyle name="Millares 2 3 2 2 2 2 3 3 4" xfId="40814" xr:uid="{E9D4A069-8F23-4294-A255-8CE625B1161F}"/>
    <cellStyle name="Millares 2 3 2 2 2 2 3 3 5" xfId="23309" xr:uid="{132B15F6-9FF2-4D64-BCA9-EBB8ECFBF8E1}"/>
    <cellStyle name="Millares 2 3 2 2 2 2 3 4" xfId="7991" xr:uid="{00000000-0005-0000-0000-0000E60D0000}"/>
    <cellStyle name="Millares 2 3 2 2 2 2 3 4 2" xfId="16744" xr:uid="{47194864-C301-445A-B751-BB79895892CB}"/>
    <cellStyle name="Millares 2 3 2 2 2 2 3 4 2 2" xfId="51754" xr:uid="{7938E1BD-7204-4207-A3BE-6B4A941701E7}"/>
    <cellStyle name="Millares 2 3 2 2 2 2 3 4 2 3" xfId="34249" xr:uid="{E1B89A91-9F10-455E-8364-54C496ADC46A}"/>
    <cellStyle name="Millares 2 3 2 2 2 2 3 4 3" xfId="43002" xr:uid="{99E4A485-874C-4C51-BDE4-1B55DD19378C}"/>
    <cellStyle name="Millares 2 3 2 2 2 2 3 4 4" xfId="25497" xr:uid="{FAB52EA8-B8C3-48FA-848D-43B203602474}"/>
    <cellStyle name="Millares 2 3 2 2 2 2 3 5" xfId="12368" xr:uid="{D09A78F9-A412-4B90-8188-D9D4F8754B2C}"/>
    <cellStyle name="Millares 2 3 2 2 2 2 3 5 2" xfId="47378" xr:uid="{73E32E80-F5E6-4022-9991-EA0504A7C65B}"/>
    <cellStyle name="Millares 2 3 2 2 2 2 3 5 3" xfId="29873" xr:uid="{764FD150-0FBE-49D0-B12C-92F62E2537B4}"/>
    <cellStyle name="Millares 2 3 2 2 2 2 3 6" xfId="38626" xr:uid="{1BDF240B-0BB7-41FF-82D9-25DFE6EA9248}"/>
    <cellStyle name="Millares 2 3 2 2 2 2 3 7" xfId="21121" xr:uid="{290B208A-B610-4409-BDFD-63C31963EC5A}"/>
    <cellStyle name="Millares 2 3 2 2 2 2 4" xfId="4159" xr:uid="{00000000-0005-0000-0000-0000E70D0000}"/>
    <cellStyle name="Millares 2 3 2 2 2 2 4 2" xfId="6348" xr:uid="{00000000-0005-0000-0000-0000E80D0000}"/>
    <cellStyle name="Millares 2 3 2 2 2 2 4 2 2" xfId="10725" xr:uid="{00000000-0005-0000-0000-0000E90D0000}"/>
    <cellStyle name="Millares 2 3 2 2 2 2 4 2 2 2" xfId="19478" xr:uid="{3CE25489-8E43-4D80-B45D-337F958A9E5B}"/>
    <cellStyle name="Millares 2 3 2 2 2 2 4 2 2 2 2" xfId="54488" xr:uid="{A4102D05-265F-431D-9095-106A0765DACB}"/>
    <cellStyle name="Millares 2 3 2 2 2 2 4 2 2 2 3" xfId="36983" xr:uid="{D32CB379-A24A-4445-A9DE-637589B2C056}"/>
    <cellStyle name="Millares 2 3 2 2 2 2 4 2 2 3" xfId="45736" xr:uid="{A883939F-0DB7-4652-8DDD-3C86E46AF695}"/>
    <cellStyle name="Millares 2 3 2 2 2 2 4 2 2 4" xfId="28231" xr:uid="{FCFF84FA-4627-4A73-8286-9FB9C70E2BD2}"/>
    <cellStyle name="Millares 2 3 2 2 2 2 4 2 3" xfId="15102" xr:uid="{208328E3-4E92-44E4-9929-CC21A1A0128E}"/>
    <cellStyle name="Millares 2 3 2 2 2 2 4 2 3 2" xfId="50112" xr:uid="{03931418-F5D5-4C94-9F37-9FA9A73AEEEC}"/>
    <cellStyle name="Millares 2 3 2 2 2 2 4 2 3 3" xfId="32607" xr:uid="{180FE281-82C0-4524-B8E2-D28A78E15D6C}"/>
    <cellStyle name="Millares 2 3 2 2 2 2 4 2 4" xfId="41360" xr:uid="{CF7395E9-78EF-4A57-97A0-0EE75553C560}"/>
    <cellStyle name="Millares 2 3 2 2 2 2 4 2 5" xfId="23855" xr:uid="{329FE843-5611-4935-AE23-83B7665E9FC9}"/>
    <cellStyle name="Millares 2 3 2 2 2 2 4 3" xfId="8537" xr:uid="{00000000-0005-0000-0000-0000EA0D0000}"/>
    <cellStyle name="Millares 2 3 2 2 2 2 4 3 2" xfId="17290" xr:uid="{E3871BBC-F2E3-443F-BB01-2F3ECC721323}"/>
    <cellStyle name="Millares 2 3 2 2 2 2 4 3 2 2" xfId="52300" xr:uid="{7DCD43CF-C1BB-4FD0-A232-D4FD1D183AA0}"/>
    <cellStyle name="Millares 2 3 2 2 2 2 4 3 2 3" xfId="34795" xr:uid="{945AF58D-45D7-4C06-90B0-879F9950891A}"/>
    <cellStyle name="Millares 2 3 2 2 2 2 4 3 3" xfId="43548" xr:uid="{58F38C8F-E6DD-4EC2-AA25-250C05F34D2A}"/>
    <cellStyle name="Millares 2 3 2 2 2 2 4 3 4" xfId="26043" xr:uid="{72E394E0-0A3D-47A7-9E0C-E252DDE30825}"/>
    <cellStyle name="Millares 2 3 2 2 2 2 4 4" xfId="12914" xr:uid="{46E00CCA-AC79-49D3-80FA-2FDA0CDE5C53}"/>
    <cellStyle name="Millares 2 3 2 2 2 2 4 4 2" xfId="47924" xr:uid="{2C580CB7-3176-4D31-8B7B-BE82322BA8AB}"/>
    <cellStyle name="Millares 2 3 2 2 2 2 4 4 3" xfId="30419" xr:uid="{AC787358-31A9-4A56-845A-D53220AA0CC0}"/>
    <cellStyle name="Millares 2 3 2 2 2 2 4 5" xfId="39172" xr:uid="{6B0B8E3C-7BCD-4CF4-9830-B2AD08BD65C9}"/>
    <cellStyle name="Millares 2 3 2 2 2 2 4 6" xfId="21667" xr:uid="{EE240124-1D0B-454D-BA2C-344392689B55}"/>
    <cellStyle name="Millares 2 3 2 2 2 2 5" xfId="5254" xr:uid="{00000000-0005-0000-0000-0000EB0D0000}"/>
    <cellStyle name="Millares 2 3 2 2 2 2 5 2" xfId="9631" xr:uid="{00000000-0005-0000-0000-0000EC0D0000}"/>
    <cellStyle name="Millares 2 3 2 2 2 2 5 2 2" xfId="18384" xr:uid="{30FCA6C8-C7C1-4147-B5B2-696B7D869E05}"/>
    <cellStyle name="Millares 2 3 2 2 2 2 5 2 2 2" xfId="53394" xr:uid="{529D6AFB-6779-47C4-938B-D89A689B38E9}"/>
    <cellStyle name="Millares 2 3 2 2 2 2 5 2 2 3" xfId="35889" xr:uid="{80C8B957-8C2A-455E-9E0B-642C4537B5A4}"/>
    <cellStyle name="Millares 2 3 2 2 2 2 5 2 3" xfId="44642" xr:uid="{932BED61-49B5-45F8-AB1A-B783CD1696E6}"/>
    <cellStyle name="Millares 2 3 2 2 2 2 5 2 4" xfId="27137" xr:uid="{106EC6C7-C7CD-4039-887E-BE8FB59F57F5}"/>
    <cellStyle name="Millares 2 3 2 2 2 2 5 3" xfId="14008" xr:uid="{6A5D97F5-55B1-45A1-B6AE-5A22DE10CAC9}"/>
    <cellStyle name="Millares 2 3 2 2 2 2 5 3 2" xfId="49018" xr:uid="{7397F467-1D75-4A6F-A780-08E27CBBE60D}"/>
    <cellStyle name="Millares 2 3 2 2 2 2 5 3 3" xfId="31513" xr:uid="{2FA2ECF8-9CBE-4554-A79E-C41A4B46F493}"/>
    <cellStyle name="Millares 2 3 2 2 2 2 5 4" xfId="40266" xr:uid="{CD9F5E34-FD24-4035-9F4B-C8BCE70183D3}"/>
    <cellStyle name="Millares 2 3 2 2 2 2 5 5" xfId="22761" xr:uid="{5F6C1133-1D3E-454A-9627-5CB105D4D558}"/>
    <cellStyle name="Millares 2 3 2 2 2 2 6" xfId="7443" xr:uid="{00000000-0005-0000-0000-0000ED0D0000}"/>
    <cellStyle name="Millares 2 3 2 2 2 2 6 2" xfId="16196" xr:uid="{9D9DE519-C616-40BC-A3F1-EDA428D958B0}"/>
    <cellStyle name="Millares 2 3 2 2 2 2 6 2 2" xfId="51206" xr:uid="{42E9FC96-C945-4837-A26B-A48F5C946924}"/>
    <cellStyle name="Millares 2 3 2 2 2 2 6 2 3" xfId="33701" xr:uid="{627E6403-2A6A-42D4-85AA-9AE545EC27EE}"/>
    <cellStyle name="Millares 2 3 2 2 2 2 6 3" xfId="42454" xr:uid="{B9E5B98D-CC51-4BEE-8F48-33967DF67BE9}"/>
    <cellStyle name="Millares 2 3 2 2 2 2 6 4" xfId="24949" xr:uid="{3B984F64-FAA7-4ECB-9B53-7D8A87F83352}"/>
    <cellStyle name="Millares 2 3 2 2 2 2 7" xfId="11820" xr:uid="{BA32B758-661F-4B55-B8DB-0E938886AB5E}"/>
    <cellStyle name="Millares 2 3 2 2 2 2 7 2" xfId="46830" xr:uid="{18F82A4C-C5CA-4F52-B689-668120A72F54}"/>
    <cellStyle name="Millares 2 3 2 2 2 2 7 3" xfId="29325" xr:uid="{C8F92F11-A30E-4B9F-B51D-1027AA66B2E9}"/>
    <cellStyle name="Millares 2 3 2 2 2 2 8" xfId="38078" xr:uid="{455CC050-49EB-4A1B-A677-66F2F007DE00}"/>
    <cellStyle name="Millares 2 3 2 2 2 2 9" xfId="20573" xr:uid="{E30B0ADA-1D5C-49DD-A88C-7D922342DB81}"/>
    <cellStyle name="Millares 2 3 2 2 2 3" xfId="3220" xr:uid="{00000000-0005-0000-0000-0000EE0D0000}"/>
    <cellStyle name="Millares 2 3 2 2 2 3 2" xfId="3773" xr:uid="{00000000-0005-0000-0000-0000EF0D0000}"/>
    <cellStyle name="Millares 2 3 2 2 2 3 2 2" xfId="4869" xr:uid="{00000000-0005-0000-0000-0000F00D0000}"/>
    <cellStyle name="Millares 2 3 2 2 2 3 2 2 2" xfId="7058" xr:uid="{00000000-0005-0000-0000-0000F10D0000}"/>
    <cellStyle name="Millares 2 3 2 2 2 3 2 2 2 2" xfId="11435" xr:uid="{00000000-0005-0000-0000-0000F20D0000}"/>
    <cellStyle name="Millares 2 3 2 2 2 3 2 2 2 2 2" xfId="20188" xr:uid="{D632B909-3A7F-40F0-850F-5103251B2C46}"/>
    <cellStyle name="Millares 2 3 2 2 2 3 2 2 2 2 2 2" xfId="55198" xr:uid="{A311D60A-C0DB-4CCA-8E17-FD343848068A}"/>
    <cellStyle name="Millares 2 3 2 2 2 3 2 2 2 2 2 3" xfId="37693" xr:uid="{46F8AA2D-F0F1-4681-B157-77362B7E4C15}"/>
    <cellStyle name="Millares 2 3 2 2 2 3 2 2 2 2 3" xfId="46446" xr:uid="{02A06B5D-767D-4DA8-BC8A-848D283EAF6B}"/>
    <cellStyle name="Millares 2 3 2 2 2 3 2 2 2 2 4" xfId="28941" xr:uid="{ACF1B69E-D9AD-498B-A834-2FC5CC51D4E3}"/>
    <cellStyle name="Millares 2 3 2 2 2 3 2 2 2 3" xfId="15812" xr:uid="{FD27028E-E3A6-4BD7-BC94-895C4DD62F18}"/>
    <cellStyle name="Millares 2 3 2 2 2 3 2 2 2 3 2" xfId="50822" xr:uid="{59D198CC-0CC1-40CF-B011-562EEBC438D1}"/>
    <cellStyle name="Millares 2 3 2 2 2 3 2 2 2 3 3" xfId="33317" xr:uid="{1C9F4071-84F4-4DDE-94CF-C1AB3D83543A}"/>
    <cellStyle name="Millares 2 3 2 2 2 3 2 2 2 4" xfId="42070" xr:uid="{FAD866D6-3D2A-4DDB-9ABF-8057A85D0573}"/>
    <cellStyle name="Millares 2 3 2 2 2 3 2 2 2 5" xfId="24565" xr:uid="{EDF8C0FA-2149-43B1-9773-1867482207A4}"/>
    <cellStyle name="Millares 2 3 2 2 2 3 2 2 3" xfId="9247" xr:uid="{00000000-0005-0000-0000-0000F30D0000}"/>
    <cellStyle name="Millares 2 3 2 2 2 3 2 2 3 2" xfId="18000" xr:uid="{E608F193-95AA-44CB-90B7-72B6A22B5619}"/>
    <cellStyle name="Millares 2 3 2 2 2 3 2 2 3 2 2" xfId="53010" xr:uid="{E9AEC653-4C33-42DA-B3FE-1325938A4EB0}"/>
    <cellStyle name="Millares 2 3 2 2 2 3 2 2 3 2 3" xfId="35505" xr:uid="{585FB294-1996-4CA5-A206-02954DF21AF6}"/>
    <cellStyle name="Millares 2 3 2 2 2 3 2 2 3 3" xfId="44258" xr:uid="{A54B2E94-0020-49CF-91F8-BEF03B618567}"/>
    <cellStyle name="Millares 2 3 2 2 2 3 2 2 3 4" xfId="26753" xr:uid="{BF63E14F-9176-4275-B607-72EA96D29A57}"/>
    <cellStyle name="Millares 2 3 2 2 2 3 2 2 4" xfId="13624" xr:uid="{497418ED-E241-4461-B0BB-8C2773DB43F1}"/>
    <cellStyle name="Millares 2 3 2 2 2 3 2 2 4 2" xfId="48634" xr:uid="{F7099E92-7C92-4FE2-A727-653F1DB9A057}"/>
    <cellStyle name="Millares 2 3 2 2 2 3 2 2 4 3" xfId="31129" xr:uid="{A48500A8-0889-4724-92FC-8D11CD1E6396}"/>
    <cellStyle name="Millares 2 3 2 2 2 3 2 2 5" xfId="39882" xr:uid="{E70A4596-CFA7-4B2C-BCFA-FCAC876138E7}"/>
    <cellStyle name="Millares 2 3 2 2 2 3 2 2 6" xfId="22377" xr:uid="{78A1AF70-DEBD-435A-8D31-0BF2C2264691}"/>
    <cellStyle name="Millares 2 3 2 2 2 3 2 3" xfId="5964" xr:uid="{00000000-0005-0000-0000-0000F40D0000}"/>
    <cellStyle name="Millares 2 3 2 2 2 3 2 3 2" xfId="10341" xr:uid="{00000000-0005-0000-0000-0000F50D0000}"/>
    <cellStyle name="Millares 2 3 2 2 2 3 2 3 2 2" xfId="19094" xr:uid="{A480CDD1-059F-4448-8B2B-B469584E78F2}"/>
    <cellStyle name="Millares 2 3 2 2 2 3 2 3 2 2 2" xfId="54104" xr:uid="{CA68D8CC-14FA-4DFE-ADF7-B8007E359C0F}"/>
    <cellStyle name="Millares 2 3 2 2 2 3 2 3 2 2 3" xfId="36599" xr:uid="{F9A33D39-BBD6-4834-9888-A2601941683A}"/>
    <cellStyle name="Millares 2 3 2 2 2 3 2 3 2 3" xfId="45352" xr:uid="{D2785BB7-C8FB-4904-AB10-D36CEC3BFF8C}"/>
    <cellStyle name="Millares 2 3 2 2 2 3 2 3 2 4" xfId="27847" xr:uid="{0B1F540A-86BF-477D-88FB-D6085A370013}"/>
    <cellStyle name="Millares 2 3 2 2 2 3 2 3 3" xfId="14718" xr:uid="{805D27D9-8427-414D-AADF-D282F7605975}"/>
    <cellStyle name="Millares 2 3 2 2 2 3 2 3 3 2" xfId="49728" xr:uid="{1BD174C7-7331-4F94-8666-04B961363D76}"/>
    <cellStyle name="Millares 2 3 2 2 2 3 2 3 3 3" xfId="32223" xr:uid="{361ABFD0-8A47-48AE-89FF-D6C2DF723F9D}"/>
    <cellStyle name="Millares 2 3 2 2 2 3 2 3 4" xfId="40976" xr:uid="{A51A8B59-5FC5-4A93-86A7-DB40CA81CF92}"/>
    <cellStyle name="Millares 2 3 2 2 2 3 2 3 5" xfId="23471" xr:uid="{F7D22DAB-43E3-4DDE-962B-00843B19C55C}"/>
    <cellStyle name="Millares 2 3 2 2 2 3 2 4" xfId="8153" xr:uid="{00000000-0005-0000-0000-0000F60D0000}"/>
    <cellStyle name="Millares 2 3 2 2 2 3 2 4 2" xfId="16906" xr:uid="{BBD21331-6930-4BC2-B33A-FB52992D150E}"/>
    <cellStyle name="Millares 2 3 2 2 2 3 2 4 2 2" xfId="51916" xr:uid="{A14813F4-5E83-4D88-AAB4-CDBF300B127C}"/>
    <cellStyle name="Millares 2 3 2 2 2 3 2 4 2 3" xfId="34411" xr:uid="{D4AE64C5-5D5F-4C30-8A98-57804CFCBB1D}"/>
    <cellStyle name="Millares 2 3 2 2 2 3 2 4 3" xfId="43164" xr:uid="{862BB13A-8ABE-45A9-A3D9-44F25E80E1F0}"/>
    <cellStyle name="Millares 2 3 2 2 2 3 2 4 4" xfId="25659" xr:uid="{1771FB0E-9FD3-4BFA-9551-BFF8CE51CEA3}"/>
    <cellStyle name="Millares 2 3 2 2 2 3 2 5" xfId="12530" xr:uid="{0AE4EE37-D404-489C-92B1-4E18E0976B74}"/>
    <cellStyle name="Millares 2 3 2 2 2 3 2 5 2" xfId="47540" xr:uid="{0FC9F972-D457-42AF-B674-F5A18CEBF17E}"/>
    <cellStyle name="Millares 2 3 2 2 2 3 2 5 3" xfId="30035" xr:uid="{D23C8433-2736-456D-9F50-FA762D5D9ECA}"/>
    <cellStyle name="Millares 2 3 2 2 2 3 2 6" xfId="38788" xr:uid="{A8A15685-B59A-447B-A5C1-483DE3FD4488}"/>
    <cellStyle name="Millares 2 3 2 2 2 3 2 7" xfId="21283" xr:uid="{2D55BD6C-F66F-41AE-BE1E-8563BA1B72E1}"/>
    <cellStyle name="Millares 2 3 2 2 2 3 3" xfId="4321" xr:uid="{00000000-0005-0000-0000-0000F70D0000}"/>
    <cellStyle name="Millares 2 3 2 2 2 3 3 2" xfId="6510" xr:uid="{00000000-0005-0000-0000-0000F80D0000}"/>
    <cellStyle name="Millares 2 3 2 2 2 3 3 2 2" xfId="10887" xr:uid="{00000000-0005-0000-0000-0000F90D0000}"/>
    <cellStyle name="Millares 2 3 2 2 2 3 3 2 2 2" xfId="19640" xr:uid="{5CB7B852-55B9-417F-85D6-C3E3E4F50700}"/>
    <cellStyle name="Millares 2 3 2 2 2 3 3 2 2 2 2" xfId="54650" xr:uid="{AE12D6D6-27EC-40C8-9E5F-F23915166620}"/>
    <cellStyle name="Millares 2 3 2 2 2 3 3 2 2 2 3" xfId="37145" xr:uid="{760EAA1D-C4E1-4C79-A45D-68DA97ED9C5C}"/>
    <cellStyle name="Millares 2 3 2 2 2 3 3 2 2 3" xfId="45898" xr:uid="{551FDABE-93F9-448F-A02B-9D386306EC6D}"/>
    <cellStyle name="Millares 2 3 2 2 2 3 3 2 2 4" xfId="28393" xr:uid="{7A701240-2E9F-4B8A-A9CB-ABE71E878647}"/>
    <cellStyle name="Millares 2 3 2 2 2 3 3 2 3" xfId="15264" xr:uid="{14FA2F6C-EBB0-4E1E-88A4-CD18DAC4DF9F}"/>
    <cellStyle name="Millares 2 3 2 2 2 3 3 2 3 2" xfId="50274" xr:uid="{E5F11FDA-8973-4299-8397-FFABEF2F8EC2}"/>
    <cellStyle name="Millares 2 3 2 2 2 3 3 2 3 3" xfId="32769" xr:uid="{F08158F7-C92C-41F9-897D-F5A01E1E20C7}"/>
    <cellStyle name="Millares 2 3 2 2 2 3 3 2 4" xfId="41522" xr:uid="{E03D8589-A6EA-4C36-99B8-99F26BE590AA}"/>
    <cellStyle name="Millares 2 3 2 2 2 3 3 2 5" xfId="24017" xr:uid="{CCB9B6DC-B3BF-41EA-9C58-3A192C199F6D}"/>
    <cellStyle name="Millares 2 3 2 2 2 3 3 3" xfId="8699" xr:uid="{00000000-0005-0000-0000-0000FA0D0000}"/>
    <cellStyle name="Millares 2 3 2 2 2 3 3 3 2" xfId="17452" xr:uid="{35F822C5-FB9E-4C7D-962B-72A9B880E39C}"/>
    <cellStyle name="Millares 2 3 2 2 2 3 3 3 2 2" xfId="52462" xr:uid="{0893997B-2E5C-4931-8B58-CDB753931D69}"/>
    <cellStyle name="Millares 2 3 2 2 2 3 3 3 2 3" xfId="34957" xr:uid="{1BBE1DD0-5C5C-42A5-9DFE-5B63D6BA27B8}"/>
    <cellStyle name="Millares 2 3 2 2 2 3 3 3 3" xfId="43710" xr:uid="{3A75DBAA-BA17-45CD-B916-F9AED7350CC3}"/>
    <cellStyle name="Millares 2 3 2 2 2 3 3 3 4" xfId="26205" xr:uid="{A25BA29F-B0F9-4FA4-8BAB-31131849C454}"/>
    <cellStyle name="Millares 2 3 2 2 2 3 3 4" xfId="13076" xr:uid="{CB40670F-12E4-458D-82FF-8C361819C562}"/>
    <cellStyle name="Millares 2 3 2 2 2 3 3 4 2" xfId="48086" xr:uid="{41739F10-9DF2-4C9C-A5DE-BF31DA70C7BB}"/>
    <cellStyle name="Millares 2 3 2 2 2 3 3 4 3" xfId="30581" xr:uid="{E6893ED1-B5D7-4572-A8CC-7DB1C1BF2B17}"/>
    <cellStyle name="Millares 2 3 2 2 2 3 3 5" xfId="39334" xr:uid="{CC1DC23D-5A5F-4659-B7D3-3EDFEFA34569}"/>
    <cellStyle name="Millares 2 3 2 2 2 3 3 6" xfId="21829" xr:uid="{6AC3513E-DA05-4AFC-833A-C58A4B987AB3}"/>
    <cellStyle name="Millares 2 3 2 2 2 3 4" xfId="5416" xr:uid="{00000000-0005-0000-0000-0000FB0D0000}"/>
    <cellStyle name="Millares 2 3 2 2 2 3 4 2" xfId="9793" xr:uid="{00000000-0005-0000-0000-0000FC0D0000}"/>
    <cellStyle name="Millares 2 3 2 2 2 3 4 2 2" xfId="18546" xr:uid="{26C4EBDD-F7ED-4BF2-849E-DD9D81DCF14B}"/>
    <cellStyle name="Millares 2 3 2 2 2 3 4 2 2 2" xfId="53556" xr:uid="{723B9365-791A-46C7-9389-5369689B274E}"/>
    <cellStyle name="Millares 2 3 2 2 2 3 4 2 2 3" xfId="36051" xr:uid="{EAB7D0C5-624F-4EF1-AA8F-1A9226927EB5}"/>
    <cellStyle name="Millares 2 3 2 2 2 3 4 2 3" xfId="44804" xr:uid="{355696D4-4EF2-444F-A710-E968382F534B}"/>
    <cellStyle name="Millares 2 3 2 2 2 3 4 2 4" xfId="27299" xr:uid="{8DD58846-ED7E-42C7-8E0E-8FD6FCB88ADA}"/>
    <cellStyle name="Millares 2 3 2 2 2 3 4 3" xfId="14170" xr:uid="{206294C5-0786-45C1-B383-68C1A38ED4D7}"/>
    <cellStyle name="Millares 2 3 2 2 2 3 4 3 2" xfId="49180" xr:uid="{7F49079E-4499-4FFA-9367-3C3C7DF58D2F}"/>
    <cellStyle name="Millares 2 3 2 2 2 3 4 3 3" xfId="31675" xr:uid="{227D3AF2-3D9F-48F8-BB13-7ADC733B0562}"/>
    <cellStyle name="Millares 2 3 2 2 2 3 4 4" xfId="40428" xr:uid="{F38EB96D-9D7D-44AD-9EA4-2380DB76A8E1}"/>
    <cellStyle name="Millares 2 3 2 2 2 3 4 5" xfId="22923" xr:uid="{083F42F9-A53E-4EB2-8FD1-3261DDD91D2B}"/>
    <cellStyle name="Millares 2 3 2 2 2 3 5" xfId="7605" xr:uid="{00000000-0005-0000-0000-0000FD0D0000}"/>
    <cellStyle name="Millares 2 3 2 2 2 3 5 2" xfId="16358" xr:uid="{F4A0CE02-2BC9-4467-9865-A65CA7CB07FA}"/>
    <cellStyle name="Millares 2 3 2 2 2 3 5 2 2" xfId="51368" xr:uid="{DD585C61-B469-4D4F-9F13-FEA28CAEC503}"/>
    <cellStyle name="Millares 2 3 2 2 2 3 5 2 3" xfId="33863" xr:uid="{1E1BB82B-6B3B-4B60-845E-17125D2BDDD5}"/>
    <cellStyle name="Millares 2 3 2 2 2 3 5 3" xfId="42616" xr:uid="{798CA406-A281-43A8-B867-F7279F947D3E}"/>
    <cellStyle name="Millares 2 3 2 2 2 3 5 4" xfId="25111" xr:uid="{E3C0F887-EDC7-47F0-B1B9-7FDDBB2B5F5B}"/>
    <cellStyle name="Millares 2 3 2 2 2 3 6" xfId="11982" xr:uid="{A391B67B-38D4-47DC-A31D-BE846B3E363C}"/>
    <cellStyle name="Millares 2 3 2 2 2 3 6 2" xfId="46992" xr:uid="{2F8D998A-D37B-4AF2-87AB-3BDA1D160060}"/>
    <cellStyle name="Millares 2 3 2 2 2 3 6 3" xfId="29487" xr:uid="{190C7BA7-7D8F-4230-8C2B-A2AFEE8588CB}"/>
    <cellStyle name="Millares 2 3 2 2 2 3 7" xfId="38240" xr:uid="{F9E45EB0-F288-42D8-9635-AEB08D583A3D}"/>
    <cellStyle name="Millares 2 3 2 2 2 3 8" xfId="20735" xr:uid="{8D2DBF12-1DA8-4704-9DB8-420D8B4439EA}"/>
    <cellStyle name="Millares 2 3 2 2 2 4" xfId="3499" xr:uid="{00000000-0005-0000-0000-0000FE0D0000}"/>
    <cellStyle name="Millares 2 3 2 2 2 4 2" xfId="4595" xr:uid="{00000000-0005-0000-0000-0000FF0D0000}"/>
    <cellStyle name="Millares 2 3 2 2 2 4 2 2" xfId="6784" xr:uid="{00000000-0005-0000-0000-0000000E0000}"/>
    <cellStyle name="Millares 2 3 2 2 2 4 2 2 2" xfId="11161" xr:uid="{00000000-0005-0000-0000-0000010E0000}"/>
    <cellStyle name="Millares 2 3 2 2 2 4 2 2 2 2" xfId="19914" xr:uid="{3215B064-AE2A-4C92-BC20-8C1E5A9F16C8}"/>
    <cellStyle name="Millares 2 3 2 2 2 4 2 2 2 2 2" xfId="54924" xr:uid="{3BF03960-574B-48E6-93DD-7D8695B20B08}"/>
    <cellStyle name="Millares 2 3 2 2 2 4 2 2 2 2 3" xfId="37419" xr:uid="{687C7A6E-176B-4183-A946-AA47490E1A04}"/>
    <cellStyle name="Millares 2 3 2 2 2 4 2 2 2 3" xfId="46172" xr:uid="{0F436B2E-D6A8-4ABD-B848-A2011B3E0F9A}"/>
    <cellStyle name="Millares 2 3 2 2 2 4 2 2 2 4" xfId="28667" xr:uid="{EED0AB0D-BBBE-47CD-A07D-D944BD540356}"/>
    <cellStyle name="Millares 2 3 2 2 2 4 2 2 3" xfId="15538" xr:uid="{8C9EFBB4-CBE7-4EAB-88EF-A8C91B0F5502}"/>
    <cellStyle name="Millares 2 3 2 2 2 4 2 2 3 2" xfId="50548" xr:uid="{00408DE0-D7BE-440A-9C7D-5716FCCD7D36}"/>
    <cellStyle name="Millares 2 3 2 2 2 4 2 2 3 3" xfId="33043" xr:uid="{A9AE5054-3CEF-471C-905E-051BC7C6FA10}"/>
    <cellStyle name="Millares 2 3 2 2 2 4 2 2 4" xfId="41796" xr:uid="{C2B6B1C4-CC4D-4B0B-AE3B-05FFAA33D0CA}"/>
    <cellStyle name="Millares 2 3 2 2 2 4 2 2 5" xfId="24291" xr:uid="{431F636E-7783-4F5C-AC2D-5999E285AB52}"/>
    <cellStyle name="Millares 2 3 2 2 2 4 2 3" xfId="8973" xr:uid="{00000000-0005-0000-0000-0000020E0000}"/>
    <cellStyle name="Millares 2 3 2 2 2 4 2 3 2" xfId="17726" xr:uid="{9BAFE312-F7EF-4F1E-80AF-563A67DC33BF}"/>
    <cellStyle name="Millares 2 3 2 2 2 4 2 3 2 2" xfId="52736" xr:uid="{48C1CC03-A7A0-4111-9020-288CEC1981B8}"/>
    <cellStyle name="Millares 2 3 2 2 2 4 2 3 2 3" xfId="35231" xr:uid="{3C43A2A1-A04A-40DC-B7C9-27186D7BF40C}"/>
    <cellStyle name="Millares 2 3 2 2 2 4 2 3 3" xfId="43984" xr:uid="{74475139-047F-4AA9-9937-E15D7C7AE785}"/>
    <cellStyle name="Millares 2 3 2 2 2 4 2 3 4" xfId="26479" xr:uid="{2725CE57-8A3B-4618-AA7C-3E9B96F07789}"/>
    <cellStyle name="Millares 2 3 2 2 2 4 2 4" xfId="13350" xr:uid="{32C8A2C4-3A56-4704-B8AF-FB95CCECDCA1}"/>
    <cellStyle name="Millares 2 3 2 2 2 4 2 4 2" xfId="48360" xr:uid="{CBBAE87D-B99B-4630-86D9-20DEB457BE37}"/>
    <cellStyle name="Millares 2 3 2 2 2 4 2 4 3" xfId="30855" xr:uid="{F42C9C64-A80D-4CF0-953F-9003D208CC12}"/>
    <cellStyle name="Millares 2 3 2 2 2 4 2 5" xfId="39608" xr:uid="{57705744-2F1E-43A3-ADC5-69C06ED631D7}"/>
    <cellStyle name="Millares 2 3 2 2 2 4 2 6" xfId="22103" xr:uid="{8AD11A91-4D69-41A1-94AC-380A9B1F4D6E}"/>
    <cellStyle name="Millares 2 3 2 2 2 4 3" xfId="5690" xr:uid="{00000000-0005-0000-0000-0000030E0000}"/>
    <cellStyle name="Millares 2 3 2 2 2 4 3 2" xfId="10067" xr:uid="{00000000-0005-0000-0000-0000040E0000}"/>
    <cellStyle name="Millares 2 3 2 2 2 4 3 2 2" xfId="18820" xr:uid="{FDB3D4E2-73B6-4013-B0D6-1CB11A2A178A}"/>
    <cellStyle name="Millares 2 3 2 2 2 4 3 2 2 2" xfId="53830" xr:uid="{22043EB1-DBCE-4EAB-B8DC-923038332C2A}"/>
    <cellStyle name="Millares 2 3 2 2 2 4 3 2 2 3" xfId="36325" xr:uid="{D69864B4-A79A-4A1D-AB13-5FB1AC8D9822}"/>
    <cellStyle name="Millares 2 3 2 2 2 4 3 2 3" xfId="45078" xr:uid="{283FE41C-6FA1-45C5-9968-3B190DCA345C}"/>
    <cellStyle name="Millares 2 3 2 2 2 4 3 2 4" xfId="27573" xr:uid="{7A4693CD-DEF1-4875-8F9B-955D3A3CBA94}"/>
    <cellStyle name="Millares 2 3 2 2 2 4 3 3" xfId="14444" xr:uid="{2CE2F7DD-3BEE-4201-9852-F20F3A5AA62B}"/>
    <cellStyle name="Millares 2 3 2 2 2 4 3 3 2" xfId="49454" xr:uid="{8E1CE1D3-23B7-4D3F-9233-421003BAF8D2}"/>
    <cellStyle name="Millares 2 3 2 2 2 4 3 3 3" xfId="31949" xr:uid="{B4971A1D-A57D-4D87-8104-97B418BFA4B3}"/>
    <cellStyle name="Millares 2 3 2 2 2 4 3 4" xfId="40702" xr:uid="{E16CED3A-B0FC-4853-9425-E56240315E58}"/>
    <cellStyle name="Millares 2 3 2 2 2 4 3 5" xfId="23197" xr:uid="{B74071E1-B4CE-4957-B883-41CB04A77780}"/>
    <cellStyle name="Millares 2 3 2 2 2 4 4" xfId="7879" xr:uid="{00000000-0005-0000-0000-0000050E0000}"/>
    <cellStyle name="Millares 2 3 2 2 2 4 4 2" xfId="16632" xr:uid="{7A4AE83D-BF41-489C-AE91-35EACE614A0A}"/>
    <cellStyle name="Millares 2 3 2 2 2 4 4 2 2" xfId="51642" xr:uid="{FA2342E6-CE99-422D-AD9F-53F671B17F23}"/>
    <cellStyle name="Millares 2 3 2 2 2 4 4 2 3" xfId="34137" xr:uid="{43450D1E-5756-4C91-9B45-089F7A702553}"/>
    <cellStyle name="Millares 2 3 2 2 2 4 4 3" xfId="42890" xr:uid="{BE1C7865-2A62-45D0-9AAD-5F2B45FBE886}"/>
    <cellStyle name="Millares 2 3 2 2 2 4 4 4" xfId="25385" xr:uid="{EAB3F0B8-A34B-4C5B-B13C-79C04FC15E52}"/>
    <cellStyle name="Millares 2 3 2 2 2 4 5" xfId="12256" xr:uid="{2D29C156-5551-4B15-8A39-13A286E8B99E}"/>
    <cellStyle name="Millares 2 3 2 2 2 4 5 2" xfId="47266" xr:uid="{2B8AE9A2-F33E-44E0-AF85-D50D5367C0B5}"/>
    <cellStyle name="Millares 2 3 2 2 2 4 5 3" xfId="29761" xr:uid="{933EC396-144C-4F0E-A04D-8E0623F7F52B}"/>
    <cellStyle name="Millares 2 3 2 2 2 4 6" xfId="38514" xr:uid="{67F3A2B8-5BDF-4C74-A767-FA216D4F737D}"/>
    <cellStyle name="Millares 2 3 2 2 2 4 7" xfId="21009" xr:uid="{59296241-E61F-4BB6-87E7-37D826113525}"/>
    <cellStyle name="Millares 2 3 2 2 2 5" xfId="4047" xr:uid="{00000000-0005-0000-0000-0000060E0000}"/>
    <cellStyle name="Millares 2 3 2 2 2 5 2" xfId="6236" xr:uid="{00000000-0005-0000-0000-0000070E0000}"/>
    <cellStyle name="Millares 2 3 2 2 2 5 2 2" xfId="10613" xr:uid="{00000000-0005-0000-0000-0000080E0000}"/>
    <cellStyle name="Millares 2 3 2 2 2 5 2 2 2" xfId="19366" xr:uid="{B51FAA0B-97B9-4E41-81A9-4E00FC51749F}"/>
    <cellStyle name="Millares 2 3 2 2 2 5 2 2 2 2" xfId="54376" xr:uid="{04DFBD47-A05A-493A-A0C8-DC1006083F3A}"/>
    <cellStyle name="Millares 2 3 2 2 2 5 2 2 2 3" xfId="36871" xr:uid="{358C32DD-007C-4B19-A54B-4448E0FA7D0D}"/>
    <cellStyle name="Millares 2 3 2 2 2 5 2 2 3" xfId="45624" xr:uid="{BE83A964-78D0-4C15-A381-431438BC4AC5}"/>
    <cellStyle name="Millares 2 3 2 2 2 5 2 2 4" xfId="28119" xr:uid="{5AA8A39C-24B0-4611-B844-3FA7A663AA01}"/>
    <cellStyle name="Millares 2 3 2 2 2 5 2 3" xfId="14990" xr:uid="{A4301AE6-B360-4A20-8BA9-1D724C0EE575}"/>
    <cellStyle name="Millares 2 3 2 2 2 5 2 3 2" xfId="50000" xr:uid="{00DF02F1-A618-4530-9953-DEA69D17A33A}"/>
    <cellStyle name="Millares 2 3 2 2 2 5 2 3 3" xfId="32495" xr:uid="{0297B66E-B341-4070-B8AA-3C4A0C2E0D46}"/>
    <cellStyle name="Millares 2 3 2 2 2 5 2 4" xfId="41248" xr:uid="{DCAD0E67-2CE4-46B6-8409-075FDB0D025A}"/>
    <cellStyle name="Millares 2 3 2 2 2 5 2 5" xfId="23743" xr:uid="{85E814F6-A049-4BB9-A0C8-56B8E87A4C2C}"/>
    <cellStyle name="Millares 2 3 2 2 2 5 3" xfId="8425" xr:uid="{00000000-0005-0000-0000-0000090E0000}"/>
    <cellStyle name="Millares 2 3 2 2 2 5 3 2" xfId="17178" xr:uid="{9A72F080-92CD-4224-92A5-0BDB2CEC4F69}"/>
    <cellStyle name="Millares 2 3 2 2 2 5 3 2 2" xfId="52188" xr:uid="{2B8EC164-8C78-4F7C-AD3A-E36D1F9B643C}"/>
    <cellStyle name="Millares 2 3 2 2 2 5 3 2 3" xfId="34683" xr:uid="{05E88C7B-1D92-45F6-A3AB-1AF849705F27}"/>
    <cellStyle name="Millares 2 3 2 2 2 5 3 3" xfId="43436" xr:uid="{BA3498F4-1131-47A3-8497-FB5D8C3F86A2}"/>
    <cellStyle name="Millares 2 3 2 2 2 5 3 4" xfId="25931" xr:uid="{EEC55EBD-1DA0-49BB-8FFE-CBB274D24D00}"/>
    <cellStyle name="Millares 2 3 2 2 2 5 4" xfId="12802" xr:uid="{3196A26C-E3BC-402F-BECC-406419B51FCD}"/>
    <cellStyle name="Millares 2 3 2 2 2 5 4 2" xfId="47812" xr:uid="{5E3376F9-9077-456B-A274-D37AF58CEB8B}"/>
    <cellStyle name="Millares 2 3 2 2 2 5 4 3" xfId="30307" xr:uid="{862984EE-AF1E-4242-8ACF-FC05EBC94F3E}"/>
    <cellStyle name="Millares 2 3 2 2 2 5 5" xfId="39060" xr:uid="{15D56573-03AF-4B9E-A932-7793E2BC1E42}"/>
    <cellStyle name="Millares 2 3 2 2 2 5 6" xfId="21555" xr:uid="{7A0CEC87-3A2D-41DE-BCD7-22731C3BF476}"/>
    <cellStyle name="Millares 2 3 2 2 2 6" xfId="5142" xr:uid="{00000000-0005-0000-0000-00000A0E0000}"/>
    <cellStyle name="Millares 2 3 2 2 2 6 2" xfId="9519" xr:uid="{00000000-0005-0000-0000-00000B0E0000}"/>
    <cellStyle name="Millares 2 3 2 2 2 6 2 2" xfId="18272" xr:uid="{9EF7D40C-9C3F-4330-BE14-4B688E298288}"/>
    <cellStyle name="Millares 2 3 2 2 2 6 2 2 2" xfId="53282" xr:uid="{5D0834BA-38AA-4F54-A916-A9CB77F2131E}"/>
    <cellStyle name="Millares 2 3 2 2 2 6 2 2 3" xfId="35777" xr:uid="{125F2C19-2B20-45EA-9BFE-84768D15ED02}"/>
    <cellStyle name="Millares 2 3 2 2 2 6 2 3" xfId="44530" xr:uid="{7D2BFC41-3FBD-4295-884E-BB85C75BB44C}"/>
    <cellStyle name="Millares 2 3 2 2 2 6 2 4" xfId="27025" xr:uid="{1DE1536A-E534-42F0-8A5A-E0F64D6F6BC2}"/>
    <cellStyle name="Millares 2 3 2 2 2 6 3" xfId="13896" xr:uid="{2B95DBEB-4862-4F83-A4E5-A5096AF05DD7}"/>
    <cellStyle name="Millares 2 3 2 2 2 6 3 2" xfId="48906" xr:uid="{E4EB4FB0-1E6E-4135-970D-CBCAE311B9B2}"/>
    <cellStyle name="Millares 2 3 2 2 2 6 3 3" xfId="31401" xr:uid="{BC0C5334-9980-482D-8F88-8B1848192671}"/>
    <cellStyle name="Millares 2 3 2 2 2 6 4" xfId="40154" xr:uid="{E648468D-8C17-476B-A383-AA9AF71228F4}"/>
    <cellStyle name="Millares 2 3 2 2 2 6 5" xfId="22649" xr:uid="{87883D50-07D6-4A2C-91CC-1D94B33950B4}"/>
    <cellStyle name="Millares 2 3 2 2 2 7" xfId="7331" xr:uid="{00000000-0005-0000-0000-00000C0E0000}"/>
    <cellStyle name="Millares 2 3 2 2 2 7 2" xfId="16084" xr:uid="{EF95B8EF-DAB8-4339-9520-7C0277343FEF}"/>
    <cellStyle name="Millares 2 3 2 2 2 7 2 2" xfId="51094" xr:uid="{94D23C9A-9639-48B2-AEAB-D0ABC4C32293}"/>
    <cellStyle name="Millares 2 3 2 2 2 7 2 3" xfId="33589" xr:uid="{2EE58224-FDBE-4399-B0DD-DD89AB048ECA}"/>
    <cellStyle name="Millares 2 3 2 2 2 7 3" xfId="42342" xr:uid="{FC8D3277-797A-4728-A408-58F497CEFC12}"/>
    <cellStyle name="Millares 2 3 2 2 2 7 4" xfId="24837" xr:uid="{B4D002DF-9520-4E4A-B561-841252DDED4E}"/>
    <cellStyle name="Millares 2 3 2 2 2 8" xfId="11708" xr:uid="{B577EB0B-3F0E-427A-B9C6-93782B84EF29}"/>
    <cellStyle name="Millares 2 3 2 2 2 8 2" xfId="46718" xr:uid="{EA394A47-772C-4ED3-B6C0-EA05495384A0}"/>
    <cellStyle name="Millares 2 3 2 2 2 8 3" xfId="29213" xr:uid="{FCFBD797-307F-4A72-900C-81BE675D2008}"/>
    <cellStyle name="Millares 2 3 2 2 2 9" xfId="37966" xr:uid="{59D1A7F4-0289-49B8-97A6-091ACE384518}"/>
    <cellStyle name="Millares 2 3 2 2 3" xfId="2999" xr:uid="{00000000-0005-0000-0000-00000D0E0000}"/>
    <cellStyle name="Millares 2 3 2 2 3 2" xfId="3275" xr:uid="{00000000-0005-0000-0000-00000E0E0000}"/>
    <cellStyle name="Millares 2 3 2 2 3 2 2" xfId="3828" xr:uid="{00000000-0005-0000-0000-00000F0E0000}"/>
    <cellStyle name="Millares 2 3 2 2 3 2 2 2" xfId="4924" xr:uid="{00000000-0005-0000-0000-0000100E0000}"/>
    <cellStyle name="Millares 2 3 2 2 3 2 2 2 2" xfId="7113" xr:uid="{00000000-0005-0000-0000-0000110E0000}"/>
    <cellStyle name="Millares 2 3 2 2 3 2 2 2 2 2" xfId="11490" xr:uid="{00000000-0005-0000-0000-0000120E0000}"/>
    <cellStyle name="Millares 2 3 2 2 3 2 2 2 2 2 2" xfId="20243" xr:uid="{133DE8BA-51F0-4DDC-9683-D9767119CA3E}"/>
    <cellStyle name="Millares 2 3 2 2 3 2 2 2 2 2 2 2" xfId="55253" xr:uid="{E678EA2E-7AE9-4751-A508-CAC155FC219F}"/>
    <cellStyle name="Millares 2 3 2 2 3 2 2 2 2 2 2 3" xfId="37748" xr:uid="{F7360372-E092-4B56-A352-2D43F884FF07}"/>
    <cellStyle name="Millares 2 3 2 2 3 2 2 2 2 2 3" xfId="46501" xr:uid="{7F3BA0F3-AE3E-4DA5-AAFC-35E1A41ED97B}"/>
    <cellStyle name="Millares 2 3 2 2 3 2 2 2 2 2 4" xfId="28996" xr:uid="{BA992E73-FDBC-49C6-9186-58B67D7C2246}"/>
    <cellStyle name="Millares 2 3 2 2 3 2 2 2 2 3" xfId="15867" xr:uid="{27D05E71-5553-40B8-A3FD-E713AD809298}"/>
    <cellStyle name="Millares 2 3 2 2 3 2 2 2 2 3 2" xfId="50877" xr:uid="{7D043D1C-18D6-4E7A-9159-D277A4996E9B}"/>
    <cellStyle name="Millares 2 3 2 2 3 2 2 2 2 3 3" xfId="33372" xr:uid="{737678A6-FC7E-4592-8CCA-F28882AE4D52}"/>
    <cellStyle name="Millares 2 3 2 2 3 2 2 2 2 4" xfId="42125" xr:uid="{F5032112-9296-410A-BD2F-44B4426F464B}"/>
    <cellStyle name="Millares 2 3 2 2 3 2 2 2 2 5" xfId="24620" xr:uid="{9218F404-C728-4FD9-B15D-45766BF28225}"/>
    <cellStyle name="Millares 2 3 2 2 3 2 2 2 3" xfId="9302" xr:uid="{00000000-0005-0000-0000-0000130E0000}"/>
    <cellStyle name="Millares 2 3 2 2 3 2 2 2 3 2" xfId="18055" xr:uid="{3F98CB54-4EFE-42A2-BF70-00FE0366646A}"/>
    <cellStyle name="Millares 2 3 2 2 3 2 2 2 3 2 2" xfId="53065" xr:uid="{18994142-565B-4FC2-ABDD-E8E7E79E0015}"/>
    <cellStyle name="Millares 2 3 2 2 3 2 2 2 3 2 3" xfId="35560" xr:uid="{266DD20F-BCDB-4659-9A30-1EF7D8F57F14}"/>
    <cellStyle name="Millares 2 3 2 2 3 2 2 2 3 3" xfId="44313" xr:uid="{0DBF16BF-E0A8-4748-9C39-C24548EF7748}"/>
    <cellStyle name="Millares 2 3 2 2 3 2 2 2 3 4" xfId="26808" xr:uid="{DA232FC7-DDCF-4F97-AB1F-132CF14A7DCD}"/>
    <cellStyle name="Millares 2 3 2 2 3 2 2 2 4" xfId="13679" xr:uid="{BA2A866F-4F6A-4397-ADC9-E1B525AD8594}"/>
    <cellStyle name="Millares 2 3 2 2 3 2 2 2 4 2" xfId="48689" xr:uid="{3675B58A-CECE-4AF7-A149-F7EBBF7D0C7C}"/>
    <cellStyle name="Millares 2 3 2 2 3 2 2 2 4 3" xfId="31184" xr:uid="{0597DBAF-3063-41FC-8053-1BB53E683B9F}"/>
    <cellStyle name="Millares 2 3 2 2 3 2 2 2 5" xfId="39937" xr:uid="{EAFCF23F-07DB-4414-8817-B169A99F17F1}"/>
    <cellStyle name="Millares 2 3 2 2 3 2 2 2 6" xfId="22432" xr:uid="{497BA1E7-2B7F-4038-AADB-49471056FD48}"/>
    <cellStyle name="Millares 2 3 2 2 3 2 2 3" xfId="6019" xr:uid="{00000000-0005-0000-0000-0000140E0000}"/>
    <cellStyle name="Millares 2 3 2 2 3 2 2 3 2" xfId="10396" xr:uid="{00000000-0005-0000-0000-0000150E0000}"/>
    <cellStyle name="Millares 2 3 2 2 3 2 2 3 2 2" xfId="19149" xr:uid="{F94AEDF9-4F32-44A5-8BC3-958D210005DA}"/>
    <cellStyle name="Millares 2 3 2 2 3 2 2 3 2 2 2" xfId="54159" xr:uid="{44B4A065-E959-4663-B371-C5E33AD23CE5}"/>
    <cellStyle name="Millares 2 3 2 2 3 2 2 3 2 2 3" xfId="36654" xr:uid="{CD8737A9-5BF4-4972-A6C7-1928000DA042}"/>
    <cellStyle name="Millares 2 3 2 2 3 2 2 3 2 3" xfId="45407" xr:uid="{FDE30548-B3B5-4B4F-9D85-537266F8670B}"/>
    <cellStyle name="Millares 2 3 2 2 3 2 2 3 2 4" xfId="27902" xr:uid="{B881E990-1739-4490-A96A-03DFBE588412}"/>
    <cellStyle name="Millares 2 3 2 2 3 2 2 3 3" xfId="14773" xr:uid="{3F03B6F3-1225-4FA0-A057-C5513759A1C7}"/>
    <cellStyle name="Millares 2 3 2 2 3 2 2 3 3 2" xfId="49783" xr:uid="{C624A608-EE5D-45DF-8B40-5D3F87032295}"/>
    <cellStyle name="Millares 2 3 2 2 3 2 2 3 3 3" xfId="32278" xr:uid="{FBE6DC4B-12F9-42DF-8D7C-9C063EB780C5}"/>
    <cellStyle name="Millares 2 3 2 2 3 2 2 3 4" xfId="41031" xr:uid="{32936C29-14DD-4BCC-829A-C3B17E5266A5}"/>
    <cellStyle name="Millares 2 3 2 2 3 2 2 3 5" xfId="23526" xr:uid="{5496E143-2A3D-45BE-98AB-6ECC1C468AE8}"/>
    <cellStyle name="Millares 2 3 2 2 3 2 2 4" xfId="8208" xr:uid="{00000000-0005-0000-0000-0000160E0000}"/>
    <cellStyle name="Millares 2 3 2 2 3 2 2 4 2" xfId="16961" xr:uid="{4926AF21-9F5C-42E2-9C4C-85B7C20A3FAE}"/>
    <cellStyle name="Millares 2 3 2 2 3 2 2 4 2 2" xfId="51971" xr:uid="{DC904A6E-9033-4DD6-BEFF-F28B8F273CF1}"/>
    <cellStyle name="Millares 2 3 2 2 3 2 2 4 2 3" xfId="34466" xr:uid="{73FFDF73-C67D-4F71-931A-A48B088DFB26}"/>
    <cellStyle name="Millares 2 3 2 2 3 2 2 4 3" xfId="43219" xr:uid="{8E8BB98D-48B3-4F33-B13E-A01E3AACB353}"/>
    <cellStyle name="Millares 2 3 2 2 3 2 2 4 4" xfId="25714" xr:uid="{D08E2C07-3BB2-43B8-A6D6-73E5BAEBB8EE}"/>
    <cellStyle name="Millares 2 3 2 2 3 2 2 5" xfId="12585" xr:uid="{6922B7AF-5233-4BA9-B2F8-F11B51282777}"/>
    <cellStyle name="Millares 2 3 2 2 3 2 2 5 2" xfId="47595" xr:uid="{02AE5FCE-18CD-4459-AD6F-0D37EE9655DB}"/>
    <cellStyle name="Millares 2 3 2 2 3 2 2 5 3" xfId="30090" xr:uid="{09806BD0-A8BC-4ECF-B572-84C9066C49F5}"/>
    <cellStyle name="Millares 2 3 2 2 3 2 2 6" xfId="38843" xr:uid="{38CD540A-BD73-4F7F-9704-BAAE63185C2E}"/>
    <cellStyle name="Millares 2 3 2 2 3 2 2 7" xfId="21338" xr:uid="{8A205377-6DAF-4741-967D-17D3F959EB2D}"/>
    <cellStyle name="Millares 2 3 2 2 3 2 3" xfId="4376" xr:uid="{00000000-0005-0000-0000-0000170E0000}"/>
    <cellStyle name="Millares 2 3 2 2 3 2 3 2" xfId="6565" xr:uid="{00000000-0005-0000-0000-0000180E0000}"/>
    <cellStyle name="Millares 2 3 2 2 3 2 3 2 2" xfId="10942" xr:uid="{00000000-0005-0000-0000-0000190E0000}"/>
    <cellStyle name="Millares 2 3 2 2 3 2 3 2 2 2" xfId="19695" xr:uid="{0D556B51-8A8A-4E26-9B52-042B8392161D}"/>
    <cellStyle name="Millares 2 3 2 2 3 2 3 2 2 2 2" xfId="54705" xr:uid="{0C94D99C-044F-4051-8876-590F6CA3A0A3}"/>
    <cellStyle name="Millares 2 3 2 2 3 2 3 2 2 2 3" xfId="37200" xr:uid="{6514E83F-0388-40C8-9221-3FC5B9A7EAC6}"/>
    <cellStyle name="Millares 2 3 2 2 3 2 3 2 2 3" xfId="45953" xr:uid="{69DD9D80-2701-47E8-9748-A79EC4048222}"/>
    <cellStyle name="Millares 2 3 2 2 3 2 3 2 2 4" xfId="28448" xr:uid="{1165A46D-EEFF-447A-87DB-3B1F117B8A50}"/>
    <cellStyle name="Millares 2 3 2 2 3 2 3 2 3" xfId="15319" xr:uid="{71E8C810-9F3C-440F-99A9-0A6FF4D07506}"/>
    <cellStyle name="Millares 2 3 2 2 3 2 3 2 3 2" xfId="50329" xr:uid="{61EB4217-32D4-4B24-802D-17E20FA8C127}"/>
    <cellStyle name="Millares 2 3 2 2 3 2 3 2 3 3" xfId="32824" xr:uid="{A125D76E-558E-48ED-81C6-3283DF4DE90D}"/>
    <cellStyle name="Millares 2 3 2 2 3 2 3 2 4" xfId="41577" xr:uid="{7C038D9C-AF83-422A-BC0C-9FEB5208497D}"/>
    <cellStyle name="Millares 2 3 2 2 3 2 3 2 5" xfId="24072" xr:uid="{0DBB1F69-8EE9-4667-BCDF-CACE347F3A19}"/>
    <cellStyle name="Millares 2 3 2 2 3 2 3 3" xfId="8754" xr:uid="{00000000-0005-0000-0000-00001A0E0000}"/>
    <cellStyle name="Millares 2 3 2 2 3 2 3 3 2" xfId="17507" xr:uid="{C9670F35-97DC-42C7-AEDB-428B99D1D890}"/>
    <cellStyle name="Millares 2 3 2 2 3 2 3 3 2 2" xfId="52517" xr:uid="{99C129B1-FA42-407B-A777-AA4D575D42F3}"/>
    <cellStyle name="Millares 2 3 2 2 3 2 3 3 2 3" xfId="35012" xr:uid="{D0FD3977-5820-47D3-AAF4-75DDA1371CD2}"/>
    <cellStyle name="Millares 2 3 2 2 3 2 3 3 3" xfId="43765" xr:uid="{30A2573E-228B-476D-9ED1-70E1A571B756}"/>
    <cellStyle name="Millares 2 3 2 2 3 2 3 3 4" xfId="26260" xr:uid="{17B5C06E-45E1-4232-9199-11AF49E74BCA}"/>
    <cellStyle name="Millares 2 3 2 2 3 2 3 4" xfId="13131" xr:uid="{615F3D5C-597E-4618-9F03-C3556E8DDFA4}"/>
    <cellStyle name="Millares 2 3 2 2 3 2 3 4 2" xfId="48141" xr:uid="{EC3CB8D9-C540-4EAD-889D-7AFD58CED446}"/>
    <cellStyle name="Millares 2 3 2 2 3 2 3 4 3" xfId="30636" xr:uid="{50CBB228-33D2-4213-8E3B-5A0C7F90A09B}"/>
    <cellStyle name="Millares 2 3 2 2 3 2 3 5" xfId="39389" xr:uid="{8BE5FAB9-F981-4AA9-BE5D-FE325903C8EA}"/>
    <cellStyle name="Millares 2 3 2 2 3 2 3 6" xfId="21884" xr:uid="{4141A726-F67C-4200-A17E-EB92A0632685}"/>
    <cellStyle name="Millares 2 3 2 2 3 2 4" xfId="5471" xr:uid="{00000000-0005-0000-0000-00001B0E0000}"/>
    <cellStyle name="Millares 2 3 2 2 3 2 4 2" xfId="9848" xr:uid="{00000000-0005-0000-0000-00001C0E0000}"/>
    <cellStyle name="Millares 2 3 2 2 3 2 4 2 2" xfId="18601" xr:uid="{627B90AC-AF85-45B5-B9F3-471A43C7E5FF}"/>
    <cellStyle name="Millares 2 3 2 2 3 2 4 2 2 2" xfId="53611" xr:uid="{7B7CD1EF-50A8-4151-AC00-58A454639EEC}"/>
    <cellStyle name="Millares 2 3 2 2 3 2 4 2 2 3" xfId="36106" xr:uid="{598FF8A6-B2C8-4089-862A-0B988C71FE5F}"/>
    <cellStyle name="Millares 2 3 2 2 3 2 4 2 3" xfId="44859" xr:uid="{0557BC43-B7DB-42C2-8AC6-E097D7A519AA}"/>
    <cellStyle name="Millares 2 3 2 2 3 2 4 2 4" xfId="27354" xr:uid="{16C75432-DDFC-46FC-B9CC-A7847B08D40B}"/>
    <cellStyle name="Millares 2 3 2 2 3 2 4 3" xfId="14225" xr:uid="{2F1635A2-4950-4803-B0EA-71C06643A535}"/>
    <cellStyle name="Millares 2 3 2 2 3 2 4 3 2" xfId="49235" xr:uid="{02973677-90B2-4007-9A92-1C5756295CAA}"/>
    <cellStyle name="Millares 2 3 2 2 3 2 4 3 3" xfId="31730" xr:uid="{9195ADB7-5D90-4C58-B72C-1865CBEEB189}"/>
    <cellStyle name="Millares 2 3 2 2 3 2 4 4" xfId="40483" xr:uid="{621824A3-A459-4B43-8DDC-823618596E07}"/>
    <cellStyle name="Millares 2 3 2 2 3 2 4 5" xfId="22978" xr:uid="{697ACA33-6D7A-4B6A-91D9-1EA27643EF84}"/>
    <cellStyle name="Millares 2 3 2 2 3 2 5" xfId="7660" xr:uid="{00000000-0005-0000-0000-00001D0E0000}"/>
    <cellStyle name="Millares 2 3 2 2 3 2 5 2" xfId="16413" xr:uid="{655EB926-702A-4B98-9918-A94A15F539AE}"/>
    <cellStyle name="Millares 2 3 2 2 3 2 5 2 2" xfId="51423" xr:uid="{21AC3686-3C34-4FED-91A5-F0EA6617FAD2}"/>
    <cellStyle name="Millares 2 3 2 2 3 2 5 2 3" xfId="33918" xr:uid="{5AA0D4CC-5B45-4858-9022-25F65498A792}"/>
    <cellStyle name="Millares 2 3 2 2 3 2 5 3" xfId="42671" xr:uid="{7BBB9821-14D9-4EF7-9594-B8CA3B30ED79}"/>
    <cellStyle name="Millares 2 3 2 2 3 2 5 4" xfId="25166" xr:uid="{29ADC44E-72A8-41B9-8B42-5D878B09F686}"/>
    <cellStyle name="Millares 2 3 2 2 3 2 6" xfId="12037" xr:uid="{C9EAC01A-5D85-44EB-93B7-7818680C6C13}"/>
    <cellStyle name="Millares 2 3 2 2 3 2 6 2" xfId="47047" xr:uid="{E3C0A27D-3CDF-4930-88B9-B226C258964B}"/>
    <cellStyle name="Millares 2 3 2 2 3 2 6 3" xfId="29542" xr:uid="{E12EA121-5AED-4882-9BE5-4D4E600C6F50}"/>
    <cellStyle name="Millares 2 3 2 2 3 2 7" xfId="38295" xr:uid="{CB698C64-ECFC-4C25-9799-DE83CC3723FB}"/>
    <cellStyle name="Millares 2 3 2 2 3 2 8" xfId="20790" xr:uid="{863982A0-E2BD-4188-9213-0D4E7BBE5FDE}"/>
    <cellStyle name="Millares 2 3 2 2 3 3" xfId="3554" xr:uid="{00000000-0005-0000-0000-00001E0E0000}"/>
    <cellStyle name="Millares 2 3 2 2 3 3 2" xfId="4650" xr:uid="{00000000-0005-0000-0000-00001F0E0000}"/>
    <cellStyle name="Millares 2 3 2 2 3 3 2 2" xfId="6839" xr:uid="{00000000-0005-0000-0000-0000200E0000}"/>
    <cellStyle name="Millares 2 3 2 2 3 3 2 2 2" xfId="11216" xr:uid="{00000000-0005-0000-0000-0000210E0000}"/>
    <cellStyle name="Millares 2 3 2 2 3 3 2 2 2 2" xfId="19969" xr:uid="{F62049BD-4EF6-4973-A3F2-62B2E68225A8}"/>
    <cellStyle name="Millares 2 3 2 2 3 3 2 2 2 2 2" xfId="54979" xr:uid="{D85306DF-AD1C-43F7-91C8-07B11E0A8B4C}"/>
    <cellStyle name="Millares 2 3 2 2 3 3 2 2 2 2 3" xfId="37474" xr:uid="{6F75AEB2-D736-4704-845F-A6330156FDC6}"/>
    <cellStyle name="Millares 2 3 2 2 3 3 2 2 2 3" xfId="46227" xr:uid="{A56029AF-270F-469C-B28B-148100399E05}"/>
    <cellStyle name="Millares 2 3 2 2 3 3 2 2 2 4" xfId="28722" xr:uid="{77FD3125-5898-4770-8FBF-509C88986A60}"/>
    <cellStyle name="Millares 2 3 2 2 3 3 2 2 3" xfId="15593" xr:uid="{5DF36E56-ACAF-4678-A2B0-80FE63F9D7D4}"/>
    <cellStyle name="Millares 2 3 2 2 3 3 2 2 3 2" xfId="50603" xr:uid="{E757E009-7312-47FC-B2C3-1E12721D4A39}"/>
    <cellStyle name="Millares 2 3 2 2 3 3 2 2 3 3" xfId="33098" xr:uid="{F8CE4965-AE84-4B17-B03C-71597E2ADF74}"/>
    <cellStyle name="Millares 2 3 2 2 3 3 2 2 4" xfId="41851" xr:uid="{B25ABC1B-0741-46F0-A7FE-FE58E98E5D1B}"/>
    <cellStyle name="Millares 2 3 2 2 3 3 2 2 5" xfId="24346" xr:uid="{6A694082-4622-44DE-B8A4-D2F685DAABC2}"/>
    <cellStyle name="Millares 2 3 2 2 3 3 2 3" xfId="9028" xr:uid="{00000000-0005-0000-0000-0000220E0000}"/>
    <cellStyle name="Millares 2 3 2 2 3 3 2 3 2" xfId="17781" xr:uid="{66183E99-9887-47C1-9076-D839057BEC77}"/>
    <cellStyle name="Millares 2 3 2 2 3 3 2 3 2 2" xfId="52791" xr:uid="{1FC1F393-C3EB-4E2D-9B6B-11F83E759989}"/>
    <cellStyle name="Millares 2 3 2 2 3 3 2 3 2 3" xfId="35286" xr:uid="{CEB85F91-86F8-416A-BBAB-2AB6B7EA4C12}"/>
    <cellStyle name="Millares 2 3 2 2 3 3 2 3 3" xfId="44039" xr:uid="{E068B46E-CC75-45C6-B5E6-9A1025ECEC35}"/>
    <cellStyle name="Millares 2 3 2 2 3 3 2 3 4" xfId="26534" xr:uid="{1FEDFE02-F469-4E05-9937-D3985E27A7E7}"/>
    <cellStyle name="Millares 2 3 2 2 3 3 2 4" xfId="13405" xr:uid="{17CC61BE-1BB2-4D11-B72A-902A5EA58863}"/>
    <cellStyle name="Millares 2 3 2 2 3 3 2 4 2" xfId="48415" xr:uid="{DE6DC37C-B78C-4FC2-A577-A40AA716B307}"/>
    <cellStyle name="Millares 2 3 2 2 3 3 2 4 3" xfId="30910" xr:uid="{58D8225A-88AB-465B-9D20-14F40571DCD3}"/>
    <cellStyle name="Millares 2 3 2 2 3 3 2 5" xfId="39663" xr:uid="{5740065F-A91E-4542-9C38-FA0CB97A5918}"/>
    <cellStyle name="Millares 2 3 2 2 3 3 2 6" xfId="22158" xr:uid="{800CBCE0-B8E6-4BF1-BDDC-3641406F402E}"/>
    <cellStyle name="Millares 2 3 2 2 3 3 3" xfId="5745" xr:uid="{00000000-0005-0000-0000-0000230E0000}"/>
    <cellStyle name="Millares 2 3 2 2 3 3 3 2" xfId="10122" xr:uid="{00000000-0005-0000-0000-0000240E0000}"/>
    <cellStyle name="Millares 2 3 2 2 3 3 3 2 2" xfId="18875" xr:uid="{0C8B3E99-CE6D-47DA-9E82-3F4E184B68AA}"/>
    <cellStyle name="Millares 2 3 2 2 3 3 3 2 2 2" xfId="53885" xr:uid="{4601581B-320E-487E-85FD-5649C4D4B411}"/>
    <cellStyle name="Millares 2 3 2 2 3 3 3 2 2 3" xfId="36380" xr:uid="{4D2DD34C-5B76-442F-B7CF-3315F52B8B82}"/>
    <cellStyle name="Millares 2 3 2 2 3 3 3 2 3" xfId="45133" xr:uid="{8983F177-B397-4D9F-BA91-BE829F266212}"/>
    <cellStyle name="Millares 2 3 2 2 3 3 3 2 4" xfId="27628" xr:uid="{F68E4AA2-B19E-489E-A248-D1BFDD4121E4}"/>
    <cellStyle name="Millares 2 3 2 2 3 3 3 3" xfId="14499" xr:uid="{DB2B5425-6AF6-459A-A7B3-98D2C73F9238}"/>
    <cellStyle name="Millares 2 3 2 2 3 3 3 3 2" xfId="49509" xr:uid="{40A61DB3-034B-4B48-89D4-FEBE7383A978}"/>
    <cellStyle name="Millares 2 3 2 2 3 3 3 3 3" xfId="32004" xr:uid="{2DC468EF-BFFA-4754-A113-9CD9B9520A9A}"/>
    <cellStyle name="Millares 2 3 2 2 3 3 3 4" xfId="40757" xr:uid="{A6150AE5-FDC9-4F2D-A58B-EFE577023F17}"/>
    <cellStyle name="Millares 2 3 2 2 3 3 3 5" xfId="23252" xr:uid="{E4EC09E1-CA60-4E8E-B1F0-FD135F932562}"/>
    <cellStyle name="Millares 2 3 2 2 3 3 4" xfId="7934" xr:uid="{00000000-0005-0000-0000-0000250E0000}"/>
    <cellStyle name="Millares 2 3 2 2 3 3 4 2" xfId="16687" xr:uid="{4D1B0F1E-59E1-4609-9416-9EEEFEAFA451}"/>
    <cellStyle name="Millares 2 3 2 2 3 3 4 2 2" xfId="51697" xr:uid="{A9D18627-77DD-48BA-87F6-0313270B6635}"/>
    <cellStyle name="Millares 2 3 2 2 3 3 4 2 3" xfId="34192" xr:uid="{1C3E58C0-FC87-4E81-9971-8ED21320E7ED}"/>
    <cellStyle name="Millares 2 3 2 2 3 3 4 3" xfId="42945" xr:uid="{8A86212D-E94C-4EDF-9982-DEBE90FB0B20}"/>
    <cellStyle name="Millares 2 3 2 2 3 3 4 4" xfId="25440" xr:uid="{7C9935AC-C9E6-454D-A352-01ADFE5FA320}"/>
    <cellStyle name="Millares 2 3 2 2 3 3 5" xfId="12311" xr:uid="{EBCB7732-6AFB-4B3F-A9E9-4934CA8C8F0D}"/>
    <cellStyle name="Millares 2 3 2 2 3 3 5 2" xfId="47321" xr:uid="{58F3AC6E-5B42-48AB-9F3C-F7E4CAE860F7}"/>
    <cellStyle name="Millares 2 3 2 2 3 3 5 3" xfId="29816" xr:uid="{BF921793-98E8-4B9E-8893-A515E4F8582A}"/>
    <cellStyle name="Millares 2 3 2 2 3 3 6" xfId="38569" xr:uid="{C8307E96-6AFF-40C9-86E6-50D267CC5095}"/>
    <cellStyle name="Millares 2 3 2 2 3 3 7" xfId="21064" xr:uid="{39130024-CE24-454D-B491-5C75DCCB0E3E}"/>
    <cellStyle name="Millares 2 3 2 2 3 4" xfId="4102" xr:uid="{00000000-0005-0000-0000-0000260E0000}"/>
    <cellStyle name="Millares 2 3 2 2 3 4 2" xfId="6291" xr:uid="{00000000-0005-0000-0000-0000270E0000}"/>
    <cellStyle name="Millares 2 3 2 2 3 4 2 2" xfId="10668" xr:uid="{00000000-0005-0000-0000-0000280E0000}"/>
    <cellStyle name="Millares 2 3 2 2 3 4 2 2 2" xfId="19421" xr:uid="{C17AB7E5-DB21-4AF4-8E24-41DA9E1BC56E}"/>
    <cellStyle name="Millares 2 3 2 2 3 4 2 2 2 2" xfId="54431" xr:uid="{06BCACBE-F862-4004-A38F-08EC0006DD27}"/>
    <cellStyle name="Millares 2 3 2 2 3 4 2 2 2 3" xfId="36926" xr:uid="{4B0A6622-5058-4EA1-A890-BA1DE5E2AA21}"/>
    <cellStyle name="Millares 2 3 2 2 3 4 2 2 3" xfId="45679" xr:uid="{20FFE820-D94D-46CE-91E6-7D77E235233C}"/>
    <cellStyle name="Millares 2 3 2 2 3 4 2 2 4" xfId="28174" xr:uid="{14A8E22C-4B80-46A5-BC00-413C8295FBE2}"/>
    <cellStyle name="Millares 2 3 2 2 3 4 2 3" xfId="15045" xr:uid="{33DC7DEC-62AC-4835-9CCC-CCEF12DBC136}"/>
    <cellStyle name="Millares 2 3 2 2 3 4 2 3 2" xfId="50055" xr:uid="{0CB9E08D-5FE9-49C7-AB8B-5DCD3C4C4817}"/>
    <cellStyle name="Millares 2 3 2 2 3 4 2 3 3" xfId="32550" xr:uid="{12535AB4-BA6F-4930-9A1D-BA1C1EC847B8}"/>
    <cellStyle name="Millares 2 3 2 2 3 4 2 4" xfId="41303" xr:uid="{84802E48-F659-41F5-B36C-CC29DBBC4AEF}"/>
    <cellStyle name="Millares 2 3 2 2 3 4 2 5" xfId="23798" xr:uid="{8236F3EC-E7CD-47CB-9AB1-F3EF6C57140B}"/>
    <cellStyle name="Millares 2 3 2 2 3 4 3" xfId="8480" xr:uid="{00000000-0005-0000-0000-0000290E0000}"/>
    <cellStyle name="Millares 2 3 2 2 3 4 3 2" xfId="17233" xr:uid="{E1D89F92-D031-462D-997D-B566DFE6E288}"/>
    <cellStyle name="Millares 2 3 2 2 3 4 3 2 2" xfId="52243" xr:uid="{87C9279C-8048-4694-9F33-765F896A0528}"/>
    <cellStyle name="Millares 2 3 2 2 3 4 3 2 3" xfId="34738" xr:uid="{02CD6D97-882C-4D69-A355-BA72D5A84A2D}"/>
    <cellStyle name="Millares 2 3 2 2 3 4 3 3" xfId="43491" xr:uid="{9B143968-323A-4091-B935-B02AF4973F5C}"/>
    <cellStyle name="Millares 2 3 2 2 3 4 3 4" xfId="25986" xr:uid="{53862163-DDF8-4AAA-9F7C-4C6ED7E1495B}"/>
    <cellStyle name="Millares 2 3 2 2 3 4 4" xfId="12857" xr:uid="{CBD8E814-929B-4EEC-9877-EE1150DDBCF5}"/>
    <cellStyle name="Millares 2 3 2 2 3 4 4 2" xfId="47867" xr:uid="{083AB4FC-B03F-4A3E-96C0-028C269AAB1C}"/>
    <cellStyle name="Millares 2 3 2 2 3 4 4 3" xfId="30362" xr:uid="{C00018CF-D837-480A-A2D1-91F44F0E6129}"/>
    <cellStyle name="Millares 2 3 2 2 3 4 5" xfId="39115" xr:uid="{94C89C0E-DE06-4BE8-A03F-CB999B5C73E7}"/>
    <cellStyle name="Millares 2 3 2 2 3 4 6" xfId="21610" xr:uid="{D109C984-098C-4104-BD11-78B1412A14D5}"/>
    <cellStyle name="Millares 2 3 2 2 3 5" xfId="5197" xr:uid="{00000000-0005-0000-0000-00002A0E0000}"/>
    <cellStyle name="Millares 2 3 2 2 3 5 2" xfId="9574" xr:uid="{00000000-0005-0000-0000-00002B0E0000}"/>
    <cellStyle name="Millares 2 3 2 2 3 5 2 2" xfId="18327" xr:uid="{6F4678EF-2C6F-46BE-95AB-3EFD238F6F5F}"/>
    <cellStyle name="Millares 2 3 2 2 3 5 2 2 2" xfId="53337" xr:uid="{F9578879-4447-428A-813C-6B73FEDB6000}"/>
    <cellStyle name="Millares 2 3 2 2 3 5 2 2 3" xfId="35832" xr:uid="{CCC4A896-163F-48BA-B9E9-0B43241F9A8D}"/>
    <cellStyle name="Millares 2 3 2 2 3 5 2 3" xfId="44585" xr:uid="{83064917-14DD-4F46-9147-AC9A9A7BD3E0}"/>
    <cellStyle name="Millares 2 3 2 2 3 5 2 4" xfId="27080" xr:uid="{8DACD33F-1348-4361-98BA-D2F0658392AF}"/>
    <cellStyle name="Millares 2 3 2 2 3 5 3" xfId="13951" xr:uid="{3FFD5BF2-F0CA-4785-8851-653464330BC5}"/>
    <cellStyle name="Millares 2 3 2 2 3 5 3 2" xfId="48961" xr:uid="{7C129A18-67D6-4628-A537-2489977BE695}"/>
    <cellStyle name="Millares 2 3 2 2 3 5 3 3" xfId="31456" xr:uid="{7F11F5C8-B4F7-4A9D-83BC-C0C99E81EFEF}"/>
    <cellStyle name="Millares 2 3 2 2 3 5 4" xfId="40209" xr:uid="{36F93734-D661-4A40-8EFF-A51C735B2433}"/>
    <cellStyle name="Millares 2 3 2 2 3 5 5" xfId="22704" xr:uid="{E8756DE6-A79A-415D-B218-1575B0BFF3B9}"/>
    <cellStyle name="Millares 2 3 2 2 3 6" xfId="7386" xr:uid="{00000000-0005-0000-0000-00002C0E0000}"/>
    <cellStyle name="Millares 2 3 2 2 3 6 2" xfId="16139" xr:uid="{8F125FE0-8C64-475E-BAE9-A0EE4F24A7E3}"/>
    <cellStyle name="Millares 2 3 2 2 3 6 2 2" xfId="51149" xr:uid="{3B10F776-FC8C-4384-A6C0-79AF38FFBC4A}"/>
    <cellStyle name="Millares 2 3 2 2 3 6 2 3" xfId="33644" xr:uid="{94B5ACF2-8F1E-4B7E-B6A6-784FECAA82EF}"/>
    <cellStyle name="Millares 2 3 2 2 3 6 3" xfId="42397" xr:uid="{8FDDA2C5-3905-4FD7-B473-93F97A28CA50}"/>
    <cellStyle name="Millares 2 3 2 2 3 6 4" xfId="24892" xr:uid="{C7B38E81-F389-4BAF-9EEB-D53034C97E6C}"/>
    <cellStyle name="Millares 2 3 2 2 3 7" xfId="11763" xr:uid="{1DF84E15-2DC8-4FD6-8DF9-45F58C23B511}"/>
    <cellStyle name="Millares 2 3 2 2 3 7 2" xfId="46773" xr:uid="{0B33944B-C598-48F0-9085-15F140F29213}"/>
    <cellStyle name="Millares 2 3 2 2 3 7 3" xfId="29268" xr:uid="{0A2BCCD0-8145-46D7-9128-0B0CE3E6B52A}"/>
    <cellStyle name="Millares 2 3 2 2 3 8" xfId="38021" xr:uid="{FF1002DE-98C2-4EBC-AC88-15621E448E1B}"/>
    <cellStyle name="Millares 2 3 2 2 3 9" xfId="20516" xr:uid="{E14189FE-38D3-4BDF-841D-6EBB002A7706}"/>
    <cellStyle name="Millares 2 3 2 2 4" xfId="2886" xr:uid="{00000000-0005-0000-0000-00002D0E0000}"/>
    <cellStyle name="Millares 2 3 2 2 4 2" xfId="3165" xr:uid="{00000000-0005-0000-0000-00002E0E0000}"/>
    <cellStyle name="Millares 2 3 2 2 4 2 2" xfId="3718" xr:uid="{00000000-0005-0000-0000-00002F0E0000}"/>
    <cellStyle name="Millares 2 3 2 2 4 2 2 2" xfId="4814" xr:uid="{00000000-0005-0000-0000-0000300E0000}"/>
    <cellStyle name="Millares 2 3 2 2 4 2 2 2 2" xfId="7003" xr:uid="{00000000-0005-0000-0000-0000310E0000}"/>
    <cellStyle name="Millares 2 3 2 2 4 2 2 2 2 2" xfId="11380" xr:uid="{00000000-0005-0000-0000-0000320E0000}"/>
    <cellStyle name="Millares 2 3 2 2 4 2 2 2 2 2 2" xfId="20133" xr:uid="{5F0BD1C9-44BC-4198-87A0-9A0F72F8A389}"/>
    <cellStyle name="Millares 2 3 2 2 4 2 2 2 2 2 2 2" xfId="55143" xr:uid="{661BB0D5-8D83-4056-8EA4-4F6C59EF2130}"/>
    <cellStyle name="Millares 2 3 2 2 4 2 2 2 2 2 2 3" xfId="37638" xr:uid="{1854136B-19D8-4A65-AB35-ACF81DEBC169}"/>
    <cellStyle name="Millares 2 3 2 2 4 2 2 2 2 2 3" xfId="46391" xr:uid="{10EA0BA8-05C2-4D34-9E74-E7CB2A539740}"/>
    <cellStyle name="Millares 2 3 2 2 4 2 2 2 2 2 4" xfId="28886" xr:uid="{4A1630ED-CBDC-4E0D-9F75-43203C9BCC38}"/>
    <cellStyle name="Millares 2 3 2 2 4 2 2 2 2 3" xfId="15757" xr:uid="{53E8587D-3E7E-41A9-8B15-D49D6E492B74}"/>
    <cellStyle name="Millares 2 3 2 2 4 2 2 2 2 3 2" xfId="50767" xr:uid="{2B6945CC-D39F-4E6D-B47D-D161EF4BAD92}"/>
    <cellStyle name="Millares 2 3 2 2 4 2 2 2 2 3 3" xfId="33262" xr:uid="{7A5C346B-FCF4-4995-8981-8D337028BFA2}"/>
    <cellStyle name="Millares 2 3 2 2 4 2 2 2 2 4" xfId="42015" xr:uid="{DCD76445-B894-4719-A3D7-DCC02C801D85}"/>
    <cellStyle name="Millares 2 3 2 2 4 2 2 2 2 5" xfId="24510" xr:uid="{F7ABC373-E8EB-4AA6-9DA1-F844C6F13EB9}"/>
    <cellStyle name="Millares 2 3 2 2 4 2 2 2 3" xfId="9192" xr:uid="{00000000-0005-0000-0000-0000330E0000}"/>
    <cellStyle name="Millares 2 3 2 2 4 2 2 2 3 2" xfId="17945" xr:uid="{DAB78DB2-A484-4D89-A358-31205D99DFEB}"/>
    <cellStyle name="Millares 2 3 2 2 4 2 2 2 3 2 2" xfId="52955" xr:uid="{10982E93-D556-4F0C-B41D-9680DB1C1E6A}"/>
    <cellStyle name="Millares 2 3 2 2 4 2 2 2 3 2 3" xfId="35450" xr:uid="{F017EF61-0C81-4B14-AB72-316312B85433}"/>
    <cellStyle name="Millares 2 3 2 2 4 2 2 2 3 3" xfId="44203" xr:uid="{E9674551-2A6C-4C8A-93CF-0C379512D165}"/>
    <cellStyle name="Millares 2 3 2 2 4 2 2 2 3 4" xfId="26698" xr:uid="{2991B34B-7566-4C1E-A43A-2D36CC6D9C9A}"/>
    <cellStyle name="Millares 2 3 2 2 4 2 2 2 4" xfId="13569" xr:uid="{9B8019D0-7802-4EDA-9078-62451615A6CF}"/>
    <cellStyle name="Millares 2 3 2 2 4 2 2 2 4 2" xfId="48579" xr:uid="{430CE3F6-7E69-4431-8B91-03ACF6CDC9C6}"/>
    <cellStyle name="Millares 2 3 2 2 4 2 2 2 4 3" xfId="31074" xr:uid="{FF0A6A85-7B4C-4DC8-A8BA-AEE2A6851881}"/>
    <cellStyle name="Millares 2 3 2 2 4 2 2 2 5" xfId="39827" xr:uid="{49C15B46-F6EE-42C0-B8AE-0466A85C41EC}"/>
    <cellStyle name="Millares 2 3 2 2 4 2 2 2 6" xfId="22322" xr:uid="{5551DA9A-EBE5-47A6-8F43-D8D0E394C195}"/>
    <cellStyle name="Millares 2 3 2 2 4 2 2 3" xfId="5909" xr:uid="{00000000-0005-0000-0000-0000340E0000}"/>
    <cellStyle name="Millares 2 3 2 2 4 2 2 3 2" xfId="10286" xr:uid="{00000000-0005-0000-0000-0000350E0000}"/>
    <cellStyle name="Millares 2 3 2 2 4 2 2 3 2 2" xfId="19039" xr:uid="{9C1C9CDA-9296-4714-8EF5-EF5E6542BAF1}"/>
    <cellStyle name="Millares 2 3 2 2 4 2 2 3 2 2 2" xfId="54049" xr:uid="{8E267830-6115-4F77-AABF-0A7B3DD0EB6F}"/>
    <cellStyle name="Millares 2 3 2 2 4 2 2 3 2 2 3" xfId="36544" xr:uid="{10B0DEA9-35DB-4751-A389-331491CB95FA}"/>
    <cellStyle name="Millares 2 3 2 2 4 2 2 3 2 3" xfId="45297" xr:uid="{D0DDDB5E-8602-46F5-8822-C1F35F95AE59}"/>
    <cellStyle name="Millares 2 3 2 2 4 2 2 3 2 4" xfId="27792" xr:uid="{492F4C60-8937-4044-8E99-5E0116A4EC47}"/>
    <cellStyle name="Millares 2 3 2 2 4 2 2 3 3" xfId="14663" xr:uid="{4BE889E3-571B-4859-B916-A406C2231C0D}"/>
    <cellStyle name="Millares 2 3 2 2 4 2 2 3 3 2" xfId="49673" xr:uid="{0BB90F7C-B438-4DE4-B118-7A5D049B57C6}"/>
    <cellStyle name="Millares 2 3 2 2 4 2 2 3 3 3" xfId="32168" xr:uid="{560A8427-BA6D-4BF6-A1F4-068840ECC54E}"/>
    <cellStyle name="Millares 2 3 2 2 4 2 2 3 4" xfId="40921" xr:uid="{56CCE14A-C74A-44E9-9910-52979B081894}"/>
    <cellStyle name="Millares 2 3 2 2 4 2 2 3 5" xfId="23416" xr:uid="{72770E62-0F6D-445F-8919-5AFC91BA244C}"/>
    <cellStyle name="Millares 2 3 2 2 4 2 2 4" xfId="8098" xr:uid="{00000000-0005-0000-0000-0000360E0000}"/>
    <cellStyle name="Millares 2 3 2 2 4 2 2 4 2" xfId="16851" xr:uid="{610D0363-88CE-4055-BBA4-126607D649F6}"/>
    <cellStyle name="Millares 2 3 2 2 4 2 2 4 2 2" xfId="51861" xr:uid="{D2845D12-5BC6-4AEA-9D86-DF9EA7D40A02}"/>
    <cellStyle name="Millares 2 3 2 2 4 2 2 4 2 3" xfId="34356" xr:uid="{E097951E-2440-488B-8C99-4A14109C4EC3}"/>
    <cellStyle name="Millares 2 3 2 2 4 2 2 4 3" xfId="43109" xr:uid="{54644BDD-7610-49A9-9881-6769226AAC89}"/>
    <cellStyle name="Millares 2 3 2 2 4 2 2 4 4" xfId="25604" xr:uid="{DE7FEA91-0978-45D6-AA46-D87405BEA08E}"/>
    <cellStyle name="Millares 2 3 2 2 4 2 2 5" xfId="12475" xr:uid="{75952C14-7F13-4A01-BCE3-C2A47FE9E511}"/>
    <cellStyle name="Millares 2 3 2 2 4 2 2 5 2" xfId="47485" xr:uid="{3FF8C00F-589E-40C5-BD2A-CAE7626ED7B4}"/>
    <cellStyle name="Millares 2 3 2 2 4 2 2 5 3" xfId="29980" xr:uid="{22D920EB-D83A-4FE4-8B5B-2A172B10AB73}"/>
    <cellStyle name="Millares 2 3 2 2 4 2 2 6" xfId="38733" xr:uid="{F98651E6-1702-430E-B236-F6A61A2012CE}"/>
    <cellStyle name="Millares 2 3 2 2 4 2 2 7" xfId="21228" xr:uid="{0C04CC74-8720-4C0C-B060-64BF251ADFF3}"/>
    <cellStyle name="Millares 2 3 2 2 4 2 3" xfId="4266" xr:uid="{00000000-0005-0000-0000-0000370E0000}"/>
    <cellStyle name="Millares 2 3 2 2 4 2 3 2" xfId="6455" xr:uid="{00000000-0005-0000-0000-0000380E0000}"/>
    <cellStyle name="Millares 2 3 2 2 4 2 3 2 2" xfId="10832" xr:uid="{00000000-0005-0000-0000-0000390E0000}"/>
    <cellStyle name="Millares 2 3 2 2 4 2 3 2 2 2" xfId="19585" xr:uid="{0ABCB072-24DF-4EDE-85A9-30D8ABD92376}"/>
    <cellStyle name="Millares 2 3 2 2 4 2 3 2 2 2 2" xfId="54595" xr:uid="{5907953F-302D-472C-9758-EF79DED357D2}"/>
    <cellStyle name="Millares 2 3 2 2 4 2 3 2 2 2 3" xfId="37090" xr:uid="{ADAC976D-43C8-454C-95E4-B99842B8D189}"/>
    <cellStyle name="Millares 2 3 2 2 4 2 3 2 2 3" xfId="45843" xr:uid="{DED09586-4C27-410D-B0D8-5094F4838B81}"/>
    <cellStyle name="Millares 2 3 2 2 4 2 3 2 2 4" xfId="28338" xr:uid="{6ED8BDF9-A776-47CD-9C04-4272CD93FCA2}"/>
    <cellStyle name="Millares 2 3 2 2 4 2 3 2 3" xfId="15209" xr:uid="{4425BAF7-2B76-412C-A371-C9310234E310}"/>
    <cellStyle name="Millares 2 3 2 2 4 2 3 2 3 2" xfId="50219" xr:uid="{4F95F30C-AD33-4B29-81EA-E6E44EAD1A29}"/>
    <cellStyle name="Millares 2 3 2 2 4 2 3 2 3 3" xfId="32714" xr:uid="{DB8E9F83-8345-4F05-9485-3EB4F627EF33}"/>
    <cellStyle name="Millares 2 3 2 2 4 2 3 2 4" xfId="41467" xr:uid="{5C713812-A3FA-4894-8A0F-2C7E8C83E006}"/>
    <cellStyle name="Millares 2 3 2 2 4 2 3 2 5" xfId="23962" xr:uid="{15611F2F-A6D4-4FA0-9518-F4AA96F76E6A}"/>
    <cellStyle name="Millares 2 3 2 2 4 2 3 3" xfId="8644" xr:uid="{00000000-0005-0000-0000-00003A0E0000}"/>
    <cellStyle name="Millares 2 3 2 2 4 2 3 3 2" xfId="17397" xr:uid="{8651CA49-6301-48A3-90BB-DA7412288C61}"/>
    <cellStyle name="Millares 2 3 2 2 4 2 3 3 2 2" xfId="52407" xr:uid="{AF241081-99A4-4BD0-A457-774E067B7648}"/>
    <cellStyle name="Millares 2 3 2 2 4 2 3 3 2 3" xfId="34902" xr:uid="{8E7AC4BA-CA6D-41F8-AA42-937E5D4C7099}"/>
    <cellStyle name="Millares 2 3 2 2 4 2 3 3 3" xfId="43655" xr:uid="{B3BB7B35-278E-41DD-AFB8-1E5025F81317}"/>
    <cellStyle name="Millares 2 3 2 2 4 2 3 3 4" xfId="26150" xr:uid="{23977B27-291F-4D46-AA30-6AE9B15915D9}"/>
    <cellStyle name="Millares 2 3 2 2 4 2 3 4" xfId="13021" xr:uid="{75DE3EE8-EDC2-46D8-AE2C-E3F334DD7CA9}"/>
    <cellStyle name="Millares 2 3 2 2 4 2 3 4 2" xfId="48031" xr:uid="{6DF05EFD-D4F8-49F2-A099-0A29208BA770}"/>
    <cellStyle name="Millares 2 3 2 2 4 2 3 4 3" xfId="30526" xr:uid="{B0214CA2-832D-4667-B00C-A58FCED740A3}"/>
    <cellStyle name="Millares 2 3 2 2 4 2 3 5" xfId="39279" xr:uid="{DBA45AB3-0476-4831-A6EB-3B76B7A24F51}"/>
    <cellStyle name="Millares 2 3 2 2 4 2 3 6" xfId="21774" xr:uid="{E165C508-E3D2-4131-A964-CD7E533D084C}"/>
    <cellStyle name="Millares 2 3 2 2 4 2 4" xfId="5361" xr:uid="{00000000-0005-0000-0000-00003B0E0000}"/>
    <cellStyle name="Millares 2 3 2 2 4 2 4 2" xfId="9738" xr:uid="{00000000-0005-0000-0000-00003C0E0000}"/>
    <cellStyle name="Millares 2 3 2 2 4 2 4 2 2" xfId="18491" xr:uid="{2F532808-5355-4BD1-99AC-7E086720F5DC}"/>
    <cellStyle name="Millares 2 3 2 2 4 2 4 2 2 2" xfId="53501" xr:uid="{D17256E7-5C0A-4DF8-85DC-045F4121F706}"/>
    <cellStyle name="Millares 2 3 2 2 4 2 4 2 2 3" xfId="35996" xr:uid="{1C01EFA1-373F-4147-A8BF-870AB121F8EA}"/>
    <cellStyle name="Millares 2 3 2 2 4 2 4 2 3" xfId="44749" xr:uid="{F72A9C69-BDA1-44C6-94B0-BD925D27A287}"/>
    <cellStyle name="Millares 2 3 2 2 4 2 4 2 4" xfId="27244" xr:uid="{CE42A5A3-2C4E-46CB-B9B9-A2E8C7D259DF}"/>
    <cellStyle name="Millares 2 3 2 2 4 2 4 3" xfId="14115" xr:uid="{5D589E0E-C7EE-43BD-88B5-A4A711246FB6}"/>
    <cellStyle name="Millares 2 3 2 2 4 2 4 3 2" xfId="49125" xr:uid="{F21AC8B5-CBFD-4551-980B-9F597EE801A2}"/>
    <cellStyle name="Millares 2 3 2 2 4 2 4 3 3" xfId="31620" xr:uid="{69805BE6-5A48-4D74-8602-F1EBB1047EAC}"/>
    <cellStyle name="Millares 2 3 2 2 4 2 4 4" xfId="40373" xr:uid="{19504946-6FFE-4B6B-9286-D266E0ABD00F}"/>
    <cellStyle name="Millares 2 3 2 2 4 2 4 5" xfId="22868" xr:uid="{EBA64B32-659F-43AF-9D57-B97229831638}"/>
    <cellStyle name="Millares 2 3 2 2 4 2 5" xfId="7550" xr:uid="{00000000-0005-0000-0000-00003D0E0000}"/>
    <cellStyle name="Millares 2 3 2 2 4 2 5 2" xfId="16303" xr:uid="{000D2850-9158-445C-9AA4-A8FDE50B985E}"/>
    <cellStyle name="Millares 2 3 2 2 4 2 5 2 2" xfId="51313" xr:uid="{F69AE043-B9DC-4861-ACCB-944001C141B9}"/>
    <cellStyle name="Millares 2 3 2 2 4 2 5 2 3" xfId="33808" xr:uid="{75B966E1-EE8C-46BB-BD98-6C71EEF1A4D7}"/>
    <cellStyle name="Millares 2 3 2 2 4 2 5 3" xfId="42561" xr:uid="{A7E33899-1E1B-411B-821D-4A2FFDBFBE36}"/>
    <cellStyle name="Millares 2 3 2 2 4 2 5 4" xfId="25056" xr:uid="{D2290C85-A2CC-4021-BB83-E97033091267}"/>
    <cellStyle name="Millares 2 3 2 2 4 2 6" xfId="11927" xr:uid="{27BD712A-459A-493E-80F3-D1C2E48652FE}"/>
    <cellStyle name="Millares 2 3 2 2 4 2 6 2" xfId="46937" xr:uid="{70C1D3C6-FF05-470A-9B67-0530A27D97A3}"/>
    <cellStyle name="Millares 2 3 2 2 4 2 6 3" xfId="29432" xr:uid="{9CED5D3F-8C0F-488A-BA81-2DDA839D0569}"/>
    <cellStyle name="Millares 2 3 2 2 4 2 7" xfId="38185" xr:uid="{36C0DC9E-58CD-4AF0-BB27-16E7EB4529AE}"/>
    <cellStyle name="Millares 2 3 2 2 4 2 8" xfId="20680" xr:uid="{4AF3BCFB-2813-4F0E-91BA-39EBE374421B}"/>
    <cellStyle name="Millares 2 3 2 2 4 3" xfId="3444" xr:uid="{00000000-0005-0000-0000-00003E0E0000}"/>
    <cellStyle name="Millares 2 3 2 2 4 3 2" xfId="4540" xr:uid="{00000000-0005-0000-0000-00003F0E0000}"/>
    <cellStyle name="Millares 2 3 2 2 4 3 2 2" xfId="6729" xr:uid="{00000000-0005-0000-0000-0000400E0000}"/>
    <cellStyle name="Millares 2 3 2 2 4 3 2 2 2" xfId="11106" xr:uid="{00000000-0005-0000-0000-0000410E0000}"/>
    <cellStyle name="Millares 2 3 2 2 4 3 2 2 2 2" xfId="19859" xr:uid="{1ACE9A68-78EF-4048-AE0D-6AEC5875BFC6}"/>
    <cellStyle name="Millares 2 3 2 2 4 3 2 2 2 2 2" xfId="54869" xr:uid="{2C37000F-5E8B-490B-ADDE-3D6DE401DEB9}"/>
    <cellStyle name="Millares 2 3 2 2 4 3 2 2 2 2 3" xfId="37364" xr:uid="{14C286D3-27BA-414E-BBAC-CE2B9AA7FB3A}"/>
    <cellStyle name="Millares 2 3 2 2 4 3 2 2 2 3" xfId="46117" xr:uid="{D045BF7B-9BD7-439A-906A-31B312EA110F}"/>
    <cellStyle name="Millares 2 3 2 2 4 3 2 2 2 4" xfId="28612" xr:uid="{E43AE700-4FD3-4D8A-A57E-540913ED35D7}"/>
    <cellStyle name="Millares 2 3 2 2 4 3 2 2 3" xfId="15483" xr:uid="{09986CC7-B1A9-4EBF-8B19-3B1ED9E30536}"/>
    <cellStyle name="Millares 2 3 2 2 4 3 2 2 3 2" xfId="50493" xr:uid="{5EDAA19C-6D0C-4A20-9352-76DDC467CB93}"/>
    <cellStyle name="Millares 2 3 2 2 4 3 2 2 3 3" xfId="32988" xr:uid="{594A7338-FD47-4E3F-9073-5F19C31F7D50}"/>
    <cellStyle name="Millares 2 3 2 2 4 3 2 2 4" xfId="41741" xr:uid="{0FEDFD64-0FF2-468F-8719-C455C5DE8FB6}"/>
    <cellStyle name="Millares 2 3 2 2 4 3 2 2 5" xfId="24236" xr:uid="{534839F1-C217-404B-B87A-0F914BDA34DE}"/>
    <cellStyle name="Millares 2 3 2 2 4 3 2 3" xfId="8918" xr:uid="{00000000-0005-0000-0000-0000420E0000}"/>
    <cellStyle name="Millares 2 3 2 2 4 3 2 3 2" xfId="17671" xr:uid="{6A8F397F-F5A4-49CA-AD21-9097E29CB89B}"/>
    <cellStyle name="Millares 2 3 2 2 4 3 2 3 2 2" xfId="52681" xr:uid="{16965E86-DE76-46B1-A60F-CA7567A7D055}"/>
    <cellStyle name="Millares 2 3 2 2 4 3 2 3 2 3" xfId="35176" xr:uid="{C95DF6AB-5340-429B-9A9E-DDD322EDD7BB}"/>
    <cellStyle name="Millares 2 3 2 2 4 3 2 3 3" xfId="43929" xr:uid="{95205048-B413-4D2D-9611-E15B1E6166BC}"/>
    <cellStyle name="Millares 2 3 2 2 4 3 2 3 4" xfId="26424" xr:uid="{360D6982-36E5-44E8-B582-BE01955241FA}"/>
    <cellStyle name="Millares 2 3 2 2 4 3 2 4" xfId="13295" xr:uid="{A5D10F33-0410-4BF4-8E22-AF81755F7E1E}"/>
    <cellStyle name="Millares 2 3 2 2 4 3 2 4 2" xfId="48305" xr:uid="{27F5F9EB-03A7-4695-9CE9-CFD4BD351DC8}"/>
    <cellStyle name="Millares 2 3 2 2 4 3 2 4 3" xfId="30800" xr:uid="{1CB80EBC-3301-4F07-90F8-4BF9F8A52BE5}"/>
    <cellStyle name="Millares 2 3 2 2 4 3 2 5" xfId="39553" xr:uid="{7BF6D1F8-91A1-4505-A11F-0F467F6600FD}"/>
    <cellStyle name="Millares 2 3 2 2 4 3 2 6" xfId="22048" xr:uid="{E5CBC54B-7CBC-4190-AB01-35CB584B9104}"/>
    <cellStyle name="Millares 2 3 2 2 4 3 3" xfId="5635" xr:uid="{00000000-0005-0000-0000-0000430E0000}"/>
    <cellStyle name="Millares 2 3 2 2 4 3 3 2" xfId="10012" xr:uid="{00000000-0005-0000-0000-0000440E0000}"/>
    <cellStyle name="Millares 2 3 2 2 4 3 3 2 2" xfId="18765" xr:uid="{C8C39098-14C0-4345-95B6-5956A079D7BC}"/>
    <cellStyle name="Millares 2 3 2 2 4 3 3 2 2 2" xfId="53775" xr:uid="{5D509733-0E9B-487B-8C93-2BFB2FB9015E}"/>
    <cellStyle name="Millares 2 3 2 2 4 3 3 2 2 3" xfId="36270" xr:uid="{16720AF1-3B59-48F6-B26F-8DDFC2D845E3}"/>
    <cellStyle name="Millares 2 3 2 2 4 3 3 2 3" xfId="45023" xr:uid="{24EB7040-D5B7-4836-80E8-AB889BCF902D}"/>
    <cellStyle name="Millares 2 3 2 2 4 3 3 2 4" xfId="27518" xr:uid="{12BE5012-AF42-4AC5-A01F-24273F4D1562}"/>
    <cellStyle name="Millares 2 3 2 2 4 3 3 3" xfId="14389" xr:uid="{59CD6461-3056-4E2D-B7D7-02CD528D781B}"/>
    <cellStyle name="Millares 2 3 2 2 4 3 3 3 2" xfId="49399" xr:uid="{79B3AEE9-B802-43BC-928F-164276E7A3DF}"/>
    <cellStyle name="Millares 2 3 2 2 4 3 3 3 3" xfId="31894" xr:uid="{B143AD1C-7049-421B-960F-DDD5ABF6414B}"/>
    <cellStyle name="Millares 2 3 2 2 4 3 3 4" xfId="40647" xr:uid="{9A3CFDB3-71E4-4E21-A790-540FD30B2593}"/>
    <cellStyle name="Millares 2 3 2 2 4 3 3 5" xfId="23142" xr:uid="{D6C44D9E-13ED-4578-AAE5-0542F5F08F51}"/>
    <cellStyle name="Millares 2 3 2 2 4 3 4" xfId="7824" xr:uid="{00000000-0005-0000-0000-0000450E0000}"/>
    <cellStyle name="Millares 2 3 2 2 4 3 4 2" xfId="16577" xr:uid="{473A2A1B-B539-4FC3-ACAD-4E221E3622C7}"/>
    <cellStyle name="Millares 2 3 2 2 4 3 4 2 2" xfId="51587" xr:uid="{34B42E78-E405-447C-9F8F-0C73BBB7D577}"/>
    <cellStyle name="Millares 2 3 2 2 4 3 4 2 3" xfId="34082" xr:uid="{C09575E1-F192-498D-822F-D2DEB2C34DFA}"/>
    <cellStyle name="Millares 2 3 2 2 4 3 4 3" xfId="42835" xr:uid="{D9CECAC0-4EB5-4572-8833-DCFBAD376467}"/>
    <cellStyle name="Millares 2 3 2 2 4 3 4 4" xfId="25330" xr:uid="{C8470FCA-6945-4BBD-8387-8228A09DCBFF}"/>
    <cellStyle name="Millares 2 3 2 2 4 3 5" xfId="12201" xr:uid="{9B135E8D-44D5-48AF-8DD9-2EA2813973EB}"/>
    <cellStyle name="Millares 2 3 2 2 4 3 5 2" xfId="47211" xr:uid="{32219017-6DFA-4532-A9C0-3D928A602C52}"/>
    <cellStyle name="Millares 2 3 2 2 4 3 5 3" xfId="29706" xr:uid="{5837A3FD-CD49-4E0C-81EC-252313840F8F}"/>
    <cellStyle name="Millares 2 3 2 2 4 3 6" xfId="38459" xr:uid="{8C6B6662-2D74-41B3-BE78-F47EEC68ADCF}"/>
    <cellStyle name="Millares 2 3 2 2 4 3 7" xfId="20954" xr:uid="{73F0B8B4-031B-4D35-B8F0-0E6E83BDEBD4}"/>
    <cellStyle name="Millares 2 3 2 2 4 4" xfId="3992" xr:uid="{00000000-0005-0000-0000-0000460E0000}"/>
    <cellStyle name="Millares 2 3 2 2 4 4 2" xfId="6181" xr:uid="{00000000-0005-0000-0000-0000470E0000}"/>
    <cellStyle name="Millares 2 3 2 2 4 4 2 2" xfId="10558" xr:uid="{00000000-0005-0000-0000-0000480E0000}"/>
    <cellStyle name="Millares 2 3 2 2 4 4 2 2 2" xfId="19311" xr:uid="{DA1E6833-94AF-4ED9-BE73-73CA56BDC8C5}"/>
    <cellStyle name="Millares 2 3 2 2 4 4 2 2 2 2" xfId="54321" xr:uid="{3FB3BBB6-64ED-438D-9B2C-A05FAC86768F}"/>
    <cellStyle name="Millares 2 3 2 2 4 4 2 2 2 3" xfId="36816" xr:uid="{1F669C26-DA11-400D-BB17-AB3FE8D68208}"/>
    <cellStyle name="Millares 2 3 2 2 4 4 2 2 3" xfId="45569" xr:uid="{3C38E7E7-92A9-4802-A03B-195CB9F660A6}"/>
    <cellStyle name="Millares 2 3 2 2 4 4 2 2 4" xfId="28064" xr:uid="{227267F8-C5B7-4AFE-969B-523CC5815633}"/>
    <cellStyle name="Millares 2 3 2 2 4 4 2 3" xfId="14935" xr:uid="{2C7C71BD-769C-450C-BB50-B8CE419822E1}"/>
    <cellStyle name="Millares 2 3 2 2 4 4 2 3 2" xfId="49945" xr:uid="{3988F408-F42B-4626-A0E8-CE163807C304}"/>
    <cellStyle name="Millares 2 3 2 2 4 4 2 3 3" xfId="32440" xr:uid="{2BACF204-CE89-4DC7-8451-4D16891EC8EA}"/>
    <cellStyle name="Millares 2 3 2 2 4 4 2 4" xfId="41193" xr:uid="{219567CA-8124-4234-A5AC-9EFD056B95FB}"/>
    <cellStyle name="Millares 2 3 2 2 4 4 2 5" xfId="23688" xr:uid="{6863085B-DFF6-4B90-8F95-8E109E69145F}"/>
    <cellStyle name="Millares 2 3 2 2 4 4 3" xfId="8370" xr:uid="{00000000-0005-0000-0000-0000490E0000}"/>
    <cellStyle name="Millares 2 3 2 2 4 4 3 2" xfId="17123" xr:uid="{C1A27460-BBB9-42CB-87A8-ABEE586A5A7E}"/>
    <cellStyle name="Millares 2 3 2 2 4 4 3 2 2" xfId="52133" xr:uid="{1232F107-6DC8-4FEE-A4E9-6D1E356581D9}"/>
    <cellStyle name="Millares 2 3 2 2 4 4 3 2 3" xfId="34628" xr:uid="{355DE936-79AD-48F7-A2BF-E1766F865CF8}"/>
    <cellStyle name="Millares 2 3 2 2 4 4 3 3" xfId="43381" xr:uid="{8CE7340E-58B9-45EE-B644-CA2F8C828F1E}"/>
    <cellStyle name="Millares 2 3 2 2 4 4 3 4" xfId="25876" xr:uid="{D4C55744-28A1-4BA3-BF29-F5F1F29FC4F5}"/>
    <cellStyle name="Millares 2 3 2 2 4 4 4" xfId="12747" xr:uid="{633DCF45-8525-4A02-819D-9F4A76E1E601}"/>
    <cellStyle name="Millares 2 3 2 2 4 4 4 2" xfId="47757" xr:uid="{85FA8879-A35D-4E50-8149-4F0B21DB9E07}"/>
    <cellStyle name="Millares 2 3 2 2 4 4 4 3" xfId="30252" xr:uid="{BB970FDA-8D6C-407F-9CB8-10A568F12352}"/>
    <cellStyle name="Millares 2 3 2 2 4 4 5" xfId="39005" xr:uid="{0C28F23D-2AB8-403E-A1D4-04E76E19020B}"/>
    <cellStyle name="Millares 2 3 2 2 4 4 6" xfId="21500" xr:uid="{8A31A7C2-AF31-4BB2-B37C-3DEAF5D7391A}"/>
    <cellStyle name="Millares 2 3 2 2 4 5" xfId="5087" xr:uid="{00000000-0005-0000-0000-00004A0E0000}"/>
    <cellStyle name="Millares 2 3 2 2 4 5 2" xfId="9464" xr:uid="{00000000-0005-0000-0000-00004B0E0000}"/>
    <cellStyle name="Millares 2 3 2 2 4 5 2 2" xfId="18217" xr:uid="{A5346A5A-ABEA-4788-996F-BCE516107DF5}"/>
    <cellStyle name="Millares 2 3 2 2 4 5 2 2 2" xfId="53227" xr:uid="{0D22D2A5-7DDE-4B03-82B6-5EAE6F4B35F5}"/>
    <cellStyle name="Millares 2 3 2 2 4 5 2 2 3" xfId="35722" xr:uid="{BC8A0A74-063A-4EEE-B37E-30F6A862D8E3}"/>
    <cellStyle name="Millares 2 3 2 2 4 5 2 3" xfId="44475" xr:uid="{97983788-08C9-4817-9495-522CB3E862FF}"/>
    <cellStyle name="Millares 2 3 2 2 4 5 2 4" xfId="26970" xr:uid="{FAB4884F-7D2A-43C7-95C1-13E25B373DF7}"/>
    <cellStyle name="Millares 2 3 2 2 4 5 3" xfId="13841" xr:uid="{727BA6BC-4D91-4F47-8C33-02B6A36C839C}"/>
    <cellStyle name="Millares 2 3 2 2 4 5 3 2" xfId="48851" xr:uid="{F4AB267A-2F7B-4D01-B5B9-CBDAF37ECCBF}"/>
    <cellStyle name="Millares 2 3 2 2 4 5 3 3" xfId="31346" xr:uid="{11165B4A-893C-4E02-9486-8A07F4320673}"/>
    <cellStyle name="Millares 2 3 2 2 4 5 4" xfId="40099" xr:uid="{186ADE9A-DA59-4BEE-BF82-0B201B98BF0D}"/>
    <cellStyle name="Millares 2 3 2 2 4 5 5" xfId="22594" xr:uid="{6D6191CE-35D4-4659-8F3F-2EEC68722EEC}"/>
    <cellStyle name="Millares 2 3 2 2 4 6" xfId="7276" xr:uid="{00000000-0005-0000-0000-00004C0E0000}"/>
    <cellStyle name="Millares 2 3 2 2 4 6 2" xfId="16029" xr:uid="{A00BA34F-1951-4C72-9A48-C1CFE98C7A87}"/>
    <cellStyle name="Millares 2 3 2 2 4 6 2 2" xfId="51039" xr:uid="{C6A48226-7010-4A7B-8390-5F1A820DF3F2}"/>
    <cellStyle name="Millares 2 3 2 2 4 6 2 3" xfId="33534" xr:uid="{B61FDF37-7BA7-4A8F-96FE-499D56044589}"/>
    <cellStyle name="Millares 2 3 2 2 4 6 3" xfId="42287" xr:uid="{6B6E8159-25E8-4529-B89E-6FE66633DFB6}"/>
    <cellStyle name="Millares 2 3 2 2 4 6 4" xfId="24782" xr:uid="{F8D9EBB5-2E3A-4B25-A132-840ECCD06EFC}"/>
    <cellStyle name="Millares 2 3 2 2 4 7" xfId="11653" xr:uid="{B29BB8DE-5B31-45E0-9258-78DB2290C8FB}"/>
    <cellStyle name="Millares 2 3 2 2 4 7 2" xfId="46663" xr:uid="{E82886C6-07D8-4B04-8EA6-03011C2A017E}"/>
    <cellStyle name="Millares 2 3 2 2 4 7 3" xfId="29158" xr:uid="{1253BFC1-1120-4C47-8DF7-513768BB45D3}"/>
    <cellStyle name="Millares 2 3 2 2 4 8" xfId="37911" xr:uid="{95B0A50B-7DFB-4A66-8197-37FD960BC3FE}"/>
    <cellStyle name="Millares 2 3 2 2 4 9" xfId="20406" xr:uid="{0A59BDD7-0318-443A-BBA2-86FC08448F9E}"/>
    <cellStyle name="Millares 2 3 2 2 5" xfId="3115" xr:uid="{00000000-0005-0000-0000-00004D0E0000}"/>
    <cellStyle name="Millares 2 3 2 2 5 2" xfId="3669" xr:uid="{00000000-0005-0000-0000-00004E0E0000}"/>
    <cellStyle name="Millares 2 3 2 2 5 2 2" xfId="4765" xr:uid="{00000000-0005-0000-0000-00004F0E0000}"/>
    <cellStyle name="Millares 2 3 2 2 5 2 2 2" xfId="6954" xr:uid="{00000000-0005-0000-0000-0000500E0000}"/>
    <cellStyle name="Millares 2 3 2 2 5 2 2 2 2" xfId="11331" xr:uid="{00000000-0005-0000-0000-0000510E0000}"/>
    <cellStyle name="Millares 2 3 2 2 5 2 2 2 2 2" xfId="20084" xr:uid="{40D1BC26-E4A2-4A03-B938-4437D480850F}"/>
    <cellStyle name="Millares 2 3 2 2 5 2 2 2 2 2 2" xfId="55094" xr:uid="{96603946-90B5-4144-B315-7837D1FA0517}"/>
    <cellStyle name="Millares 2 3 2 2 5 2 2 2 2 2 3" xfId="37589" xr:uid="{95E1E11B-F247-4E81-978E-9B465E105C50}"/>
    <cellStyle name="Millares 2 3 2 2 5 2 2 2 2 3" xfId="46342" xr:uid="{BD24BDED-C240-48EF-8898-B4EAF498CA0C}"/>
    <cellStyle name="Millares 2 3 2 2 5 2 2 2 2 4" xfId="28837" xr:uid="{E5A64B71-15E6-495B-A98D-7A19D3D6E1C6}"/>
    <cellStyle name="Millares 2 3 2 2 5 2 2 2 3" xfId="15708" xr:uid="{3E2ECF1B-DD18-4F57-B1E3-71B7FA3F5C39}"/>
    <cellStyle name="Millares 2 3 2 2 5 2 2 2 3 2" xfId="50718" xr:uid="{73027C25-FF85-497D-B500-114A367EBB8B}"/>
    <cellStyle name="Millares 2 3 2 2 5 2 2 2 3 3" xfId="33213" xr:uid="{2FB9DD60-54B3-4DE3-8E8D-4D36CE553F80}"/>
    <cellStyle name="Millares 2 3 2 2 5 2 2 2 4" xfId="41966" xr:uid="{C0D008B3-D69B-4FC6-A2E4-236B0AB7E27E}"/>
    <cellStyle name="Millares 2 3 2 2 5 2 2 2 5" xfId="24461" xr:uid="{FEF17C7F-B537-4D95-9ED4-F1FCD432BC7D}"/>
    <cellStyle name="Millares 2 3 2 2 5 2 2 3" xfId="9143" xr:uid="{00000000-0005-0000-0000-0000520E0000}"/>
    <cellStyle name="Millares 2 3 2 2 5 2 2 3 2" xfId="17896" xr:uid="{F267ACB0-58D9-4222-B420-B6D90FD0E72C}"/>
    <cellStyle name="Millares 2 3 2 2 5 2 2 3 2 2" xfId="52906" xr:uid="{1CFE9C4E-35D7-4456-81A5-C00FF3FA5123}"/>
    <cellStyle name="Millares 2 3 2 2 5 2 2 3 2 3" xfId="35401" xr:uid="{E31A9B0C-618B-4566-A067-7A645B383EF4}"/>
    <cellStyle name="Millares 2 3 2 2 5 2 2 3 3" xfId="44154" xr:uid="{1F05DAEF-BCB7-4FD6-9A2D-AEB4441BF362}"/>
    <cellStyle name="Millares 2 3 2 2 5 2 2 3 4" xfId="26649" xr:uid="{818CA39B-BFC1-4D51-AC17-F635C137C2B2}"/>
    <cellStyle name="Millares 2 3 2 2 5 2 2 4" xfId="13520" xr:uid="{051939C1-D1BE-4658-9BE5-249E9FE631E5}"/>
    <cellStyle name="Millares 2 3 2 2 5 2 2 4 2" xfId="48530" xr:uid="{8CDAC64F-447F-4D95-B7EC-8656F6B5CCAF}"/>
    <cellStyle name="Millares 2 3 2 2 5 2 2 4 3" xfId="31025" xr:uid="{D3CF2A6B-D6AF-432D-B575-2E119160F20A}"/>
    <cellStyle name="Millares 2 3 2 2 5 2 2 5" xfId="39778" xr:uid="{6CE6EF02-B9D9-47BF-9CAD-F0AA41D84FA0}"/>
    <cellStyle name="Millares 2 3 2 2 5 2 2 6" xfId="22273" xr:uid="{875B063F-14FF-4E00-9235-87F343345BA3}"/>
    <cellStyle name="Millares 2 3 2 2 5 2 3" xfId="5860" xr:uid="{00000000-0005-0000-0000-0000530E0000}"/>
    <cellStyle name="Millares 2 3 2 2 5 2 3 2" xfId="10237" xr:uid="{00000000-0005-0000-0000-0000540E0000}"/>
    <cellStyle name="Millares 2 3 2 2 5 2 3 2 2" xfId="18990" xr:uid="{682716DD-A6E4-43AF-8B57-BD2C9720FCE3}"/>
    <cellStyle name="Millares 2 3 2 2 5 2 3 2 2 2" xfId="54000" xr:uid="{22BF8AF2-F4CC-4077-9D60-6CD062C7561A}"/>
    <cellStyle name="Millares 2 3 2 2 5 2 3 2 2 3" xfId="36495" xr:uid="{9BF3A00D-AE4E-4D9B-9618-F2C17DE5A4C6}"/>
    <cellStyle name="Millares 2 3 2 2 5 2 3 2 3" xfId="45248" xr:uid="{B5CF461E-E521-4474-8F9D-A34F563AC966}"/>
    <cellStyle name="Millares 2 3 2 2 5 2 3 2 4" xfId="27743" xr:uid="{DE539AD6-0B0A-4163-A8FB-E052BBE84280}"/>
    <cellStyle name="Millares 2 3 2 2 5 2 3 3" xfId="14614" xr:uid="{381E25A8-864C-4979-88CC-AF36EC5DC62C}"/>
    <cellStyle name="Millares 2 3 2 2 5 2 3 3 2" xfId="49624" xr:uid="{174F2F77-E5D2-4DEB-B63B-6E89B2FC7728}"/>
    <cellStyle name="Millares 2 3 2 2 5 2 3 3 3" xfId="32119" xr:uid="{81EE92F1-1CE4-42D4-BE0E-3331C450F1B7}"/>
    <cellStyle name="Millares 2 3 2 2 5 2 3 4" xfId="40872" xr:uid="{A797E414-0EEA-4478-A12F-FF4D0369DEC1}"/>
    <cellStyle name="Millares 2 3 2 2 5 2 3 5" xfId="23367" xr:uid="{7D945DAF-8D25-4E3B-939E-BD210813E4D6}"/>
    <cellStyle name="Millares 2 3 2 2 5 2 4" xfId="8049" xr:uid="{00000000-0005-0000-0000-0000550E0000}"/>
    <cellStyle name="Millares 2 3 2 2 5 2 4 2" xfId="16802" xr:uid="{4AAF2C36-90CB-4940-8DA6-76D9C06F106F}"/>
    <cellStyle name="Millares 2 3 2 2 5 2 4 2 2" xfId="51812" xr:uid="{A2F4B673-39F5-4F8C-8198-EA653EDECDBC}"/>
    <cellStyle name="Millares 2 3 2 2 5 2 4 2 3" xfId="34307" xr:uid="{193A7141-804E-4723-8AE8-799C1B57A199}"/>
    <cellStyle name="Millares 2 3 2 2 5 2 4 3" xfId="43060" xr:uid="{40BC651C-7FFE-4FD4-A2C8-BAEA483B4A6F}"/>
    <cellStyle name="Millares 2 3 2 2 5 2 4 4" xfId="25555" xr:uid="{18EDB22D-FA1F-4B2B-A689-603171BAB17D}"/>
    <cellStyle name="Millares 2 3 2 2 5 2 5" xfId="12426" xr:uid="{AA1A8AAE-D028-4188-BED3-1EC4EA3CDE36}"/>
    <cellStyle name="Millares 2 3 2 2 5 2 5 2" xfId="47436" xr:uid="{67E8DCA7-5551-4E24-980D-3B49770035B2}"/>
    <cellStyle name="Millares 2 3 2 2 5 2 5 3" xfId="29931" xr:uid="{84EACC36-D480-4CBE-B83B-CB2906C5644D}"/>
    <cellStyle name="Millares 2 3 2 2 5 2 6" xfId="38684" xr:uid="{AC553A04-1C49-4958-9520-C0EBBCEF71FF}"/>
    <cellStyle name="Millares 2 3 2 2 5 2 7" xfId="21179" xr:uid="{18A84AE2-CA7F-487E-815B-30EF3B41F04E}"/>
    <cellStyle name="Millares 2 3 2 2 5 3" xfId="4217" xr:uid="{00000000-0005-0000-0000-0000560E0000}"/>
    <cellStyle name="Millares 2 3 2 2 5 3 2" xfId="6406" xr:uid="{00000000-0005-0000-0000-0000570E0000}"/>
    <cellStyle name="Millares 2 3 2 2 5 3 2 2" xfId="10783" xr:uid="{00000000-0005-0000-0000-0000580E0000}"/>
    <cellStyle name="Millares 2 3 2 2 5 3 2 2 2" xfId="19536" xr:uid="{7BE55130-5F86-4741-94CA-033F70849211}"/>
    <cellStyle name="Millares 2 3 2 2 5 3 2 2 2 2" xfId="54546" xr:uid="{EE1BEB52-FAAD-4087-AAC0-81861B1FB467}"/>
    <cellStyle name="Millares 2 3 2 2 5 3 2 2 2 3" xfId="37041" xr:uid="{AFE01719-0D60-47CF-A25B-CC86143D2394}"/>
    <cellStyle name="Millares 2 3 2 2 5 3 2 2 3" xfId="45794" xr:uid="{CCA8F74E-961D-48A3-9188-ECF2DA6834E7}"/>
    <cellStyle name="Millares 2 3 2 2 5 3 2 2 4" xfId="28289" xr:uid="{02EF9F36-DCE3-4E2E-9166-C0964C0D4A56}"/>
    <cellStyle name="Millares 2 3 2 2 5 3 2 3" xfId="15160" xr:uid="{C3DF9AC8-9D0E-443B-9CFB-06188A699329}"/>
    <cellStyle name="Millares 2 3 2 2 5 3 2 3 2" xfId="50170" xr:uid="{7898A7C0-0580-46A0-9228-33C29EE53431}"/>
    <cellStyle name="Millares 2 3 2 2 5 3 2 3 3" xfId="32665" xr:uid="{17BA24F1-F2F0-4370-AF66-69093B4355EA}"/>
    <cellStyle name="Millares 2 3 2 2 5 3 2 4" xfId="41418" xr:uid="{026AE08E-38EC-42A6-A936-7F440799B79E}"/>
    <cellStyle name="Millares 2 3 2 2 5 3 2 5" xfId="23913" xr:uid="{2C87B423-72D3-4B24-A3E0-83DC366C0E18}"/>
    <cellStyle name="Millares 2 3 2 2 5 3 3" xfId="8595" xr:uid="{00000000-0005-0000-0000-0000590E0000}"/>
    <cellStyle name="Millares 2 3 2 2 5 3 3 2" xfId="17348" xr:uid="{4A5E9161-951E-4AA0-86F7-302578004453}"/>
    <cellStyle name="Millares 2 3 2 2 5 3 3 2 2" xfId="52358" xr:uid="{379635E4-A6F1-4F1F-BE81-A853B16C75AA}"/>
    <cellStyle name="Millares 2 3 2 2 5 3 3 2 3" xfId="34853" xr:uid="{894B4D70-C5FC-4A87-AC4F-CF6A0AAA7518}"/>
    <cellStyle name="Millares 2 3 2 2 5 3 3 3" xfId="43606" xr:uid="{51CACBA2-51CE-4BAD-AEBD-06DC9F92A876}"/>
    <cellStyle name="Millares 2 3 2 2 5 3 3 4" xfId="26101" xr:uid="{5C35DF9B-8F94-462E-BE09-94C134DF6CE6}"/>
    <cellStyle name="Millares 2 3 2 2 5 3 4" xfId="12972" xr:uid="{6C656B4E-1AA5-4D45-9E88-A4C19A65CFE1}"/>
    <cellStyle name="Millares 2 3 2 2 5 3 4 2" xfId="47982" xr:uid="{8401C945-7D0E-4853-AF6E-4CBD3B66F4D9}"/>
    <cellStyle name="Millares 2 3 2 2 5 3 4 3" xfId="30477" xr:uid="{78D88B99-45AB-4B60-A0E7-0A5C14D114AB}"/>
    <cellStyle name="Millares 2 3 2 2 5 3 5" xfId="39230" xr:uid="{F2866C82-B168-450E-9E8F-15B7C31057EC}"/>
    <cellStyle name="Millares 2 3 2 2 5 3 6" xfId="21725" xr:uid="{EB43E481-D155-4B95-B1D4-C6DF2FCFE2BF}"/>
    <cellStyle name="Millares 2 3 2 2 5 4" xfId="5312" xr:uid="{00000000-0005-0000-0000-00005A0E0000}"/>
    <cellStyle name="Millares 2 3 2 2 5 4 2" xfId="9689" xr:uid="{00000000-0005-0000-0000-00005B0E0000}"/>
    <cellStyle name="Millares 2 3 2 2 5 4 2 2" xfId="18442" xr:uid="{BB35B806-C81A-4898-816F-7D3761812292}"/>
    <cellStyle name="Millares 2 3 2 2 5 4 2 2 2" xfId="53452" xr:uid="{F2606819-EF42-4C33-9E50-9C64134DD8F4}"/>
    <cellStyle name="Millares 2 3 2 2 5 4 2 2 3" xfId="35947" xr:uid="{E6216800-8ED6-4046-A4C2-9B0F4398BDB2}"/>
    <cellStyle name="Millares 2 3 2 2 5 4 2 3" xfId="44700" xr:uid="{D62F747C-FAD6-4B49-B824-81EDDF07A79E}"/>
    <cellStyle name="Millares 2 3 2 2 5 4 2 4" xfId="27195" xr:uid="{FA642A61-D990-4233-9A5E-A7EF679604C6}"/>
    <cellStyle name="Millares 2 3 2 2 5 4 3" xfId="14066" xr:uid="{B3F3F4FA-D4E2-4B06-A2CF-8DF1ADC1C1B3}"/>
    <cellStyle name="Millares 2 3 2 2 5 4 3 2" xfId="49076" xr:uid="{BD8ABC91-9588-460C-83BC-DEC28F634865}"/>
    <cellStyle name="Millares 2 3 2 2 5 4 3 3" xfId="31571" xr:uid="{06EBB5BA-15A6-4AA9-8066-782DB235DBF3}"/>
    <cellStyle name="Millares 2 3 2 2 5 4 4" xfId="40324" xr:uid="{2CEB6D2C-4FA8-4FF3-9A1C-5101C6BB3359}"/>
    <cellStyle name="Millares 2 3 2 2 5 4 5" xfId="22819" xr:uid="{943153FD-054A-4E51-946C-C256A6BAB5B9}"/>
    <cellStyle name="Millares 2 3 2 2 5 5" xfId="7501" xr:uid="{00000000-0005-0000-0000-00005C0E0000}"/>
    <cellStyle name="Millares 2 3 2 2 5 5 2" xfId="16254" xr:uid="{522A6395-5D84-4995-A460-EC9B18C5496C}"/>
    <cellStyle name="Millares 2 3 2 2 5 5 2 2" xfId="51264" xr:uid="{E192793C-13CD-48A2-9488-ECB2B8D36B22}"/>
    <cellStyle name="Millares 2 3 2 2 5 5 2 3" xfId="33759" xr:uid="{D93D4E71-B5EF-4F3D-BC8F-03D7B82626CE}"/>
    <cellStyle name="Millares 2 3 2 2 5 5 3" xfId="42512" xr:uid="{446101B9-2052-41A2-B81A-9773A481BAA1}"/>
    <cellStyle name="Millares 2 3 2 2 5 5 4" xfId="25007" xr:uid="{6CA3C997-2827-47DF-B38D-010C0F84D831}"/>
    <cellStyle name="Millares 2 3 2 2 5 6" xfId="11878" xr:uid="{341D70CE-5338-4360-8D6B-51797392AE4C}"/>
    <cellStyle name="Millares 2 3 2 2 5 6 2" xfId="46888" xr:uid="{7FA2E38F-0BCC-4EB7-8D00-35BFDB2DA56C}"/>
    <cellStyle name="Millares 2 3 2 2 5 6 3" xfId="29383" xr:uid="{0A901D49-8C86-43E7-BAE3-2BCC812F5D14}"/>
    <cellStyle name="Millares 2 3 2 2 5 7" xfId="38136" xr:uid="{B6DC883D-8D93-46BF-B630-6579921F53F9}"/>
    <cellStyle name="Millares 2 3 2 2 5 8" xfId="20631" xr:uid="{73FD6D5E-E0E2-4DAF-B585-C57031EA2120}"/>
    <cellStyle name="Millares 2 3 2 2 6" xfId="3394" xr:uid="{00000000-0005-0000-0000-00005D0E0000}"/>
    <cellStyle name="Millares 2 3 2 2 6 2" xfId="4491" xr:uid="{00000000-0005-0000-0000-00005E0E0000}"/>
    <cellStyle name="Millares 2 3 2 2 6 2 2" xfId="6680" xr:uid="{00000000-0005-0000-0000-00005F0E0000}"/>
    <cellStyle name="Millares 2 3 2 2 6 2 2 2" xfId="11057" xr:uid="{00000000-0005-0000-0000-0000600E0000}"/>
    <cellStyle name="Millares 2 3 2 2 6 2 2 2 2" xfId="19810" xr:uid="{0B27B473-3698-4DFC-8336-31A36B816FA3}"/>
    <cellStyle name="Millares 2 3 2 2 6 2 2 2 2 2" xfId="54820" xr:uid="{3AFA17B9-DEF1-4158-A4F1-485BFF3A3704}"/>
    <cellStyle name="Millares 2 3 2 2 6 2 2 2 2 3" xfId="37315" xr:uid="{56D17DF1-B6F6-4D2A-A2DE-1CA6F71D535B}"/>
    <cellStyle name="Millares 2 3 2 2 6 2 2 2 3" xfId="46068" xr:uid="{7D03EEB0-449E-41AA-A602-C4285375B1C5}"/>
    <cellStyle name="Millares 2 3 2 2 6 2 2 2 4" xfId="28563" xr:uid="{2E408BC7-EC0A-4C9A-B9F3-7E107122925E}"/>
    <cellStyle name="Millares 2 3 2 2 6 2 2 3" xfId="15434" xr:uid="{CDF94918-5843-41BF-87AF-BF20C2085ED3}"/>
    <cellStyle name="Millares 2 3 2 2 6 2 2 3 2" xfId="50444" xr:uid="{064C15D8-B758-4448-B5E4-C82121C999F9}"/>
    <cellStyle name="Millares 2 3 2 2 6 2 2 3 3" xfId="32939" xr:uid="{DE82604A-1DCC-46DF-9A3A-940A87D14554}"/>
    <cellStyle name="Millares 2 3 2 2 6 2 2 4" xfId="41692" xr:uid="{5AB4C299-374E-4E92-8846-618C444FC166}"/>
    <cellStyle name="Millares 2 3 2 2 6 2 2 5" xfId="24187" xr:uid="{9E20313F-36D1-4B54-9ED6-6FED67C9BF13}"/>
    <cellStyle name="Millares 2 3 2 2 6 2 3" xfId="8869" xr:uid="{00000000-0005-0000-0000-0000610E0000}"/>
    <cellStyle name="Millares 2 3 2 2 6 2 3 2" xfId="17622" xr:uid="{9BB1B372-4EF4-4173-871B-C6824C05503C}"/>
    <cellStyle name="Millares 2 3 2 2 6 2 3 2 2" xfId="52632" xr:uid="{1EEF5B20-2A1C-452E-8C8E-3C084788F6C1}"/>
    <cellStyle name="Millares 2 3 2 2 6 2 3 2 3" xfId="35127" xr:uid="{0FB73846-688E-4E11-9E84-5971EB3164F9}"/>
    <cellStyle name="Millares 2 3 2 2 6 2 3 3" xfId="43880" xr:uid="{A84FEB9C-FC95-4A62-92D9-46C9F291CBCA}"/>
    <cellStyle name="Millares 2 3 2 2 6 2 3 4" xfId="26375" xr:uid="{7046617D-7623-43D6-9D40-383CBE9C56D4}"/>
    <cellStyle name="Millares 2 3 2 2 6 2 4" xfId="13246" xr:uid="{6594F7BD-2224-4756-9308-DD57B8E376F2}"/>
    <cellStyle name="Millares 2 3 2 2 6 2 4 2" xfId="48256" xr:uid="{A344806A-1186-4CD3-B97C-1DAA524E275E}"/>
    <cellStyle name="Millares 2 3 2 2 6 2 4 3" xfId="30751" xr:uid="{746610C5-7030-4EBE-9F01-D089228FE219}"/>
    <cellStyle name="Millares 2 3 2 2 6 2 5" xfId="39504" xr:uid="{4BD7A1AE-17EA-48B3-AB72-0815849414D5}"/>
    <cellStyle name="Millares 2 3 2 2 6 2 6" xfId="21999" xr:uid="{0774A105-25A3-45FF-A974-5236CAACE5AD}"/>
    <cellStyle name="Millares 2 3 2 2 6 3" xfId="5586" xr:uid="{00000000-0005-0000-0000-0000620E0000}"/>
    <cellStyle name="Millares 2 3 2 2 6 3 2" xfId="9963" xr:uid="{00000000-0005-0000-0000-0000630E0000}"/>
    <cellStyle name="Millares 2 3 2 2 6 3 2 2" xfId="18716" xr:uid="{F6E1E8C6-B4D0-4E1C-BA95-DF1DEB34229B}"/>
    <cellStyle name="Millares 2 3 2 2 6 3 2 2 2" xfId="53726" xr:uid="{F56E30F4-8795-4FD2-8F31-4A50EF6BA359}"/>
    <cellStyle name="Millares 2 3 2 2 6 3 2 2 3" xfId="36221" xr:uid="{7129132B-25A3-4A44-8DE2-6942D08D4289}"/>
    <cellStyle name="Millares 2 3 2 2 6 3 2 3" xfId="44974" xr:uid="{0CE874BA-CF04-46CD-8BD6-ED50C3D8F956}"/>
    <cellStyle name="Millares 2 3 2 2 6 3 2 4" xfId="27469" xr:uid="{51CF35D0-7213-448A-B411-81A79E86E06C}"/>
    <cellStyle name="Millares 2 3 2 2 6 3 3" xfId="14340" xr:uid="{6F4D9857-2E02-40D7-879F-95D95DE57CF5}"/>
    <cellStyle name="Millares 2 3 2 2 6 3 3 2" xfId="49350" xr:uid="{B91B210E-032A-46F1-8A4F-0F857A34D4D5}"/>
    <cellStyle name="Millares 2 3 2 2 6 3 3 3" xfId="31845" xr:uid="{1C33F322-EE2D-4D83-ABE8-8DCCE7BFC3E6}"/>
    <cellStyle name="Millares 2 3 2 2 6 3 4" xfId="40598" xr:uid="{0AACFBCF-CF42-4368-9355-3AAD61961ABB}"/>
    <cellStyle name="Millares 2 3 2 2 6 3 5" xfId="23093" xr:uid="{0F4040E7-A900-4CE8-9615-12610FC8ABCB}"/>
    <cellStyle name="Millares 2 3 2 2 6 4" xfId="7775" xr:uid="{00000000-0005-0000-0000-0000640E0000}"/>
    <cellStyle name="Millares 2 3 2 2 6 4 2" xfId="16528" xr:uid="{372FA5ED-7301-43D9-861B-551183CE7609}"/>
    <cellStyle name="Millares 2 3 2 2 6 4 2 2" xfId="51538" xr:uid="{C112A22F-AEF9-4243-B60F-2AD8B9A37BA0}"/>
    <cellStyle name="Millares 2 3 2 2 6 4 2 3" xfId="34033" xr:uid="{D0BC2E9E-19C6-4454-9C8A-DED6802A2D8B}"/>
    <cellStyle name="Millares 2 3 2 2 6 4 3" xfId="42786" xr:uid="{6405F73F-034B-4719-B2B5-8D9842D1CB18}"/>
    <cellStyle name="Millares 2 3 2 2 6 4 4" xfId="25281" xr:uid="{AADEC555-5D96-4E9F-81FF-8965ADD9E46B}"/>
    <cellStyle name="Millares 2 3 2 2 6 5" xfId="12152" xr:uid="{D77FC5B6-7CD1-497A-90DF-487C4FDC28CD}"/>
    <cellStyle name="Millares 2 3 2 2 6 5 2" xfId="47162" xr:uid="{4D09F868-A5AC-4658-9E00-E12AF851980D}"/>
    <cellStyle name="Millares 2 3 2 2 6 5 3" xfId="29657" xr:uid="{2942F802-F2DE-4267-AF45-C9668955137C}"/>
    <cellStyle name="Millares 2 3 2 2 6 6" xfId="38410" xr:uid="{08EB6EEF-CF18-46E7-A86A-CFB6B7A71349}"/>
    <cellStyle name="Millares 2 3 2 2 6 7" xfId="20905" xr:uid="{638AAECE-01A8-4D30-8B05-E59F258908CF}"/>
    <cellStyle name="Millares 2 3 2 2 7" xfId="3944" xr:uid="{00000000-0005-0000-0000-0000650E0000}"/>
    <cellStyle name="Millares 2 3 2 2 7 2" xfId="6133" xr:uid="{00000000-0005-0000-0000-0000660E0000}"/>
    <cellStyle name="Millares 2 3 2 2 7 2 2" xfId="10510" xr:uid="{00000000-0005-0000-0000-0000670E0000}"/>
    <cellStyle name="Millares 2 3 2 2 7 2 2 2" xfId="19263" xr:uid="{2452610A-D2CE-4B14-824A-67770E5ACC3B}"/>
    <cellStyle name="Millares 2 3 2 2 7 2 2 2 2" xfId="54273" xr:uid="{EA917979-62F0-42EA-A65D-4E0212595E03}"/>
    <cellStyle name="Millares 2 3 2 2 7 2 2 2 3" xfId="36768" xr:uid="{24FAF739-B2B3-451C-A028-8D6784AF4D7C}"/>
    <cellStyle name="Millares 2 3 2 2 7 2 2 3" xfId="45521" xr:uid="{EDFCFA9B-E830-43A2-A308-B4570098CEB5}"/>
    <cellStyle name="Millares 2 3 2 2 7 2 2 4" xfId="28016" xr:uid="{0AD1FEC3-B958-4AC7-835D-9E6661281460}"/>
    <cellStyle name="Millares 2 3 2 2 7 2 3" xfId="14887" xr:uid="{A0AFE60F-A73C-4176-92A6-4826EC93C547}"/>
    <cellStyle name="Millares 2 3 2 2 7 2 3 2" xfId="49897" xr:uid="{BF2FA774-35A7-420B-A578-7A62E1FDF48D}"/>
    <cellStyle name="Millares 2 3 2 2 7 2 3 3" xfId="32392" xr:uid="{649FD9EC-D543-4BF1-8741-212FFF8B5B82}"/>
    <cellStyle name="Millares 2 3 2 2 7 2 4" xfId="41145" xr:uid="{D99300FA-9478-4452-846A-1AB24BB84E40}"/>
    <cellStyle name="Millares 2 3 2 2 7 2 5" xfId="23640" xr:uid="{0BC28259-A175-4B60-94FB-DBBA5DCC428F}"/>
    <cellStyle name="Millares 2 3 2 2 7 3" xfId="8322" xr:uid="{00000000-0005-0000-0000-0000680E0000}"/>
    <cellStyle name="Millares 2 3 2 2 7 3 2" xfId="17075" xr:uid="{9218EB75-8A17-4888-A416-57461E92F6B6}"/>
    <cellStyle name="Millares 2 3 2 2 7 3 2 2" xfId="52085" xr:uid="{F837F42C-9152-4C24-A9C0-C62BC46AE86E}"/>
    <cellStyle name="Millares 2 3 2 2 7 3 2 3" xfId="34580" xr:uid="{34439B41-D77A-4E84-AAA5-980CD2C09114}"/>
    <cellStyle name="Millares 2 3 2 2 7 3 3" xfId="43333" xr:uid="{307D316F-9A8D-41E9-A42D-47B419509223}"/>
    <cellStyle name="Millares 2 3 2 2 7 3 4" xfId="25828" xr:uid="{7A2D2AC6-5E30-4081-A186-6A54A9B9BBDE}"/>
    <cellStyle name="Millares 2 3 2 2 7 4" xfId="12699" xr:uid="{87C3D00C-99A4-4D21-B972-D82ACE23C6CD}"/>
    <cellStyle name="Millares 2 3 2 2 7 4 2" xfId="47709" xr:uid="{9DE613A7-6030-4C05-99DC-37657D5C35E5}"/>
    <cellStyle name="Millares 2 3 2 2 7 4 3" xfId="30204" xr:uid="{98E6CA19-0EAD-492B-92DE-AABCEBAF74AA}"/>
    <cellStyle name="Millares 2 3 2 2 7 5" xfId="38957" xr:uid="{E7EADFC4-A496-4200-AB5A-43DEFDD5D198}"/>
    <cellStyle name="Millares 2 3 2 2 7 6" xfId="21452" xr:uid="{CF083FA4-3149-4E49-98A2-562C4420C91F}"/>
    <cellStyle name="Millares 2 3 2 2 8" xfId="5039" xr:uid="{00000000-0005-0000-0000-0000690E0000}"/>
    <cellStyle name="Millares 2 3 2 2 8 2" xfId="9416" xr:uid="{00000000-0005-0000-0000-00006A0E0000}"/>
    <cellStyle name="Millares 2 3 2 2 8 2 2" xfId="18169" xr:uid="{6E8D4A56-54D3-4DEA-93E5-BB9D06B0FF9C}"/>
    <cellStyle name="Millares 2 3 2 2 8 2 2 2" xfId="53179" xr:uid="{068E95FB-B9CA-461C-8906-D5A3AA8DC61B}"/>
    <cellStyle name="Millares 2 3 2 2 8 2 2 3" xfId="35674" xr:uid="{EF4E8203-FA50-491B-98E0-A5F3B6729DB6}"/>
    <cellStyle name="Millares 2 3 2 2 8 2 3" xfId="44427" xr:uid="{062BFED2-1223-4E27-B6BA-B730F9755B23}"/>
    <cellStyle name="Millares 2 3 2 2 8 2 4" xfId="26922" xr:uid="{CEE3F65C-B008-443D-8F48-2D67AA5CE7E5}"/>
    <cellStyle name="Millares 2 3 2 2 8 3" xfId="13793" xr:uid="{25F8AD37-194F-4237-8F89-C513F5C29222}"/>
    <cellStyle name="Millares 2 3 2 2 8 3 2" xfId="48803" xr:uid="{781D8E4D-DDD0-41F0-A6FA-9C502258C7E6}"/>
    <cellStyle name="Millares 2 3 2 2 8 3 3" xfId="31298" xr:uid="{0B970112-EA06-4270-9A18-4865AE046CC7}"/>
    <cellStyle name="Millares 2 3 2 2 8 4" xfId="40051" xr:uid="{CA87A772-3C34-4E7C-8087-EE4230F1F220}"/>
    <cellStyle name="Millares 2 3 2 2 8 5" xfId="22546" xr:uid="{E933E30C-B202-49BB-928B-A3449474EA63}"/>
    <cellStyle name="Millares 2 3 2 2 9" xfId="7228" xr:uid="{00000000-0005-0000-0000-00006B0E0000}"/>
    <cellStyle name="Millares 2 3 2 2 9 2" xfId="15981" xr:uid="{41493025-ECA0-431A-BA03-4417D4883D75}"/>
    <cellStyle name="Millares 2 3 2 2 9 2 2" xfId="50991" xr:uid="{DC05D146-7014-495F-885D-C6FF2FBA0670}"/>
    <cellStyle name="Millares 2 3 2 2 9 2 3" xfId="33486" xr:uid="{FCAA5837-7AFF-4F91-A16C-676B6360FFA7}"/>
    <cellStyle name="Millares 2 3 2 2 9 3" xfId="42239" xr:uid="{B21A2D13-EC07-40E1-A216-0EBACCE706DE}"/>
    <cellStyle name="Millares 2 3 2 2 9 4" xfId="24734" xr:uid="{CCDCF83C-E601-4805-AE06-073E066C3CA7}"/>
    <cellStyle name="Millares 2 3 2 3" xfId="2943" xr:uid="{00000000-0005-0000-0000-00006C0E0000}"/>
    <cellStyle name="Millares 2 3 2 3 10" xfId="20460" xr:uid="{A42144E2-C71D-4399-9180-1B6222D2A3AA}"/>
    <cellStyle name="Millares 2 3 2 3 2" xfId="3055" xr:uid="{00000000-0005-0000-0000-00006D0E0000}"/>
    <cellStyle name="Millares 2 3 2 3 2 2" xfId="3331" xr:uid="{00000000-0005-0000-0000-00006E0E0000}"/>
    <cellStyle name="Millares 2 3 2 3 2 2 2" xfId="3884" xr:uid="{00000000-0005-0000-0000-00006F0E0000}"/>
    <cellStyle name="Millares 2 3 2 3 2 2 2 2" xfId="4980" xr:uid="{00000000-0005-0000-0000-0000700E0000}"/>
    <cellStyle name="Millares 2 3 2 3 2 2 2 2 2" xfId="7169" xr:uid="{00000000-0005-0000-0000-0000710E0000}"/>
    <cellStyle name="Millares 2 3 2 3 2 2 2 2 2 2" xfId="11546" xr:uid="{00000000-0005-0000-0000-0000720E0000}"/>
    <cellStyle name="Millares 2 3 2 3 2 2 2 2 2 2 2" xfId="20299" xr:uid="{ABFD7D1A-F9A7-4462-9604-29A9833AB57B}"/>
    <cellStyle name="Millares 2 3 2 3 2 2 2 2 2 2 2 2" xfId="55309" xr:uid="{137FCDEF-E06B-4B13-86A8-2B53DFDF2EB9}"/>
    <cellStyle name="Millares 2 3 2 3 2 2 2 2 2 2 2 3" xfId="37804" xr:uid="{40F3A5A5-C296-44DA-B34D-D995A21C5F6B}"/>
    <cellStyle name="Millares 2 3 2 3 2 2 2 2 2 2 3" xfId="46557" xr:uid="{D17DE738-F6AE-4612-B183-826B1E812BDA}"/>
    <cellStyle name="Millares 2 3 2 3 2 2 2 2 2 2 4" xfId="29052" xr:uid="{47C7489D-CDB7-4726-BDDF-87046256ED63}"/>
    <cellStyle name="Millares 2 3 2 3 2 2 2 2 2 3" xfId="15923" xr:uid="{DBB45B54-D315-4A99-BA40-210220CD70C7}"/>
    <cellStyle name="Millares 2 3 2 3 2 2 2 2 2 3 2" xfId="50933" xr:uid="{6E1F462A-CBDD-496F-9906-62B18D83AA45}"/>
    <cellStyle name="Millares 2 3 2 3 2 2 2 2 2 3 3" xfId="33428" xr:uid="{1C7768F7-153C-481F-95CC-BA84019CFA24}"/>
    <cellStyle name="Millares 2 3 2 3 2 2 2 2 2 4" xfId="42181" xr:uid="{08E86241-DC8D-4A93-BBDB-4102724822BF}"/>
    <cellStyle name="Millares 2 3 2 3 2 2 2 2 2 5" xfId="24676" xr:uid="{3E3FA81B-536B-4D7A-BC4A-77FF37EEF602}"/>
    <cellStyle name="Millares 2 3 2 3 2 2 2 2 3" xfId="9358" xr:uid="{00000000-0005-0000-0000-0000730E0000}"/>
    <cellStyle name="Millares 2 3 2 3 2 2 2 2 3 2" xfId="18111" xr:uid="{DE22948A-2BC3-4710-BA6C-699FAA1D1BDA}"/>
    <cellStyle name="Millares 2 3 2 3 2 2 2 2 3 2 2" xfId="53121" xr:uid="{902A77CA-86CE-4C5A-AC39-F3745200A1DF}"/>
    <cellStyle name="Millares 2 3 2 3 2 2 2 2 3 2 3" xfId="35616" xr:uid="{CFA29300-D990-42E2-B64C-40CEB397241F}"/>
    <cellStyle name="Millares 2 3 2 3 2 2 2 2 3 3" xfId="44369" xr:uid="{84FF15D8-EDEF-449F-A415-574ACDEDFDB1}"/>
    <cellStyle name="Millares 2 3 2 3 2 2 2 2 3 4" xfId="26864" xr:uid="{6A508CD9-482B-458D-9D57-3D77EB3E4EC8}"/>
    <cellStyle name="Millares 2 3 2 3 2 2 2 2 4" xfId="13735" xr:uid="{D2FB69A9-DC34-42A8-9518-629EB8A7155E}"/>
    <cellStyle name="Millares 2 3 2 3 2 2 2 2 4 2" xfId="48745" xr:uid="{7737E83D-789C-4B45-9E6A-D85222556FEF}"/>
    <cellStyle name="Millares 2 3 2 3 2 2 2 2 4 3" xfId="31240" xr:uid="{C3356319-6528-46FC-A5C7-3516420F4D44}"/>
    <cellStyle name="Millares 2 3 2 3 2 2 2 2 5" xfId="39993" xr:uid="{9B248233-0598-4A74-AAE2-13ABB9D5A1F5}"/>
    <cellStyle name="Millares 2 3 2 3 2 2 2 2 6" xfId="22488" xr:uid="{84901018-DFFE-4B0F-A383-C8FD1CC28BF9}"/>
    <cellStyle name="Millares 2 3 2 3 2 2 2 3" xfId="6075" xr:uid="{00000000-0005-0000-0000-0000740E0000}"/>
    <cellStyle name="Millares 2 3 2 3 2 2 2 3 2" xfId="10452" xr:uid="{00000000-0005-0000-0000-0000750E0000}"/>
    <cellStyle name="Millares 2 3 2 3 2 2 2 3 2 2" xfId="19205" xr:uid="{6DD50594-1780-4FD1-8D9C-9E3BAC4F2737}"/>
    <cellStyle name="Millares 2 3 2 3 2 2 2 3 2 2 2" xfId="54215" xr:uid="{3246EAD5-4854-4E2A-BC67-EEEB0392C8E4}"/>
    <cellStyle name="Millares 2 3 2 3 2 2 2 3 2 2 3" xfId="36710" xr:uid="{CFD4F6F2-C0AA-40F7-A191-5861E09EEB29}"/>
    <cellStyle name="Millares 2 3 2 3 2 2 2 3 2 3" xfId="45463" xr:uid="{C513954F-A600-475F-9A27-5EC707FD0A0A}"/>
    <cellStyle name="Millares 2 3 2 3 2 2 2 3 2 4" xfId="27958" xr:uid="{18127812-330F-4524-8841-CAAE4C3EC871}"/>
    <cellStyle name="Millares 2 3 2 3 2 2 2 3 3" xfId="14829" xr:uid="{49464A20-8AD4-4EF7-8CAE-2605D05DF06E}"/>
    <cellStyle name="Millares 2 3 2 3 2 2 2 3 3 2" xfId="49839" xr:uid="{79FE4236-2632-449E-B94C-1F41CE3C0D80}"/>
    <cellStyle name="Millares 2 3 2 3 2 2 2 3 3 3" xfId="32334" xr:uid="{0CA12750-D2C0-401E-ADB8-DABE1808428F}"/>
    <cellStyle name="Millares 2 3 2 3 2 2 2 3 4" xfId="41087" xr:uid="{01BA74D5-6A9C-4DB2-8E64-BB37B6C1E378}"/>
    <cellStyle name="Millares 2 3 2 3 2 2 2 3 5" xfId="23582" xr:uid="{6C2A1AB7-BBEE-4297-B8AF-759F5EB6F491}"/>
    <cellStyle name="Millares 2 3 2 3 2 2 2 4" xfId="8264" xr:uid="{00000000-0005-0000-0000-0000760E0000}"/>
    <cellStyle name="Millares 2 3 2 3 2 2 2 4 2" xfId="17017" xr:uid="{0462FBFD-EDCC-43F4-83DA-8E811103D43E}"/>
    <cellStyle name="Millares 2 3 2 3 2 2 2 4 2 2" xfId="52027" xr:uid="{69D05B83-27B1-4F93-B012-32BAAE8AE3CC}"/>
    <cellStyle name="Millares 2 3 2 3 2 2 2 4 2 3" xfId="34522" xr:uid="{EA474278-2C88-4E54-823A-1AABB13A9222}"/>
    <cellStyle name="Millares 2 3 2 3 2 2 2 4 3" xfId="43275" xr:uid="{5071556B-6C1F-4AB9-BA29-0ACFAEEB8024}"/>
    <cellStyle name="Millares 2 3 2 3 2 2 2 4 4" xfId="25770" xr:uid="{E506D427-D6AF-42EB-B6AC-BABBCFDA3DEF}"/>
    <cellStyle name="Millares 2 3 2 3 2 2 2 5" xfId="12641" xr:uid="{03990806-3C8A-4264-A531-E5DBDDAEE7CE}"/>
    <cellStyle name="Millares 2 3 2 3 2 2 2 5 2" xfId="47651" xr:uid="{CAAAD47D-D210-4832-A7E2-8D82A59DAF35}"/>
    <cellStyle name="Millares 2 3 2 3 2 2 2 5 3" xfId="30146" xr:uid="{370A7288-7F5B-4470-ADCC-63A0AAC65494}"/>
    <cellStyle name="Millares 2 3 2 3 2 2 2 6" xfId="38899" xr:uid="{B99D264D-C243-476C-948C-C6489A7555BD}"/>
    <cellStyle name="Millares 2 3 2 3 2 2 2 7" xfId="21394" xr:uid="{36FA3F00-6679-471C-A018-791D377497FD}"/>
    <cellStyle name="Millares 2 3 2 3 2 2 3" xfId="4432" xr:uid="{00000000-0005-0000-0000-0000770E0000}"/>
    <cellStyle name="Millares 2 3 2 3 2 2 3 2" xfId="6621" xr:uid="{00000000-0005-0000-0000-0000780E0000}"/>
    <cellStyle name="Millares 2 3 2 3 2 2 3 2 2" xfId="10998" xr:uid="{00000000-0005-0000-0000-0000790E0000}"/>
    <cellStyle name="Millares 2 3 2 3 2 2 3 2 2 2" xfId="19751" xr:uid="{AB173885-8188-41A6-B030-57FAA3E47A91}"/>
    <cellStyle name="Millares 2 3 2 3 2 2 3 2 2 2 2" xfId="54761" xr:uid="{9C2F37BB-068B-46C0-B9A8-5928FD155A24}"/>
    <cellStyle name="Millares 2 3 2 3 2 2 3 2 2 2 3" xfId="37256" xr:uid="{D18983A5-3302-41DB-9D50-1BCFB891A530}"/>
    <cellStyle name="Millares 2 3 2 3 2 2 3 2 2 3" xfId="46009" xr:uid="{EDF12E4A-EEB3-4573-AA9A-DBEB8744F636}"/>
    <cellStyle name="Millares 2 3 2 3 2 2 3 2 2 4" xfId="28504" xr:uid="{E006EDBA-77BD-4762-9E50-DF03C06FA3F5}"/>
    <cellStyle name="Millares 2 3 2 3 2 2 3 2 3" xfId="15375" xr:uid="{603F5CC5-08E3-4284-AAE3-04270B9A4144}"/>
    <cellStyle name="Millares 2 3 2 3 2 2 3 2 3 2" xfId="50385" xr:uid="{BA1DA425-E6C1-470A-8CB7-388DC37A431E}"/>
    <cellStyle name="Millares 2 3 2 3 2 2 3 2 3 3" xfId="32880" xr:uid="{AF7687E5-CB75-4980-974B-CB2E959ED322}"/>
    <cellStyle name="Millares 2 3 2 3 2 2 3 2 4" xfId="41633" xr:uid="{19747323-5722-452E-B09F-3A22AB1BEB69}"/>
    <cellStyle name="Millares 2 3 2 3 2 2 3 2 5" xfId="24128" xr:uid="{5B2E63BD-7D04-4652-8E7C-132A18AA6A96}"/>
    <cellStyle name="Millares 2 3 2 3 2 2 3 3" xfId="8810" xr:uid="{00000000-0005-0000-0000-00007A0E0000}"/>
    <cellStyle name="Millares 2 3 2 3 2 2 3 3 2" xfId="17563" xr:uid="{77B24156-4D2D-4387-83AE-E664F2A22427}"/>
    <cellStyle name="Millares 2 3 2 3 2 2 3 3 2 2" xfId="52573" xr:uid="{AFA8731B-3D8D-4CCF-A769-AEE062BA204C}"/>
    <cellStyle name="Millares 2 3 2 3 2 2 3 3 2 3" xfId="35068" xr:uid="{3631ABD3-4449-47BD-9C5D-D4157E750601}"/>
    <cellStyle name="Millares 2 3 2 3 2 2 3 3 3" xfId="43821" xr:uid="{A135F007-4605-486B-B1DC-F034985C93A8}"/>
    <cellStyle name="Millares 2 3 2 3 2 2 3 3 4" xfId="26316" xr:uid="{9951404A-60DE-4153-804B-0749B8B06BF7}"/>
    <cellStyle name="Millares 2 3 2 3 2 2 3 4" xfId="13187" xr:uid="{92DC35E1-80B8-4E40-9837-D0F0773552CB}"/>
    <cellStyle name="Millares 2 3 2 3 2 2 3 4 2" xfId="48197" xr:uid="{1AD34A5A-56C7-4F5C-BD98-AC58217A25D6}"/>
    <cellStyle name="Millares 2 3 2 3 2 2 3 4 3" xfId="30692" xr:uid="{953752D9-F9B0-4E91-967B-3AC06DE987AD}"/>
    <cellStyle name="Millares 2 3 2 3 2 2 3 5" xfId="39445" xr:uid="{6DD4E9DE-77DF-4187-B9EC-C0229E493B0A}"/>
    <cellStyle name="Millares 2 3 2 3 2 2 3 6" xfId="21940" xr:uid="{684B211E-8353-438C-A177-56A1FF3F6480}"/>
    <cellStyle name="Millares 2 3 2 3 2 2 4" xfId="5527" xr:uid="{00000000-0005-0000-0000-00007B0E0000}"/>
    <cellStyle name="Millares 2 3 2 3 2 2 4 2" xfId="9904" xr:uid="{00000000-0005-0000-0000-00007C0E0000}"/>
    <cellStyle name="Millares 2 3 2 3 2 2 4 2 2" xfId="18657" xr:uid="{E27C7D89-3D10-484E-A805-F647E4B50E79}"/>
    <cellStyle name="Millares 2 3 2 3 2 2 4 2 2 2" xfId="53667" xr:uid="{0436BEC0-22B6-48E6-9EB4-A9A7AE4997F2}"/>
    <cellStyle name="Millares 2 3 2 3 2 2 4 2 2 3" xfId="36162" xr:uid="{00679532-9948-4E0F-8D0F-0EAA323B1207}"/>
    <cellStyle name="Millares 2 3 2 3 2 2 4 2 3" xfId="44915" xr:uid="{7FD05557-5913-4390-8812-83B5FC3FAE06}"/>
    <cellStyle name="Millares 2 3 2 3 2 2 4 2 4" xfId="27410" xr:uid="{07442395-13E9-4CE3-9F8B-EF3DC4375E72}"/>
    <cellStyle name="Millares 2 3 2 3 2 2 4 3" xfId="14281" xr:uid="{CDD69B3C-1F1F-45E8-B184-B78609BBAD07}"/>
    <cellStyle name="Millares 2 3 2 3 2 2 4 3 2" xfId="49291" xr:uid="{91EB28D8-3DC4-4619-AAC6-672E67B3D49F}"/>
    <cellStyle name="Millares 2 3 2 3 2 2 4 3 3" xfId="31786" xr:uid="{6180F2AF-11A7-4EB9-AB80-F71B858D3302}"/>
    <cellStyle name="Millares 2 3 2 3 2 2 4 4" xfId="40539" xr:uid="{EF7AF939-7ADE-446B-A8C1-5E12E99A7727}"/>
    <cellStyle name="Millares 2 3 2 3 2 2 4 5" xfId="23034" xr:uid="{DE12D501-5DB2-4C74-9B84-A5149BF61CCA}"/>
    <cellStyle name="Millares 2 3 2 3 2 2 5" xfId="7716" xr:uid="{00000000-0005-0000-0000-00007D0E0000}"/>
    <cellStyle name="Millares 2 3 2 3 2 2 5 2" xfId="16469" xr:uid="{B4E1AFD9-A181-4B9A-BEBD-9FA353B625DC}"/>
    <cellStyle name="Millares 2 3 2 3 2 2 5 2 2" xfId="51479" xr:uid="{0E80B696-D017-48AE-9D5D-3932195CF944}"/>
    <cellStyle name="Millares 2 3 2 3 2 2 5 2 3" xfId="33974" xr:uid="{0C267905-161B-44A1-A5A0-444E14270066}"/>
    <cellStyle name="Millares 2 3 2 3 2 2 5 3" xfId="42727" xr:uid="{B0191B10-2551-4531-B754-6BCA9F3A739E}"/>
    <cellStyle name="Millares 2 3 2 3 2 2 5 4" xfId="25222" xr:uid="{E6EAE79F-81D8-4BDA-BF75-06636E3B08FE}"/>
    <cellStyle name="Millares 2 3 2 3 2 2 6" xfId="12093" xr:uid="{933E1BD5-296F-4DB4-A52F-029867E00E06}"/>
    <cellStyle name="Millares 2 3 2 3 2 2 6 2" xfId="47103" xr:uid="{45EF5FEB-2F4B-4804-9EC1-99083E32E777}"/>
    <cellStyle name="Millares 2 3 2 3 2 2 6 3" xfId="29598" xr:uid="{58E2977A-70FC-45EB-9474-7EFEA980B84B}"/>
    <cellStyle name="Millares 2 3 2 3 2 2 7" xfId="38351" xr:uid="{83C92B80-0DEF-4258-BE80-59ADF5DADE9A}"/>
    <cellStyle name="Millares 2 3 2 3 2 2 8" xfId="20846" xr:uid="{F544B8E4-6941-4533-9E15-4B770E4B193B}"/>
    <cellStyle name="Millares 2 3 2 3 2 3" xfId="3610" xr:uid="{00000000-0005-0000-0000-00007E0E0000}"/>
    <cellStyle name="Millares 2 3 2 3 2 3 2" xfId="4706" xr:uid="{00000000-0005-0000-0000-00007F0E0000}"/>
    <cellStyle name="Millares 2 3 2 3 2 3 2 2" xfId="6895" xr:uid="{00000000-0005-0000-0000-0000800E0000}"/>
    <cellStyle name="Millares 2 3 2 3 2 3 2 2 2" xfId="11272" xr:uid="{00000000-0005-0000-0000-0000810E0000}"/>
    <cellStyle name="Millares 2 3 2 3 2 3 2 2 2 2" xfId="20025" xr:uid="{72DDB19B-29DC-41B9-9F00-30182141CA46}"/>
    <cellStyle name="Millares 2 3 2 3 2 3 2 2 2 2 2" xfId="55035" xr:uid="{EF9968CA-FA8D-432E-9402-91FC66AAB7FD}"/>
    <cellStyle name="Millares 2 3 2 3 2 3 2 2 2 2 3" xfId="37530" xr:uid="{186F5985-AC80-4188-9006-597EA6435404}"/>
    <cellStyle name="Millares 2 3 2 3 2 3 2 2 2 3" xfId="46283" xr:uid="{827B4F70-9045-4752-85CE-FB6F2C741EEC}"/>
    <cellStyle name="Millares 2 3 2 3 2 3 2 2 2 4" xfId="28778" xr:uid="{5769535B-72B1-448A-90D6-B2B1E9A31F2B}"/>
    <cellStyle name="Millares 2 3 2 3 2 3 2 2 3" xfId="15649" xr:uid="{806CE5B3-457C-4C98-A8E7-8542B6A09A74}"/>
    <cellStyle name="Millares 2 3 2 3 2 3 2 2 3 2" xfId="50659" xr:uid="{C6DA2C6B-F50F-467E-9E9D-5D0D3B4FFEA9}"/>
    <cellStyle name="Millares 2 3 2 3 2 3 2 2 3 3" xfId="33154" xr:uid="{025DD2CB-0535-407C-850D-97F5DC3377C0}"/>
    <cellStyle name="Millares 2 3 2 3 2 3 2 2 4" xfId="41907" xr:uid="{AEA20DCD-227A-46AA-86BB-564341D0F151}"/>
    <cellStyle name="Millares 2 3 2 3 2 3 2 2 5" xfId="24402" xr:uid="{F0CE9D31-F21F-4103-8B20-59AA0720DAFB}"/>
    <cellStyle name="Millares 2 3 2 3 2 3 2 3" xfId="9084" xr:uid="{00000000-0005-0000-0000-0000820E0000}"/>
    <cellStyle name="Millares 2 3 2 3 2 3 2 3 2" xfId="17837" xr:uid="{1CC8DAEB-700D-4A77-B754-067470EA94D7}"/>
    <cellStyle name="Millares 2 3 2 3 2 3 2 3 2 2" xfId="52847" xr:uid="{B5E1AB86-B97D-4FE3-981D-D9D7934ABFB6}"/>
    <cellStyle name="Millares 2 3 2 3 2 3 2 3 2 3" xfId="35342" xr:uid="{1C49D337-3FFA-4501-BB6B-497C3CB604A5}"/>
    <cellStyle name="Millares 2 3 2 3 2 3 2 3 3" xfId="44095" xr:uid="{9BE14BCC-5EC3-447E-A78A-25F1FE15F9DA}"/>
    <cellStyle name="Millares 2 3 2 3 2 3 2 3 4" xfId="26590" xr:uid="{96A5AF03-69CA-4730-A478-ED67A68B04C7}"/>
    <cellStyle name="Millares 2 3 2 3 2 3 2 4" xfId="13461" xr:uid="{58D6F82D-DD98-4B80-B207-42CF6303DF98}"/>
    <cellStyle name="Millares 2 3 2 3 2 3 2 4 2" xfId="48471" xr:uid="{68FD234C-13D8-4099-B3A0-4ABFC55C63D1}"/>
    <cellStyle name="Millares 2 3 2 3 2 3 2 4 3" xfId="30966" xr:uid="{8AE11C97-EF59-4A0F-A87D-5B0E7C9318B9}"/>
    <cellStyle name="Millares 2 3 2 3 2 3 2 5" xfId="39719" xr:uid="{DFF57346-91A5-49DB-A491-5283C909D353}"/>
    <cellStyle name="Millares 2 3 2 3 2 3 2 6" xfId="22214" xr:uid="{39B022E1-6DBE-412C-9568-2EC074420A49}"/>
    <cellStyle name="Millares 2 3 2 3 2 3 3" xfId="5801" xr:uid="{00000000-0005-0000-0000-0000830E0000}"/>
    <cellStyle name="Millares 2 3 2 3 2 3 3 2" xfId="10178" xr:uid="{00000000-0005-0000-0000-0000840E0000}"/>
    <cellStyle name="Millares 2 3 2 3 2 3 3 2 2" xfId="18931" xr:uid="{16067604-7877-4198-A61E-9F59F3E8F399}"/>
    <cellStyle name="Millares 2 3 2 3 2 3 3 2 2 2" xfId="53941" xr:uid="{6B2A3BCA-1AA6-4C35-86BF-C1F4499A9AEB}"/>
    <cellStyle name="Millares 2 3 2 3 2 3 3 2 2 3" xfId="36436" xr:uid="{7F668495-BD79-451D-A7E9-E1E4F47CF481}"/>
    <cellStyle name="Millares 2 3 2 3 2 3 3 2 3" xfId="45189" xr:uid="{DD17EB4E-F1B4-4E20-A7F3-EBBD9346125D}"/>
    <cellStyle name="Millares 2 3 2 3 2 3 3 2 4" xfId="27684" xr:uid="{42D9875D-9AC1-4880-86D3-C674B8228659}"/>
    <cellStyle name="Millares 2 3 2 3 2 3 3 3" xfId="14555" xr:uid="{773CEEE0-629C-4237-8607-367D54A0D21E}"/>
    <cellStyle name="Millares 2 3 2 3 2 3 3 3 2" xfId="49565" xr:uid="{AA3F2800-6292-4F13-895C-DE67DF6B2997}"/>
    <cellStyle name="Millares 2 3 2 3 2 3 3 3 3" xfId="32060" xr:uid="{A7DBA234-1782-4C2F-9692-3D5C792212CF}"/>
    <cellStyle name="Millares 2 3 2 3 2 3 3 4" xfId="40813" xr:uid="{F1B1FF8A-CB0E-4E7C-B36F-2B5D109AA0DF}"/>
    <cellStyle name="Millares 2 3 2 3 2 3 3 5" xfId="23308" xr:uid="{8304FAC4-E0F6-47B9-9D8D-9B1FD9B11624}"/>
    <cellStyle name="Millares 2 3 2 3 2 3 4" xfId="7990" xr:uid="{00000000-0005-0000-0000-0000850E0000}"/>
    <cellStyle name="Millares 2 3 2 3 2 3 4 2" xfId="16743" xr:uid="{E08C68E3-2666-4561-A9F6-5192AAEE79FB}"/>
    <cellStyle name="Millares 2 3 2 3 2 3 4 2 2" xfId="51753" xr:uid="{890C98C9-E417-4819-99B0-CB94903D4A24}"/>
    <cellStyle name="Millares 2 3 2 3 2 3 4 2 3" xfId="34248" xr:uid="{4770AE12-FD24-4424-85D9-10766DC9C098}"/>
    <cellStyle name="Millares 2 3 2 3 2 3 4 3" xfId="43001" xr:uid="{EA0F8BBB-BC82-4C6F-BD46-942F321E0A54}"/>
    <cellStyle name="Millares 2 3 2 3 2 3 4 4" xfId="25496" xr:uid="{31ABE5B3-4096-4382-9EED-6C4221FA2434}"/>
    <cellStyle name="Millares 2 3 2 3 2 3 5" xfId="12367" xr:uid="{B0BF08BB-A64E-4FE3-B0F4-61F6B24E59DA}"/>
    <cellStyle name="Millares 2 3 2 3 2 3 5 2" xfId="47377" xr:uid="{A331D7EC-1786-4E89-8AC4-9AB7AE2BFE31}"/>
    <cellStyle name="Millares 2 3 2 3 2 3 5 3" xfId="29872" xr:uid="{76201FD3-8262-47A2-A5D9-CCAC73E1C0CD}"/>
    <cellStyle name="Millares 2 3 2 3 2 3 6" xfId="38625" xr:uid="{9EAA85F3-BF11-4FED-B54A-DB6DEB7B6CF9}"/>
    <cellStyle name="Millares 2 3 2 3 2 3 7" xfId="21120" xr:uid="{8D680164-7379-4A31-BB92-C46FF5692229}"/>
    <cellStyle name="Millares 2 3 2 3 2 4" xfId="4158" xr:uid="{00000000-0005-0000-0000-0000860E0000}"/>
    <cellStyle name="Millares 2 3 2 3 2 4 2" xfId="6347" xr:uid="{00000000-0005-0000-0000-0000870E0000}"/>
    <cellStyle name="Millares 2 3 2 3 2 4 2 2" xfId="10724" xr:uid="{00000000-0005-0000-0000-0000880E0000}"/>
    <cellStyle name="Millares 2 3 2 3 2 4 2 2 2" xfId="19477" xr:uid="{24CE4BA3-D11D-422D-861E-53AFDC8AB7C4}"/>
    <cellStyle name="Millares 2 3 2 3 2 4 2 2 2 2" xfId="54487" xr:uid="{7EFB5931-71E9-4039-9CB2-AC87960FC0A9}"/>
    <cellStyle name="Millares 2 3 2 3 2 4 2 2 2 3" xfId="36982" xr:uid="{6C1414E6-9F4F-4985-B8F3-1CDF8C50564F}"/>
    <cellStyle name="Millares 2 3 2 3 2 4 2 2 3" xfId="45735" xr:uid="{8A2BD923-FF52-4BFE-968D-5622C89E0DB1}"/>
    <cellStyle name="Millares 2 3 2 3 2 4 2 2 4" xfId="28230" xr:uid="{CC9F9F40-98A5-4915-AD5A-1D7BAF140ECE}"/>
    <cellStyle name="Millares 2 3 2 3 2 4 2 3" xfId="15101" xr:uid="{D94BDAC3-86B8-4EFC-A3EC-7BD373526876}"/>
    <cellStyle name="Millares 2 3 2 3 2 4 2 3 2" xfId="50111" xr:uid="{6C8E5E70-9EB0-427F-A67A-73B037ED53AC}"/>
    <cellStyle name="Millares 2 3 2 3 2 4 2 3 3" xfId="32606" xr:uid="{2B87E08E-EC53-417D-AE16-C6FCCB4560E9}"/>
    <cellStyle name="Millares 2 3 2 3 2 4 2 4" xfId="41359" xr:uid="{B2F7CE5E-5416-4AD7-9DB2-98413034C086}"/>
    <cellStyle name="Millares 2 3 2 3 2 4 2 5" xfId="23854" xr:uid="{63DFB57B-C95B-4318-9E20-699085B8B28E}"/>
    <cellStyle name="Millares 2 3 2 3 2 4 3" xfId="8536" xr:uid="{00000000-0005-0000-0000-0000890E0000}"/>
    <cellStyle name="Millares 2 3 2 3 2 4 3 2" xfId="17289" xr:uid="{CC47C55B-3A09-4FD7-9267-15491D2548C9}"/>
    <cellStyle name="Millares 2 3 2 3 2 4 3 2 2" xfId="52299" xr:uid="{EA2FF457-06D1-4352-9BD6-F607E2551B7A}"/>
    <cellStyle name="Millares 2 3 2 3 2 4 3 2 3" xfId="34794" xr:uid="{75545656-F8BC-4981-8018-F73E0026504E}"/>
    <cellStyle name="Millares 2 3 2 3 2 4 3 3" xfId="43547" xr:uid="{58BE83E9-C6F4-4A6A-9CE2-1B18C69FC3DB}"/>
    <cellStyle name="Millares 2 3 2 3 2 4 3 4" xfId="26042" xr:uid="{A47B2A57-9536-454F-89C1-186A82853531}"/>
    <cellStyle name="Millares 2 3 2 3 2 4 4" xfId="12913" xr:uid="{7BADED18-1A3E-4CC2-93B6-703215BFF92F}"/>
    <cellStyle name="Millares 2 3 2 3 2 4 4 2" xfId="47923" xr:uid="{AA535841-3D9D-4BF3-BF29-836D6FEEA86D}"/>
    <cellStyle name="Millares 2 3 2 3 2 4 4 3" xfId="30418" xr:uid="{E3346FF2-F9FE-42E7-A070-F3506164F6FD}"/>
    <cellStyle name="Millares 2 3 2 3 2 4 5" xfId="39171" xr:uid="{1877A6CC-E7D6-4653-B013-071DEFCC53EB}"/>
    <cellStyle name="Millares 2 3 2 3 2 4 6" xfId="21666" xr:uid="{C4F89F05-9DE8-485F-9D99-8EB9D57D18CC}"/>
    <cellStyle name="Millares 2 3 2 3 2 5" xfId="5253" xr:uid="{00000000-0005-0000-0000-00008A0E0000}"/>
    <cellStyle name="Millares 2 3 2 3 2 5 2" xfId="9630" xr:uid="{00000000-0005-0000-0000-00008B0E0000}"/>
    <cellStyle name="Millares 2 3 2 3 2 5 2 2" xfId="18383" xr:uid="{7C665E26-73C0-41F7-B771-8734D686608C}"/>
    <cellStyle name="Millares 2 3 2 3 2 5 2 2 2" xfId="53393" xr:uid="{643A5351-B06A-4CB7-A426-910C406966EE}"/>
    <cellStyle name="Millares 2 3 2 3 2 5 2 2 3" xfId="35888" xr:uid="{3AAE6DE9-511F-41A2-96C4-010F76D7FA32}"/>
    <cellStyle name="Millares 2 3 2 3 2 5 2 3" xfId="44641" xr:uid="{912A213A-1143-4C4B-B20E-0D79867E5D7F}"/>
    <cellStyle name="Millares 2 3 2 3 2 5 2 4" xfId="27136" xr:uid="{999ABC28-3F1B-42B6-AEF8-32496B71823C}"/>
    <cellStyle name="Millares 2 3 2 3 2 5 3" xfId="14007" xr:uid="{A5782FD8-A05E-4FF0-8CDB-AFD3B82B6C2D}"/>
    <cellStyle name="Millares 2 3 2 3 2 5 3 2" xfId="49017" xr:uid="{CB7B0596-D5DC-48A3-BB6D-592DC5C49630}"/>
    <cellStyle name="Millares 2 3 2 3 2 5 3 3" xfId="31512" xr:uid="{3E5CCB9E-8BEF-41E7-877E-0D586B7450FE}"/>
    <cellStyle name="Millares 2 3 2 3 2 5 4" xfId="40265" xr:uid="{62E66C8F-7D7B-47CB-A4DE-2818F2628128}"/>
    <cellStyle name="Millares 2 3 2 3 2 5 5" xfId="22760" xr:uid="{C816F584-9C3E-417C-BBC0-FC0571D63BD3}"/>
    <cellStyle name="Millares 2 3 2 3 2 6" xfId="7442" xr:uid="{00000000-0005-0000-0000-00008C0E0000}"/>
    <cellStyle name="Millares 2 3 2 3 2 6 2" xfId="16195" xr:uid="{5D2097F1-23B3-4ABF-8339-60D331425036}"/>
    <cellStyle name="Millares 2 3 2 3 2 6 2 2" xfId="51205" xr:uid="{DB40FCF3-B178-432C-9F82-06812F66D380}"/>
    <cellStyle name="Millares 2 3 2 3 2 6 2 3" xfId="33700" xr:uid="{36DF0240-8204-4DBE-91D5-8BEA655B4B9D}"/>
    <cellStyle name="Millares 2 3 2 3 2 6 3" xfId="42453" xr:uid="{46E99442-669A-48CE-A548-151CBFB4DBBB}"/>
    <cellStyle name="Millares 2 3 2 3 2 6 4" xfId="24948" xr:uid="{EDAB3654-43A7-4E77-8285-33BEEBA8FF8B}"/>
    <cellStyle name="Millares 2 3 2 3 2 7" xfId="11819" xr:uid="{DA359929-07AF-4694-B679-CB1EDC932EDB}"/>
    <cellStyle name="Millares 2 3 2 3 2 7 2" xfId="46829" xr:uid="{F2CF3C62-5B79-4D4E-8CB0-99B689F8F56F}"/>
    <cellStyle name="Millares 2 3 2 3 2 7 3" xfId="29324" xr:uid="{795BAEAE-A760-4A2C-AA95-71D8867D3B23}"/>
    <cellStyle name="Millares 2 3 2 3 2 8" xfId="38077" xr:uid="{A4217475-7EB5-4CB5-8379-959728731D40}"/>
    <cellStyle name="Millares 2 3 2 3 2 9" xfId="20572" xr:uid="{9796A1CE-61A0-469B-8FAE-526F4B0FD877}"/>
    <cellStyle name="Millares 2 3 2 3 3" xfId="3219" xr:uid="{00000000-0005-0000-0000-00008D0E0000}"/>
    <cellStyle name="Millares 2 3 2 3 3 2" xfId="3772" xr:uid="{00000000-0005-0000-0000-00008E0E0000}"/>
    <cellStyle name="Millares 2 3 2 3 3 2 2" xfId="4868" xr:uid="{00000000-0005-0000-0000-00008F0E0000}"/>
    <cellStyle name="Millares 2 3 2 3 3 2 2 2" xfId="7057" xr:uid="{00000000-0005-0000-0000-0000900E0000}"/>
    <cellStyle name="Millares 2 3 2 3 3 2 2 2 2" xfId="11434" xr:uid="{00000000-0005-0000-0000-0000910E0000}"/>
    <cellStyle name="Millares 2 3 2 3 3 2 2 2 2 2" xfId="20187" xr:uid="{E12F4151-091D-49EC-817E-89B34CBDC83A}"/>
    <cellStyle name="Millares 2 3 2 3 3 2 2 2 2 2 2" xfId="55197" xr:uid="{6DA2697B-F8A6-4540-902A-144C85B6E41E}"/>
    <cellStyle name="Millares 2 3 2 3 3 2 2 2 2 2 3" xfId="37692" xr:uid="{D5CC45A3-4010-49A2-B04E-92629A3C4A2F}"/>
    <cellStyle name="Millares 2 3 2 3 3 2 2 2 2 3" xfId="46445" xr:uid="{99A7AFD5-233E-4389-A12F-22612E73F6F9}"/>
    <cellStyle name="Millares 2 3 2 3 3 2 2 2 2 4" xfId="28940" xr:uid="{DA54C267-A96A-4EC9-A068-4197D6B19E83}"/>
    <cellStyle name="Millares 2 3 2 3 3 2 2 2 3" xfId="15811" xr:uid="{1C9C56FC-B395-427E-84D9-95BCA89514ED}"/>
    <cellStyle name="Millares 2 3 2 3 3 2 2 2 3 2" xfId="50821" xr:uid="{80816AA0-A89E-486D-8C17-26C1A337A0F5}"/>
    <cellStyle name="Millares 2 3 2 3 3 2 2 2 3 3" xfId="33316" xr:uid="{BB5EE2EC-F258-4852-9BE7-D1E619DC12C9}"/>
    <cellStyle name="Millares 2 3 2 3 3 2 2 2 4" xfId="42069" xr:uid="{E45AAAB9-CD29-4E38-9226-64130B76DA4B}"/>
    <cellStyle name="Millares 2 3 2 3 3 2 2 2 5" xfId="24564" xr:uid="{C71EFAD5-3ABB-4567-AF32-A68A6CB5736F}"/>
    <cellStyle name="Millares 2 3 2 3 3 2 2 3" xfId="9246" xr:uid="{00000000-0005-0000-0000-0000920E0000}"/>
    <cellStyle name="Millares 2 3 2 3 3 2 2 3 2" xfId="17999" xr:uid="{E690849F-B42E-4BDE-85F6-175CB7D96B61}"/>
    <cellStyle name="Millares 2 3 2 3 3 2 2 3 2 2" xfId="53009" xr:uid="{46120888-6574-451E-AF30-D708C5CFDC5F}"/>
    <cellStyle name="Millares 2 3 2 3 3 2 2 3 2 3" xfId="35504" xr:uid="{4EDB719D-467E-4052-9A7E-FD5433B59918}"/>
    <cellStyle name="Millares 2 3 2 3 3 2 2 3 3" xfId="44257" xr:uid="{CECF04E5-6DDF-4819-A20C-DC092222190C}"/>
    <cellStyle name="Millares 2 3 2 3 3 2 2 3 4" xfId="26752" xr:uid="{2E449F36-8197-4C76-AF0E-8563D034BC20}"/>
    <cellStyle name="Millares 2 3 2 3 3 2 2 4" xfId="13623" xr:uid="{FBC00E25-AF00-442B-B1C1-4FC77BB4E166}"/>
    <cellStyle name="Millares 2 3 2 3 3 2 2 4 2" xfId="48633" xr:uid="{24D42B06-EF17-46CD-BF92-CA2FACF938AF}"/>
    <cellStyle name="Millares 2 3 2 3 3 2 2 4 3" xfId="31128" xr:uid="{C3CC9CA0-753A-44A9-827B-9558E9547C0B}"/>
    <cellStyle name="Millares 2 3 2 3 3 2 2 5" xfId="39881" xr:uid="{49E6775A-1B9D-4FEF-AFE2-7B8AC0B173A7}"/>
    <cellStyle name="Millares 2 3 2 3 3 2 2 6" xfId="22376" xr:uid="{63688A61-F931-4E01-9003-5CC58F277CDE}"/>
    <cellStyle name="Millares 2 3 2 3 3 2 3" xfId="5963" xr:uid="{00000000-0005-0000-0000-0000930E0000}"/>
    <cellStyle name="Millares 2 3 2 3 3 2 3 2" xfId="10340" xr:uid="{00000000-0005-0000-0000-0000940E0000}"/>
    <cellStyle name="Millares 2 3 2 3 3 2 3 2 2" xfId="19093" xr:uid="{732E7A40-AE58-4778-8964-E3F03587F3CC}"/>
    <cellStyle name="Millares 2 3 2 3 3 2 3 2 2 2" xfId="54103" xr:uid="{EC73B22B-2801-48BB-8285-F2A95B2957F2}"/>
    <cellStyle name="Millares 2 3 2 3 3 2 3 2 2 3" xfId="36598" xr:uid="{D6232896-0DB1-4171-A072-05739DD80452}"/>
    <cellStyle name="Millares 2 3 2 3 3 2 3 2 3" xfId="45351" xr:uid="{F8AF9AE0-256F-4E94-B25E-FA9480B5F6D4}"/>
    <cellStyle name="Millares 2 3 2 3 3 2 3 2 4" xfId="27846" xr:uid="{DDA2CA27-07F2-4FC1-A865-44F2F6547E2D}"/>
    <cellStyle name="Millares 2 3 2 3 3 2 3 3" xfId="14717" xr:uid="{6B22AE9C-A955-4553-B1A5-E90E46CB6BDA}"/>
    <cellStyle name="Millares 2 3 2 3 3 2 3 3 2" xfId="49727" xr:uid="{0A740769-D83F-4821-88DE-E3C02706ED49}"/>
    <cellStyle name="Millares 2 3 2 3 3 2 3 3 3" xfId="32222" xr:uid="{33BB6A55-BA25-4E42-827B-6BF80F26B655}"/>
    <cellStyle name="Millares 2 3 2 3 3 2 3 4" xfId="40975" xr:uid="{80E66F36-A152-4A75-8D81-B2D05B7A3ACA}"/>
    <cellStyle name="Millares 2 3 2 3 3 2 3 5" xfId="23470" xr:uid="{19A99867-E489-4679-B6B5-C527B4F9712B}"/>
    <cellStyle name="Millares 2 3 2 3 3 2 4" xfId="8152" xr:uid="{00000000-0005-0000-0000-0000950E0000}"/>
    <cellStyle name="Millares 2 3 2 3 3 2 4 2" xfId="16905" xr:uid="{4C94B1A1-4CF2-495F-BD23-46C59BBCB143}"/>
    <cellStyle name="Millares 2 3 2 3 3 2 4 2 2" xfId="51915" xr:uid="{DA62FADE-5F9D-4E27-970A-837FB90CAF7D}"/>
    <cellStyle name="Millares 2 3 2 3 3 2 4 2 3" xfId="34410" xr:uid="{82126A9F-D4E2-4D88-BE9B-814432196E61}"/>
    <cellStyle name="Millares 2 3 2 3 3 2 4 3" xfId="43163" xr:uid="{87F40ACD-1539-4B07-A73F-49B33AF8938F}"/>
    <cellStyle name="Millares 2 3 2 3 3 2 4 4" xfId="25658" xr:uid="{B05C5C4C-876E-4264-A90C-F67F083DD90D}"/>
    <cellStyle name="Millares 2 3 2 3 3 2 5" xfId="12529" xr:uid="{7D136812-A801-47C7-9E44-3934CB9589A9}"/>
    <cellStyle name="Millares 2 3 2 3 3 2 5 2" xfId="47539" xr:uid="{91A5DDCA-0EDD-44AE-806E-2ED08CF940BD}"/>
    <cellStyle name="Millares 2 3 2 3 3 2 5 3" xfId="30034" xr:uid="{1B4E7F94-6C3B-4E8D-94C9-769659D33E1F}"/>
    <cellStyle name="Millares 2 3 2 3 3 2 6" xfId="38787" xr:uid="{A3EA1AAC-24F5-4659-A6A3-5477BB52D10F}"/>
    <cellStyle name="Millares 2 3 2 3 3 2 7" xfId="21282" xr:uid="{CCE515F7-3268-4771-BE9E-DCA7003772A0}"/>
    <cellStyle name="Millares 2 3 2 3 3 3" xfId="4320" xr:uid="{00000000-0005-0000-0000-0000960E0000}"/>
    <cellStyle name="Millares 2 3 2 3 3 3 2" xfId="6509" xr:uid="{00000000-0005-0000-0000-0000970E0000}"/>
    <cellStyle name="Millares 2 3 2 3 3 3 2 2" xfId="10886" xr:uid="{00000000-0005-0000-0000-0000980E0000}"/>
    <cellStyle name="Millares 2 3 2 3 3 3 2 2 2" xfId="19639" xr:uid="{95E8583C-D816-4FCA-85B7-513E3BFFC271}"/>
    <cellStyle name="Millares 2 3 2 3 3 3 2 2 2 2" xfId="54649" xr:uid="{58CC157D-EE45-4AC3-A0BB-7EA486EB18D0}"/>
    <cellStyle name="Millares 2 3 2 3 3 3 2 2 2 3" xfId="37144" xr:uid="{69D1970D-EE36-4D8B-856E-0F674CB01D8D}"/>
    <cellStyle name="Millares 2 3 2 3 3 3 2 2 3" xfId="45897" xr:uid="{3DDFF229-AE90-4C2A-9379-C4C7E9070251}"/>
    <cellStyle name="Millares 2 3 2 3 3 3 2 2 4" xfId="28392" xr:uid="{5C7AE4AC-2E8A-4350-B11F-269427E4A1BF}"/>
    <cellStyle name="Millares 2 3 2 3 3 3 2 3" xfId="15263" xr:uid="{B40259A0-CB17-47F9-831E-6EFCA9692FF4}"/>
    <cellStyle name="Millares 2 3 2 3 3 3 2 3 2" xfId="50273" xr:uid="{3118EACB-F6D3-4A2C-9328-049104A55E3C}"/>
    <cellStyle name="Millares 2 3 2 3 3 3 2 3 3" xfId="32768" xr:uid="{700FDBC3-A7EF-4A4F-908D-E22DFCF36EAC}"/>
    <cellStyle name="Millares 2 3 2 3 3 3 2 4" xfId="41521" xr:uid="{04252F29-9083-49DF-AF19-CEED0DBE0426}"/>
    <cellStyle name="Millares 2 3 2 3 3 3 2 5" xfId="24016" xr:uid="{02317548-CBA1-4F92-AB11-4C89C4F31AB4}"/>
    <cellStyle name="Millares 2 3 2 3 3 3 3" xfId="8698" xr:uid="{00000000-0005-0000-0000-0000990E0000}"/>
    <cellStyle name="Millares 2 3 2 3 3 3 3 2" xfId="17451" xr:uid="{82B93194-7F92-4D85-B82A-2D16A25AAD6B}"/>
    <cellStyle name="Millares 2 3 2 3 3 3 3 2 2" xfId="52461" xr:uid="{A9EAB58B-6F10-4ACF-85A0-CFAB4EDC927B}"/>
    <cellStyle name="Millares 2 3 2 3 3 3 3 2 3" xfId="34956" xr:uid="{752F3719-D9E3-4F27-A00C-ABB1017A9497}"/>
    <cellStyle name="Millares 2 3 2 3 3 3 3 3" xfId="43709" xr:uid="{919C760C-A22E-4E91-860A-E40129FC4D13}"/>
    <cellStyle name="Millares 2 3 2 3 3 3 3 4" xfId="26204" xr:uid="{F57D34BF-ADF0-4A7C-8C64-A4005DFCBB68}"/>
    <cellStyle name="Millares 2 3 2 3 3 3 4" xfId="13075" xr:uid="{9F9C0551-6AC9-4C1F-8E15-E45813951204}"/>
    <cellStyle name="Millares 2 3 2 3 3 3 4 2" xfId="48085" xr:uid="{501F00A2-52C9-4AD5-9D3B-A86609FA3948}"/>
    <cellStyle name="Millares 2 3 2 3 3 3 4 3" xfId="30580" xr:uid="{7A70CBC0-7B5D-495C-9861-88FB4B5B2F1B}"/>
    <cellStyle name="Millares 2 3 2 3 3 3 5" xfId="39333" xr:uid="{F8BDDFDF-2B5A-4500-AC92-FEDF5016CED6}"/>
    <cellStyle name="Millares 2 3 2 3 3 3 6" xfId="21828" xr:uid="{10C5F08C-E1C4-4241-84AB-5FC7229137BF}"/>
    <cellStyle name="Millares 2 3 2 3 3 4" xfId="5415" xr:uid="{00000000-0005-0000-0000-00009A0E0000}"/>
    <cellStyle name="Millares 2 3 2 3 3 4 2" xfId="9792" xr:uid="{00000000-0005-0000-0000-00009B0E0000}"/>
    <cellStyle name="Millares 2 3 2 3 3 4 2 2" xfId="18545" xr:uid="{3939ACDC-F4BF-4F9A-85DC-71CABEE9ADA8}"/>
    <cellStyle name="Millares 2 3 2 3 3 4 2 2 2" xfId="53555" xr:uid="{434EB2E1-AE7A-4CE5-9E7A-7B28CC6617DD}"/>
    <cellStyle name="Millares 2 3 2 3 3 4 2 2 3" xfId="36050" xr:uid="{C45F4158-3C0D-44F7-A634-415C08B159F2}"/>
    <cellStyle name="Millares 2 3 2 3 3 4 2 3" xfId="44803" xr:uid="{5AF9CA7F-42BA-4BA8-835F-4E53948ED5FB}"/>
    <cellStyle name="Millares 2 3 2 3 3 4 2 4" xfId="27298" xr:uid="{3DBD7A0C-C64C-438E-BEA2-5E67CC741A62}"/>
    <cellStyle name="Millares 2 3 2 3 3 4 3" xfId="14169" xr:uid="{23F7D8E0-6080-4EBA-AF94-6BBBCCCC6BCE}"/>
    <cellStyle name="Millares 2 3 2 3 3 4 3 2" xfId="49179" xr:uid="{5B5F4F47-C1C1-4629-A37B-8B9957ACBD0A}"/>
    <cellStyle name="Millares 2 3 2 3 3 4 3 3" xfId="31674" xr:uid="{32B96670-0622-44A2-AB13-1555B976E61A}"/>
    <cellStyle name="Millares 2 3 2 3 3 4 4" xfId="40427" xr:uid="{2902D010-1EBF-43C0-8AA3-C99BD83CC4FC}"/>
    <cellStyle name="Millares 2 3 2 3 3 4 5" xfId="22922" xr:uid="{38C54B39-C6A9-48A5-BA34-80FEE6557AD9}"/>
    <cellStyle name="Millares 2 3 2 3 3 5" xfId="7604" xr:uid="{00000000-0005-0000-0000-00009C0E0000}"/>
    <cellStyle name="Millares 2 3 2 3 3 5 2" xfId="16357" xr:uid="{DC53BDDA-0BF3-4C66-BAF1-6AE35CBFD0C1}"/>
    <cellStyle name="Millares 2 3 2 3 3 5 2 2" xfId="51367" xr:uid="{9E791DB5-0599-4D4C-9F43-2D5D34D18355}"/>
    <cellStyle name="Millares 2 3 2 3 3 5 2 3" xfId="33862" xr:uid="{FCF2018B-3AB7-4E37-81DD-5DCBB35B360D}"/>
    <cellStyle name="Millares 2 3 2 3 3 5 3" xfId="42615" xr:uid="{188A6E43-6717-4E68-B5BC-68FC00C3EE7A}"/>
    <cellStyle name="Millares 2 3 2 3 3 5 4" xfId="25110" xr:uid="{6998B318-2A17-462C-BA76-78779EB85BFA}"/>
    <cellStyle name="Millares 2 3 2 3 3 6" xfId="11981" xr:uid="{D5574E31-2388-42DE-8C84-7889F6EDC341}"/>
    <cellStyle name="Millares 2 3 2 3 3 6 2" xfId="46991" xr:uid="{D43A1B3F-45CE-48CB-80CC-F098ACEF13C9}"/>
    <cellStyle name="Millares 2 3 2 3 3 6 3" xfId="29486" xr:uid="{2193F42C-20D0-4C8C-B514-F336250D60F0}"/>
    <cellStyle name="Millares 2 3 2 3 3 7" xfId="38239" xr:uid="{F6544531-9B63-4C7E-8B37-6A43CD20B2F2}"/>
    <cellStyle name="Millares 2 3 2 3 3 8" xfId="20734" xr:uid="{A7FC7AC6-5E6E-48E7-B745-81B538F335D3}"/>
    <cellStyle name="Millares 2 3 2 3 4" xfId="3498" xr:uid="{00000000-0005-0000-0000-00009D0E0000}"/>
    <cellStyle name="Millares 2 3 2 3 4 2" xfId="4594" xr:uid="{00000000-0005-0000-0000-00009E0E0000}"/>
    <cellStyle name="Millares 2 3 2 3 4 2 2" xfId="6783" xr:uid="{00000000-0005-0000-0000-00009F0E0000}"/>
    <cellStyle name="Millares 2 3 2 3 4 2 2 2" xfId="11160" xr:uid="{00000000-0005-0000-0000-0000A00E0000}"/>
    <cellStyle name="Millares 2 3 2 3 4 2 2 2 2" xfId="19913" xr:uid="{C13D6D87-36F9-4342-A487-386068B8CAF1}"/>
    <cellStyle name="Millares 2 3 2 3 4 2 2 2 2 2" xfId="54923" xr:uid="{C3ADF684-EF90-4243-8094-07CD22848ED8}"/>
    <cellStyle name="Millares 2 3 2 3 4 2 2 2 2 3" xfId="37418" xr:uid="{5727E98E-B5D3-4E0B-82A9-C14B03E0C8DA}"/>
    <cellStyle name="Millares 2 3 2 3 4 2 2 2 3" xfId="46171" xr:uid="{316B8FBF-1EA2-4377-83F8-5173AF055682}"/>
    <cellStyle name="Millares 2 3 2 3 4 2 2 2 4" xfId="28666" xr:uid="{56E5317C-A3FA-4149-82C7-48921269B069}"/>
    <cellStyle name="Millares 2 3 2 3 4 2 2 3" xfId="15537" xr:uid="{676CFDD7-BB66-4F26-A978-3AA57F28AD08}"/>
    <cellStyle name="Millares 2 3 2 3 4 2 2 3 2" xfId="50547" xr:uid="{38AB5580-882F-4999-A2E5-82CAF780BBFB}"/>
    <cellStyle name="Millares 2 3 2 3 4 2 2 3 3" xfId="33042" xr:uid="{82BA9423-1734-43A3-93B3-7DDA144EE6E6}"/>
    <cellStyle name="Millares 2 3 2 3 4 2 2 4" xfId="41795" xr:uid="{28753DE3-03AC-41D7-8009-2DC4FD3910C3}"/>
    <cellStyle name="Millares 2 3 2 3 4 2 2 5" xfId="24290" xr:uid="{D1D5E763-1E63-439A-8906-11693FFE3CD9}"/>
    <cellStyle name="Millares 2 3 2 3 4 2 3" xfId="8972" xr:uid="{00000000-0005-0000-0000-0000A10E0000}"/>
    <cellStyle name="Millares 2 3 2 3 4 2 3 2" xfId="17725" xr:uid="{D126C4B3-8742-4A45-B1FB-B53DBB32766E}"/>
    <cellStyle name="Millares 2 3 2 3 4 2 3 2 2" xfId="52735" xr:uid="{AFD9D059-55A2-4290-891D-4F60CDDF152C}"/>
    <cellStyle name="Millares 2 3 2 3 4 2 3 2 3" xfId="35230" xr:uid="{899113C1-E64A-4F70-BC51-205D357CE40E}"/>
    <cellStyle name="Millares 2 3 2 3 4 2 3 3" xfId="43983" xr:uid="{93CC3D6E-30A3-4546-A04C-23D38C571916}"/>
    <cellStyle name="Millares 2 3 2 3 4 2 3 4" xfId="26478" xr:uid="{05929F2D-057A-41F8-90BF-14C4DA08A380}"/>
    <cellStyle name="Millares 2 3 2 3 4 2 4" xfId="13349" xr:uid="{FC796D72-976E-4948-9A75-4E1304F7301C}"/>
    <cellStyle name="Millares 2 3 2 3 4 2 4 2" xfId="48359" xr:uid="{E3B02383-5E92-4FF4-82FC-FEE2C4718EF3}"/>
    <cellStyle name="Millares 2 3 2 3 4 2 4 3" xfId="30854" xr:uid="{72098E19-A331-467F-B0E3-CF6F24A0CCF9}"/>
    <cellStyle name="Millares 2 3 2 3 4 2 5" xfId="39607" xr:uid="{86C6B600-35CF-4505-90C1-A1BBEBD5D88C}"/>
    <cellStyle name="Millares 2 3 2 3 4 2 6" xfId="22102" xr:uid="{827E31D6-5C02-43B0-9283-F320F0DD6FA4}"/>
    <cellStyle name="Millares 2 3 2 3 4 3" xfId="5689" xr:uid="{00000000-0005-0000-0000-0000A20E0000}"/>
    <cellStyle name="Millares 2 3 2 3 4 3 2" xfId="10066" xr:uid="{00000000-0005-0000-0000-0000A30E0000}"/>
    <cellStyle name="Millares 2 3 2 3 4 3 2 2" xfId="18819" xr:uid="{99C21AE9-5ED1-4B52-A8AF-99FB109A95AF}"/>
    <cellStyle name="Millares 2 3 2 3 4 3 2 2 2" xfId="53829" xr:uid="{B51FB830-C196-40F7-8572-6B20D1DFE5A7}"/>
    <cellStyle name="Millares 2 3 2 3 4 3 2 2 3" xfId="36324" xr:uid="{820536EF-A22A-4AC7-9F86-48ABF1956370}"/>
    <cellStyle name="Millares 2 3 2 3 4 3 2 3" xfId="45077" xr:uid="{D75A3DAD-76B9-4A3B-BC09-4729397DB5D0}"/>
    <cellStyle name="Millares 2 3 2 3 4 3 2 4" xfId="27572" xr:uid="{DD18A782-DA96-4D7E-AA18-3DE9CE2BD2E6}"/>
    <cellStyle name="Millares 2 3 2 3 4 3 3" xfId="14443" xr:uid="{B4838632-CAC5-4D95-9DCA-12CAE30DBDA3}"/>
    <cellStyle name="Millares 2 3 2 3 4 3 3 2" xfId="49453" xr:uid="{36B96494-4774-49EF-96E6-01A102C1C3AC}"/>
    <cellStyle name="Millares 2 3 2 3 4 3 3 3" xfId="31948" xr:uid="{0DBE160E-0B45-4912-A13A-51A67E1A8539}"/>
    <cellStyle name="Millares 2 3 2 3 4 3 4" xfId="40701" xr:uid="{50481C41-167A-4BAF-8ADD-2BD958598EF6}"/>
    <cellStyle name="Millares 2 3 2 3 4 3 5" xfId="23196" xr:uid="{7EB2A67A-EAB3-4384-B53D-4864F0F8A199}"/>
    <cellStyle name="Millares 2 3 2 3 4 4" xfId="7878" xr:uid="{00000000-0005-0000-0000-0000A40E0000}"/>
    <cellStyle name="Millares 2 3 2 3 4 4 2" xfId="16631" xr:uid="{E0579114-6E5C-41B5-B4D7-097E7F31EA8C}"/>
    <cellStyle name="Millares 2 3 2 3 4 4 2 2" xfId="51641" xr:uid="{E1D5ABA9-5D2A-4A05-96AA-8489859CEBEF}"/>
    <cellStyle name="Millares 2 3 2 3 4 4 2 3" xfId="34136" xr:uid="{D1A8C05B-C37E-4C46-B81C-8427BB0FB9B8}"/>
    <cellStyle name="Millares 2 3 2 3 4 4 3" xfId="42889" xr:uid="{A04FFDB0-EA33-4AE3-AB99-C9A366BAE01A}"/>
    <cellStyle name="Millares 2 3 2 3 4 4 4" xfId="25384" xr:uid="{B1B67F51-0051-4681-A6AC-1BB9A7EE2023}"/>
    <cellStyle name="Millares 2 3 2 3 4 5" xfId="12255" xr:uid="{FB122C02-BAC6-4209-AD25-21FD23370142}"/>
    <cellStyle name="Millares 2 3 2 3 4 5 2" xfId="47265" xr:uid="{764DA852-11AD-4C84-9329-5267E55620C0}"/>
    <cellStyle name="Millares 2 3 2 3 4 5 3" xfId="29760" xr:uid="{9D96B65F-4677-458B-A955-AFD4556D8E95}"/>
    <cellStyle name="Millares 2 3 2 3 4 6" xfId="38513" xr:uid="{5687B35C-BC03-4E90-87FC-7A3055BFCDEF}"/>
    <cellStyle name="Millares 2 3 2 3 4 7" xfId="21008" xr:uid="{43DAE0B8-A468-471A-AA5D-433BEC9BB09E}"/>
    <cellStyle name="Millares 2 3 2 3 5" xfId="4046" xr:uid="{00000000-0005-0000-0000-0000A50E0000}"/>
    <cellStyle name="Millares 2 3 2 3 5 2" xfId="6235" xr:uid="{00000000-0005-0000-0000-0000A60E0000}"/>
    <cellStyle name="Millares 2 3 2 3 5 2 2" xfId="10612" xr:uid="{00000000-0005-0000-0000-0000A70E0000}"/>
    <cellStyle name="Millares 2 3 2 3 5 2 2 2" xfId="19365" xr:uid="{9AAE99C8-544D-46B0-A2F0-C1D369F8B635}"/>
    <cellStyle name="Millares 2 3 2 3 5 2 2 2 2" xfId="54375" xr:uid="{BDE7E74B-B3D1-4481-9245-EB5A26BBB7BF}"/>
    <cellStyle name="Millares 2 3 2 3 5 2 2 2 3" xfId="36870" xr:uid="{8E0C4488-61C7-42A9-A311-2ADAE01788E9}"/>
    <cellStyle name="Millares 2 3 2 3 5 2 2 3" xfId="45623" xr:uid="{A45EDE1B-AE9E-495A-9EA1-AC00A5A8983A}"/>
    <cellStyle name="Millares 2 3 2 3 5 2 2 4" xfId="28118" xr:uid="{E04F3B74-6C13-4F17-9C70-51B00A2290AD}"/>
    <cellStyle name="Millares 2 3 2 3 5 2 3" xfId="14989" xr:uid="{FB32B560-F575-49C9-8A13-8FFFCB69CA13}"/>
    <cellStyle name="Millares 2 3 2 3 5 2 3 2" xfId="49999" xr:uid="{9D833268-C56C-4864-9D70-7802E26D9308}"/>
    <cellStyle name="Millares 2 3 2 3 5 2 3 3" xfId="32494" xr:uid="{70619956-6DBF-48FB-B25D-C6C0CD307919}"/>
    <cellStyle name="Millares 2 3 2 3 5 2 4" xfId="41247" xr:uid="{32D49EF9-1762-4F01-BB7F-DFBE04D2853B}"/>
    <cellStyle name="Millares 2 3 2 3 5 2 5" xfId="23742" xr:uid="{806AFD71-B72C-4A66-A923-792F2E491429}"/>
    <cellStyle name="Millares 2 3 2 3 5 3" xfId="8424" xr:uid="{00000000-0005-0000-0000-0000A80E0000}"/>
    <cellStyle name="Millares 2 3 2 3 5 3 2" xfId="17177" xr:uid="{F18FD79B-25DD-4D14-B300-378E8D6A310B}"/>
    <cellStyle name="Millares 2 3 2 3 5 3 2 2" xfId="52187" xr:uid="{C7A94F7E-0DE6-4504-AE2D-6632268FA19A}"/>
    <cellStyle name="Millares 2 3 2 3 5 3 2 3" xfId="34682" xr:uid="{33C46D8D-C1C2-40A5-86BF-281DC8916316}"/>
    <cellStyle name="Millares 2 3 2 3 5 3 3" xfId="43435" xr:uid="{C8470819-A088-462B-B547-FFBFD8B60338}"/>
    <cellStyle name="Millares 2 3 2 3 5 3 4" xfId="25930" xr:uid="{9BA3DE01-AAFD-4CA1-A093-CB81AFA8764D}"/>
    <cellStyle name="Millares 2 3 2 3 5 4" xfId="12801" xr:uid="{519CE48B-AB84-4D30-923B-FCD8614B5E38}"/>
    <cellStyle name="Millares 2 3 2 3 5 4 2" xfId="47811" xr:uid="{2E2FBF6D-EBC7-4707-B3DB-D24AA881A057}"/>
    <cellStyle name="Millares 2 3 2 3 5 4 3" xfId="30306" xr:uid="{07A6DDEA-0FAE-4E7A-8901-98294771D4E8}"/>
    <cellStyle name="Millares 2 3 2 3 5 5" xfId="39059" xr:uid="{BBE94CB8-07D1-4C04-BEA2-FB980BFDF2F0}"/>
    <cellStyle name="Millares 2 3 2 3 5 6" xfId="21554" xr:uid="{A9D3C932-BCEC-45C9-80DF-2337820C0F99}"/>
    <cellStyle name="Millares 2 3 2 3 6" xfId="5141" xr:uid="{00000000-0005-0000-0000-0000A90E0000}"/>
    <cellStyle name="Millares 2 3 2 3 6 2" xfId="9518" xr:uid="{00000000-0005-0000-0000-0000AA0E0000}"/>
    <cellStyle name="Millares 2 3 2 3 6 2 2" xfId="18271" xr:uid="{B393DD50-A5F3-4C53-B3B5-873B659EF2A6}"/>
    <cellStyle name="Millares 2 3 2 3 6 2 2 2" xfId="53281" xr:uid="{F7FD2958-CAD8-4C95-853E-C6B5D926B33F}"/>
    <cellStyle name="Millares 2 3 2 3 6 2 2 3" xfId="35776" xr:uid="{2E32E55C-3447-4027-9825-AAE4D90D2C53}"/>
    <cellStyle name="Millares 2 3 2 3 6 2 3" xfId="44529" xr:uid="{821B1DA2-BF20-447E-9660-F26A039396FE}"/>
    <cellStyle name="Millares 2 3 2 3 6 2 4" xfId="27024" xr:uid="{2E2AA144-C681-4B7E-97C1-5888A181D6AA}"/>
    <cellStyle name="Millares 2 3 2 3 6 3" xfId="13895" xr:uid="{3A6EC4AD-E430-4B94-800D-E5CCB2BFE865}"/>
    <cellStyle name="Millares 2 3 2 3 6 3 2" xfId="48905" xr:uid="{51131C41-C618-4759-BEC0-65BB6A1B2B19}"/>
    <cellStyle name="Millares 2 3 2 3 6 3 3" xfId="31400" xr:uid="{A3776BB1-F23D-4439-91FB-00A81C85AB23}"/>
    <cellStyle name="Millares 2 3 2 3 6 4" xfId="40153" xr:uid="{95C145EE-0A7C-4414-905C-D38401D5DF42}"/>
    <cellStyle name="Millares 2 3 2 3 6 5" xfId="22648" xr:uid="{EAD62E9B-4635-423A-B81C-DB1F80DF8B72}"/>
    <cellStyle name="Millares 2 3 2 3 7" xfId="7330" xr:uid="{00000000-0005-0000-0000-0000AB0E0000}"/>
    <cellStyle name="Millares 2 3 2 3 7 2" xfId="16083" xr:uid="{DA1335EC-6632-4A98-8D70-04FFEE968D07}"/>
    <cellStyle name="Millares 2 3 2 3 7 2 2" xfId="51093" xr:uid="{E8CD9884-0F44-4E31-BF26-CC7764680D41}"/>
    <cellStyle name="Millares 2 3 2 3 7 2 3" xfId="33588" xr:uid="{B1506AFF-1D2A-40E1-A03E-6A2D6DA3FB9E}"/>
    <cellStyle name="Millares 2 3 2 3 7 3" xfId="42341" xr:uid="{115382D7-07A5-4F03-9664-05E09B17DBA7}"/>
    <cellStyle name="Millares 2 3 2 3 7 4" xfId="24836" xr:uid="{69935EF5-57BB-4626-8F9D-BD4E89B063D3}"/>
    <cellStyle name="Millares 2 3 2 3 8" xfId="11707" xr:uid="{B0C3DD7D-0901-4BCA-8A8A-7F502BBF568E}"/>
    <cellStyle name="Millares 2 3 2 3 8 2" xfId="46717" xr:uid="{7DC49CAB-7583-469B-ABDE-FD5FB3EBB18B}"/>
    <cellStyle name="Millares 2 3 2 3 8 3" xfId="29212" xr:uid="{71F5D1BF-15E1-450A-BC54-D2564A1C8F92}"/>
    <cellStyle name="Millares 2 3 2 3 9" xfId="37965" xr:uid="{1B095F9F-5D38-4FA3-B8B3-CF3B3F64BC2E}"/>
    <cellStyle name="Millares 2 3 2 4" xfId="2998" xr:uid="{00000000-0005-0000-0000-0000AC0E0000}"/>
    <cellStyle name="Millares 2 3 2 4 2" xfId="3274" xr:uid="{00000000-0005-0000-0000-0000AD0E0000}"/>
    <cellStyle name="Millares 2 3 2 4 2 2" xfId="3827" xr:uid="{00000000-0005-0000-0000-0000AE0E0000}"/>
    <cellStyle name="Millares 2 3 2 4 2 2 2" xfId="4923" xr:uid="{00000000-0005-0000-0000-0000AF0E0000}"/>
    <cellStyle name="Millares 2 3 2 4 2 2 2 2" xfId="7112" xr:uid="{00000000-0005-0000-0000-0000B00E0000}"/>
    <cellStyle name="Millares 2 3 2 4 2 2 2 2 2" xfId="11489" xr:uid="{00000000-0005-0000-0000-0000B10E0000}"/>
    <cellStyle name="Millares 2 3 2 4 2 2 2 2 2 2" xfId="20242" xr:uid="{36F04E34-E737-4824-B261-F47F5FC0AFE1}"/>
    <cellStyle name="Millares 2 3 2 4 2 2 2 2 2 2 2" xfId="55252" xr:uid="{3BE11E55-60F2-4910-9D04-BF9D79477586}"/>
    <cellStyle name="Millares 2 3 2 4 2 2 2 2 2 2 3" xfId="37747" xr:uid="{8A47B8BB-D302-47E5-9F05-33E91243CF04}"/>
    <cellStyle name="Millares 2 3 2 4 2 2 2 2 2 3" xfId="46500" xr:uid="{E33F931B-4F84-4DAD-AF6A-B9C73330E8AB}"/>
    <cellStyle name="Millares 2 3 2 4 2 2 2 2 2 4" xfId="28995" xr:uid="{08C4493E-D17D-4F2B-A9F5-901CA2BA26BB}"/>
    <cellStyle name="Millares 2 3 2 4 2 2 2 2 3" xfId="15866" xr:uid="{25C4FB66-4504-4F82-A1D3-E10F695C4E63}"/>
    <cellStyle name="Millares 2 3 2 4 2 2 2 2 3 2" xfId="50876" xr:uid="{A33F72D1-5509-4B5B-B697-9026D55CD60E}"/>
    <cellStyle name="Millares 2 3 2 4 2 2 2 2 3 3" xfId="33371" xr:uid="{891EDD12-36A2-4768-89AC-DE87FA99523A}"/>
    <cellStyle name="Millares 2 3 2 4 2 2 2 2 4" xfId="42124" xr:uid="{B7DD863C-01BC-4A1F-92F4-D50CD5E3E877}"/>
    <cellStyle name="Millares 2 3 2 4 2 2 2 2 5" xfId="24619" xr:uid="{E26F907D-AEC1-489D-9C57-DC499AD38365}"/>
    <cellStyle name="Millares 2 3 2 4 2 2 2 3" xfId="9301" xr:uid="{00000000-0005-0000-0000-0000B20E0000}"/>
    <cellStyle name="Millares 2 3 2 4 2 2 2 3 2" xfId="18054" xr:uid="{CE516A94-46C0-470B-84CC-41F20A0CDB31}"/>
    <cellStyle name="Millares 2 3 2 4 2 2 2 3 2 2" xfId="53064" xr:uid="{ADAC7264-CA03-4879-BCB9-30B455E7598A}"/>
    <cellStyle name="Millares 2 3 2 4 2 2 2 3 2 3" xfId="35559" xr:uid="{A5AB2943-DC34-451F-92B4-BA2A9686FE9B}"/>
    <cellStyle name="Millares 2 3 2 4 2 2 2 3 3" xfId="44312" xr:uid="{88CE2FA8-C5FE-4B81-9F60-A1C76414455C}"/>
    <cellStyle name="Millares 2 3 2 4 2 2 2 3 4" xfId="26807" xr:uid="{075EA4D1-C27B-4932-BD77-F5A2D52B2B49}"/>
    <cellStyle name="Millares 2 3 2 4 2 2 2 4" xfId="13678" xr:uid="{94CF02AF-EC39-4813-A843-35EC154FAB16}"/>
    <cellStyle name="Millares 2 3 2 4 2 2 2 4 2" xfId="48688" xr:uid="{876A5A2A-0845-4A70-9A24-29D5BEE6D9C0}"/>
    <cellStyle name="Millares 2 3 2 4 2 2 2 4 3" xfId="31183" xr:uid="{6C57BD1F-69F9-4E16-BA92-8B8D8FCC391A}"/>
    <cellStyle name="Millares 2 3 2 4 2 2 2 5" xfId="39936" xr:uid="{1BEFB3DE-9470-4997-9103-FA8F3607DB02}"/>
    <cellStyle name="Millares 2 3 2 4 2 2 2 6" xfId="22431" xr:uid="{FB37FF8E-8502-4E5B-9276-C14D8BD70FCC}"/>
    <cellStyle name="Millares 2 3 2 4 2 2 3" xfId="6018" xr:uid="{00000000-0005-0000-0000-0000B30E0000}"/>
    <cellStyle name="Millares 2 3 2 4 2 2 3 2" xfId="10395" xr:uid="{00000000-0005-0000-0000-0000B40E0000}"/>
    <cellStyle name="Millares 2 3 2 4 2 2 3 2 2" xfId="19148" xr:uid="{4A969CF5-5B93-4F52-81DB-8C1741501598}"/>
    <cellStyle name="Millares 2 3 2 4 2 2 3 2 2 2" xfId="54158" xr:uid="{F8546A49-CDA2-4F8D-9EC6-2BFADB7618C0}"/>
    <cellStyle name="Millares 2 3 2 4 2 2 3 2 2 3" xfId="36653" xr:uid="{4D7D2DC3-9ED1-482A-B31D-2C9306322DE6}"/>
    <cellStyle name="Millares 2 3 2 4 2 2 3 2 3" xfId="45406" xr:uid="{61317C7E-0A2B-47DA-9D95-48086676B1BD}"/>
    <cellStyle name="Millares 2 3 2 4 2 2 3 2 4" xfId="27901" xr:uid="{97C32D25-0625-4D1E-A2F4-9FCE51D0FDA3}"/>
    <cellStyle name="Millares 2 3 2 4 2 2 3 3" xfId="14772" xr:uid="{9581F101-4E64-4F36-8315-8D702C087CCC}"/>
    <cellStyle name="Millares 2 3 2 4 2 2 3 3 2" xfId="49782" xr:uid="{E3EFF907-608A-4E03-AE87-A19487A123EB}"/>
    <cellStyle name="Millares 2 3 2 4 2 2 3 3 3" xfId="32277" xr:uid="{D5DC9FDF-4F8F-4E2F-ADF3-AACB1258CE87}"/>
    <cellStyle name="Millares 2 3 2 4 2 2 3 4" xfId="41030" xr:uid="{9C4EBC99-8686-4928-96E5-59FCFDAF013A}"/>
    <cellStyle name="Millares 2 3 2 4 2 2 3 5" xfId="23525" xr:uid="{07C1C511-3BDE-4D46-B6D4-E2B19ED6AB85}"/>
    <cellStyle name="Millares 2 3 2 4 2 2 4" xfId="8207" xr:uid="{00000000-0005-0000-0000-0000B50E0000}"/>
    <cellStyle name="Millares 2 3 2 4 2 2 4 2" xfId="16960" xr:uid="{7E0638B1-4D72-4B78-85EB-F183C73147FA}"/>
    <cellStyle name="Millares 2 3 2 4 2 2 4 2 2" xfId="51970" xr:uid="{5CBB3128-5DF7-4A2F-8848-546299C11DED}"/>
    <cellStyle name="Millares 2 3 2 4 2 2 4 2 3" xfId="34465" xr:uid="{7195F971-44EB-418B-9841-C608A8074985}"/>
    <cellStyle name="Millares 2 3 2 4 2 2 4 3" xfId="43218" xr:uid="{737AABFC-26EE-43A8-A57F-15462A63F249}"/>
    <cellStyle name="Millares 2 3 2 4 2 2 4 4" xfId="25713" xr:uid="{F4C58F8A-1ACC-43DA-8523-7C6A9FCBB9B3}"/>
    <cellStyle name="Millares 2 3 2 4 2 2 5" xfId="12584" xr:uid="{17F496E9-F765-4EDC-9A50-67E240EABEAD}"/>
    <cellStyle name="Millares 2 3 2 4 2 2 5 2" xfId="47594" xr:uid="{5958AAED-CC58-4F22-8CC8-11F397A27FFE}"/>
    <cellStyle name="Millares 2 3 2 4 2 2 5 3" xfId="30089" xr:uid="{609B914D-3D51-445C-8F1F-741B84F97E75}"/>
    <cellStyle name="Millares 2 3 2 4 2 2 6" xfId="38842" xr:uid="{D1F011CA-A669-4FAD-82C9-9F4F6F7CA22A}"/>
    <cellStyle name="Millares 2 3 2 4 2 2 7" xfId="21337" xr:uid="{0A5DF993-20AF-40B7-9F20-C0459D53BDCE}"/>
    <cellStyle name="Millares 2 3 2 4 2 3" xfId="4375" xr:uid="{00000000-0005-0000-0000-0000B60E0000}"/>
    <cellStyle name="Millares 2 3 2 4 2 3 2" xfId="6564" xr:uid="{00000000-0005-0000-0000-0000B70E0000}"/>
    <cellStyle name="Millares 2 3 2 4 2 3 2 2" xfId="10941" xr:uid="{00000000-0005-0000-0000-0000B80E0000}"/>
    <cellStyle name="Millares 2 3 2 4 2 3 2 2 2" xfId="19694" xr:uid="{A1D7627D-CB41-4D4F-94BE-980D358F8DFD}"/>
    <cellStyle name="Millares 2 3 2 4 2 3 2 2 2 2" xfId="54704" xr:uid="{4383AF83-7545-4D9B-8175-BB7BB4EDF656}"/>
    <cellStyle name="Millares 2 3 2 4 2 3 2 2 2 3" xfId="37199" xr:uid="{512DE3A2-8155-4402-A8C6-6D8C75CD8413}"/>
    <cellStyle name="Millares 2 3 2 4 2 3 2 2 3" xfId="45952" xr:uid="{9F101496-93A2-4DF7-B599-7B58AFFB1176}"/>
    <cellStyle name="Millares 2 3 2 4 2 3 2 2 4" xfId="28447" xr:uid="{F3D063F8-CCC5-4AB7-89E8-344ACF9F437E}"/>
    <cellStyle name="Millares 2 3 2 4 2 3 2 3" xfId="15318" xr:uid="{ACE8AD32-992E-4B85-93C1-92B211C6D34D}"/>
    <cellStyle name="Millares 2 3 2 4 2 3 2 3 2" xfId="50328" xr:uid="{FA162F3B-EACF-4B32-A3D3-9DFD0C8870FD}"/>
    <cellStyle name="Millares 2 3 2 4 2 3 2 3 3" xfId="32823" xr:uid="{13A357B0-3715-4D28-A974-93FDD0005758}"/>
    <cellStyle name="Millares 2 3 2 4 2 3 2 4" xfId="41576" xr:uid="{ED909CD5-8AA0-4457-B83E-119EFCDE4A58}"/>
    <cellStyle name="Millares 2 3 2 4 2 3 2 5" xfId="24071" xr:uid="{D3CC4968-3BF8-44AC-9C1D-9B6C714BE257}"/>
    <cellStyle name="Millares 2 3 2 4 2 3 3" xfId="8753" xr:uid="{00000000-0005-0000-0000-0000B90E0000}"/>
    <cellStyle name="Millares 2 3 2 4 2 3 3 2" xfId="17506" xr:uid="{433F30B3-780A-4ECE-8A79-86FD950C6A00}"/>
    <cellStyle name="Millares 2 3 2 4 2 3 3 2 2" xfId="52516" xr:uid="{5983C78A-C3EE-4136-9665-5D4028F1DA10}"/>
    <cellStyle name="Millares 2 3 2 4 2 3 3 2 3" xfId="35011" xr:uid="{92FB95A9-BA2C-4F69-9291-D74DEC3470D2}"/>
    <cellStyle name="Millares 2 3 2 4 2 3 3 3" xfId="43764" xr:uid="{E4957251-4A07-4F61-80A7-756E1F7643A4}"/>
    <cellStyle name="Millares 2 3 2 4 2 3 3 4" xfId="26259" xr:uid="{B036AB90-50CF-4469-A7D3-56A916849D79}"/>
    <cellStyle name="Millares 2 3 2 4 2 3 4" xfId="13130" xr:uid="{C8CB2E9C-67F1-4D90-A039-D2DC7CCFE331}"/>
    <cellStyle name="Millares 2 3 2 4 2 3 4 2" xfId="48140" xr:uid="{ED958EA7-001B-4A04-88DB-5142FCF753CE}"/>
    <cellStyle name="Millares 2 3 2 4 2 3 4 3" xfId="30635" xr:uid="{E915EFA2-8BFE-4B6D-A476-6ADCF965C986}"/>
    <cellStyle name="Millares 2 3 2 4 2 3 5" xfId="39388" xr:uid="{9E9F604E-69CD-4DA3-A867-193C17399540}"/>
    <cellStyle name="Millares 2 3 2 4 2 3 6" xfId="21883" xr:uid="{C2FE778F-0D99-4360-A63F-FD958A069824}"/>
    <cellStyle name="Millares 2 3 2 4 2 4" xfId="5470" xr:uid="{00000000-0005-0000-0000-0000BA0E0000}"/>
    <cellStyle name="Millares 2 3 2 4 2 4 2" xfId="9847" xr:uid="{00000000-0005-0000-0000-0000BB0E0000}"/>
    <cellStyle name="Millares 2 3 2 4 2 4 2 2" xfId="18600" xr:uid="{B8019929-663C-448B-A3FF-8D03A2A49AE9}"/>
    <cellStyle name="Millares 2 3 2 4 2 4 2 2 2" xfId="53610" xr:uid="{22B09564-8794-4260-9734-43D784E23A10}"/>
    <cellStyle name="Millares 2 3 2 4 2 4 2 2 3" xfId="36105" xr:uid="{C8BBCC10-7689-4A99-B3E7-6F27A7EB6C32}"/>
    <cellStyle name="Millares 2 3 2 4 2 4 2 3" xfId="44858" xr:uid="{F66D1376-F6CC-46E9-B11E-FD7E6CE7A618}"/>
    <cellStyle name="Millares 2 3 2 4 2 4 2 4" xfId="27353" xr:uid="{D3BB0E17-A1DE-42BA-B817-24F358E61B82}"/>
    <cellStyle name="Millares 2 3 2 4 2 4 3" xfId="14224" xr:uid="{DAD9C506-772F-443D-A746-E5E6913DA5D6}"/>
    <cellStyle name="Millares 2 3 2 4 2 4 3 2" xfId="49234" xr:uid="{92AEB22E-00C9-4A99-BE0C-40E23F87552B}"/>
    <cellStyle name="Millares 2 3 2 4 2 4 3 3" xfId="31729" xr:uid="{FBE7CB9C-B15B-411F-81E4-A30D184400C2}"/>
    <cellStyle name="Millares 2 3 2 4 2 4 4" xfId="40482" xr:uid="{86E90B9A-918E-41C1-B944-518D8E39DC5B}"/>
    <cellStyle name="Millares 2 3 2 4 2 4 5" xfId="22977" xr:uid="{741D4C93-95A7-4393-B908-6CE8B910AFFD}"/>
    <cellStyle name="Millares 2 3 2 4 2 5" xfId="7659" xr:uid="{00000000-0005-0000-0000-0000BC0E0000}"/>
    <cellStyle name="Millares 2 3 2 4 2 5 2" xfId="16412" xr:uid="{393A7AA8-A9F0-46E7-B86F-0FFE25760DFB}"/>
    <cellStyle name="Millares 2 3 2 4 2 5 2 2" xfId="51422" xr:uid="{FA1199D9-7751-4B12-B9CB-0885D375BDB0}"/>
    <cellStyle name="Millares 2 3 2 4 2 5 2 3" xfId="33917" xr:uid="{F4B74558-8DB6-43F0-8BC5-7789CF77B24D}"/>
    <cellStyle name="Millares 2 3 2 4 2 5 3" xfId="42670" xr:uid="{516C1DE7-F841-427E-9313-98E8116B539B}"/>
    <cellStyle name="Millares 2 3 2 4 2 5 4" xfId="25165" xr:uid="{EDFB2E05-7480-430F-A1B2-8036616B5306}"/>
    <cellStyle name="Millares 2 3 2 4 2 6" xfId="12036" xr:uid="{99D9D634-1A42-4518-857E-B8B35DC8CC38}"/>
    <cellStyle name="Millares 2 3 2 4 2 6 2" xfId="47046" xr:uid="{850B49B1-D3EC-4529-BB18-2DE53559BC05}"/>
    <cellStyle name="Millares 2 3 2 4 2 6 3" xfId="29541" xr:uid="{B50F4284-740B-41FD-AEFE-B522CCCC8BCD}"/>
    <cellStyle name="Millares 2 3 2 4 2 7" xfId="38294" xr:uid="{CB415B05-5BAE-4344-9696-65BE10331072}"/>
    <cellStyle name="Millares 2 3 2 4 2 8" xfId="20789" xr:uid="{E52D26F9-0CC7-4463-8B3B-EBF274928BF7}"/>
    <cellStyle name="Millares 2 3 2 4 3" xfId="3553" xr:uid="{00000000-0005-0000-0000-0000BD0E0000}"/>
    <cellStyle name="Millares 2 3 2 4 3 2" xfId="4649" xr:uid="{00000000-0005-0000-0000-0000BE0E0000}"/>
    <cellStyle name="Millares 2 3 2 4 3 2 2" xfId="6838" xr:uid="{00000000-0005-0000-0000-0000BF0E0000}"/>
    <cellStyle name="Millares 2 3 2 4 3 2 2 2" xfId="11215" xr:uid="{00000000-0005-0000-0000-0000C00E0000}"/>
    <cellStyle name="Millares 2 3 2 4 3 2 2 2 2" xfId="19968" xr:uid="{F2B5FDBB-8EF7-4146-BC71-5EDCACFC7E8C}"/>
    <cellStyle name="Millares 2 3 2 4 3 2 2 2 2 2" xfId="54978" xr:uid="{84117A2C-E04E-415F-83BD-F38403BC914A}"/>
    <cellStyle name="Millares 2 3 2 4 3 2 2 2 2 3" xfId="37473" xr:uid="{772DD482-04D8-4BCE-9ADD-FD2EAB6388D0}"/>
    <cellStyle name="Millares 2 3 2 4 3 2 2 2 3" xfId="46226" xr:uid="{D792D844-5C71-4093-89F9-62D60BF7C113}"/>
    <cellStyle name="Millares 2 3 2 4 3 2 2 2 4" xfId="28721" xr:uid="{BD31024A-F70C-43C8-B645-403FC3FE43EC}"/>
    <cellStyle name="Millares 2 3 2 4 3 2 2 3" xfId="15592" xr:uid="{5337F6A4-1CC2-440F-9D91-54D4BBB7DBD3}"/>
    <cellStyle name="Millares 2 3 2 4 3 2 2 3 2" xfId="50602" xr:uid="{913A65CE-29B8-4FC2-8547-DB664B372D70}"/>
    <cellStyle name="Millares 2 3 2 4 3 2 2 3 3" xfId="33097" xr:uid="{9F193055-9161-4AA5-9014-B5E23E771307}"/>
    <cellStyle name="Millares 2 3 2 4 3 2 2 4" xfId="41850" xr:uid="{91C600FD-C065-4057-B8A9-0FFCFE16AF33}"/>
    <cellStyle name="Millares 2 3 2 4 3 2 2 5" xfId="24345" xr:uid="{B724988C-E5DE-4337-A744-7245ED006B40}"/>
    <cellStyle name="Millares 2 3 2 4 3 2 3" xfId="9027" xr:uid="{00000000-0005-0000-0000-0000C10E0000}"/>
    <cellStyle name="Millares 2 3 2 4 3 2 3 2" xfId="17780" xr:uid="{15176733-AF59-4017-9C57-43A39722EDA5}"/>
    <cellStyle name="Millares 2 3 2 4 3 2 3 2 2" xfId="52790" xr:uid="{7F25E423-3426-49D2-85BC-52DEB6439878}"/>
    <cellStyle name="Millares 2 3 2 4 3 2 3 2 3" xfId="35285" xr:uid="{D9DC1057-1D7B-4658-94F3-C77602655EA2}"/>
    <cellStyle name="Millares 2 3 2 4 3 2 3 3" xfId="44038" xr:uid="{91DBB5C5-0CB2-4988-8A9B-EFD1D21BF83B}"/>
    <cellStyle name="Millares 2 3 2 4 3 2 3 4" xfId="26533" xr:uid="{CA05B011-A11C-4745-8629-2C186ECF9AFD}"/>
    <cellStyle name="Millares 2 3 2 4 3 2 4" xfId="13404" xr:uid="{6CDED1F4-AB88-4CD3-90AB-E4867799108A}"/>
    <cellStyle name="Millares 2 3 2 4 3 2 4 2" xfId="48414" xr:uid="{7C34C02A-9243-4B6A-9658-4CD4D3570134}"/>
    <cellStyle name="Millares 2 3 2 4 3 2 4 3" xfId="30909" xr:uid="{FC501D66-D32E-4BCA-B6D9-26DF5AF40394}"/>
    <cellStyle name="Millares 2 3 2 4 3 2 5" xfId="39662" xr:uid="{69790276-D035-4F82-AEAF-AC18CC77DACB}"/>
    <cellStyle name="Millares 2 3 2 4 3 2 6" xfId="22157" xr:uid="{5C327A22-0612-4DD8-A740-E7100E3DD2FC}"/>
    <cellStyle name="Millares 2 3 2 4 3 3" xfId="5744" xr:uid="{00000000-0005-0000-0000-0000C20E0000}"/>
    <cellStyle name="Millares 2 3 2 4 3 3 2" xfId="10121" xr:uid="{00000000-0005-0000-0000-0000C30E0000}"/>
    <cellStyle name="Millares 2 3 2 4 3 3 2 2" xfId="18874" xr:uid="{FBD7DBEE-2C11-4B93-9876-5A49CB247A57}"/>
    <cellStyle name="Millares 2 3 2 4 3 3 2 2 2" xfId="53884" xr:uid="{FAF6125D-BEFC-48D7-AE5C-FC4D520FA300}"/>
    <cellStyle name="Millares 2 3 2 4 3 3 2 2 3" xfId="36379" xr:uid="{3063A737-5D1E-48DD-A93C-66E144051ED1}"/>
    <cellStyle name="Millares 2 3 2 4 3 3 2 3" xfId="45132" xr:uid="{66F6ECDC-65A1-49DE-90A9-C2C031FA533F}"/>
    <cellStyle name="Millares 2 3 2 4 3 3 2 4" xfId="27627" xr:uid="{EBE1E701-C42C-4232-BF83-D394E991E12C}"/>
    <cellStyle name="Millares 2 3 2 4 3 3 3" xfId="14498" xr:uid="{C8C7B877-763C-408F-8A2B-5DB1E658CAA8}"/>
    <cellStyle name="Millares 2 3 2 4 3 3 3 2" xfId="49508" xr:uid="{5BDF2C47-6931-4D70-9228-CE417DE5A5F6}"/>
    <cellStyle name="Millares 2 3 2 4 3 3 3 3" xfId="32003" xr:uid="{D1468F10-B516-40A6-BFDE-FD08EF8274F3}"/>
    <cellStyle name="Millares 2 3 2 4 3 3 4" xfId="40756" xr:uid="{593EFACB-2BD5-4830-BE1E-72C2F72C6A48}"/>
    <cellStyle name="Millares 2 3 2 4 3 3 5" xfId="23251" xr:uid="{4C010A19-3193-4B29-82EC-C77F9587FBDC}"/>
    <cellStyle name="Millares 2 3 2 4 3 4" xfId="7933" xr:uid="{00000000-0005-0000-0000-0000C40E0000}"/>
    <cellStyle name="Millares 2 3 2 4 3 4 2" xfId="16686" xr:uid="{E60956F9-A39E-4BAD-A108-3BA445318870}"/>
    <cellStyle name="Millares 2 3 2 4 3 4 2 2" xfId="51696" xr:uid="{D7E1A589-4684-485B-9253-35200ED92612}"/>
    <cellStyle name="Millares 2 3 2 4 3 4 2 3" xfId="34191" xr:uid="{9663FD54-F97B-4186-BFA7-4060A891D2C0}"/>
    <cellStyle name="Millares 2 3 2 4 3 4 3" xfId="42944" xr:uid="{CDEAC851-FD43-4C71-A92A-28759278C9F7}"/>
    <cellStyle name="Millares 2 3 2 4 3 4 4" xfId="25439" xr:uid="{D2DF8D50-60E6-4D1F-B67F-D3F4758463BF}"/>
    <cellStyle name="Millares 2 3 2 4 3 5" xfId="12310" xr:uid="{6C1E5FC8-ABF0-452C-B65E-4670DB5EC609}"/>
    <cellStyle name="Millares 2 3 2 4 3 5 2" xfId="47320" xr:uid="{B9B905A4-F98A-4640-9A57-DC0EB60548E4}"/>
    <cellStyle name="Millares 2 3 2 4 3 5 3" xfId="29815" xr:uid="{A0155433-4F47-431F-B146-3D36854B108D}"/>
    <cellStyle name="Millares 2 3 2 4 3 6" xfId="38568" xr:uid="{FD01EB1A-47C7-4398-B1DC-58D987DD466A}"/>
    <cellStyle name="Millares 2 3 2 4 3 7" xfId="21063" xr:uid="{CF2D5B63-74A2-45E1-BB5D-4F2B3BFA43F2}"/>
    <cellStyle name="Millares 2 3 2 4 4" xfId="4101" xr:uid="{00000000-0005-0000-0000-0000C50E0000}"/>
    <cellStyle name="Millares 2 3 2 4 4 2" xfId="6290" xr:uid="{00000000-0005-0000-0000-0000C60E0000}"/>
    <cellStyle name="Millares 2 3 2 4 4 2 2" xfId="10667" xr:uid="{00000000-0005-0000-0000-0000C70E0000}"/>
    <cellStyle name="Millares 2 3 2 4 4 2 2 2" xfId="19420" xr:uid="{C94AD787-F5C6-4E88-9FF0-837196FCA98B}"/>
    <cellStyle name="Millares 2 3 2 4 4 2 2 2 2" xfId="54430" xr:uid="{43EB2F38-C997-4C96-91DC-B433A666E0AC}"/>
    <cellStyle name="Millares 2 3 2 4 4 2 2 2 3" xfId="36925" xr:uid="{68E58C3F-2CD8-416B-B186-8FBB55E871C1}"/>
    <cellStyle name="Millares 2 3 2 4 4 2 2 3" xfId="45678" xr:uid="{630E884A-CF43-4624-84BF-4627ADD164E4}"/>
    <cellStyle name="Millares 2 3 2 4 4 2 2 4" xfId="28173" xr:uid="{A5930A1A-FDFF-44DC-98B5-3B6DED09FBE9}"/>
    <cellStyle name="Millares 2 3 2 4 4 2 3" xfId="15044" xr:uid="{18006473-0DD7-4A18-96FB-7126C40F671A}"/>
    <cellStyle name="Millares 2 3 2 4 4 2 3 2" xfId="50054" xr:uid="{EFBE4487-7B8C-4C43-AFA8-BCCA2BF32624}"/>
    <cellStyle name="Millares 2 3 2 4 4 2 3 3" xfId="32549" xr:uid="{BAF257EC-0A09-4CFA-9E32-3632D47581E4}"/>
    <cellStyle name="Millares 2 3 2 4 4 2 4" xfId="41302" xr:uid="{DB0F2688-4B3C-40DE-9739-23D9387D0203}"/>
    <cellStyle name="Millares 2 3 2 4 4 2 5" xfId="23797" xr:uid="{30C15E8F-F137-48E5-B245-169328751615}"/>
    <cellStyle name="Millares 2 3 2 4 4 3" xfId="8479" xr:uid="{00000000-0005-0000-0000-0000C80E0000}"/>
    <cellStyle name="Millares 2 3 2 4 4 3 2" xfId="17232" xr:uid="{A14D8E4D-8DFA-422D-B0D0-4A363029A63A}"/>
    <cellStyle name="Millares 2 3 2 4 4 3 2 2" xfId="52242" xr:uid="{DDC9473E-A8AE-4AF1-839A-8A68C4EF70D5}"/>
    <cellStyle name="Millares 2 3 2 4 4 3 2 3" xfId="34737" xr:uid="{AC014EEC-BB24-4619-A9AC-E602A1B117A2}"/>
    <cellStyle name="Millares 2 3 2 4 4 3 3" xfId="43490" xr:uid="{E252B62D-6E26-4F46-9189-CDA7535CF65E}"/>
    <cellStyle name="Millares 2 3 2 4 4 3 4" xfId="25985" xr:uid="{10DBEEA5-B515-45EC-B004-8DA5254D9434}"/>
    <cellStyle name="Millares 2 3 2 4 4 4" xfId="12856" xr:uid="{8CEA9CC1-633B-4B23-9C05-08FC74E3165B}"/>
    <cellStyle name="Millares 2 3 2 4 4 4 2" xfId="47866" xr:uid="{6F78D0AB-6B49-40D1-861C-16432D5CB445}"/>
    <cellStyle name="Millares 2 3 2 4 4 4 3" xfId="30361" xr:uid="{2ABFD9C6-DA72-46F5-A3C7-672580BD8B5C}"/>
    <cellStyle name="Millares 2 3 2 4 4 5" xfId="39114" xr:uid="{D1840EA7-24F2-4AFA-8A17-BB5C41766277}"/>
    <cellStyle name="Millares 2 3 2 4 4 6" xfId="21609" xr:uid="{33D48200-BADA-45BC-A5F7-CC1FD8C90661}"/>
    <cellStyle name="Millares 2 3 2 4 5" xfId="5196" xr:uid="{00000000-0005-0000-0000-0000C90E0000}"/>
    <cellStyle name="Millares 2 3 2 4 5 2" xfId="9573" xr:uid="{00000000-0005-0000-0000-0000CA0E0000}"/>
    <cellStyle name="Millares 2 3 2 4 5 2 2" xfId="18326" xr:uid="{BA02F52C-2905-4CF6-9DC8-15C1B4A34434}"/>
    <cellStyle name="Millares 2 3 2 4 5 2 2 2" xfId="53336" xr:uid="{97303A4A-37EA-47F9-B52C-7C949FD84A18}"/>
    <cellStyle name="Millares 2 3 2 4 5 2 2 3" xfId="35831" xr:uid="{CB47A7F3-4707-40C0-969A-475DA30CC7D2}"/>
    <cellStyle name="Millares 2 3 2 4 5 2 3" xfId="44584" xr:uid="{EAA85C43-EA7D-4A10-83D2-A033545B4412}"/>
    <cellStyle name="Millares 2 3 2 4 5 2 4" xfId="27079" xr:uid="{26637DBB-5391-4CA9-9076-7F1FE4104E88}"/>
    <cellStyle name="Millares 2 3 2 4 5 3" xfId="13950" xr:uid="{E4A77A28-37BA-4358-B6F4-0BA61F6BD04B}"/>
    <cellStyle name="Millares 2 3 2 4 5 3 2" xfId="48960" xr:uid="{EA229D48-4A5D-4D34-B637-788541E5A612}"/>
    <cellStyle name="Millares 2 3 2 4 5 3 3" xfId="31455" xr:uid="{2B0EC95F-C12B-4FDD-85AF-86D860AB0F0A}"/>
    <cellStyle name="Millares 2 3 2 4 5 4" xfId="40208" xr:uid="{C1B0BE93-CA73-4E9D-B349-99B97A03C78C}"/>
    <cellStyle name="Millares 2 3 2 4 5 5" xfId="22703" xr:uid="{E9774061-FEA5-4FA4-AF97-7550EBCA6B97}"/>
    <cellStyle name="Millares 2 3 2 4 6" xfId="7385" xr:uid="{00000000-0005-0000-0000-0000CB0E0000}"/>
    <cellStyle name="Millares 2 3 2 4 6 2" xfId="16138" xr:uid="{ADEDFECD-5C5E-48B5-B300-E519C9C1F6FF}"/>
    <cellStyle name="Millares 2 3 2 4 6 2 2" xfId="51148" xr:uid="{AF49FA21-31B0-49C1-A747-B6664F322318}"/>
    <cellStyle name="Millares 2 3 2 4 6 2 3" xfId="33643" xr:uid="{8FA93DFC-3E5E-4D5F-998D-A6E0DD1C88F2}"/>
    <cellStyle name="Millares 2 3 2 4 6 3" xfId="42396" xr:uid="{09C7C30A-019F-4685-A311-2EE5F6BFE142}"/>
    <cellStyle name="Millares 2 3 2 4 6 4" xfId="24891" xr:uid="{6269456C-78CC-47C3-9BBB-E11B9064DFA5}"/>
    <cellStyle name="Millares 2 3 2 4 7" xfId="11762" xr:uid="{7BC50311-EB87-46FC-8FCD-254DEC10DAAB}"/>
    <cellStyle name="Millares 2 3 2 4 7 2" xfId="46772" xr:uid="{81F6777C-6182-465F-9D88-D9612AC2130D}"/>
    <cellStyle name="Millares 2 3 2 4 7 3" xfId="29267" xr:uid="{03C0782A-7F30-4CD0-8061-F77AEFDD479F}"/>
    <cellStyle name="Millares 2 3 2 4 8" xfId="38020" xr:uid="{BA0046FA-53E9-4353-A8BD-96C88A4E32EF}"/>
    <cellStyle name="Millares 2 3 2 4 9" xfId="20515" xr:uid="{5E84A3DB-78FD-42F6-864A-8083641B5EAA}"/>
    <cellStyle name="Millares 2 3 2 5" xfId="2885" xr:uid="{00000000-0005-0000-0000-0000CC0E0000}"/>
    <cellStyle name="Millares 2 3 2 5 2" xfId="3164" xr:uid="{00000000-0005-0000-0000-0000CD0E0000}"/>
    <cellStyle name="Millares 2 3 2 5 2 2" xfId="3717" xr:uid="{00000000-0005-0000-0000-0000CE0E0000}"/>
    <cellStyle name="Millares 2 3 2 5 2 2 2" xfId="4813" xr:uid="{00000000-0005-0000-0000-0000CF0E0000}"/>
    <cellStyle name="Millares 2 3 2 5 2 2 2 2" xfId="7002" xr:uid="{00000000-0005-0000-0000-0000D00E0000}"/>
    <cellStyle name="Millares 2 3 2 5 2 2 2 2 2" xfId="11379" xr:uid="{00000000-0005-0000-0000-0000D10E0000}"/>
    <cellStyle name="Millares 2 3 2 5 2 2 2 2 2 2" xfId="20132" xr:uid="{F39096A4-3CDB-4AAA-A773-54C591DEC312}"/>
    <cellStyle name="Millares 2 3 2 5 2 2 2 2 2 2 2" xfId="55142" xr:uid="{3725E232-CB4D-412F-9B26-122A2E40D907}"/>
    <cellStyle name="Millares 2 3 2 5 2 2 2 2 2 2 3" xfId="37637" xr:uid="{D679E184-2F20-4DFE-9CE5-1174C60CC0B4}"/>
    <cellStyle name="Millares 2 3 2 5 2 2 2 2 2 3" xfId="46390" xr:uid="{FA489962-E609-4944-8957-7FF918CE636F}"/>
    <cellStyle name="Millares 2 3 2 5 2 2 2 2 2 4" xfId="28885" xr:uid="{201175B6-8A7B-43E0-A0F4-7256A97F9B71}"/>
    <cellStyle name="Millares 2 3 2 5 2 2 2 2 3" xfId="15756" xr:uid="{4643F3C0-A595-4129-A800-8E43FF54A603}"/>
    <cellStyle name="Millares 2 3 2 5 2 2 2 2 3 2" xfId="50766" xr:uid="{D7512837-ED0F-434B-8422-4692EE13E943}"/>
    <cellStyle name="Millares 2 3 2 5 2 2 2 2 3 3" xfId="33261" xr:uid="{DA0CDADE-0E67-41A9-90AF-443E02EB104F}"/>
    <cellStyle name="Millares 2 3 2 5 2 2 2 2 4" xfId="42014" xr:uid="{15A88D8F-FC4E-44B5-897F-3EF83362F662}"/>
    <cellStyle name="Millares 2 3 2 5 2 2 2 2 5" xfId="24509" xr:uid="{76718058-64A0-4255-BD5A-0D134687F539}"/>
    <cellStyle name="Millares 2 3 2 5 2 2 2 3" xfId="9191" xr:uid="{00000000-0005-0000-0000-0000D20E0000}"/>
    <cellStyle name="Millares 2 3 2 5 2 2 2 3 2" xfId="17944" xr:uid="{A34065E2-D19D-407E-A73D-9D40BA4A1EE6}"/>
    <cellStyle name="Millares 2 3 2 5 2 2 2 3 2 2" xfId="52954" xr:uid="{BC03F3BF-DAEF-4B5D-9730-F7C83AB41BFD}"/>
    <cellStyle name="Millares 2 3 2 5 2 2 2 3 2 3" xfId="35449" xr:uid="{74FBEF0E-29F4-430E-B1FC-84B236419088}"/>
    <cellStyle name="Millares 2 3 2 5 2 2 2 3 3" xfId="44202" xr:uid="{6A60CD36-2567-4BBB-918C-CFAA9E078AE7}"/>
    <cellStyle name="Millares 2 3 2 5 2 2 2 3 4" xfId="26697" xr:uid="{29EB1324-4595-4234-9F79-EE92CDF239CE}"/>
    <cellStyle name="Millares 2 3 2 5 2 2 2 4" xfId="13568" xr:uid="{A60847A1-4587-4CE0-A5F5-F4E91DD1E7A5}"/>
    <cellStyle name="Millares 2 3 2 5 2 2 2 4 2" xfId="48578" xr:uid="{E12E0807-72B0-46D3-8875-6E4BC32DEA47}"/>
    <cellStyle name="Millares 2 3 2 5 2 2 2 4 3" xfId="31073" xr:uid="{517BE9D2-3559-4991-AD9E-78DB3C94BBB0}"/>
    <cellStyle name="Millares 2 3 2 5 2 2 2 5" xfId="39826" xr:uid="{F6FA2749-B60B-4E5A-8DA1-5A7EDC52D952}"/>
    <cellStyle name="Millares 2 3 2 5 2 2 2 6" xfId="22321" xr:uid="{8D4FA97F-01D8-40BA-8E73-A9C05B721ABC}"/>
    <cellStyle name="Millares 2 3 2 5 2 2 3" xfId="5908" xr:uid="{00000000-0005-0000-0000-0000D30E0000}"/>
    <cellStyle name="Millares 2 3 2 5 2 2 3 2" xfId="10285" xr:uid="{00000000-0005-0000-0000-0000D40E0000}"/>
    <cellStyle name="Millares 2 3 2 5 2 2 3 2 2" xfId="19038" xr:uid="{1823F6CB-AF02-4061-93BA-F466B5DEC3F0}"/>
    <cellStyle name="Millares 2 3 2 5 2 2 3 2 2 2" xfId="54048" xr:uid="{F411F385-0027-41D6-AB83-733764A453F7}"/>
    <cellStyle name="Millares 2 3 2 5 2 2 3 2 2 3" xfId="36543" xr:uid="{B03B78CD-E156-470F-8550-EDED010B17E3}"/>
    <cellStyle name="Millares 2 3 2 5 2 2 3 2 3" xfId="45296" xr:uid="{3FDC1EB8-FACA-4003-B1B4-508D1EBAFAF4}"/>
    <cellStyle name="Millares 2 3 2 5 2 2 3 2 4" xfId="27791" xr:uid="{D28AA09A-7875-421F-BFF5-C14AD4E13CF1}"/>
    <cellStyle name="Millares 2 3 2 5 2 2 3 3" xfId="14662" xr:uid="{1D74E667-6E7E-4CE8-A95C-79BA656CC10C}"/>
    <cellStyle name="Millares 2 3 2 5 2 2 3 3 2" xfId="49672" xr:uid="{AEB22445-0C9A-471C-8FF5-A98A12AAA66D}"/>
    <cellStyle name="Millares 2 3 2 5 2 2 3 3 3" xfId="32167" xr:uid="{45BDFC4F-8DBD-450F-8879-8199C32262D0}"/>
    <cellStyle name="Millares 2 3 2 5 2 2 3 4" xfId="40920" xr:uid="{728DE21F-ED75-4E67-AAE2-0FFD23EACBF0}"/>
    <cellStyle name="Millares 2 3 2 5 2 2 3 5" xfId="23415" xr:uid="{1F1EE9A4-D0E6-4A1C-8CF8-D0F768054EBE}"/>
    <cellStyle name="Millares 2 3 2 5 2 2 4" xfId="8097" xr:uid="{00000000-0005-0000-0000-0000D50E0000}"/>
    <cellStyle name="Millares 2 3 2 5 2 2 4 2" xfId="16850" xr:uid="{EF985059-E58B-4C70-AF73-0A9F85CCBE8D}"/>
    <cellStyle name="Millares 2 3 2 5 2 2 4 2 2" xfId="51860" xr:uid="{A4B1A7AD-6D61-4AC0-8814-26AD6E7C7F0A}"/>
    <cellStyle name="Millares 2 3 2 5 2 2 4 2 3" xfId="34355" xr:uid="{3D341492-3A60-49A5-9968-7F176BE94C41}"/>
    <cellStyle name="Millares 2 3 2 5 2 2 4 3" xfId="43108" xr:uid="{0AC58270-521E-45F5-B355-A8D0022E74A2}"/>
    <cellStyle name="Millares 2 3 2 5 2 2 4 4" xfId="25603" xr:uid="{0C35286B-753C-49D5-A276-94289F153D54}"/>
    <cellStyle name="Millares 2 3 2 5 2 2 5" xfId="12474" xr:uid="{2F57A382-7E5B-414C-BC26-50ED371C74C1}"/>
    <cellStyle name="Millares 2 3 2 5 2 2 5 2" xfId="47484" xr:uid="{7A734705-4F9A-4AB8-A9AB-6D3531E7AB80}"/>
    <cellStyle name="Millares 2 3 2 5 2 2 5 3" xfId="29979" xr:uid="{6E14FD12-03BE-4C00-AA08-5F65BCF3E185}"/>
    <cellStyle name="Millares 2 3 2 5 2 2 6" xfId="38732" xr:uid="{AE9B65A6-548C-4F4B-90CD-73751E87889F}"/>
    <cellStyle name="Millares 2 3 2 5 2 2 7" xfId="21227" xr:uid="{4A9F0546-39F7-4D59-97AC-BA2EA7F59C98}"/>
    <cellStyle name="Millares 2 3 2 5 2 3" xfId="4265" xr:uid="{00000000-0005-0000-0000-0000D60E0000}"/>
    <cellStyle name="Millares 2 3 2 5 2 3 2" xfId="6454" xr:uid="{00000000-0005-0000-0000-0000D70E0000}"/>
    <cellStyle name="Millares 2 3 2 5 2 3 2 2" xfId="10831" xr:uid="{00000000-0005-0000-0000-0000D80E0000}"/>
    <cellStyle name="Millares 2 3 2 5 2 3 2 2 2" xfId="19584" xr:uid="{09F6E774-2E2D-4B6D-A769-C7010BD66755}"/>
    <cellStyle name="Millares 2 3 2 5 2 3 2 2 2 2" xfId="54594" xr:uid="{6907D3D1-2235-49AB-813E-79601E1BBBAC}"/>
    <cellStyle name="Millares 2 3 2 5 2 3 2 2 2 3" xfId="37089" xr:uid="{9918FCB0-81CC-49C7-B401-20D420BA4FD8}"/>
    <cellStyle name="Millares 2 3 2 5 2 3 2 2 3" xfId="45842" xr:uid="{4FC99E02-067E-4EAE-8759-74B278334B42}"/>
    <cellStyle name="Millares 2 3 2 5 2 3 2 2 4" xfId="28337" xr:uid="{E78A2386-3F7A-4802-937A-BFC5B73DC77D}"/>
    <cellStyle name="Millares 2 3 2 5 2 3 2 3" xfId="15208" xr:uid="{8FEEFB24-DCB4-4C0A-81C1-37A7C66EA032}"/>
    <cellStyle name="Millares 2 3 2 5 2 3 2 3 2" xfId="50218" xr:uid="{BF508930-F7BD-44B7-BD0C-1D96BC0576C8}"/>
    <cellStyle name="Millares 2 3 2 5 2 3 2 3 3" xfId="32713" xr:uid="{BFB80481-C106-4EF1-AAC9-94E895650EE6}"/>
    <cellStyle name="Millares 2 3 2 5 2 3 2 4" xfId="41466" xr:uid="{99BD7E66-8644-4F3B-9BA7-9ED7C53AA8C0}"/>
    <cellStyle name="Millares 2 3 2 5 2 3 2 5" xfId="23961" xr:uid="{F9791293-9228-477C-BDAB-AFB46C7FA79E}"/>
    <cellStyle name="Millares 2 3 2 5 2 3 3" xfId="8643" xr:uid="{00000000-0005-0000-0000-0000D90E0000}"/>
    <cellStyle name="Millares 2 3 2 5 2 3 3 2" xfId="17396" xr:uid="{479BDE6D-43A1-40BF-BB4C-C4D752A3D57D}"/>
    <cellStyle name="Millares 2 3 2 5 2 3 3 2 2" xfId="52406" xr:uid="{44C102A0-71C7-49B9-AC11-D09A4AA8D0F0}"/>
    <cellStyle name="Millares 2 3 2 5 2 3 3 2 3" xfId="34901" xr:uid="{FDBA75FC-4379-4F66-8D44-8C99CC5E9F31}"/>
    <cellStyle name="Millares 2 3 2 5 2 3 3 3" xfId="43654" xr:uid="{B74B0981-216B-4FFB-B179-5DA461868F2B}"/>
    <cellStyle name="Millares 2 3 2 5 2 3 3 4" xfId="26149" xr:uid="{F3DDEDF5-41FE-4C36-9921-79D6C1259A6A}"/>
    <cellStyle name="Millares 2 3 2 5 2 3 4" xfId="13020" xr:uid="{54F47DAA-3ED9-4142-9134-FEB56B8FEE70}"/>
    <cellStyle name="Millares 2 3 2 5 2 3 4 2" xfId="48030" xr:uid="{B0110FFD-0EBA-4406-8FBC-9DA9AA4F92E2}"/>
    <cellStyle name="Millares 2 3 2 5 2 3 4 3" xfId="30525" xr:uid="{C8440927-7ED1-4F74-AF60-882B0D9C19DA}"/>
    <cellStyle name="Millares 2 3 2 5 2 3 5" xfId="39278" xr:uid="{36D3F86F-2648-49BE-BFE0-F152A0CB4AAE}"/>
    <cellStyle name="Millares 2 3 2 5 2 3 6" xfId="21773" xr:uid="{3EBE9ADA-199B-4557-B7B1-43D3E8B21E2E}"/>
    <cellStyle name="Millares 2 3 2 5 2 4" xfId="5360" xr:uid="{00000000-0005-0000-0000-0000DA0E0000}"/>
    <cellStyle name="Millares 2 3 2 5 2 4 2" xfId="9737" xr:uid="{00000000-0005-0000-0000-0000DB0E0000}"/>
    <cellStyle name="Millares 2 3 2 5 2 4 2 2" xfId="18490" xr:uid="{F9457D4A-A3D6-456A-B427-4AC1D4713BDD}"/>
    <cellStyle name="Millares 2 3 2 5 2 4 2 2 2" xfId="53500" xr:uid="{5876B3D4-5A89-40F6-9000-DE11C88E1D43}"/>
    <cellStyle name="Millares 2 3 2 5 2 4 2 2 3" xfId="35995" xr:uid="{6D773E2A-78CF-4E12-8BC1-DDD8A3A8518F}"/>
    <cellStyle name="Millares 2 3 2 5 2 4 2 3" xfId="44748" xr:uid="{8AC76C92-3492-4D99-A893-9092F188238F}"/>
    <cellStyle name="Millares 2 3 2 5 2 4 2 4" xfId="27243" xr:uid="{E6B85781-12E8-4AFE-89FF-2461DFDEFF5F}"/>
    <cellStyle name="Millares 2 3 2 5 2 4 3" xfId="14114" xr:uid="{395428C0-2B9A-43B7-943F-92956649C745}"/>
    <cellStyle name="Millares 2 3 2 5 2 4 3 2" xfId="49124" xr:uid="{CFAB711F-E1A8-4B01-B0CB-E16612031D24}"/>
    <cellStyle name="Millares 2 3 2 5 2 4 3 3" xfId="31619" xr:uid="{61950D7B-120D-4F7C-ADF6-F7F0B951E6AC}"/>
    <cellStyle name="Millares 2 3 2 5 2 4 4" xfId="40372" xr:uid="{155216CF-B38F-454A-B96B-7B59B0D0853D}"/>
    <cellStyle name="Millares 2 3 2 5 2 4 5" xfId="22867" xr:uid="{839E50AD-B65E-460D-8B0D-6E3A6B9CF6E7}"/>
    <cellStyle name="Millares 2 3 2 5 2 5" xfId="7549" xr:uid="{00000000-0005-0000-0000-0000DC0E0000}"/>
    <cellStyle name="Millares 2 3 2 5 2 5 2" xfId="16302" xr:uid="{0BC7B5D7-95C2-438F-9015-36ED35003320}"/>
    <cellStyle name="Millares 2 3 2 5 2 5 2 2" xfId="51312" xr:uid="{67EA0EA2-50EE-4EA3-9D6A-9B89359BE590}"/>
    <cellStyle name="Millares 2 3 2 5 2 5 2 3" xfId="33807" xr:uid="{1D71B699-21ED-4B85-A8A0-03BCE68A6333}"/>
    <cellStyle name="Millares 2 3 2 5 2 5 3" xfId="42560" xr:uid="{E4E98E15-0ADE-4E64-AA3E-EAEA157990EE}"/>
    <cellStyle name="Millares 2 3 2 5 2 5 4" xfId="25055" xr:uid="{8419A5F8-3BEA-4306-9C1E-CFE2CB6795AC}"/>
    <cellStyle name="Millares 2 3 2 5 2 6" xfId="11926" xr:uid="{0CD06846-25B8-4654-90B4-B7C129459428}"/>
    <cellStyle name="Millares 2 3 2 5 2 6 2" xfId="46936" xr:uid="{5928BB7B-F162-4297-BE9F-51298ED744F6}"/>
    <cellStyle name="Millares 2 3 2 5 2 6 3" xfId="29431" xr:uid="{0A6AD34E-D817-4DD0-B3F0-FC9251E094DC}"/>
    <cellStyle name="Millares 2 3 2 5 2 7" xfId="38184" xr:uid="{73059982-ED45-4F3F-877A-49618EA5ECCC}"/>
    <cellStyle name="Millares 2 3 2 5 2 8" xfId="20679" xr:uid="{63F6FF6D-9E98-4EB7-9A7E-C27C7F23AD63}"/>
    <cellStyle name="Millares 2 3 2 5 3" xfId="3443" xr:uid="{00000000-0005-0000-0000-0000DD0E0000}"/>
    <cellStyle name="Millares 2 3 2 5 3 2" xfId="4539" xr:uid="{00000000-0005-0000-0000-0000DE0E0000}"/>
    <cellStyle name="Millares 2 3 2 5 3 2 2" xfId="6728" xr:uid="{00000000-0005-0000-0000-0000DF0E0000}"/>
    <cellStyle name="Millares 2 3 2 5 3 2 2 2" xfId="11105" xr:uid="{00000000-0005-0000-0000-0000E00E0000}"/>
    <cellStyle name="Millares 2 3 2 5 3 2 2 2 2" xfId="19858" xr:uid="{088EB495-9E26-4960-9124-F627E6FE9D37}"/>
    <cellStyle name="Millares 2 3 2 5 3 2 2 2 2 2" xfId="54868" xr:uid="{8BBA7928-466E-4A3B-B184-F798BBF2E428}"/>
    <cellStyle name="Millares 2 3 2 5 3 2 2 2 2 3" xfId="37363" xr:uid="{675019DE-C5CE-4A0D-8941-7A80A830BFA7}"/>
    <cellStyle name="Millares 2 3 2 5 3 2 2 2 3" xfId="46116" xr:uid="{4E1FE00F-B640-4E01-B242-0B4B30FECE26}"/>
    <cellStyle name="Millares 2 3 2 5 3 2 2 2 4" xfId="28611" xr:uid="{93AC770D-3EB0-40A5-AEA0-9DAF0E0973E0}"/>
    <cellStyle name="Millares 2 3 2 5 3 2 2 3" xfId="15482" xr:uid="{9B9C1B24-BEF4-4BB3-9B94-C6908BEC57EC}"/>
    <cellStyle name="Millares 2 3 2 5 3 2 2 3 2" xfId="50492" xr:uid="{16ED7752-31F7-4E21-944F-BE789EAFC702}"/>
    <cellStyle name="Millares 2 3 2 5 3 2 2 3 3" xfId="32987" xr:uid="{81F6749B-D8FC-4ACC-A726-76BDA67A6D53}"/>
    <cellStyle name="Millares 2 3 2 5 3 2 2 4" xfId="41740" xr:uid="{01601412-5C41-4411-B63B-1DC37068FC08}"/>
    <cellStyle name="Millares 2 3 2 5 3 2 2 5" xfId="24235" xr:uid="{70660685-C10B-4A1A-AE7D-7A28E7F8F531}"/>
    <cellStyle name="Millares 2 3 2 5 3 2 3" xfId="8917" xr:uid="{00000000-0005-0000-0000-0000E10E0000}"/>
    <cellStyle name="Millares 2 3 2 5 3 2 3 2" xfId="17670" xr:uid="{D33DEE40-9A73-40FF-AD15-DA6397925956}"/>
    <cellStyle name="Millares 2 3 2 5 3 2 3 2 2" xfId="52680" xr:uid="{7EFCA485-7981-4E7A-B3C9-984E940C97FB}"/>
    <cellStyle name="Millares 2 3 2 5 3 2 3 2 3" xfId="35175" xr:uid="{1697A1E5-3ED9-4135-8F58-F8266B6A7528}"/>
    <cellStyle name="Millares 2 3 2 5 3 2 3 3" xfId="43928" xr:uid="{962640F9-05E1-4038-AD29-DFDB0FF28C7A}"/>
    <cellStyle name="Millares 2 3 2 5 3 2 3 4" xfId="26423" xr:uid="{2FC474A3-6F95-4736-B7DA-F55DEC028B50}"/>
    <cellStyle name="Millares 2 3 2 5 3 2 4" xfId="13294" xr:uid="{E930F52C-FED0-40D3-A059-C7C91E62BBAB}"/>
    <cellStyle name="Millares 2 3 2 5 3 2 4 2" xfId="48304" xr:uid="{0D73C3DE-5FF6-4ACC-AFBF-3CA12EA0A79C}"/>
    <cellStyle name="Millares 2 3 2 5 3 2 4 3" xfId="30799" xr:uid="{65E0293A-B391-410F-8A9D-CD89C908D28A}"/>
    <cellStyle name="Millares 2 3 2 5 3 2 5" xfId="39552" xr:uid="{D7CF7281-B396-4BE3-8DF0-51FB93AD479E}"/>
    <cellStyle name="Millares 2 3 2 5 3 2 6" xfId="22047" xr:uid="{5950C194-3275-4D67-A2D5-B4A3C00FAA65}"/>
    <cellStyle name="Millares 2 3 2 5 3 3" xfId="5634" xr:uid="{00000000-0005-0000-0000-0000E20E0000}"/>
    <cellStyle name="Millares 2 3 2 5 3 3 2" xfId="10011" xr:uid="{00000000-0005-0000-0000-0000E30E0000}"/>
    <cellStyle name="Millares 2 3 2 5 3 3 2 2" xfId="18764" xr:uid="{340AEE38-D6EA-4F01-8591-1CB4C5080019}"/>
    <cellStyle name="Millares 2 3 2 5 3 3 2 2 2" xfId="53774" xr:uid="{E496F764-9908-445D-AAB4-AAE4E9B2F030}"/>
    <cellStyle name="Millares 2 3 2 5 3 3 2 2 3" xfId="36269" xr:uid="{C710D606-911C-4A55-BA20-E59CBF978404}"/>
    <cellStyle name="Millares 2 3 2 5 3 3 2 3" xfId="45022" xr:uid="{ACA21F54-A3C8-47E6-89C9-F91743862B76}"/>
    <cellStyle name="Millares 2 3 2 5 3 3 2 4" xfId="27517" xr:uid="{F4445B76-DECD-4679-9882-CF3F8B50CF6A}"/>
    <cellStyle name="Millares 2 3 2 5 3 3 3" xfId="14388" xr:uid="{AFE8C978-6D82-4E0A-B050-179080AFEA8B}"/>
    <cellStyle name="Millares 2 3 2 5 3 3 3 2" xfId="49398" xr:uid="{7B55F7C8-D748-40DE-A76F-74CC1F6F2963}"/>
    <cellStyle name="Millares 2 3 2 5 3 3 3 3" xfId="31893" xr:uid="{E54B5A1B-3200-44E0-8765-48AC170F9019}"/>
    <cellStyle name="Millares 2 3 2 5 3 3 4" xfId="40646" xr:uid="{3654E9D2-E307-49E2-B0DC-7D1CA4D4A7B3}"/>
    <cellStyle name="Millares 2 3 2 5 3 3 5" xfId="23141" xr:uid="{D8677D78-68AC-40BA-9CE2-89F5ABAA9F92}"/>
    <cellStyle name="Millares 2 3 2 5 3 4" xfId="7823" xr:uid="{00000000-0005-0000-0000-0000E40E0000}"/>
    <cellStyle name="Millares 2 3 2 5 3 4 2" xfId="16576" xr:uid="{863C2B0C-3D17-431C-93C1-BAF6AB24530B}"/>
    <cellStyle name="Millares 2 3 2 5 3 4 2 2" xfId="51586" xr:uid="{0F7CC123-A5AF-4ABC-9DF1-BEAE01DB86DE}"/>
    <cellStyle name="Millares 2 3 2 5 3 4 2 3" xfId="34081" xr:uid="{09F97849-3374-4A88-9D3D-98721564C347}"/>
    <cellStyle name="Millares 2 3 2 5 3 4 3" xfId="42834" xr:uid="{4F1CD6D9-85E4-4E73-9915-E2972F90367A}"/>
    <cellStyle name="Millares 2 3 2 5 3 4 4" xfId="25329" xr:uid="{0C7CF0FA-6E07-49FC-AE00-744BA37A06A2}"/>
    <cellStyle name="Millares 2 3 2 5 3 5" xfId="12200" xr:uid="{C73384BD-873A-403C-96F0-E9633CD5479F}"/>
    <cellStyle name="Millares 2 3 2 5 3 5 2" xfId="47210" xr:uid="{CED75AB9-48C4-40DA-962E-D1D18A604E8D}"/>
    <cellStyle name="Millares 2 3 2 5 3 5 3" xfId="29705" xr:uid="{F83A4E36-E80B-4847-9B2E-00C4091FB70D}"/>
    <cellStyle name="Millares 2 3 2 5 3 6" xfId="38458" xr:uid="{E923EAF8-4F71-48C7-9E7B-95897F3909C1}"/>
    <cellStyle name="Millares 2 3 2 5 3 7" xfId="20953" xr:uid="{26891A3D-063D-4F84-9130-20BB1215D086}"/>
    <cellStyle name="Millares 2 3 2 5 4" xfId="3991" xr:uid="{00000000-0005-0000-0000-0000E50E0000}"/>
    <cellStyle name="Millares 2 3 2 5 4 2" xfId="6180" xr:uid="{00000000-0005-0000-0000-0000E60E0000}"/>
    <cellStyle name="Millares 2 3 2 5 4 2 2" xfId="10557" xr:uid="{00000000-0005-0000-0000-0000E70E0000}"/>
    <cellStyle name="Millares 2 3 2 5 4 2 2 2" xfId="19310" xr:uid="{5F618230-B304-48AA-B8EE-83BE2AA3C631}"/>
    <cellStyle name="Millares 2 3 2 5 4 2 2 2 2" xfId="54320" xr:uid="{61290781-DCB1-4598-8E14-554F1B0C036A}"/>
    <cellStyle name="Millares 2 3 2 5 4 2 2 2 3" xfId="36815" xr:uid="{DEBAD8C6-9323-487C-B31E-142B09D2D520}"/>
    <cellStyle name="Millares 2 3 2 5 4 2 2 3" xfId="45568" xr:uid="{E5FA69F6-9B28-47B8-928F-78A36CAF0358}"/>
    <cellStyle name="Millares 2 3 2 5 4 2 2 4" xfId="28063" xr:uid="{CE7672B7-A602-4F42-954E-6DF3A753264E}"/>
    <cellStyle name="Millares 2 3 2 5 4 2 3" xfId="14934" xr:uid="{52BFA652-2884-4411-A8A2-C704AC119B13}"/>
    <cellStyle name="Millares 2 3 2 5 4 2 3 2" xfId="49944" xr:uid="{2BE81E79-3E06-4FF9-A101-82C99C2D196F}"/>
    <cellStyle name="Millares 2 3 2 5 4 2 3 3" xfId="32439" xr:uid="{C0CD9CC2-246F-4EAE-85A7-9CDC690B53E4}"/>
    <cellStyle name="Millares 2 3 2 5 4 2 4" xfId="41192" xr:uid="{0665FA27-2E37-4EFD-B193-D3A18D816720}"/>
    <cellStyle name="Millares 2 3 2 5 4 2 5" xfId="23687" xr:uid="{825854FB-D4F9-4C4D-BBFD-22F79E7008A2}"/>
    <cellStyle name="Millares 2 3 2 5 4 3" xfId="8369" xr:uid="{00000000-0005-0000-0000-0000E80E0000}"/>
    <cellStyle name="Millares 2 3 2 5 4 3 2" xfId="17122" xr:uid="{D644A018-2337-4552-A21D-D28DA5881E63}"/>
    <cellStyle name="Millares 2 3 2 5 4 3 2 2" xfId="52132" xr:uid="{CF366AD4-A292-4F83-9157-EED67EB7AB8C}"/>
    <cellStyle name="Millares 2 3 2 5 4 3 2 3" xfId="34627" xr:uid="{AAE8CB0F-6BF9-4016-A069-1072FEBD04BF}"/>
    <cellStyle name="Millares 2 3 2 5 4 3 3" xfId="43380" xr:uid="{11B26479-F813-4D26-AFCA-006AF1DF786C}"/>
    <cellStyle name="Millares 2 3 2 5 4 3 4" xfId="25875" xr:uid="{6C2AFB5E-910B-4734-8FEB-FF6A4EFE6CFE}"/>
    <cellStyle name="Millares 2 3 2 5 4 4" xfId="12746" xr:uid="{54EF78D0-0EF3-47C7-A1B8-37D91877EC78}"/>
    <cellStyle name="Millares 2 3 2 5 4 4 2" xfId="47756" xr:uid="{5FDBFE07-EE24-4EB9-866E-9B1D9F90EE76}"/>
    <cellStyle name="Millares 2 3 2 5 4 4 3" xfId="30251" xr:uid="{DAC1ECD5-9CD5-4611-84ED-67736DAD786B}"/>
    <cellStyle name="Millares 2 3 2 5 4 5" xfId="39004" xr:uid="{0BAD78A9-873D-4BDC-8058-BCFDA0FAF245}"/>
    <cellStyle name="Millares 2 3 2 5 4 6" xfId="21499" xr:uid="{5CA3B67E-4D0B-4C14-9B6A-B3992383915F}"/>
    <cellStyle name="Millares 2 3 2 5 5" xfId="5086" xr:uid="{00000000-0005-0000-0000-0000E90E0000}"/>
    <cellStyle name="Millares 2 3 2 5 5 2" xfId="9463" xr:uid="{00000000-0005-0000-0000-0000EA0E0000}"/>
    <cellStyle name="Millares 2 3 2 5 5 2 2" xfId="18216" xr:uid="{26B968D6-D981-4DA7-BC1A-214167E5E407}"/>
    <cellStyle name="Millares 2 3 2 5 5 2 2 2" xfId="53226" xr:uid="{0ADCB10D-E791-4218-9B86-27001377D90F}"/>
    <cellStyle name="Millares 2 3 2 5 5 2 2 3" xfId="35721" xr:uid="{88CB9E96-6D7F-4CE6-B33E-C6E073554605}"/>
    <cellStyle name="Millares 2 3 2 5 5 2 3" xfId="44474" xr:uid="{06D74B14-D138-453D-B511-D088796A3A88}"/>
    <cellStyle name="Millares 2 3 2 5 5 2 4" xfId="26969" xr:uid="{4F9BB955-EA67-46C4-8B8C-87D1474F1EA7}"/>
    <cellStyle name="Millares 2 3 2 5 5 3" xfId="13840" xr:uid="{B5ACAA23-1359-4837-B985-1FAD81A760B7}"/>
    <cellStyle name="Millares 2 3 2 5 5 3 2" xfId="48850" xr:uid="{BDF72F6B-D010-4F8E-82D0-A1408832AEEB}"/>
    <cellStyle name="Millares 2 3 2 5 5 3 3" xfId="31345" xr:uid="{0DC0CEED-8294-4B5D-B47B-B6E7BFEFCA3A}"/>
    <cellStyle name="Millares 2 3 2 5 5 4" xfId="40098" xr:uid="{F0D46E76-963E-4C91-9EB8-757033025D6F}"/>
    <cellStyle name="Millares 2 3 2 5 5 5" xfId="22593" xr:uid="{4A4F8F37-BED4-4C69-BC40-13AA6D15B39A}"/>
    <cellStyle name="Millares 2 3 2 5 6" xfId="7275" xr:uid="{00000000-0005-0000-0000-0000EB0E0000}"/>
    <cellStyle name="Millares 2 3 2 5 6 2" xfId="16028" xr:uid="{46E14D4A-1DC3-422D-BC26-FA1712C612B5}"/>
    <cellStyle name="Millares 2 3 2 5 6 2 2" xfId="51038" xr:uid="{1D6B6F59-133E-4434-BDA6-1F1941EB5BF3}"/>
    <cellStyle name="Millares 2 3 2 5 6 2 3" xfId="33533" xr:uid="{8324F797-941F-4368-A96B-F7EA49A977DB}"/>
    <cellStyle name="Millares 2 3 2 5 6 3" xfId="42286" xr:uid="{2E6F0025-E686-4497-BC58-B396255F77A8}"/>
    <cellStyle name="Millares 2 3 2 5 6 4" xfId="24781" xr:uid="{9140D28A-AB19-47ED-A015-3FC3744A2BA9}"/>
    <cellStyle name="Millares 2 3 2 5 7" xfId="11652" xr:uid="{36B7C54F-0C42-4349-992E-E85558F14A3A}"/>
    <cellStyle name="Millares 2 3 2 5 7 2" xfId="46662" xr:uid="{04D4ABF1-3472-426B-BA1C-C6A1EB0FF522}"/>
    <cellStyle name="Millares 2 3 2 5 7 3" xfId="29157" xr:uid="{DB019B00-82F1-4AD6-B1D9-770EC07F3864}"/>
    <cellStyle name="Millares 2 3 2 5 8" xfId="37910" xr:uid="{A07BE2DE-EF6C-4F09-89F4-C7CAC1CC7E62}"/>
    <cellStyle name="Millares 2 3 2 5 9" xfId="20405" xr:uid="{122B5B75-5E93-4F98-96EA-5CE0688C5360}"/>
    <cellStyle name="Millares 2 3 2 6" xfId="3114" xr:uid="{00000000-0005-0000-0000-0000EC0E0000}"/>
    <cellStyle name="Millares 2 3 2 6 2" xfId="3668" xr:uid="{00000000-0005-0000-0000-0000ED0E0000}"/>
    <cellStyle name="Millares 2 3 2 6 2 2" xfId="4764" xr:uid="{00000000-0005-0000-0000-0000EE0E0000}"/>
    <cellStyle name="Millares 2 3 2 6 2 2 2" xfId="6953" xr:uid="{00000000-0005-0000-0000-0000EF0E0000}"/>
    <cellStyle name="Millares 2 3 2 6 2 2 2 2" xfId="11330" xr:uid="{00000000-0005-0000-0000-0000F00E0000}"/>
    <cellStyle name="Millares 2 3 2 6 2 2 2 2 2" xfId="20083" xr:uid="{D2766B0B-2934-4F39-BAF5-6DBFFF11C376}"/>
    <cellStyle name="Millares 2 3 2 6 2 2 2 2 2 2" xfId="55093" xr:uid="{088A0F45-BFC8-45E0-BA66-C2256F29446B}"/>
    <cellStyle name="Millares 2 3 2 6 2 2 2 2 2 3" xfId="37588" xr:uid="{3844931C-902A-4636-AD2A-D9262E94EDFD}"/>
    <cellStyle name="Millares 2 3 2 6 2 2 2 2 3" xfId="46341" xr:uid="{DB1E43FB-AB66-469D-8FDE-76CFB424FEF6}"/>
    <cellStyle name="Millares 2 3 2 6 2 2 2 2 4" xfId="28836" xr:uid="{A2EA4556-B1E4-49CD-9C04-5DC3568A1A78}"/>
    <cellStyle name="Millares 2 3 2 6 2 2 2 3" xfId="15707" xr:uid="{11F69465-8317-434E-85F6-B03782DF2CC5}"/>
    <cellStyle name="Millares 2 3 2 6 2 2 2 3 2" xfId="50717" xr:uid="{054F3224-4CAD-4599-BDA7-03428AF0A955}"/>
    <cellStyle name="Millares 2 3 2 6 2 2 2 3 3" xfId="33212" xr:uid="{5A303B48-CE42-4B56-8BFD-CA10DCC7D87B}"/>
    <cellStyle name="Millares 2 3 2 6 2 2 2 4" xfId="41965" xr:uid="{60D70455-4A7D-448D-8F38-C965252A0EA3}"/>
    <cellStyle name="Millares 2 3 2 6 2 2 2 5" xfId="24460" xr:uid="{E68420EF-6B40-4B0C-A809-2DD31511AE1A}"/>
    <cellStyle name="Millares 2 3 2 6 2 2 3" xfId="9142" xr:uid="{00000000-0005-0000-0000-0000F10E0000}"/>
    <cellStyle name="Millares 2 3 2 6 2 2 3 2" xfId="17895" xr:uid="{19824A0A-6EBE-4EAE-9392-26033694F833}"/>
    <cellStyle name="Millares 2 3 2 6 2 2 3 2 2" xfId="52905" xr:uid="{8062C3D0-4D65-41C2-8BAC-B90A583E4A43}"/>
    <cellStyle name="Millares 2 3 2 6 2 2 3 2 3" xfId="35400" xr:uid="{12E92EEE-9605-4594-A78E-C6C4AFA0534F}"/>
    <cellStyle name="Millares 2 3 2 6 2 2 3 3" xfId="44153" xr:uid="{3FA9CD8D-753D-437D-BD24-6C2A687D5EC7}"/>
    <cellStyle name="Millares 2 3 2 6 2 2 3 4" xfId="26648" xr:uid="{A973557D-6E46-4035-897F-86AD94878127}"/>
    <cellStyle name="Millares 2 3 2 6 2 2 4" xfId="13519" xr:uid="{95DB3875-1741-4D5D-8E1D-16462749E66D}"/>
    <cellStyle name="Millares 2 3 2 6 2 2 4 2" xfId="48529" xr:uid="{8A9082DE-43B8-4F04-A961-DC776E1A3A5C}"/>
    <cellStyle name="Millares 2 3 2 6 2 2 4 3" xfId="31024" xr:uid="{93623FBB-6AC9-4ADA-943D-74F89EC0FC37}"/>
    <cellStyle name="Millares 2 3 2 6 2 2 5" xfId="39777" xr:uid="{C67A2E4B-0FF3-4965-B7AD-81DEA93FE3AE}"/>
    <cellStyle name="Millares 2 3 2 6 2 2 6" xfId="22272" xr:uid="{F20BC075-307E-483E-B242-F5E6754CE233}"/>
    <cellStyle name="Millares 2 3 2 6 2 3" xfId="5859" xr:uid="{00000000-0005-0000-0000-0000F20E0000}"/>
    <cellStyle name="Millares 2 3 2 6 2 3 2" xfId="10236" xr:uid="{00000000-0005-0000-0000-0000F30E0000}"/>
    <cellStyle name="Millares 2 3 2 6 2 3 2 2" xfId="18989" xr:uid="{7FCABB11-4F47-45AA-A201-927577236BEA}"/>
    <cellStyle name="Millares 2 3 2 6 2 3 2 2 2" xfId="53999" xr:uid="{281B989D-12F9-454B-8E9E-F57F9241CBF6}"/>
    <cellStyle name="Millares 2 3 2 6 2 3 2 2 3" xfId="36494" xr:uid="{40DE9FFE-501F-48EA-8283-463B1AC0981B}"/>
    <cellStyle name="Millares 2 3 2 6 2 3 2 3" xfId="45247" xr:uid="{A37A532E-C9B5-472A-8211-EB291A473795}"/>
    <cellStyle name="Millares 2 3 2 6 2 3 2 4" xfId="27742" xr:uid="{89A53422-8491-4F78-A4EB-365C627149E9}"/>
    <cellStyle name="Millares 2 3 2 6 2 3 3" xfId="14613" xr:uid="{E4AFA396-6450-4B45-ACC2-61B89AA956F0}"/>
    <cellStyle name="Millares 2 3 2 6 2 3 3 2" xfId="49623" xr:uid="{12A2888C-D750-4812-8D2C-A307A09E0FAB}"/>
    <cellStyle name="Millares 2 3 2 6 2 3 3 3" xfId="32118" xr:uid="{9D6B8C52-5418-4C2C-835B-99EE9B8F7E75}"/>
    <cellStyle name="Millares 2 3 2 6 2 3 4" xfId="40871" xr:uid="{2FB6D9F7-A0E3-4E89-9916-ACA56838B05C}"/>
    <cellStyle name="Millares 2 3 2 6 2 3 5" xfId="23366" xr:uid="{5617BFC5-1989-4C6B-8A50-9E336B98F177}"/>
    <cellStyle name="Millares 2 3 2 6 2 4" xfId="8048" xr:uid="{00000000-0005-0000-0000-0000F40E0000}"/>
    <cellStyle name="Millares 2 3 2 6 2 4 2" xfId="16801" xr:uid="{55AE17DB-E784-4A75-9EBE-C97BDC8EA6A1}"/>
    <cellStyle name="Millares 2 3 2 6 2 4 2 2" xfId="51811" xr:uid="{96415343-32AC-4EFF-9CE8-3C67DFF7A657}"/>
    <cellStyle name="Millares 2 3 2 6 2 4 2 3" xfId="34306" xr:uid="{4503330B-D108-4D31-9299-01963940738D}"/>
    <cellStyle name="Millares 2 3 2 6 2 4 3" xfId="43059" xr:uid="{5E6A7DBD-A553-490B-8A2E-9FD47BE216AB}"/>
    <cellStyle name="Millares 2 3 2 6 2 4 4" xfId="25554" xr:uid="{F3DD6ECF-563F-4D25-B54D-B74189CB6677}"/>
    <cellStyle name="Millares 2 3 2 6 2 5" xfId="12425" xr:uid="{9034E3B4-E1C5-455F-A3CC-595C356E3565}"/>
    <cellStyle name="Millares 2 3 2 6 2 5 2" xfId="47435" xr:uid="{F7CB433F-9263-4069-BB36-D0344877C7E5}"/>
    <cellStyle name="Millares 2 3 2 6 2 5 3" xfId="29930" xr:uid="{DBC8497F-7F67-41E8-8F4F-1159A388713C}"/>
    <cellStyle name="Millares 2 3 2 6 2 6" xfId="38683" xr:uid="{90D65A7E-8A54-4556-BDB6-18ECB3DB8B6E}"/>
    <cellStyle name="Millares 2 3 2 6 2 7" xfId="21178" xr:uid="{C59D4824-211B-4000-AC9F-BD74FE1A1497}"/>
    <cellStyle name="Millares 2 3 2 6 3" xfId="4216" xr:uid="{00000000-0005-0000-0000-0000F50E0000}"/>
    <cellStyle name="Millares 2 3 2 6 3 2" xfId="6405" xr:uid="{00000000-0005-0000-0000-0000F60E0000}"/>
    <cellStyle name="Millares 2 3 2 6 3 2 2" xfId="10782" xr:uid="{00000000-0005-0000-0000-0000F70E0000}"/>
    <cellStyle name="Millares 2 3 2 6 3 2 2 2" xfId="19535" xr:uid="{29FB0D21-318B-40F0-BCF0-6B9CB6B91468}"/>
    <cellStyle name="Millares 2 3 2 6 3 2 2 2 2" xfId="54545" xr:uid="{7772C2F4-FFEE-4C63-A71D-77A761ABAF7A}"/>
    <cellStyle name="Millares 2 3 2 6 3 2 2 2 3" xfId="37040" xr:uid="{7DCF3EFA-526B-4BAB-9C15-878C15A174B6}"/>
    <cellStyle name="Millares 2 3 2 6 3 2 2 3" xfId="45793" xr:uid="{3350C4AD-EDB9-47AA-93EE-3BD51C26E382}"/>
    <cellStyle name="Millares 2 3 2 6 3 2 2 4" xfId="28288" xr:uid="{15F493C6-4EC8-4964-8505-3D88269E0CDD}"/>
    <cellStyle name="Millares 2 3 2 6 3 2 3" xfId="15159" xr:uid="{0559E4C9-37C6-400D-9E7B-5FC78F122D0D}"/>
    <cellStyle name="Millares 2 3 2 6 3 2 3 2" xfId="50169" xr:uid="{07CADC75-F75E-45A3-B302-4EE7F0B2598A}"/>
    <cellStyle name="Millares 2 3 2 6 3 2 3 3" xfId="32664" xr:uid="{C0D1266E-BF59-443E-BBBB-058E2AB60210}"/>
    <cellStyle name="Millares 2 3 2 6 3 2 4" xfId="41417" xr:uid="{47B8E984-AB8E-4B26-983A-A3986BDED751}"/>
    <cellStyle name="Millares 2 3 2 6 3 2 5" xfId="23912" xr:uid="{914A16DD-9AD0-48F8-91F2-51BB92D31C9B}"/>
    <cellStyle name="Millares 2 3 2 6 3 3" xfId="8594" xr:uid="{00000000-0005-0000-0000-0000F80E0000}"/>
    <cellStyle name="Millares 2 3 2 6 3 3 2" xfId="17347" xr:uid="{88E9BB4C-8B55-4396-BCAC-804D1F5DA8C4}"/>
    <cellStyle name="Millares 2 3 2 6 3 3 2 2" xfId="52357" xr:uid="{234FDC90-71EB-41FB-A5FE-41579ADE446B}"/>
    <cellStyle name="Millares 2 3 2 6 3 3 2 3" xfId="34852" xr:uid="{482DFB65-E39C-49F7-9080-11809FEB99C2}"/>
    <cellStyle name="Millares 2 3 2 6 3 3 3" xfId="43605" xr:uid="{0AA8973C-AF7C-45FD-BDE0-FA05AD113090}"/>
    <cellStyle name="Millares 2 3 2 6 3 3 4" xfId="26100" xr:uid="{A0F4951E-025A-4731-8C66-63FDD015FE01}"/>
    <cellStyle name="Millares 2 3 2 6 3 4" xfId="12971" xr:uid="{E7A80604-5029-4E85-895A-0D338B80D8C0}"/>
    <cellStyle name="Millares 2 3 2 6 3 4 2" xfId="47981" xr:uid="{B0A0168E-1A6F-40FA-B534-1A18AE85C846}"/>
    <cellStyle name="Millares 2 3 2 6 3 4 3" xfId="30476" xr:uid="{62C4BFD4-0D79-408C-8C17-642FE145A996}"/>
    <cellStyle name="Millares 2 3 2 6 3 5" xfId="39229" xr:uid="{CFE5804B-A2F1-4544-B948-84AB40434A42}"/>
    <cellStyle name="Millares 2 3 2 6 3 6" xfId="21724" xr:uid="{BD06298E-BC11-4C8F-9915-9315AB503622}"/>
    <cellStyle name="Millares 2 3 2 6 4" xfId="5311" xr:uid="{00000000-0005-0000-0000-0000F90E0000}"/>
    <cellStyle name="Millares 2 3 2 6 4 2" xfId="9688" xr:uid="{00000000-0005-0000-0000-0000FA0E0000}"/>
    <cellStyle name="Millares 2 3 2 6 4 2 2" xfId="18441" xr:uid="{A8ABE182-99D9-4272-A93B-F8141539CCEF}"/>
    <cellStyle name="Millares 2 3 2 6 4 2 2 2" xfId="53451" xr:uid="{59B3F18A-C965-4D13-8989-70978ADFED54}"/>
    <cellStyle name="Millares 2 3 2 6 4 2 2 3" xfId="35946" xr:uid="{589F3119-C506-49F3-A7B7-A7378A35F5E1}"/>
    <cellStyle name="Millares 2 3 2 6 4 2 3" xfId="44699" xr:uid="{AC8B164D-4282-46BF-8927-3404AB706A28}"/>
    <cellStyle name="Millares 2 3 2 6 4 2 4" xfId="27194" xr:uid="{8A6223FA-2A43-4B00-9812-1872304B755A}"/>
    <cellStyle name="Millares 2 3 2 6 4 3" xfId="14065" xr:uid="{6BCCF6CE-EBA2-473C-A275-219B90000F27}"/>
    <cellStyle name="Millares 2 3 2 6 4 3 2" xfId="49075" xr:uid="{1F83E1CB-96FF-4837-9F25-55A91C948B9F}"/>
    <cellStyle name="Millares 2 3 2 6 4 3 3" xfId="31570" xr:uid="{22789A76-94F5-4889-9081-255CE2C401BC}"/>
    <cellStyle name="Millares 2 3 2 6 4 4" xfId="40323" xr:uid="{7679E3DD-0C4E-47CE-9E4A-606F7841F229}"/>
    <cellStyle name="Millares 2 3 2 6 4 5" xfId="22818" xr:uid="{30C975F7-B887-410F-A5E2-ADE0F21E86A9}"/>
    <cellStyle name="Millares 2 3 2 6 5" xfId="7500" xr:uid="{00000000-0005-0000-0000-0000FB0E0000}"/>
    <cellStyle name="Millares 2 3 2 6 5 2" xfId="16253" xr:uid="{277AEDB2-615A-4C8A-897D-0FEA77332493}"/>
    <cellStyle name="Millares 2 3 2 6 5 2 2" xfId="51263" xr:uid="{E9A266D8-E75C-46E2-B6E2-66B568E003E5}"/>
    <cellStyle name="Millares 2 3 2 6 5 2 3" xfId="33758" xr:uid="{88183748-8D36-4AA3-8162-61CC7628D3FF}"/>
    <cellStyle name="Millares 2 3 2 6 5 3" xfId="42511" xr:uid="{FEEE8B21-7C5E-47D4-8E03-06C56C18D164}"/>
    <cellStyle name="Millares 2 3 2 6 5 4" xfId="25006" xr:uid="{20027073-BBBA-4EAF-8514-BD5BEA866F1B}"/>
    <cellStyle name="Millares 2 3 2 6 6" xfId="11877" xr:uid="{6FA17C28-4A3F-49EB-B9C6-372D4E9E873E}"/>
    <cellStyle name="Millares 2 3 2 6 6 2" xfId="46887" xr:uid="{2F55742E-AF82-4477-AA97-AB68DD89CAF5}"/>
    <cellStyle name="Millares 2 3 2 6 6 3" xfId="29382" xr:uid="{1F5020D9-CB7E-4DF0-B28C-8F108B3235B1}"/>
    <cellStyle name="Millares 2 3 2 6 7" xfId="38135" xr:uid="{6311DCAD-3F97-4CA9-B7CC-215F0F9C30BA}"/>
    <cellStyle name="Millares 2 3 2 6 8" xfId="20630" xr:uid="{63A20191-BE9E-4BE2-BEE9-511105FB839C}"/>
    <cellStyle name="Millares 2 3 2 7" xfId="3393" xr:uid="{00000000-0005-0000-0000-0000FC0E0000}"/>
    <cellStyle name="Millares 2 3 2 7 2" xfId="4490" xr:uid="{00000000-0005-0000-0000-0000FD0E0000}"/>
    <cellStyle name="Millares 2 3 2 7 2 2" xfId="6679" xr:uid="{00000000-0005-0000-0000-0000FE0E0000}"/>
    <cellStyle name="Millares 2 3 2 7 2 2 2" xfId="11056" xr:uid="{00000000-0005-0000-0000-0000FF0E0000}"/>
    <cellStyle name="Millares 2 3 2 7 2 2 2 2" xfId="19809" xr:uid="{71F2DDD0-EFA8-4B22-AF8B-923D5B5914D2}"/>
    <cellStyle name="Millares 2 3 2 7 2 2 2 2 2" xfId="54819" xr:uid="{FDBB2D0D-AEE6-4D33-B850-F435CCB460A4}"/>
    <cellStyle name="Millares 2 3 2 7 2 2 2 2 3" xfId="37314" xr:uid="{2F1F5D3B-A7C1-4C85-A892-99F2153D27A1}"/>
    <cellStyle name="Millares 2 3 2 7 2 2 2 3" xfId="46067" xr:uid="{E3379E1F-00A4-4DF4-B349-C0644159A875}"/>
    <cellStyle name="Millares 2 3 2 7 2 2 2 4" xfId="28562" xr:uid="{0F3A5422-932C-4EE8-BAA0-91EBD58B9A20}"/>
    <cellStyle name="Millares 2 3 2 7 2 2 3" xfId="15433" xr:uid="{796967F6-C2B8-4595-B580-87A2FCCB9F79}"/>
    <cellStyle name="Millares 2 3 2 7 2 2 3 2" xfId="50443" xr:uid="{88B636FA-2B58-43D3-841A-1693868E6DDB}"/>
    <cellStyle name="Millares 2 3 2 7 2 2 3 3" xfId="32938" xr:uid="{B7A5F325-4ECC-4E3B-9C29-76A51DF2E10C}"/>
    <cellStyle name="Millares 2 3 2 7 2 2 4" xfId="41691" xr:uid="{2CBEBCF7-D75A-4344-8D4B-788B23BD8D84}"/>
    <cellStyle name="Millares 2 3 2 7 2 2 5" xfId="24186" xr:uid="{EE0B048C-3FB2-41B5-B30B-FC0C8ACF736D}"/>
    <cellStyle name="Millares 2 3 2 7 2 3" xfId="8868" xr:uid="{00000000-0005-0000-0000-0000000F0000}"/>
    <cellStyle name="Millares 2 3 2 7 2 3 2" xfId="17621" xr:uid="{3E394F28-1DA2-4CEF-A6D8-4BB5268E10FF}"/>
    <cellStyle name="Millares 2 3 2 7 2 3 2 2" xfId="52631" xr:uid="{7D50B7E7-BAFE-4BDA-8AD4-2CD411872005}"/>
    <cellStyle name="Millares 2 3 2 7 2 3 2 3" xfId="35126" xr:uid="{8163FE32-F0B5-47A5-A9E3-47B74BDBB5C1}"/>
    <cellStyle name="Millares 2 3 2 7 2 3 3" xfId="43879" xr:uid="{CBCEBB83-5A68-4471-AF3F-61AFD3BD1341}"/>
    <cellStyle name="Millares 2 3 2 7 2 3 4" xfId="26374" xr:uid="{2DC8AA1D-E21B-47AE-BAE7-703C98E596AC}"/>
    <cellStyle name="Millares 2 3 2 7 2 4" xfId="13245" xr:uid="{620E8FE3-2834-409A-A254-4428BEDEB1D9}"/>
    <cellStyle name="Millares 2 3 2 7 2 4 2" xfId="48255" xr:uid="{07F6377C-1A1A-423B-A54C-D6CC9092E900}"/>
    <cellStyle name="Millares 2 3 2 7 2 4 3" xfId="30750" xr:uid="{8C69AF1B-95CE-4288-8FBF-93BA4772FCA2}"/>
    <cellStyle name="Millares 2 3 2 7 2 5" xfId="39503" xr:uid="{823FEBF0-6F98-4596-A960-630FBFE89E89}"/>
    <cellStyle name="Millares 2 3 2 7 2 6" xfId="21998" xr:uid="{D034F5B9-07DE-45FC-B0E8-58A9A04CCFF1}"/>
    <cellStyle name="Millares 2 3 2 7 3" xfId="5585" xr:uid="{00000000-0005-0000-0000-0000010F0000}"/>
    <cellStyle name="Millares 2 3 2 7 3 2" xfId="9962" xr:uid="{00000000-0005-0000-0000-0000020F0000}"/>
    <cellStyle name="Millares 2 3 2 7 3 2 2" xfId="18715" xr:uid="{668E3737-C82E-4F2F-863D-18F1AD91AE0F}"/>
    <cellStyle name="Millares 2 3 2 7 3 2 2 2" xfId="53725" xr:uid="{2DC19285-50F1-4E35-9F98-0FC92E4990AD}"/>
    <cellStyle name="Millares 2 3 2 7 3 2 2 3" xfId="36220" xr:uid="{13D12D68-238F-43B9-8770-E3824EDB8EB8}"/>
    <cellStyle name="Millares 2 3 2 7 3 2 3" xfId="44973" xr:uid="{3F90E180-8ADD-4F41-8743-3BCC96E78E81}"/>
    <cellStyle name="Millares 2 3 2 7 3 2 4" xfId="27468" xr:uid="{D798C12C-E587-431A-8CF5-A5AFDB1A0395}"/>
    <cellStyle name="Millares 2 3 2 7 3 3" xfId="14339" xr:uid="{B24C3C93-D94E-4A1A-AD62-619138B13C08}"/>
    <cellStyle name="Millares 2 3 2 7 3 3 2" xfId="49349" xr:uid="{63088880-EEF6-41E4-AE05-2A2CF3102AE8}"/>
    <cellStyle name="Millares 2 3 2 7 3 3 3" xfId="31844" xr:uid="{983AD5C4-D79F-4D2F-A7DD-292DB63A251C}"/>
    <cellStyle name="Millares 2 3 2 7 3 4" xfId="40597" xr:uid="{8086F994-7D38-4134-9782-440DB89848DE}"/>
    <cellStyle name="Millares 2 3 2 7 3 5" xfId="23092" xr:uid="{5F00BD14-F18C-46DE-A5C9-E151BFFD67A0}"/>
    <cellStyle name="Millares 2 3 2 7 4" xfId="7774" xr:uid="{00000000-0005-0000-0000-0000030F0000}"/>
    <cellStyle name="Millares 2 3 2 7 4 2" xfId="16527" xr:uid="{3C3B099C-2DAE-4CC2-81F6-05D97A2177DF}"/>
    <cellStyle name="Millares 2 3 2 7 4 2 2" xfId="51537" xr:uid="{77512EDE-FAB1-4175-8A5B-B8ACC6FEE2D3}"/>
    <cellStyle name="Millares 2 3 2 7 4 2 3" xfId="34032" xr:uid="{80AA0BA2-B89B-4EB6-B066-41E3AF2745B1}"/>
    <cellStyle name="Millares 2 3 2 7 4 3" xfId="42785" xr:uid="{599A6DCC-F3DB-4275-AB96-F52F58385B7C}"/>
    <cellStyle name="Millares 2 3 2 7 4 4" xfId="25280" xr:uid="{3E57689E-BF97-4027-88F1-C3B772B0E25F}"/>
    <cellStyle name="Millares 2 3 2 7 5" xfId="12151" xr:uid="{7AE3A0EA-2BA0-4C51-A10A-C5F0D4C811C6}"/>
    <cellStyle name="Millares 2 3 2 7 5 2" xfId="47161" xr:uid="{86314E15-D481-4990-ADD8-98169136343D}"/>
    <cellStyle name="Millares 2 3 2 7 5 3" xfId="29656" xr:uid="{FE151DB0-F685-4AB3-8D8A-A035645D4425}"/>
    <cellStyle name="Millares 2 3 2 7 6" xfId="38409" xr:uid="{7FD8A8D7-5A1C-4D12-99A8-4C2F2DCF1F2F}"/>
    <cellStyle name="Millares 2 3 2 7 7" xfId="20904" xr:uid="{64BD2E38-C57B-4555-BD6B-B02524944FD0}"/>
    <cellStyle name="Millares 2 3 2 8" xfId="3943" xr:uid="{00000000-0005-0000-0000-0000040F0000}"/>
    <cellStyle name="Millares 2 3 2 8 2" xfId="6132" xr:uid="{00000000-0005-0000-0000-0000050F0000}"/>
    <cellStyle name="Millares 2 3 2 8 2 2" xfId="10509" xr:uid="{00000000-0005-0000-0000-0000060F0000}"/>
    <cellStyle name="Millares 2 3 2 8 2 2 2" xfId="19262" xr:uid="{09F1CB0A-4063-44E9-92BC-580F11A0907A}"/>
    <cellStyle name="Millares 2 3 2 8 2 2 2 2" xfId="54272" xr:uid="{33BF31AF-1F38-46FC-AC9B-994D3EC2766C}"/>
    <cellStyle name="Millares 2 3 2 8 2 2 2 3" xfId="36767" xr:uid="{907FA905-FE52-472E-857F-929FABC7DE75}"/>
    <cellStyle name="Millares 2 3 2 8 2 2 3" xfId="45520" xr:uid="{03224A9E-CD5F-45E4-A09F-C6FAA49987D4}"/>
    <cellStyle name="Millares 2 3 2 8 2 2 4" xfId="28015" xr:uid="{33A3DCC8-FB07-40FF-8413-61A1262714B1}"/>
    <cellStyle name="Millares 2 3 2 8 2 3" xfId="14886" xr:uid="{F9CFB5F7-0AE2-4ED1-95CB-89B88AAB57BC}"/>
    <cellStyle name="Millares 2 3 2 8 2 3 2" xfId="49896" xr:uid="{3E695562-D93F-4A8E-B6D8-B422474BCC9D}"/>
    <cellStyle name="Millares 2 3 2 8 2 3 3" xfId="32391" xr:uid="{D5F9A0DD-5BD1-4002-85E6-D317139C79E0}"/>
    <cellStyle name="Millares 2 3 2 8 2 4" xfId="41144" xr:uid="{5312901F-D1F9-41B2-BDEF-920253B09458}"/>
    <cellStyle name="Millares 2 3 2 8 2 5" xfId="23639" xr:uid="{3D92B403-18DA-467D-943E-798ADBE400A9}"/>
    <cellStyle name="Millares 2 3 2 8 3" xfId="8321" xr:uid="{00000000-0005-0000-0000-0000070F0000}"/>
    <cellStyle name="Millares 2 3 2 8 3 2" xfId="17074" xr:uid="{2827C163-2395-48D6-A846-5F64B4781DBA}"/>
    <cellStyle name="Millares 2 3 2 8 3 2 2" xfId="52084" xr:uid="{B183F2DD-AEE5-4B70-B0FE-A9DABE31E21A}"/>
    <cellStyle name="Millares 2 3 2 8 3 2 3" xfId="34579" xr:uid="{C43C49F9-25C1-47E6-BFF3-FABE02629D71}"/>
    <cellStyle name="Millares 2 3 2 8 3 3" xfId="43332" xr:uid="{B8B951E8-3A9D-444C-AA6E-8522BAB31D97}"/>
    <cellStyle name="Millares 2 3 2 8 3 4" xfId="25827" xr:uid="{13AC5F99-EC8D-4440-AF9E-E51090380AC9}"/>
    <cellStyle name="Millares 2 3 2 8 4" xfId="12698" xr:uid="{C3B37A84-F51A-4C88-A08B-83853C222483}"/>
    <cellStyle name="Millares 2 3 2 8 4 2" xfId="47708" xr:uid="{3F87E67C-8E1A-4B42-BF21-1D4236EA6416}"/>
    <cellStyle name="Millares 2 3 2 8 4 3" xfId="30203" xr:uid="{F6EE9AB6-8CD7-4B0C-B0A7-ED29A4D3EC3F}"/>
    <cellStyle name="Millares 2 3 2 8 5" xfId="38956" xr:uid="{0952328F-EB1A-4FB6-A2CD-7A773B2F02F8}"/>
    <cellStyle name="Millares 2 3 2 8 6" xfId="21451" xr:uid="{55D841D1-3822-418C-9B99-2AC8BA8B69E6}"/>
    <cellStyle name="Millares 2 3 2 9" xfId="5038" xr:uid="{00000000-0005-0000-0000-0000080F0000}"/>
    <cellStyle name="Millares 2 3 2 9 2" xfId="9415" xr:uid="{00000000-0005-0000-0000-0000090F0000}"/>
    <cellStyle name="Millares 2 3 2 9 2 2" xfId="18168" xr:uid="{AC638660-04DB-4743-8FEB-FE70816FE25E}"/>
    <cellStyle name="Millares 2 3 2 9 2 2 2" xfId="53178" xr:uid="{F0CAE206-3ED3-48A4-A55E-F0906B64EFB2}"/>
    <cellStyle name="Millares 2 3 2 9 2 2 3" xfId="35673" xr:uid="{8490C8FC-12FA-4122-A709-2BD5697AC7D9}"/>
    <cellStyle name="Millares 2 3 2 9 2 3" xfId="44426" xr:uid="{C845C0DC-75A2-42C2-AEC2-64A3A75C9394}"/>
    <cellStyle name="Millares 2 3 2 9 2 4" xfId="26921" xr:uid="{01720AFA-1C39-4FE5-BD6C-DBD5F8195D00}"/>
    <cellStyle name="Millares 2 3 2 9 3" xfId="13792" xr:uid="{76603522-378F-4D7A-A8EE-A39BA257EDBB}"/>
    <cellStyle name="Millares 2 3 2 9 3 2" xfId="48802" xr:uid="{DB392AB4-189D-4285-9868-875BAC2EE5B2}"/>
    <cellStyle name="Millares 2 3 2 9 3 3" xfId="31297" xr:uid="{D9945663-1013-49CD-B531-42093CE0175D}"/>
    <cellStyle name="Millares 2 3 2 9 4" xfId="40050" xr:uid="{6B9987AF-3862-4AF4-9F99-21E6594CA532}"/>
    <cellStyle name="Millares 2 3 2 9 5" xfId="22545" xr:uid="{C4CC8515-96F2-4216-AD9B-9D9A45738E68}"/>
    <cellStyle name="Millares 2 3 3" xfId="216" xr:uid="{00000000-0005-0000-0000-00000A0F0000}"/>
    <cellStyle name="Millares 2 3 3 10" xfId="11606" xr:uid="{80ABCC29-6B2C-4296-934C-AC4DE2CBC44F}"/>
    <cellStyle name="Millares 2 3 3 10 2" xfId="46616" xr:uid="{6B612455-B19F-4AD7-BA63-3D00BC7B3A43}"/>
    <cellStyle name="Millares 2 3 3 10 3" xfId="29111" xr:uid="{B706B8A0-06AC-432E-88C4-3CD0D9153F16}"/>
    <cellStyle name="Millares 2 3 3 11" xfId="37864" xr:uid="{5F352D8E-3E7F-42BF-BFF4-9952A071719E}"/>
    <cellStyle name="Millares 2 3 3 12" xfId="20359" xr:uid="{8A0F7DAB-40E5-4428-B182-159CAAC725C6}"/>
    <cellStyle name="Millares 2 3 3 2" xfId="2945" xr:uid="{00000000-0005-0000-0000-00000B0F0000}"/>
    <cellStyle name="Millares 2 3 3 2 10" xfId="20462" xr:uid="{5487EA78-309F-41AE-95C0-0899F52A1104}"/>
    <cellStyle name="Millares 2 3 3 2 2" xfId="3057" xr:uid="{00000000-0005-0000-0000-00000C0F0000}"/>
    <cellStyle name="Millares 2 3 3 2 2 2" xfId="3333" xr:uid="{00000000-0005-0000-0000-00000D0F0000}"/>
    <cellStyle name="Millares 2 3 3 2 2 2 2" xfId="3886" xr:uid="{00000000-0005-0000-0000-00000E0F0000}"/>
    <cellStyle name="Millares 2 3 3 2 2 2 2 2" xfId="4982" xr:uid="{00000000-0005-0000-0000-00000F0F0000}"/>
    <cellStyle name="Millares 2 3 3 2 2 2 2 2 2" xfId="7171" xr:uid="{00000000-0005-0000-0000-0000100F0000}"/>
    <cellStyle name="Millares 2 3 3 2 2 2 2 2 2 2" xfId="11548" xr:uid="{00000000-0005-0000-0000-0000110F0000}"/>
    <cellStyle name="Millares 2 3 3 2 2 2 2 2 2 2 2" xfId="20301" xr:uid="{D1BA13BD-A531-495B-AFA9-032C3A90308A}"/>
    <cellStyle name="Millares 2 3 3 2 2 2 2 2 2 2 2 2" xfId="55311" xr:uid="{19FC301E-BA6F-4293-9808-B1B7075F35B6}"/>
    <cellStyle name="Millares 2 3 3 2 2 2 2 2 2 2 2 3" xfId="37806" xr:uid="{0152C39B-90C8-4668-9CD9-11249F5B72BC}"/>
    <cellStyle name="Millares 2 3 3 2 2 2 2 2 2 2 3" xfId="46559" xr:uid="{4FCC5641-8247-447D-B2DA-4CA09846E99C}"/>
    <cellStyle name="Millares 2 3 3 2 2 2 2 2 2 2 4" xfId="29054" xr:uid="{79A6C6B6-B79B-4140-BD2B-A3E57C8D6B38}"/>
    <cellStyle name="Millares 2 3 3 2 2 2 2 2 2 3" xfId="15925" xr:uid="{4D03B00D-0884-4CAD-9837-63554B34E862}"/>
    <cellStyle name="Millares 2 3 3 2 2 2 2 2 2 3 2" xfId="50935" xr:uid="{3602DD31-3007-4ABA-8175-4D80995CF047}"/>
    <cellStyle name="Millares 2 3 3 2 2 2 2 2 2 3 3" xfId="33430" xr:uid="{88DC0FA6-3438-4C88-B407-0120BEA3B9AA}"/>
    <cellStyle name="Millares 2 3 3 2 2 2 2 2 2 4" xfId="42183" xr:uid="{30293116-6994-4857-9874-F73E596E7C5E}"/>
    <cellStyle name="Millares 2 3 3 2 2 2 2 2 2 5" xfId="24678" xr:uid="{331C0D7D-0DF1-4D53-BFE2-4E59B199B656}"/>
    <cellStyle name="Millares 2 3 3 2 2 2 2 2 3" xfId="9360" xr:uid="{00000000-0005-0000-0000-0000120F0000}"/>
    <cellStyle name="Millares 2 3 3 2 2 2 2 2 3 2" xfId="18113" xr:uid="{E4429B65-BB6D-44CF-9E12-072A9B7E6ED6}"/>
    <cellStyle name="Millares 2 3 3 2 2 2 2 2 3 2 2" xfId="53123" xr:uid="{37EB6B46-E873-4E23-BD42-26828851EE86}"/>
    <cellStyle name="Millares 2 3 3 2 2 2 2 2 3 2 3" xfId="35618" xr:uid="{0F533C5E-B642-4717-8CA0-504BA20F2436}"/>
    <cellStyle name="Millares 2 3 3 2 2 2 2 2 3 3" xfId="44371" xr:uid="{73213081-3307-48C6-8C7F-562082234353}"/>
    <cellStyle name="Millares 2 3 3 2 2 2 2 2 3 4" xfId="26866" xr:uid="{9EF86E31-87F2-4F7E-BBC2-A7CD8424E79F}"/>
    <cellStyle name="Millares 2 3 3 2 2 2 2 2 4" xfId="13737" xr:uid="{EBA4BC44-938A-4D4F-B7BC-830B04B54E82}"/>
    <cellStyle name="Millares 2 3 3 2 2 2 2 2 4 2" xfId="48747" xr:uid="{8447C476-E314-4F9C-AC7B-C51A9A0BBEEB}"/>
    <cellStyle name="Millares 2 3 3 2 2 2 2 2 4 3" xfId="31242" xr:uid="{CEAD0398-10CE-4C96-8B62-3B4441FDEFAB}"/>
    <cellStyle name="Millares 2 3 3 2 2 2 2 2 5" xfId="39995" xr:uid="{132640C5-06AB-4901-9681-28555A1F3411}"/>
    <cellStyle name="Millares 2 3 3 2 2 2 2 2 6" xfId="22490" xr:uid="{58AB3DA8-0330-49E0-9ACF-FEB4D3BB14E6}"/>
    <cellStyle name="Millares 2 3 3 2 2 2 2 3" xfId="6077" xr:uid="{00000000-0005-0000-0000-0000130F0000}"/>
    <cellStyle name="Millares 2 3 3 2 2 2 2 3 2" xfId="10454" xr:uid="{00000000-0005-0000-0000-0000140F0000}"/>
    <cellStyle name="Millares 2 3 3 2 2 2 2 3 2 2" xfId="19207" xr:uid="{F7A14C15-2D35-46E9-B0CA-9E0FB16F584A}"/>
    <cellStyle name="Millares 2 3 3 2 2 2 2 3 2 2 2" xfId="54217" xr:uid="{083C542D-7E8F-4BC0-8AFD-D8B11E56C417}"/>
    <cellStyle name="Millares 2 3 3 2 2 2 2 3 2 2 3" xfId="36712" xr:uid="{CC62D80E-EE46-4B92-B756-B29CE4AD49AA}"/>
    <cellStyle name="Millares 2 3 3 2 2 2 2 3 2 3" xfId="45465" xr:uid="{FB7DC1D7-F864-48E7-BB63-C298A5898D45}"/>
    <cellStyle name="Millares 2 3 3 2 2 2 2 3 2 4" xfId="27960" xr:uid="{4F8473D6-1E43-4474-B871-A6E0CE3E1AD2}"/>
    <cellStyle name="Millares 2 3 3 2 2 2 2 3 3" xfId="14831" xr:uid="{F736BC5F-4201-4EEE-A999-4625A7DED46B}"/>
    <cellStyle name="Millares 2 3 3 2 2 2 2 3 3 2" xfId="49841" xr:uid="{01267876-898B-49CD-A870-365F56FF9F08}"/>
    <cellStyle name="Millares 2 3 3 2 2 2 2 3 3 3" xfId="32336" xr:uid="{32163197-442D-48A2-929B-14136627C81A}"/>
    <cellStyle name="Millares 2 3 3 2 2 2 2 3 4" xfId="41089" xr:uid="{7C9E9547-A560-4766-B81F-55B9415921AB}"/>
    <cellStyle name="Millares 2 3 3 2 2 2 2 3 5" xfId="23584" xr:uid="{D80B12D4-A842-466D-A928-32D29D11D70D}"/>
    <cellStyle name="Millares 2 3 3 2 2 2 2 4" xfId="8266" xr:uid="{00000000-0005-0000-0000-0000150F0000}"/>
    <cellStyle name="Millares 2 3 3 2 2 2 2 4 2" xfId="17019" xr:uid="{00DABA57-2E29-44E7-B904-3DE66A920CF2}"/>
    <cellStyle name="Millares 2 3 3 2 2 2 2 4 2 2" xfId="52029" xr:uid="{E4DBF979-4030-4B3D-A449-F965F5376EE3}"/>
    <cellStyle name="Millares 2 3 3 2 2 2 2 4 2 3" xfId="34524" xr:uid="{490BE9CC-D1FD-46D2-B327-A6A0E553F0CA}"/>
    <cellStyle name="Millares 2 3 3 2 2 2 2 4 3" xfId="43277" xr:uid="{6FA4ADF6-7E1C-48C5-A86E-1BE6C4FEAA58}"/>
    <cellStyle name="Millares 2 3 3 2 2 2 2 4 4" xfId="25772" xr:uid="{4B3FA728-89C0-4B8D-86CC-0ECF18AB6B7F}"/>
    <cellStyle name="Millares 2 3 3 2 2 2 2 5" xfId="12643" xr:uid="{48EDD9EB-384B-4367-988B-1C97B7320865}"/>
    <cellStyle name="Millares 2 3 3 2 2 2 2 5 2" xfId="47653" xr:uid="{55D0265E-C826-45E2-A28D-969AD8C13E55}"/>
    <cellStyle name="Millares 2 3 3 2 2 2 2 5 3" xfId="30148" xr:uid="{CAE4C203-DACF-4E4A-A8D6-DB3420E41AFE}"/>
    <cellStyle name="Millares 2 3 3 2 2 2 2 6" xfId="38901" xr:uid="{35F6C5F6-AC62-4A47-A684-1746BC5819C7}"/>
    <cellStyle name="Millares 2 3 3 2 2 2 2 7" xfId="21396" xr:uid="{4F185FEE-0C0B-4CD7-83C6-356FB4A6E229}"/>
    <cellStyle name="Millares 2 3 3 2 2 2 3" xfId="4434" xr:uid="{00000000-0005-0000-0000-0000160F0000}"/>
    <cellStyle name="Millares 2 3 3 2 2 2 3 2" xfId="6623" xr:uid="{00000000-0005-0000-0000-0000170F0000}"/>
    <cellStyle name="Millares 2 3 3 2 2 2 3 2 2" xfId="11000" xr:uid="{00000000-0005-0000-0000-0000180F0000}"/>
    <cellStyle name="Millares 2 3 3 2 2 2 3 2 2 2" xfId="19753" xr:uid="{51D8E300-32DD-48F8-8085-A3AEA0EEC414}"/>
    <cellStyle name="Millares 2 3 3 2 2 2 3 2 2 2 2" xfId="54763" xr:uid="{5ACE862A-28F9-4600-8FE3-1A1E56050168}"/>
    <cellStyle name="Millares 2 3 3 2 2 2 3 2 2 2 3" xfId="37258" xr:uid="{B24B2AA3-2AF1-4933-A166-D63A4A6F8054}"/>
    <cellStyle name="Millares 2 3 3 2 2 2 3 2 2 3" xfId="46011" xr:uid="{AAF1CCDF-88A8-4B7B-835C-1C5D1A30BFF2}"/>
    <cellStyle name="Millares 2 3 3 2 2 2 3 2 2 4" xfId="28506" xr:uid="{83ED29F9-357D-463E-AA83-483B91DBEC73}"/>
    <cellStyle name="Millares 2 3 3 2 2 2 3 2 3" xfId="15377" xr:uid="{1EA3C9ED-F846-4167-A5B4-83518D902E59}"/>
    <cellStyle name="Millares 2 3 3 2 2 2 3 2 3 2" xfId="50387" xr:uid="{FEA78F0B-6F34-492E-B6FE-0A5470C93B54}"/>
    <cellStyle name="Millares 2 3 3 2 2 2 3 2 3 3" xfId="32882" xr:uid="{F2D12701-572C-42E2-82BA-39D001C44F2B}"/>
    <cellStyle name="Millares 2 3 3 2 2 2 3 2 4" xfId="41635" xr:uid="{5C40A29E-3C81-4899-AAEA-48433578774B}"/>
    <cellStyle name="Millares 2 3 3 2 2 2 3 2 5" xfId="24130" xr:uid="{A76D2ABE-47FB-4D1F-9A6A-1BC706221314}"/>
    <cellStyle name="Millares 2 3 3 2 2 2 3 3" xfId="8812" xr:uid="{00000000-0005-0000-0000-0000190F0000}"/>
    <cellStyle name="Millares 2 3 3 2 2 2 3 3 2" xfId="17565" xr:uid="{8B0B0E9C-58E0-4065-896E-A2D7680306D6}"/>
    <cellStyle name="Millares 2 3 3 2 2 2 3 3 2 2" xfId="52575" xr:uid="{24985BC0-F064-4891-98B8-6CF7A1403BD9}"/>
    <cellStyle name="Millares 2 3 3 2 2 2 3 3 2 3" xfId="35070" xr:uid="{7A56604C-1FAF-4615-811E-2DF69FE011C7}"/>
    <cellStyle name="Millares 2 3 3 2 2 2 3 3 3" xfId="43823" xr:uid="{4C3C0D1F-3767-4001-B7C7-6B485F4215B0}"/>
    <cellStyle name="Millares 2 3 3 2 2 2 3 3 4" xfId="26318" xr:uid="{A2B47E5C-E0D1-4FCB-B2F7-AA6DC3ADFE5E}"/>
    <cellStyle name="Millares 2 3 3 2 2 2 3 4" xfId="13189" xr:uid="{60FA3B20-963B-4B61-AC31-2AC00E1415E0}"/>
    <cellStyle name="Millares 2 3 3 2 2 2 3 4 2" xfId="48199" xr:uid="{B21C30E5-C025-4E8C-8A60-AB82CDEF7807}"/>
    <cellStyle name="Millares 2 3 3 2 2 2 3 4 3" xfId="30694" xr:uid="{B6632B19-11BE-4C12-96CC-DCF1EDC9E8FD}"/>
    <cellStyle name="Millares 2 3 3 2 2 2 3 5" xfId="39447" xr:uid="{DCF172E0-EBB6-4CFB-A1C1-E827ECC6D17C}"/>
    <cellStyle name="Millares 2 3 3 2 2 2 3 6" xfId="21942" xr:uid="{2DD46C29-433E-450A-8317-FC53C5D56432}"/>
    <cellStyle name="Millares 2 3 3 2 2 2 4" xfId="5529" xr:uid="{00000000-0005-0000-0000-00001A0F0000}"/>
    <cellStyle name="Millares 2 3 3 2 2 2 4 2" xfId="9906" xr:uid="{00000000-0005-0000-0000-00001B0F0000}"/>
    <cellStyle name="Millares 2 3 3 2 2 2 4 2 2" xfId="18659" xr:uid="{399CD111-FF62-4C3D-824E-C308870FEBFD}"/>
    <cellStyle name="Millares 2 3 3 2 2 2 4 2 2 2" xfId="53669" xr:uid="{0B093CBD-FB7D-401B-A005-3A4E7DF1DFC8}"/>
    <cellStyle name="Millares 2 3 3 2 2 2 4 2 2 3" xfId="36164" xr:uid="{FD19699F-2D55-4907-923B-D91FD8B56074}"/>
    <cellStyle name="Millares 2 3 3 2 2 2 4 2 3" xfId="44917" xr:uid="{1D7FFC2E-D217-425B-A762-8FB1CAFFE237}"/>
    <cellStyle name="Millares 2 3 3 2 2 2 4 2 4" xfId="27412" xr:uid="{19F13AFD-69D1-443B-9E8C-9D60F3C5FDEF}"/>
    <cellStyle name="Millares 2 3 3 2 2 2 4 3" xfId="14283" xr:uid="{EAC0BBAA-477D-4510-BD1E-75F2D8955AED}"/>
    <cellStyle name="Millares 2 3 3 2 2 2 4 3 2" xfId="49293" xr:uid="{09A022FD-E816-414E-A84B-1751503348AC}"/>
    <cellStyle name="Millares 2 3 3 2 2 2 4 3 3" xfId="31788" xr:uid="{DC14CB1C-E506-4CE1-99E4-E4748B900AD6}"/>
    <cellStyle name="Millares 2 3 3 2 2 2 4 4" xfId="40541" xr:uid="{F5B150C9-25D6-4B1D-A22C-1CE6C03C6DB7}"/>
    <cellStyle name="Millares 2 3 3 2 2 2 4 5" xfId="23036" xr:uid="{00805131-024D-4C68-B55C-7E4DFB844371}"/>
    <cellStyle name="Millares 2 3 3 2 2 2 5" xfId="7718" xr:uid="{00000000-0005-0000-0000-00001C0F0000}"/>
    <cellStyle name="Millares 2 3 3 2 2 2 5 2" xfId="16471" xr:uid="{21E1C210-250A-4F53-8057-D480112DC397}"/>
    <cellStyle name="Millares 2 3 3 2 2 2 5 2 2" xfId="51481" xr:uid="{AC17321D-E6A7-45B1-9899-228F0B634793}"/>
    <cellStyle name="Millares 2 3 3 2 2 2 5 2 3" xfId="33976" xr:uid="{99D09CAB-CCBC-4863-B2CF-4D3FDFF1F854}"/>
    <cellStyle name="Millares 2 3 3 2 2 2 5 3" xfId="42729" xr:uid="{920F994A-1664-4890-958C-769181217C95}"/>
    <cellStyle name="Millares 2 3 3 2 2 2 5 4" xfId="25224" xr:uid="{C6CCEB0A-617B-40F0-8038-3F4081C1B0E3}"/>
    <cellStyle name="Millares 2 3 3 2 2 2 6" xfId="12095" xr:uid="{9A96C3BA-ED26-4539-85A1-EAE79B67D017}"/>
    <cellStyle name="Millares 2 3 3 2 2 2 6 2" xfId="47105" xr:uid="{C87682F6-2B86-4455-BAF9-C1F116BEB72F}"/>
    <cellStyle name="Millares 2 3 3 2 2 2 6 3" xfId="29600" xr:uid="{67BEF7CE-5EF1-4D3D-A6C7-4D21E02B535B}"/>
    <cellStyle name="Millares 2 3 3 2 2 2 7" xfId="38353" xr:uid="{D6000009-2BAC-4994-BD62-41F0071108E0}"/>
    <cellStyle name="Millares 2 3 3 2 2 2 8" xfId="20848" xr:uid="{F9599360-7A63-4A3B-BA98-4E75F28FFB6A}"/>
    <cellStyle name="Millares 2 3 3 2 2 3" xfId="3612" xr:uid="{00000000-0005-0000-0000-00001D0F0000}"/>
    <cellStyle name="Millares 2 3 3 2 2 3 2" xfId="4708" xr:uid="{00000000-0005-0000-0000-00001E0F0000}"/>
    <cellStyle name="Millares 2 3 3 2 2 3 2 2" xfId="6897" xr:uid="{00000000-0005-0000-0000-00001F0F0000}"/>
    <cellStyle name="Millares 2 3 3 2 2 3 2 2 2" xfId="11274" xr:uid="{00000000-0005-0000-0000-0000200F0000}"/>
    <cellStyle name="Millares 2 3 3 2 2 3 2 2 2 2" xfId="20027" xr:uid="{29DA5246-3373-41BA-AE3C-24CB9840E180}"/>
    <cellStyle name="Millares 2 3 3 2 2 3 2 2 2 2 2" xfId="55037" xr:uid="{07AC6D60-6DF9-4C53-AD03-044A062CFBE2}"/>
    <cellStyle name="Millares 2 3 3 2 2 3 2 2 2 2 3" xfId="37532" xr:uid="{5CED5FDC-311A-4D67-AF29-3E4167646FB3}"/>
    <cellStyle name="Millares 2 3 3 2 2 3 2 2 2 3" xfId="46285" xr:uid="{286FD6E9-8916-4024-814B-3D43FC489614}"/>
    <cellStyle name="Millares 2 3 3 2 2 3 2 2 2 4" xfId="28780" xr:uid="{4415A1A3-5590-4B43-B066-DA7C64D3146C}"/>
    <cellStyle name="Millares 2 3 3 2 2 3 2 2 3" xfId="15651" xr:uid="{90983B8F-DBB9-4C3C-B3DD-E53E0F0059DE}"/>
    <cellStyle name="Millares 2 3 3 2 2 3 2 2 3 2" xfId="50661" xr:uid="{6702975D-9FE0-4B75-BCDE-BAA86675C875}"/>
    <cellStyle name="Millares 2 3 3 2 2 3 2 2 3 3" xfId="33156" xr:uid="{0EEE7047-666F-4F72-97F9-EB392BD0F378}"/>
    <cellStyle name="Millares 2 3 3 2 2 3 2 2 4" xfId="41909" xr:uid="{5C866818-2897-4C56-8058-E89B2C35EFB8}"/>
    <cellStyle name="Millares 2 3 3 2 2 3 2 2 5" xfId="24404" xr:uid="{268EE941-202B-4979-A6DB-70D970E1543B}"/>
    <cellStyle name="Millares 2 3 3 2 2 3 2 3" xfId="9086" xr:uid="{00000000-0005-0000-0000-0000210F0000}"/>
    <cellStyle name="Millares 2 3 3 2 2 3 2 3 2" xfId="17839" xr:uid="{AA28EF9A-CA4D-45B3-A02D-AD1EC8171626}"/>
    <cellStyle name="Millares 2 3 3 2 2 3 2 3 2 2" xfId="52849" xr:uid="{187F8112-95B6-4378-9C36-83B4303BDFC0}"/>
    <cellStyle name="Millares 2 3 3 2 2 3 2 3 2 3" xfId="35344" xr:uid="{07DE03D1-3349-4F74-9E59-202F98FB8ADB}"/>
    <cellStyle name="Millares 2 3 3 2 2 3 2 3 3" xfId="44097" xr:uid="{645C76D8-203A-4957-8743-9E5FFA8AC05A}"/>
    <cellStyle name="Millares 2 3 3 2 2 3 2 3 4" xfId="26592" xr:uid="{21F88578-EE52-4177-B997-A264B9BF6D5F}"/>
    <cellStyle name="Millares 2 3 3 2 2 3 2 4" xfId="13463" xr:uid="{2C76085E-AD29-4503-B2BF-761B0F49C569}"/>
    <cellStyle name="Millares 2 3 3 2 2 3 2 4 2" xfId="48473" xr:uid="{53B11150-4AC8-4E9E-9FAC-4EDAAA9749CD}"/>
    <cellStyle name="Millares 2 3 3 2 2 3 2 4 3" xfId="30968" xr:uid="{A3E01761-72E3-4CB0-A143-0E7AAD936D76}"/>
    <cellStyle name="Millares 2 3 3 2 2 3 2 5" xfId="39721" xr:uid="{2FBEDA2E-F95B-4A3E-9266-1DF832D289D2}"/>
    <cellStyle name="Millares 2 3 3 2 2 3 2 6" xfId="22216" xr:uid="{3E579910-E751-4636-B698-81B301EA4D04}"/>
    <cellStyle name="Millares 2 3 3 2 2 3 3" xfId="5803" xr:uid="{00000000-0005-0000-0000-0000220F0000}"/>
    <cellStyle name="Millares 2 3 3 2 2 3 3 2" xfId="10180" xr:uid="{00000000-0005-0000-0000-0000230F0000}"/>
    <cellStyle name="Millares 2 3 3 2 2 3 3 2 2" xfId="18933" xr:uid="{5AD3490D-FA67-40CE-9DCB-5CE43171B7B3}"/>
    <cellStyle name="Millares 2 3 3 2 2 3 3 2 2 2" xfId="53943" xr:uid="{3A3420A5-AAEE-4AAB-B939-A5270B22A587}"/>
    <cellStyle name="Millares 2 3 3 2 2 3 3 2 2 3" xfId="36438" xr:uid="{5484073F-0705-4E07-B507-1BF4AE771F8D}"/>
    <cellStyle name="Millares 2 3 3 2 2 3 3 2 3" xfId="45191" xr:uid="{2D51FE6D-7BA2-4D74-807B-865BA07B7A86}"/>
    <cellStyle name="Millares 2 3 3 2 2 3 3 2 4" xfId="27686" xr:uid="{8F0B7ED6-17BC-42B2-A4C3-E2A3F26983C2}"/>
    <cellStyle name="Millares 2 3 3 2 2 3 3 3" xfId="14557" xr:uid="{5440BD4D-D7A9-414A-BF29-6058C0DD91DD}"/>
    <cellStyle name="Millares 2 3 3 2 2 3 3 3 2" xfId="49567" xr:uid="{E4BE6E0E-5B5F-4D2A-B533-4A240606BAAE}"/>
    <cellStyle name="Millares 2 3 3 2 2 3 3 3 3" xfId="32062" xr:uid="{A58C70E1-F226-4B12-85C3-65860897EBD3}"/>
    <cellStyle name="Millares 2 3 3 2 2 3 3 4" xfId="40815" xr:uid="{8DCD03E3-C21C-48BF-A598-A447D9FE0C82}"/>
    <cellStyle name="Millares 2 3 3 2 2 3 3 5" xfId="23310" xr:uid="{F9087CA7-E23C-4587-A3FB-B3A3F0124594}"/>
    <cellStyle name="Millares 2 3 3 2 2 3 4" xfId="7992" xr:uid="{00000000-0005-0000-0000-0000240F0000}"/>
    <cellStyle name="Millares 2 3 3 2 2 3 4 2" xfId="16745" xr:uid="{08E2944F-223F-49CE-A209-1F46C353500C}"/>
    <cellStyle name="Millares 2 3 3 2 2 3 4 2 2" xfId="51755" xr:uid="{3ADFBAC9-01CE-427E-9CDE-CF730BF0DE18}"/>
    <cellStyle name="Millares 2 3 3 2 2 3 4 2 3" xfId="34250" xr:uid="{E70B8139-85E1-4944-8BFE-43FEB78E7C2B}"/>
    <cellStyle name="Millares 2 3 3 2 2 3 4 3" xfId="43003" xr:uid="{C5A65246-40A4-411C-8683-CC0B1963CC72}"/>
    <cellStyle name="Millares 2 3 3 2 2 3 4 4" xfId="25498" xr:uid="{0977EAFF-B9B8-4995-BF24-B7DA418AD978}"/>
    <cellStyle name="Millares 2 3 3 2 2 3 5" xfId="12369" xr:uid="{29CED3B0-B829-490B-9741-761ACC28048C}"/>
    <cellStyle name="Millares 2 3 3 2 2 3 5 2" xfId="47379" xr:uid="{95F37107-1686-425C-A42B-2DDCDD67EEDE}"/>
    <cellStyle name="Millares 2 3 3 2 2 3 5 3" xfId="29874" xr:uid="{53012C3F-76FD-47FB-9B28-0C560E202A3B}"/>
    <cellStyle name="Millares 2 3 3 2 2 3 6" xfId="38627" xr:uid="{0FFA8210-7956-496B-8B9E-7C033E629FE9}"/>
    <cellStyle name="Millares 2 3 3 2 2 3 7" xfId="21122" xr:uid="{947EF1D3-D253-466D-8CC6-EB28DEA2310A}"/>
    <cellStyle name="Millares 2 3 3 2 2 4" xfId="4160" xr:uid="{00000000-0005-0000-0000-0000250F0000}"/>
    <cellStyle name="Millares 2 3 3 2 2 4 2" xfId="6349" xr:uid="{00000000-0005-0000-0000-0000260F0000}"/>
    <cellStyle name="Millares 2 3 3 2 2 4 2 2" xfId="10726" xr:uid="{00000000-0005-0000-0000-0000270F0000}"/>
    <cellStyle name="Millares 2 3 3 2 2 4 2 2 2" xfId="19479" xr:uid="{561E4D61-D0B0-444D-A3E1-7E0F2D7C229E}"/>
    <cellStyle name="Millares 2 3 3 2 2 4 2 2 2 2" xfId="54489" xr:uid="{71D51C58-9229-4359-94A1-19A3A96C982D}"/>
    <cellStyle name="Millares 2 3 3 2 2 4 2 2 2 3" xfId="36984" xr:uid="{28A18BEF-2BBD-4810-B3EB-4D0D58F4DAF5}"/>
    <cellStyle name="Millares 2 3 3 2 2 4 2 2 3" xfId="45737" xr:uid="{968E6149-B85A-48BF-A8E6-DDB312FEE68B}"/>
    <cellStyle name="Millares 2 3 3 2 2 4 2 2 4" xfId="28232" xr:uid="{221641B9-EAB2-4EE3-BCCF-C779644E297C}"/>
    <cellStyle name="Millares 2 3 3 2 2 4 2 3" xfId="15103" xr:uid="{D2A8F589-48B2-43D4-A767-B47554A79225}"/>
    <cellStyle name="Millares 2 3 3 2 2 4 2 3 2" xfId="50113" xr:uid="{BC762DBE-35CD-4792-BE5D-1D5D104A9E65}"/>
    <cellStyle name="Millares 2 3 3 2 2 4 2 3 3" xfId="32608" xr:uid="{9A7A74D3-8DF5-43FB-89B4-0DCD055A9757}"/>
    <cellStyle name="Millares 2 3 3 2 2 4 2 4" xfId="41361" xr:uid="{2D56DA0B-5CA3-4B88-A10C-41802E34643B}"/>
    <cellStyle name="Millares 2 3 3 2 2 4 2 5" xfId="23856" xr:uid="{EE9EBCF4-FCCD-45C5-8201-B415DCDDE3F3}"/>
    <cellStyle name="Millares 2 3 3 2 2 4 3" xfId="8538" xr:uid="{00000000-0005-0000-0000-0000280F0000}"/>
    <cellStyle name="Millares 2 3 3 2 2 4 3 2" xfId="17291" xr:uid="{0837F88D-FF17-4F98-BF33-09A766A96687}"/>
    <cellStyle name="Millares 2 3 3 2 2 4 3 2 2" xfId="52301" xr:uid="{067DAA3D-0ED5-4F3A-A465-3DC7150ED576}"/>
    <cellStyle name="Millares 2 3 3 2 2 4 3 2 3" xfId="34796" xr:uid="{7BC2B557-FBE8-40E5-A5E4-7C553B1BB8CF}"/>
    <cellStyle name="Millares 2 3 3 2 2 4 3 3" xfId="43549" xr:uid="{0878FC59-F38D-4CFB-81CF-090B96EC013E}"/>
    <cellStyle name="Millares 2 3 3 2 2 4 3 4" xfId="26044" xr:uid="{16046DDC-206D-4759-A0DC-7E3BBF9D89DA}"/>
    <cellStyle name="Millares 2 3 3 2 2 4 4" xfId="12915" xr:uid="{D50DD0F7-AA18-4730-8FA2-0BCBE345B335}"/>
    <cellStyle name="Millares 2 3 3 2 2 4 4 2" xfId="47925" xr:uid="{F8C96503-A87F-4075-89CE-223CA93426B0}"/>
    <cellStyle name="Millares 2 3 3 2 2 4 4 3" xfId="30420" xr:uid="{70E79763-5FE0-436A-BCDE-9F07E8EB1107}"/>
    <cellStyle name="Millares 2 3 3 2 2 4 5" xfId="39173" xr:uid="{3FCCA642-722D-4606-AB47-CA88312AE81A}"/>
    <cellStyle name="Millares 2 3 3 2 2 4 6" xfId="21668" xr:uid="{6558F220-3E4C-457E-BF70-7ABA029EC0F4}"/>
    <cellStyle name="Millares 2 3 3 2 2 5" xfId="5255" xr:uid="{00000000-0005-0000-0000-0000290F0000}"/>
    <cellStyle name="Millares 2 3 3 2 2 5 2" xfId="9632" xr:uid="{00000000-0005-0000-0000-00002A0F0000}"/>
    <cellStyle name="Millares 2 3 3 2 2 5 2 2" xfId="18385" xr:uid="{9EA95EF6-35BF-40E7-AD07-7120F16892AE}"/>
    <cellStyle name="Millares 2 3 3 2 2 5 2 2 2" xfId="53395" xr:uid="{1D139D8F-6A5E-4470-A006-F3B1DCDB2DDF}"/>
    <cellStyle name="Millares 2 3 3 2 2 5 2 2 3" xfId="35890" xr:uid="{2CF331E9-0EEA-4CF0-9446-17B4CD75F8B4}"/>
    <cellStyle name="Millares 2 3 3 2 2 5 2 3" xfId="44643" xr:uid="{F97BFC79-D8F2-4F9F-958B-F71A84B894DD}"/>
    <cellStyle name="Millares 2 3 3 2 2 5 2 4" xfId="27138" xr:uid="{303BA05E-DCF0-4D6E-8B56-6EE33238619D}"/>
    <cellStyle name="Millares 2 3 3 2 2 5 3" xfId="14009" xr:uid="{FCEB5B45-A1AC-4C09-9B27-4F49AE6EE09D}"/>
    <cellStyle name="Millares 2 3 3 2 2 5 3 2" xfId="49019" xr:uid="{E372EC14-5665-45BF-B079-2E9F2DD47F98}"/>
    <cellStyle name="Millares 2 3 3 2 2 5 3 3" xfId="31514" xr:uid="{B915D46B-4F2D-4C4D-BB6B-4CDFB97B9418}"/>
    <cellStyle name="Millares 2 3 3 2 2 5 4" xfId="40267" xr:uid="{808475C7-3C18-482F-AF84-EEF8418A6B35}"/>
    <cellStyle name="Millares 2 3 3 2 2 5 5" xfId="22762" xr:uid="{5345618D-DE4F-40CC-BCC7-873688D0500A}"/>
    <cellStyle name="Millares 2 3 3 2 2 6" xfId="7444" xr:uid="{00000000-0005-0000-0000-00002B0F0000}"/>
    <cellStyle name="Millares 2 3 3 2 2 6 2" xfId="16197" xr:uid="{16DDC90C-3F9E-4120-BFC2-F4C7CBC2B469}"/>
    <cellStyle name="Millares 2 3 3 2 2 6 2 2" xfId="51207" xr:uid="{A7D64F22-753E-431D-92B8-69618D152E54}"/>
    <cellStyle name="Millares 2 3 3 2 2 6 2 3" xfId="33702" xr:uid="{40852805-4827-4A0B-A100-0BD07DB8EAB2}"/>
    <cellStyle name="Millares 2 3 3 2 2 6 3" xfId="42455" xr:uid="{C5D0AF4F-43ED-4CA4-B1AA-1573E4E274B3}"/>
    <cellStyle name="Millares 2 3 3 2 2 6 4" xfId="24950" xr:uid="{98C62A94-2FFE-463E-9A57-57F9752BF84F}"/>
    <cellStyle name="Millares 2 3 3 2 2 7" xfId="11821" xr:uid="{6D142456-DDC0-4D16-B133-752AA1F982ED}"/>
    <cellStyle name="Millares 2 3 3 2 2 7 2" xfId="46831" xr:uid="{81D7F54C-8E5D-4BF7-8CFD-F741B8CE955C}"/>
    <cellStyle name="Millares 2 3 3 2 2 7 3" xfId="29326" xr:uid="{782B0B8E-7B01-4022-8166-E1C0C8316053}"/>
    <cellStyle name="Millares 2 3 3 2 2 8" xfId="38079" xr:uid="{3084A54E-6863-414B-93B8-9A4824A69D33}"/>
    <cellStyle name="Millares 2 3 3 2 2 9" xfId="20574" xr:uid="{A16B74E0-3C0B-49CE-8328-3D40BFB07C73}"/>
    <cellStyle name="Millares 2 3 3 2 3" xfId="3221" xr:uid="{00000000-0005-0000-0000-00002C0F0000}"/>
    <cellStyle name="Millares 2 3 3 2 3 2" xfId="3774" xr:uid="{00000000-0005-0000-0000-00002D0F0000}"/>
    <cellStyle name="Millares 2 3 3 2 3 2 2" xfId="4870" xr:uid="{00000000-0005-0000-0000-00002E0F0000}"/>
    <cellStyle name="Millares 2 3 3 2 3 2 2 2" xfId="7059" xr:uid="{00000000-0005-0000-0000-00002F0F0000}"/>
    <cellStyle name="Millares 2 3 3 2 3 2 2 2 2" xfId="11436" xr:uid="{00000000-0005-0000-0000-0000300F0000}"/>
    <cellStyle name="Millares 2 3 3 2 3 2 2 2 2 2" xfId="20189" xr:uid="{1748F469-8BF6-4BC5-A52A-EFB37E2AA032}"/>
    <cellStyle name="Millares 2 3 3 2 3 2 2 2 2 2 2" xfId="55199" xr:uid="{2F08D327-B517-467C-8019-F9B2997E86FC}"/>
    <cellStyle name="Millares 2 3 3 2 3 2 2 2 2 2 3" xfId="37694" xr:uid="{A08D5BC0-7204-4354-9C43-2EDB2919FB5D}"/>
    <cellStyle name="Millares 2 3 3 2 3 2 2 2 2 3" xfId="46447" xr:uid="{5003903F-84AA-4CF0-9958-7E6C17FC1E38}"/>
    <cellStyle name="Millares 2 3 3 2 3 2 2 2 2 4" xfId="28942" xr:uid="{4503550E-8A5F-4193-A1D7-3D8AF1357FA2}"/>
    <cellStyle name="Millares 2 3 3 2 3 2 2 2 3" xfId="15813" xr:uid="{48005DCB-2A47-405B-87CE-552634E1CACD}"/>
    <cellStyle name="Millares 2 3 3 2 3 2 2 2 3 2" xfId="50823" xr:uid="{F19E1D36-8482-4C97-BAA2-C11B8E45EEA6}"/>
    <cellStyle name="Millares 2 3 3 2 3 2 2 2 3 3" xfId="33318" xr:uid="{74D6257D-E115-4EAA-A3B2-45682D6883F1}"/>
    <cellStyle name="Millares 2 3 3 2 3 2 2 2 4" xfId="42071" xr:uid="{261D1B7B-D83D-41A5-A513-63C57E65D5CF}"/>
    <cellStyle name="Millares 2 3 3 2 3 2 2 2 5" xfId="24566" xr:uid="{BF428E6A-85FD-4A61-9A10-0C9E638EACBB}"/>
    <cellStyle name="Millares 2 3 3 2 3 2 2 3" xfId="9248" xr:uid="{00000000-0005-0000-0000-0000310F0000}"/>
    <cellStyle name="Millares 2 3 3 2 3 2 2 3 2" xfId="18001" xr:uid="{D03F4590-5409-4890-90A2-FD0BD1F669C3}"/>
    <cellStyle name="Millares 2 3 3 2 3 2 2 3 2 2" xfId="53011" xr:uid="{B8903CD3-5E9A-4375-B65F-88F17F654440}"/>
    <cellStyle name="Millares 2 3 3 2 3 2 2 3 2 3" xfId="35506" xr:uid="{B9E034ED-DEF4-433B-9635-D058AE0E5354}"/>
    <cellStyle name="Millares 2 3 3 2 3 2 2 3 3" xfId="44259" xr:uid="{FBFBD017-6BB1-4007-9E67-7A88EB9EAC82}"/>
    <cellStyle name="Millares 2 3 3 2 3 2 2 3 4" xfId="26754" xr:uid="{2E5D9721-0E9B-4B31-A7B5-6470939483C7}"/>
    <cellStyle name="Millares 2 3 3 2 3 2 2 4" xfId="13625" xr:uid="{D633CF11-53FF-44D1-986B-CDCB87AE9D17}"/>
    <cellStyle name="Millares 2 3 3 2 3 2 2 4 2" xfId="48635" xr:uid="{CFB555C8-A338-44EC-9BF9-EF43E22A3856}"/>
    <cellStyle name="Millares 2 3 3 2 3 2 2 4 3" xfId="31130" xr:uid="{7A0B99E4-9724-4F0F-9AA5-71274805FAE6}"/>
    <cellStyle name="Millares 2 3 3 2 3 2 2 5" xfId="39883" xr:uid="{D6A10D85-D1B5-4D74-9622-044963BFAC9D}"/>
    <cellStyle name="Millares 2 3 3 2 3 2 2 6" xfId="22378" xr:uid="{B030A75E-C99F-4DDB-A949-F46FC777937D}"/>
    <cellStyle name="Millares 2 3 3 2 3 2 3" xfId="5965" xr:uid="{00000000-0005-0000-0000-0000320F0000}"/>
    <cellStyle name="Millares 2 3 3 2 3 2 3 2" xfId="10342" xr:uid="{00000000-0005-0000-0000-0000330F0000}"/>
    <cellStyle name="Millares 2 3 3 2 3 2 3 2 2" xfId="19095" xr:uid="{E84AC73D-A871-43DE-B6EB-E589D53F30E5}"/>
    <cellStyle name="Millares 2 3 3 2 3 2 3 2 2 2" xfId="54105" xr:uid="{D9D5C001-275A-4F98-AB66-19A8216FAB29}"/>
    <cellStyle name="Millares 2 3 3 2 3 2 3 2 2 3" xfId="36600" xr:uid="{781E1985-5934-482B-910B-31DD052D753B}"/>
    <cellStyle name="Millares 2 3 3 2 3 2 3 2 3" xfId="45353" xr:uid="{A9C849E0-2C94-4A28-AE73-D0D6C3E4EE71}"/>
    <cellStyle name="Millares 2 3 3 2 3 2 3 2 4" xfId="27848" xr:uid="{33F47BD7-7833-407A-8142-AC3FAA6B3B8D}"/>
    <cellStyle name="Millares 2 3 3 2 3 2 3 3" xfId="14719" xr:uid="{41629DE2-C19E-42B3-A109-6A7FC633D6F6}"/>
    <cellStyle name="Millares 2 3 3 2 3 2 3 3 2" xfId="49729" xr:uid="{1BAC8E0D-6DCC-40BF-AAFE-DB71D9D73727}"/>
    <cellStyle name="Millares 2 3 3 2 3 2 3 3 3" xfId="32224" xr:uid="{6D7A74AE-1415-470E-A456-915DE8491BBB}"/>
    <cellStyle name="Millares 2 3 3 2 3 2 3 4" xfId="40977" xr:uid="{833B15D4-98F2-433E-8D0E-163E25DABCC2}"/>
    <cellStyle name="Millares 2 3 3 2 3 2 3 5" xfId="23472" xr:uid="{0F516E37-BA90-4CC9-9B95-27FA52C5B029}"/>
    <cellStyle name="Millares 2 3 3 2 3 2 4" xfId="8154" xr:uid="{00000000-0005-0000-0000-0000340F0000}"/>
    <cellStyle name="Millares 2 3 3 2 3 2 4 2" xfId="16907" xr:uid="{76BF876D-6A1A-4686-9369-CC0D07C9F497}"/>
    <cellStyle name="Millares 2 3 3 2 3 2 4 2 2" xfId="51917" xr:uid="{7647448B-60DE-483F-A2BC-9B8AB493EF76}"/>
    <cellStyle name="Millares 2 3 3 2 3 2 4 2 3" xfId="34412" xr:uid="{20A425FA-0306-4D5E-BE58-A8D52CCBD2B8}"/>
    <cellStyle name="Millares 2 3 3 2 3 2 4 3" xfId="43165" xr:uid="{5104C627-9C40-48C6-80CC-8607AA193ABE}"/>
    <cellStyle name="Millares 2 3 3 2 3 2 4 4" xfId="25660" xr:uid="{39B73C42-EAEF-4EAF-805D-729075D211F1}"/>
    <cellStyle name="Millares 2 3 3 2 3 2 5" xfId="12531" xr:uid="{8173C84F-397F-48F8-ACAF-22753E93A0BD}"/>
    <cellStyle name="Millares 2 3 3 2 3 2 5 2" xfId="47541" xr:uid="{18F4EDA2-A13E-426B-A0D3-804F138A3731}"/>
    <cellStyle name="Millares 2 3 3 2 3 2 5 3" xfId="30036" xr:uid="{BF9F48BE-C6D4-4AEE-B0A9-FB8F23F0B61F}"/>
    <cellStyle name="Millares 2 3 3 2 3 2 6" xfId="38789" xr:uid="{0DBEBCB5-8787-4817-9FED-5DC6AC08FCFD}"/>
    <cellStyle name="Millares 2 3 3 2 3 2 7" xfId="21284" xr:uid="{51AC3107-86E6-4F68-94A0-69A6A0293725}"/>
    <cellStyle name="Millares 2 3 3 2 3 3" xfId="4322" xr:uid="{00000000-0005-0000-0000-0000350F0000}"/>
    <cellStyle name="Millares 2 3 3 2 3 3 2" xfId="6511" xr:uid="{00000000-0005-0000-0000-0000360F0000}"/>
    <cellStyle name="Millares 2 3 3 2 3 3 2 2" xfId="10888" xr:uid="{00000000-0005-0000-0000-0000370F0000}"/>
    <cellStyle name="Millares 2 3 3 2 3 3 2 2 2" xfId="19641" xr:uid="{2E18A703-47FB-4C87-A761-E67E7C0D9C3D}"/>
    <cellStyle name="Millares 2 3 3 2 3 3 2 2 2 2" xfId="54651" xr:uid="{4449811D-0E50-4DB3-95A2-0310FD8FBDE2}"/>
    <cellStyle name="Millares 2 3 3 2 3 3 2 2 2 3" xfId="37146" xr:uid="{C0A17952-DC13-4988-A4C7-DC26B874D04E}"/>
    <cellStyle name="Millares 2 3 3 2 3 3 2 2 3" xfId="45899" xr:uid="{A0D7C0E9-D5AA-4EAA-AB18-76CD9ADE5AEB}"/>
    <cellStyle name="Millares 2 3 3 2 3 3 2 2 4" xfId="28394" xr:uid="{4923BD25-96E6-4E49-9A19-B6A22AAE0C87}"/>
    <cellStyle name="Millares 2 3 3 2 3 3 2 3" xfId="15265" xr:uid="{F928F391-5A00-407B-B656-313AE02583CE}"/>
    <cellStyle name="Millares 2 3 3 2 3 3 2 3 2" xfId="50275" xr:uid="{DB0D0FD8-52EE-43AD-BDEC-E3E7536A608D}"/>
    <cellStyle name="Millares 2 3 3 2 3 3 2 3 3" xfId="32770" xr:uid="{7183F88A-2547-4D43-97D3-3D8F4E817FFE}"/>
    <cellStyle name="Millares 2 3 3 2 3 3 2 4" xfId="41523" xr:uid="{99C9CAE9-EE31-462D-B3AA-1C90036289C4}"/>
    <cellStyle name="Millares 2 3 3 2 3 3 2 5" xfId="24018" xr:uid="{635309B6-94A4-4EE0-82E7-FB05E555AAF9}"/>
    <cellStyle name="Millares 2 3 3 2 3 3 3" xfId="8700" xr:uid="{00000000-0005-0000-0000-0000380F0000}"/>
    <cellStyle name="Millares 2 3 3 2 3 3 3 2" xfId="17453" xr:uid="{00DDEC29-007D-4C2A-BB5E-356D4A71FD3B}"/>
    <cellStyle name="Millares 2 3 3 2 3 3 3 2 2" xfId="52463" xr:uid="{C8B6F837-F679-4268-9067-CA15E09838EB}"/>
    <cellStyle name="Millares 2 3 3 2 3 3 3 2 3" xfId="34958" xr:uid="{C6197792-84D5-4812-A969-821C306C4524}"/>
    <cellStyle name="Millares 2 3 3 2 3 3 3 3" xfId="43711" xr:uid="{08AFF8FC-E3BA-4C3C-908F-5B2198E974D0}"/>
    <cellStyle name="Millares 2 3 3 2 3 3 3 4" xfId="26206" xr:uid="{46FCABC4-4825-45E3-A53C-596C777A8377}"/>
    <cellStyle name="Millares 2 3 3 2 3 3 4" xfId="13077" xr:uid="{277FF21B-0046-4E9D-8AA6-2FD86F9258EB}"/>
    <cellStyle name="Millares 2 3 3 2 3 3 4 2" xfId="48087" xr:uid="{01109C14-8D51-4AD1-BFFA-D8CB42AA02CB}"/>
    <cellStyle name="Millares 2 3 3 2 3 3 4 3" xfId="30582" xr:uid="{D446C2CD-C3EC-4763-B4C1-3D985E97AF09}"/>
    <cellStyle name="Millares 2 3 3 2 3 3 5" xfId="39335" xr:uid="{F3774046-416C-4EF0-B6F0-F4BB2BFE8D55}"/>
    <cellStyle name="Millares 2 3 3 2 3 3 6" xfId="21830" xr:uid="{EA8D6173-00C3-4A0D-BBA1-0CFB519D3427}"/>
    <cellStyle name="Millares 2 3 3 2 3 4" xfId="5417" xr:uid="{00000000-0005-0000-0000-0000390F0000}"/>
    <cellStyle name="Millares 2 3 3 2 3 4 2" xfId="9794" xr:uid="{00000000-0005-0000-0000-00003A0F0000}"/>
    <cellStyle name="Millares 2 3 3 2 3 4 2 2" xfId="18547" xr:uid="{CD734B5B-3B73-4E58-B4E9-51D81D0FCC3F}"/>
    <cellStyle name="Millares 2 3 3 2 3 4 2 2 2" xfId="53557" xr:uid="{DE61FCB2-06BE-42FB-B1B0-BE5C2D1B8216}"/>
    <cellStyle name="Millares 2 3 3 2 3 4 2 2 3" xfId="36052" xr:uid="{CE9DF638-F682-417D-B36B-01D73922B3D2}"/>
    <cellStyle name="Millares 2 3 3 2 3 4 2 3" xfId="44805" xr:uid="{72864A57-C671-4E6C-A961-85CBD1DE2F5E}"/>
    <cellStyle name="Millares 2 3 3 2 3 4 2 4" xfId="27300" xr:uid="{5FCBDAAE-2AD5-484D-BCD0-6C8E01D7E678}"/>
    <cellStyle name="Millares 2 3 3 2 3 4 3" xfId="14171" xr:uid="{324DF66A-BBA1-46EB-9F30-C1B2E8D404F2}"/>
    <cellStyle name="Millares 2 3 3 2 3 4 3 2" xfId="49181" xr:uid="{2C252077-6859-4A0B-ACDE-1938AFC95773}"/>
    <cellStyle name="Millares 2 3 3 2 3 4 3 3" xfId="31676" xr:uid="{D9653770-5458-4AA3-A9D8-2C84F03E74E4}"/>
    <cellStyle name="Millares 2 3 3 2 3 4 4" xfId="40429" xr:uid="{A6A133E8-E6CC-4EF1-9FA9-8C0806D8353B}"/>
    <cellStyle name="Millares 2 3 3 2 3 4 5" xfId="22924" xr:uid="{96492897-98DB-47D5-8EB8-8F93B025A35A}"/>
    <cellStyle name="Millares 2 3 3 2 3 5" xfId="7606" xr:uid="{00000000-0005-0000-0000-00003B0F0000}"/>
    <cellStyle name="Millares 2 3 3 2 3 5 2" xfId="16359" xr:uid="{DC7BC4E2-815D-46B5-824D-4AD11478EE70}"/>
    <cellStyle name="Millares 2 3 3 2 3 5 2 2" xfId="51369" xr:uid="{8E19A770-A3BF-46C0-8FFA-3467D633054B}"/>
    <cellStyle name="Millares 2 3 3 2 3 5 2 3" xfId="33864" xr:uid="{E804829B-F3F9-4720-B272-9D3B115335B0}"/>
    <cellStyle name="Millares 2 3 3 2 3 5 3" xfId="42617" xr:uid="{2944C7F3-7455-4B2C-A7E0-EA42A62C66C1}"/>
    <cellStyle name="Millares 2 3 3 2 3 5 4" xfId="25112" xr:uid="{D6B82F60-8340-44A5-870A-5F3EE1BFFDC7}"/>
    <cellStyle name="Millares 2 3 3 2 3 6" xfId="11983" xr:uid="{CD1C326E-7876-426F-B887-09861FC7E0DB}"/>
    <cellStyle name="Millares 2 3 3 2 3 6 2" xfId="46993" xr:uid="{B6695D7A-3CAA-482B-8BD9-7C60A81021FC}"/>
    <cellStyle name="Millares 2 3 3 2 3 6 3" xfId="29488" xr:uid="{7E2EBA12-E15D-4D8D-ABA6-16B43544CB8B}"/>
    <cellStyle name="Millares 2 3 3 2 3 7" xfId="38241" xr:uid="{7A62941C-172A-4180-8C69-47E2040FF3F5}"/>
    <cellStyle name="Millares 2 3 3 2 3 8" xfId="20736" xr:uid="{417CAB73-FF6F-4B6E-8E91-2B975A762BAE}"/>
    <cellStyle name="Millares 2 3 3 2 4" xfId="3500" xr:uid="{00000000-0005-0000-0000-00003C0F0000}"/>
    <cellStyle name="Millares 2 3 3 2 4 2" xfId="4596" xr:uid="{00000000-0005-0000-0000-00003D0F0000}"/>
    <cellStyle name="Millares 2 3 3 2 4 2 2" xfId="6785" xr:uid="{00000000-0005-0000-0000-00003E0F0000}"/>
    <cellStyle name="Millares 2 3 3 2 4 2 2 2" xfId="11162" xr:uid="{00000000-0005-0000-0000-00003F0F0000}"/>
    <cellStyle name="Millares 2 3 3 2 4 2 2 2 2" xfId="19915" xr:uid="{4435874B-414C-4845-857D-711A7019B893}"/>
    <cellStyle name="Millares 2 3 3 2 4 2 2 2 2 2" xfId="54925" xr:uid="{6AE6262B-9F4E-44DC-B796-959046CA3B8A}"/>
    <cellStyle name="Millares 2 3 3 2 4 2 2 2 2 3" xfId="37420" xr:uid="{64209A7A-AFFE-48CB-86ED-0D0762E6981A}"/>
    <cellStyle name="Millares 2 3 3 2 4 2 2 2 3" xfId="46173" xr:uid="{7EA078F3-E9E7-4FCD-9DF8-841DEB593939}"/>
    <cellStyle name="Millares 2 3 3 2 4 2 2 2 4" xfId="28668" xr:uid="{FE03AFDB-A18E-4620-AB7A-3DAB56ABBFF0}"/>
    <cellStyle name="Millares 2 3 3 2 4 2 2 3" xfId="15539" xr:uid="{4743DF63-406C-4294-B37E-D702CB2194EA}"/>
    <cellStyle name="Millares 2 3 3 2 4 2 2 3 2" xfId="50549" xr:uid="{954F624F-1FC1-48F0-91C5-580ABE2BFF38}"/>
    <cellStyle name="Millares 2 3 3 2 4 2 2 3 3" xfId="33044" xr:uid="{C74A9023-D92E-4534-98D0-D7461E0C6782}"/>
    <cellStyle name="Millares 2 3 3 2 4 2 2 4" xfId="41797" xr:uid="{3A8BBBFA-7FDA-4C92-B41E-1EA034D4BDE6}"/>
    <cellStyle name="Millares 2 3 3 2 4 2 2 5" xfId="24292" xr:uid="{527F8479-E49B-44FB-80D2-3201D7E7B1E0}"/>
    <cellStyle name="Millares 2 3 3 2 4 2 3" xfId="8974" xr:uid="{00000000-0005-0000-0000-0000400F0000}"/>
    <cellStyle name="Millares 2 3 3 2 4 2 3 2" xfId="17727" xr:uid="{ECDC49C4-DA62-4AC3-A7BA-FCB26AFAB18A}"/>
    <cellStyle name="Millares 2 3 3 2 4 2 3 2 2" xfId="52737" xr:uid="{B1ADA645-3A73-459C-AB5A-EE3D927EDB31}"/>
    <cellStyle name="Millares 2 3 3 2 4 2 3 2 3" xfId="35232" xr:uid="{14FCB5C3-CEE9-47E6-BABD-303AC6984F9E}"/>
    <cellStyle name="Millares 2 3 3 2 4 2 3 3" xfId="43985" xr:uid="{A1370615-AC9C-48F3-AE75-5BD91D526390}"/>
    <cellStyle name="Millares 2 3 3 2 4 2 3 4" xfId="26480" xr:uid="{3F7D8D5A-EF2C-44D5-A502-A6D8E93398CE}"/>
    <cellStyle name="Millares 2 3 3 2 4 2 4" xfId="13351" xr:uid="{6114307F-E7B8-45E3-8169-5F1E48ED4676}"/>
    <cellStyle name="Millares 2 3 3 2 4 2 4 2" xfId="48361" xr:uid="{02DBF19B-87E3-4775-B5F2-5620773E224B}"/>
    <cellStyle name="Millares 2 3 3 2 4 2 4 3" xfId="30856" xr:uid="{F0EE4CAC-25A7-4115-8DF4-C10B3300CEDE}"/>
    <cellStyle name="Millares 2 3 3 2 4 2 5" xfId="39609" xr:uid="{7DCFB283-1271-4093-95AE-16A739A7B51E}"/>
    <cellStyle name="Millares 2 3 3 2 4 2 6" xfId="22104" xr:uid="{E6B0F550-A140-4DEC-9CCA-E44F0626D837}"/>
    <cellStyle name="Millares 2 3 3 2 4 3" xfId="5691" xr:uid="{00000000-0005-0000-0000-0000410F0000}"/>
    <cellStyle name="Millares 2 3 3 2 4 3 2" xfId="10068" xr:uid="{00000000-0005-0000-0000-0000420F0000}"/>
    <cellStyle name="Millares 2 3 3 2 4 3 2 2" xfId="18821" xr:uid="{AD9C824F-1831-4186-85A5-4C6B5E50C829}"/>
    <cellStyle name="Millares 2 3 3 2 4 3 2 2 2" xfId="53831" xr:uid="{B98FDE27-F8ED-40F6-B53E-B7C7EC2D7DCE}"/>
    <cellStyle name="Millares 2 3 3 2 4 3 2 2 3" xfId="36326" xr:uid="{A8BF18B4-9687-432D-BFC4-A8742461A4E7}"/>
    <cellStyle name="Millares 2 3 3 2 4 3 2 3" xfId="45079" xr:uid="{4B37D2FD-5796-46B1-9893-B5C1DF14C6C1}"/>
    <cellStyle name="Millares 2 3 3 2 4 3 2 4" xfId="27574" xr:uid="{8C3B5EB8-55D3-4451-852A-F5A689147232}"/>
    <cellStyle name="Millares 2 3 3 2 4 3 3" xfId="14445" xr:uid="{738F25A9-2234-4B21-9E8F-9AF3B6B380E9}"/>
    <cellStyle name="Millares 2 3 3 2 4 3 3 2" xfId="49455" xr:uid="{D6A2F9DC-A64B-4595-B0F7-09802A6478EF}"/>
    <cellStyle name="Millares 2 3 3 2 4 3 3 3" xfId="31950" xr:uid="{813A5BA5-B9D4-425F-8CB8-8908954EAAF0}"/>
    <cellStyle name="Millares 2 3 3 2 4 3 4" xfId="40703" xr:uid="{94EE0AAF-BE46-49DE-BE79-4B4AFEC2A90E}"/>
    <cellStyle name="Millares 2 3 3 2 4 3 5" xfId="23198" xr:uid="{57E59C40-4C95-407B-99F6-18643ABF5F59}"/>
    <cellStyle name="Millares 2 3 3 2 4 4" xfId="7880" xr:uid="{00000000-0005-0000-0000-0000430F0000}"/>
    <cellStyle name="Millares 2 3 3 2 4 4 2" xfId="16633" xr:uid="{FDCEB1F8-C0D3-4B86-AD0F-EEAE7F3A8178}"/>
    <cellStyle name="Millares 2 3 3 2 4 4 2 2" xfId="51643" xr:uid="{689C8B32-B87D-4555-AC5F-9B759D7A99E5}"/>
    <cellStyle name="Millares 2 3 3 2 4 4 2 3" xfId="34138" xr:uid="{CE91F94F-6C25-432F-9775-404EC43C03DA}"/>
    <cellStyle name="Millares 2 3 3 2 4 4 3" xfId="42891" xr:uid="{3A9C4BA8-AADA-43EE-9F08-397F527370AF}"/>
    <cellStyle name="Millares 2 3 3 2 4 4 4" xfId="25386" xr:uid="{F366C6BF-A4E6-4CE2-9A16-8265D619D93C}"/>
    <cellStyle name="Millares 2 3 3 2 4 5" xfId="12257" xr:uid="{E1FDF661-7C09-42DC-87DD-E0912A186BF7}"/>
    <cellStyle name="Millares 2 3 3 2 4 5 2" xfId="47267" xr:uid="{6B3C6D8C-47B2-41FC-B20D-AFC89D63B812}"/>
    <cellStyle name="Millares 2 3 3 2 4 5 3" xfId="29762" xr:uid="{0D1AB1EB-FC3E-4D49-B0A0-A8E9828BBB2F}"/>
    <cellStyle name="Millares 2 3 3 2 4 6" xfId="38515" xr:uid="{3E32D89D-2C48-41A7-806E-06E80C0D1CC8}"/>
    <cellStyle name="Millares 2 3 3 2 4 7" xfId="21010" xr:uid="{89616167-B837-4727-B92E-87155387581D}"/>
    <cellStyle name="Millares 2 3 3 2 5" xfId="4048" xr:uid="{00000000-0005-0000-0000-0000440F0000}"/>
    <cellStyle name="Millares 2 3 3 2 5 2" xfId="6237" xr:uid="{00000000-0005-0000-0000-0000450F0000}"/>
    <cellStyle name="Millares 2 3 3 2 5 2 2" xfId="10614" xr:uid="{00000000-0005-0000-0000-0000460F0000}"/>
    <cellStyle name="Millares 2 3 3 2 5 2 2 2" xfId="19367" xr:uid="{6F0EC190-AFC6-4DD1-A1F8-38A1D13E89A6}"/>
    <cellStyle name="Millares 2 3 3 2 5 2 2 2 2" xfId="54377" xr:uid="{F17FB228-4E67-4E0D-B5CA-F10F5FD9D22F}"/>
    <cellStyle name="Millares 2 3 3 2 5 2 2 2 3" xfId="36872" xr:uid="{F8419E3D-F5AC-4F5D-96E3-369F12F138CD}"/>
    <cellStyle name="Millares 2 3 3 2 5 2 2 3" xfId="45625" xr:uid="{8051C1EC-279A-41EB-AEE8-BE080F874AB0}"/>
    <cellStyle name="Millares 2 3 3 2 5 2 2 4" xfId="28120" xr:uid="{8F9F3FB8-317C-4ECE-9ECF-AB20C495ADBB}"/>
    <cellStyle name="Millares 2 3 3 2 5 2 3" xfId="14991" xr:uid="{8B716FDB-CEB6-465E-9412-EDE5E5D374CD}"/>
    <cellStyle name="Millares 2 3 3 2 5 2 3 2" xfId="50001" xr:uid="{8A2AF18E-77B6-48EA-BEAD-A9325E38C539}"/>
    <cellStyle name="Millares 2 3 3 2 5 2 3 3" xfId="32496" xr:uid="{D67FAF9C-E372-4520-90E5-54CAD0993027}"/>
    <cellStyle name="Millares 2 3 3 2 5 2 4" xfId="41249" xr:uid="{6ABC1ADC-5E65-474F-99D9-A99F13178566}"/>
    <cellStyle name="Millares 2 3 3 2 5 2 5" xfId="23744" xr:uid="{9504F659-A623-4697-97EF-271C1C1FE970}"/>
    <cellStyle name="Millares 2 3 3 2 5 3" xfId="8426" xr:uid="{00000000-0005-0000-0000-0000470F0000}"/>
    <cellStyle name="Millares 2 3 3 2 5 3 2" xfId="17179" xr:uid="{6F145472-97EC-4767-8501-A842407D2652}"/>
    <cellStyle name="Millares 2 3 3 2 5 3 2 2" xfId="52189" xr:uid="{EF3E4683-1BB6-40BF-8871-9FE7CE29ABB5}"/>
    <cellStyle name="Millares 2 3 3 2 5 3 2 3" xfId="34684" xr:uid="{BCBE7F0C-30B7-481F-B187-4ED2F9FAB883}"/>
    <cellStyle name="Millares 2 3 3 2 5 3 3" xfId="43437" xr:uid="{8A3724A2-F714-47B0-B685-095049967879}"/>
    <cellStyle name="Millares 2 3 3 2 5 3 4" xfId="25932" xr:uid="{3429EA66-5259-432F-ABBD-5E2C577F809B}"/>
    <cellStyle name="Millares 2 3 3 2 5 4" xfId="12803" xr:uid="{10826F5D-F856-4F82-ADB7-D5E4A173A607}"/>
    <cellStyle name="Millares 2 3 3 2 5 4 2" xfId="47813" xr:uid="{BDBDA090-5D20-4105-A1DE-D56AC71DDD8F}"/>
    <cellStyle name="Millares 2 3 3 2 5 4 3" xfId="30308" xr:uid="{A2A6205A-4EC2-4B02-8010-2583450AD607}"/>
    <cellStyle name="Millares 2 3 3 2 5 5" xfId="39061" xr:uid="{63361032-840E-4052-B242-AE3A09BA5CF5}"/>
    <cellStyle name="Millares 2 3 3 2 5 6" xfId="21556" xr:uid="{B15351D3-F26C-4F2F-8CC4-44C99FC676D5}"/>
    <cellStyle name="Millares 2 3 3 2 6" xfId="5143" xr:uid="{00000000-0005-0000-0000-0000480F0000}"/>
    <cellStyle name="Millares 2 3 3 2 6 2" xfId="9520" xr:uid="{00000000-0005-0000-0000-0000490F0000}"/>
    <cellStyle name="Millares 2 3 3 2 6 2 2" xfId="18273" xr:uid="{597E57A4-3DFE-4592-A39D-10861C39257D}"/>
    <cellStyle name="Millares 2 3 3 2 6 2 2 2" xfId="53283" xr:uid="{285425A0-E209-479B-83F8-1729E4DD8179}"/>
    <cellStyle name="Millares 2 3 3 2 6 2 2 3" xfId="35778" xr:uid="{3584C6F2-E021-432B-8330-E326EB0F885D}"/>
    <cellStyle name="Millares 2 3 3 2 6 2 3" xfId="44531" xr:uid="{B27982C9-4854-4D96-9C51-0B5DB58959D6}"/>
    <cellStyle name="Millares 2 3 3 2 6 2 4" xfId="27026" xr:uid="{216A742E-1B9D-4744-84F5-4E43DFA955DF}"/>
    <cellStyle name="Millares 2 3 3 2 6 3" xfId="13897" xr:uid="{4ED607C2-FD83-48F4-8ED0-D7D55A250995}"/>
    <cellStyle name="Millares 2 3 3 2 6 3 2" xfId="48907" xr:uid="{036C651C-AA4C-4C89-956A-66FC436A0296}"/>
    <cellStyle name="Millares 2 3 3 2 6 3 3" xfId="31402" xr:uid="{3D6E53E9-E9EF-4BD1-8C4B-B65722CE8E28}"/>
    <cellStyle name="Millares 2 3 3 2 6 4" xfId="40155" xr:uid="{9BC6FC82-F50B-43F5-A9D2-F947850CB54E}"/>
    <cellStyle name="Millares 2 3 3 2 6 5" xfId="22650" xr:uid="{ED87D0C9-3648-47D6-A1A3-E206F2AA6151}"/>
    <cellStyle name="Millares 2 3 3 2 7" xfId="7332" xr:uid="{00000000-0005-0000-0000-00004A0F0000}"/>
    <cellStyle name="Millares 2 3 3 2 7 2" xfId="16085" xr:uid="{C3A1DC6B-A217-451F-9CFD-4466F247C25D}"/>
    <cellStyle name="Millares 2 3 3 2 7 2 2" xfId="51095" xr:uid="{91223A03-9B62-4F59-BC6B-43773733DE9E}"/>
    <cellStyle name="Millares 2 3 3 2 7 2 3" xfId="33590" xr:uid="{6B95F8B8-B2F4-4657-ABB7-52E167D41630}"/>
    <cellStyle name="Millares 2 3 3 2 7 3" xfId="42343" xr:uid="{40E0D813-B92A-47E4-BC59-26C9E690E427}"/>
    <cellStyle name="Millares 2 3 3 2 7 4" xfId="24838" xr:uid="{6512C8E9-774C-4486-990C-3E30A7B07187}"/>
    <cellStyle name="Millares 2 3 3 2 8" xfId="11709" xr:uid="{7021BFC7-DB82-4F33-B963-DD5BE99A4306}"/>
    <cellStyle name="Millares 2 3 3 2 8 2" xfId="46719" xr:uid="{57686593-D7D1-44A2-8FCF-A4FE7CC73FFD}"/>
    <cellStyle name="Millares 2 3 3 2 8 3" xfId="29214" xr:uid="{95C7D129-182E-40FB-B32E-DDDE40559CF5}"/>
    <cellStyle name="Millares 2 3 3 2 9" xfId="37967" xr:uid="{0E895ADC-6476-4112-922F-6E1A6C905EA9}"/>
    <cellStyle name="Millares 2 3 3 3" xfId="3000" xr:uid="{00000000-0005-0000-0000-00004B0F0000}"/>
    <cellStyle name="Millares 2 3 3 3 2" xfId="3276" xr:uid="{00000000-0005-0000-0000-00004C0F0000}"/>
    <cellStyle name="Millares 2 3 3 3 2 2" xfId="3829" xr:uid="{00000000-0005-0000-0000-00004D0F0000}"/>
    <cellStyle name="Millares 2 3 3 3 2 2 2" xfId="4925" xr:uid="{00000000-0005-0000-0000-00004E0F0000}"/>
    <cellStyle name="Millares 2 3 3 3 2 2 2 2" xfId="7114" xr:uid="{00000000-0005-0000-0000-00004F0F0000}"/>
    <cellStyle name="Millares 2 3 3 3 2 2 2 2 2" xfId="11491" xr:uid="{00000000-0005-0000-0000-0000500F0000}"/>
    <cellStyle name="Millares 2 3 3 3 2 2 2 2 2 2" xfId="20244" xr:uid="{1AFFD9D3-09CC-4C24-9027-D7978CA29E8E}"/>
    <cellStyle name="Millares 2 3 3 3 2 2 2 2 2 2 2" xfId="55254" xr:uid="{FE552AAA-355C-4876-A367-E2B8808514A2}"/>
    <cellStyle name="Millares 2 3 3 3 2 2 2 2 2 2 3" xfId="37749" xr:uid="{5171076F-A924-49A5-A659-865A9236F144}"/>
    <cellStyle name="Millares 2 3 3 3 2 2 2 2 2 3" xfId="46502" xr:uid="{20E4E87E-ADA3-4242-B1B0-B1D9995A9464}"/>
    <cellStyle name="Millares 2 3 3 3 2 2 2 2 2 4" xfId="28997" xr:uid="{274CCDF0-9E05-4609-89F3-40FE7D78961D}"/>
    <cellStyle name="Millares 2 3 3 3 2 2 2 2 3" xfId="15868" xr:uid="{C3C80ADA-9DBB-4546-81E6-BB8AD33694C1}"/>
    <cellStyle name="Millares 2 3 3 3 2 2 2 2 3 2" xfId="50878" xr:uid="{086DF884-0801-4C5B-B4FF-8295C8DB0107}"/>
    <cellStyle name="Millares 2 3 3 3 2 2 2 2 3 3" xfId="33373" xr:uid="{7CE2C97D-9961-40F3-9543-BDC1E1CE8D6E}"/>
    <cellStyle name="Millares 2 3 3 3 2 2 2 2 4" xfId="42126" xr:uid="{8DF011AB-3339-410D-A7C7-D8EB7D053C32}"/>
    <cellStyle name="Millares 2 3 3 3 2 2 2 2 5" xfId="24621" xr:uid="{6F85FE40-9FDF-4365-98C4-A7CAE81632F2}"/>
    <cellStyle name="Millares 2 3 3 3 2 2 2 3" xfId="9303" xr:uid="{00000000-0005-0000-0000-0000510F0000}"/>
    <cellStyle name="Millares 2 3 3 3 2 2 2 3 2" xfId="18056" xr:uid="{574386CA-B229-4182-ABE2-E953C1649CDE}"/>
    <cellStyle name="Millares 2 3 3 3 2 2 2 3 2 2" xfId="53066" xr:uid="{25E6D758-49F4-424C-AA1D-A94EC4DF1D45}"/>
    <cellStyle name="Millares 2 3 3 3 2 2 2 3 2 3" xfId="35561" xr:uid="{3BE78285-3F52-427A-89E3-7FE5E7387558}"/>
    <cellStyle name="Millares 2 3 3 3 2 2 2 3 3" xfId="44314" xr:uid="{CC3A2A84-A1DA-4CDD-BE1F-347029AD0C5A}"/>
    <cellStyle name="Millares 2 3 3 3 2 2 2 3 4" xfId="26809" xr:uid="{D31C6C9C-1492-4E48-86EB-B0310DAA14EE}"/>
    <cellStyle name="Millares 2 3 3 3 2 2 2 4" xfId="13680" xr:uid="{95D76B41-8411-4B8E-A5DD-28EB05CCAAE6}"/>
    <cellStyle name="Millares 2 3 3 3 2 2 2 4 2" xfId="48690" xr:uid="{3A2FF70C-2FDA-4FA3-98B1-6F65D74213A7}"/>
    <cellStyle name="Millares 2 3 3 3 2 2 2 4 3" xfId="31185" xr:uid="{C7DB37F9-B5AC-4839-8241-9004AD56D1B7}"/>
    <cellStyle name="Millares 2 3 3 3 2 2 2 5" xfId="39938" xr:uid="{11CB1A87-B947-4157-94C5-C61899429CA1}"/>
    <cellStyle name="Millares 2 3 3 3 2 2 2 6" xfId="22433" xr:uid="{9AC6AD0B-165F-43EB-8A85-4D947C605B06}"/>
    <cellStyle name="Millares 2 3 3 3 2 2 3" xfId="6020" xr:uid="{00000000-0005-0000-0000-0000520F0000}"/>
    <cellStyle name="Millares 2 3 3 3 2 2 3 2" xfId="10397" xr:uid="{00000000-0005-0000-0000-0000530F0000}"/>
    <cellStyle name="Millares 2 3 3 3 2 2 3 2 2" xfId="19150" xr:uid="{44473E32-862F-4565-BF11-072C044A38D6}"/>
    <cellStyle name="Millares 2 3 3 3 2 2 3 2 2 2" xfId="54160" xr:uid="{78E5D238-FCC4-4A97-BC7D-57E9DFB3180C}"/>
    <cellStyle name="Millares 2 3 3 3 2 2 3 2 2 3" xfId="36655" xr:uid="{58ED58A0-7D61-4167-B7AB-ABEA620F5924}"/>
    <cellStyle name="Millares 2 3 3 3 2 2 3 2 3" xfId="45408" xr:uid="{2FF4C4FA-3CC3-4DDE-A345-E58E9F96A008}"/>
    <cellStyle name="Millares 2 3 3 3 2 2 3 2 4" xfId="27903" xr:uid="{0C93B0EE-EA3C-411B-A6B8-91FA6F5CF86F}"/>
    <cellStyle name="Millares 2 3 3 3 2 2 3 3" xfId="14774" xr:uid="{BDB7C13F-671A-4DBD-BBB1-BF933CEBC510}"/>
    <cellStyle name="Millares 2 3 3 3 2 2 3 3 2" xfId="49784" xr:uid="{CF5FB9EF-C5ED-4D7D-94C5-83C0C63CA218}"/>
    <cellStyle name="Millares 2 3 3 3 2 2 3 3 3" xfId="32279" xr:uid="{A45301B8-EBF2-419D-9793-BB58BC90BFF2}"/>
    <cellStyle name="Millares 2 3 3 3 2 2 3 4" xfId="41032" xr:uid="{33C533B8-FB2C-47CE-A08B-B1D7B4BA5BAD}"/>
    <cellStyle name="Millares 2 3 3 3 2 2 3 5" xfId="23527" xr:uid="{2C96B7D0-A4D4-477C-9053-DBFF7174E41A}"/>
    <cellStyle name="Millares 2 3 3 3 2 2 4" xfId="8209" xr:uid="{00000000-0005-0000-0000-0000540F0000}"/>
    <cellStyle name="Millares 2 3 3 3 2 2 4 2" xfId="16962" xr:uid="{8622BEE0-2043-43E4-910D-A2EFDC42DFFC}"/>
    <cellStyle name="Millares 2 3 3 3 2 2 4 2 2" xfId="51972" xr:uid="{77F1AFC1-CC9A-4A76-8493-7A1378B738F0}"/>
    <cellStyle name="Millares 2 3 3 3 2 2 4 2 3" xfId="34467" xr:uid="{1B9A1AB8-0036-4D74-BDAA-9AB9CCFB10A9}"/>
    <cellStyle name="Millares 2 3 3 3 2 2 4 3" xfId="43220" xr:uid="{6BAE086B-C0A4-47A1-937B-A7FABEEC4E11}"/>
    <cellStyle name="Millares 2 3 3 3 2 2 4 4" xfId="25715" xr:uid="{17EA06E8-45C7-4B8A-AF95-F61FEAF077CE}"/>
    <cellStyle name="Millares 2 3 3 3 2 2 5" xfId="12586" xr:uid="{1BC84E93-A111-419F-A5C0-8A6B321F17A4}"/>
    <cellStyle name="Millares 2 3 3 3 2 2 5 2" xfId="47596" xr:uid="{54B640CB-6442-44EB-B539-11EAA7EFCA10}"/>
    <cellStyle name="Millares 2 3 3 3 2 2 5 3" xfId="30091" xr:uid="{7627A14A-4266-4AD3-9CBE-C2FB59DC45F2}"/>
    <cellStyle name="Millares 2 3 3 3 2 2 6" xfId="38844" xr:uid="{CAC4740A-9C82-40A1-A7FC-741CE7881ED5}"/>
    <cellStyle name="Millares 2 3 3 3 2 2 7" xfId="21339" xr:uid="{718FB095-88BD-44FA-8BC5-442F3993BCC1}"/>
    <cellStyle name="Millares 2 3 3 3 2 3" xfId="4377" xr:uid="{00000000-0005-0000-0000-0000550F0000}"/>
    <cellStyle name="Millares 2 3 3 3 2 3 2" xfId="6566" xr:uid="{00000000-0005-0000-0000-0000560F0000}"/>
    <cellStyle name="Millares 2 3 3 3 2 3 2 2" xfId="10943" xr:uid="{00000000-0005-0000-0000-0000570F0000}"/>
    <cellStyle name="Millares 2 3 3 3 2 3 2 2 2" xfId="19696" xr:uid="{040D8135-769E-4C00-8050-22A2453002B2}"/>
    <cellStyle name="Millares 2 3 3 3 2 3 2 2 2 2" xfId="54706" xr:uid="{AFAE889C-4BE9-4625-9FE0-1136E778A4D1}"/>
    <cellStyle name="Millares 2 3 3 3 2 3 2 2 2 3" xfId="37201" xr:uid="{E782F825-9F4A-43E0-8A12-24C1BBBCBAA3}"/>
    <cellStyle name="Millares 2 3 3 3 2 3 2 2 3" xfId="45954" xr:uid="{283EE6C7-B892-4EA8-B027-3A3D817AFA7D}"/>
    <cellStyle name="Millares 2 3 3 3 2 3 2 2 4" xfId="28449" xr:uid="{93D29420-39EB-40AD-9BF1-CF1138854BDE}"/>
    <cellStyle name="Millares 2 3 3 3 2 3 2 3" xfId="15320" xr:uid="{F0F0EA9C-7316-4942-82E5-DBB13B036273}"/>
    <cellStyle name="Millares 2 3 3 3 2 3 2 3 2" xfId="50330" xr:uid="{710D0746-9E15-4781-818C-F272125B93F4}"/>
    <cellStyle name="Millares 2 3 3 3 2 3 2 3 3" xfId="32825" xr:uid="{2531518B-D14F-4C5D-B4AD-9EBFEDC6CBC2}"/>
    <cellStyle name="Millares 2 3 3 3 2 3 2 4" xfId="41578" xr:uid="{BEF44D20-1527-4521-A191-CA7004C72A33}"/>
    <cellStyle name="Millares 2 3 3 3 2 3 2 5" xfId="24073" xr:uid="{F23588D3-3114-4783-8ECE-B391FD041EB4}"/>
    <cellStyle name="Millares 2 3 3 3 2 3 3" xfId="8755" xr:uid="{00000000-0005-0000-0000-0000580F0000}"/>
    <cellStyle name="Millares 2 3 3 3 2 3 3 2" xfId="17508" xr:uid="{12A61BFE-2FDE-4C05-8B7A-78CD26226BAE}"/>
    <cellStyle name="Millares 2 3 3 3 2 3 3 2 2" xfId="52518" xr:uid="{3A23F110-8EC9-44F0-96D2-D6E5A96B2F45}"/>
    <cellStyle name="Millares 2 3 3 3 2 3 3 2 3" xfId="35013" xr:uid="{00A6E2A0-762C-45ED-96D6-2626FF72C18D}"/>
    <cellStyle name="Millares 2 3 3 3 2 3 3 3" xfId="43766" xr:uid="{03E3C9C9-2B60-4947-872F-885829775D1E}"/>
    <cellStyle name="Millares 2 3 3 3 2 3 3 4" xfId="26261" xr:uid="{56118E88-2CAA-4BE5-A58A-C1A5755E0B82}"/>
    <cellStyle name="Millares 2 3 3 3 2 3 4" xfId="13132" xr:uid="{3A8DD493-348D-4157-B7B4-DA4CAC3DD847}"/>
    <cellStyle name="Millares 2 3 3 3 2 3 4 2" xfId="48142" xr:uid="{A4E3E2C7-B07B-48D9-B113-5C303D2307B0}"/>
    <cellStyle name="Millares 2 3 3 3 2 3 4 3" xfId="30637" xr:uid="{3190FCEC-F742-4636-B155-ED6678BD7004}"/>
    <cellStyle name="Millares 2 3 3 3 2 3 5" xfId="39390" xr:uid="{1D765BB3-4FE8-4EF5-810F-E9CCA7BEFF76}"/>
    <cellStyle name="Millares 2 3 3 3 2 3 6" xfId="21885" xr:uid="{904484E9-0C82-45C8-A345-F88EAD5C46B2}"/>
    <cellStyle name="Millares 2 3 3 3 2 4" xfId="5472" xr:uid="{00000000-0005-0000-0000-0000590F0000}"/>
    <cellStyle name="Millares 2 3 3 3 2 4 2" xfId="9849" xr:uid="{00000000-0005-0000-0000-00005A0F0000}"/>
    <cellStyle name="Millares 2 3 3 3 2 4 2 2" xfId="18602" xr:uid="{DECE425A-F76B-491E-8E5F-C3BF0C71188C}"/>
    <cellStyle name="Millares 2 3 3 3 2 4 2 2 2" xfId="53612" xr:uid="{9DD50A17-1FD8-4520-BD4C-947F84016578}"/>
    <cellStyle name="Millares 2 3 3 3 2 4 2 2 3" xfId="36107" xr:uid="{4EFFD433-8FE7-4765-8D8B-46D3A856169B}"/>
    <cellStyle name="Millares 2 3 3 3 2 4 2 3" xfId="44860" xr:uid="{B3C588BE-8022-466F-BBAF-4942B38B5CAA}"/>
    <cellStyle name="Millares 2 3 3 3 2 4 2 4" xfId="27355" xr:uid="{16B0665A-82D4-4521-BFD4-47026E30E955}"/>
    <cellStyle name="Millares 2 3 3 3 2 4 3" xfId="14226" xr:uid="{9EF4AA0C-580F-4C2D-BA60-E323410A41E3}"/>
    <cellStyle name="Millares 2 3 3 3 2 4 3 2" xfId="49236" xr:uid="{3A0C0AA4-BEA4-48BE-97CF-C6A211B42349}"/>
    <cellStyle name="Millares 2 3 3 3 2 4 3 3" xfId="31731" xr:uid="{2C13EA0A-26D6-4B15-B147-EAFBF84D6668}"/>
    <cellStyle name="Millares 2 3 3 3 2 4 4" xfId="40484" xr:uid="{D4EFD7FB-DA29-41D3-AFCD-A8A897BB0173}"/>
    <cellStyle name="Millares 2 3 3 3 2 4 5" xfId="22979" xr:uid="{85064902-63D1-4E03-9FC0-65A0983E557C}"/>
    <cellStyle name="Millares 2 3 3 3 2 5" xfId="7661" xr:uid="{00000000-0005-0000-0000-00005B0F0000}"/>
    <cellStyle name="Millares 2 3 3 3 2 5 2" xfId="16414" xr:uid="{534855EF-2D17-4769-9B10-F8A582A63C61}"/>
    <cellStyle name="Millares 2 3 3 3 2 5 2 2" xfId="51424" xr:uid="{F9FD54F7-91A1-4F76-915B-4F10E28406E6}"/>
    <cellStyle name="Millares 2 3 3 3 2 5 2 3" xfId="33919" xr:uid="{1CBE2089-9B69-4A98-82DF-619BE4926376}"/>
    <cellStyle name="Millares 2 3 3 3 2 5 3" xfId="42672" xr:uid="{EC44346A-BCC4-4494-B051-D49630FCD400}"/>
    <cellStyle name="Millares 2 3 3 3 2 5 4" xfId="25167" xr:uid="{9083A091-EA03-42C8-B68D-DA89A6CE4764}"/>
    <cellStyle name="Millares 2 3 3 3 2 6" xfId="12038" xr:uid="{D76621C7-7161-4F91-AD03-AD61B2B0AFBE}"/>
    <cellStyle name="Millares 2 3 3 3 2 6 2" xfId="47048" xr:uid="{87EE68AC-62B8-4D5E-B147-9F22D3A153CA}"/>
    <cellStyle name="Millares 2 3 3 3 2 6 3" xfId="29543" xr:uid="{DCB87356-8D65-4949-B2CB-9626A20A7D68}"/>
    <cellStyle name="Millares 2 3 3 3 2 7" xfId="38296" xr:uid="{43897A6B-8D0B-4FA2-A17B-8916D14D21D7}"/>
    <cellStyle name="Millares 2 3 3 3 2 8" xfId="20791" xr:uid="{B3037556-1BF9-477D-9D1F-318C689F4D0E}"/>
    <cellStyle name="Millares 2 3 3 3 3" xfId="3555" xr:uid="{00000000-0005-0000-0000-00005C0F0000}"/>
    <cellStyle name="Millares 2 3 3 3 3 2" xfId="4651" xr:uid="{00000000-0005-0000-0000-00005D0F0000}"/>
    <cellStyle name="Millares 2 3 3 3 3 2 2" xfId="6840" xr:uid="{00000000-0005-0000-0000-00005E0F0000}"/>
    <cellStyle name="Millares 2 3 3 3 3 2 2 2" xfId="11217" xr:uid="{00000000-0005-0000-0000-00005F0F0000}"/>
    <cellStyle name="Millares 2 3 3 3 3 2 2 2 2" xfId="19970" xr:uid="{6C688541-6AF5-47A5-8319-E37E15888C86}"/>
    <cellStyle name="Millares 2 3 3 3 3 2 2 2 2 2" xfId="54980" xr:uid="{EFFE1CB9-3BB2-436D-9559-1CE097DF97D3}"/>
    <cellStyle name="Millares 2 3 3 3 3 2 2 2 2 3" xfId="37475" xr:uid="{4AC30F9C-6266-43E5-B6A8-B49D3106A66A}"/>
    <cellStyle name="Millares 2 3 3 3 3 2 2 2 3" xfId="46228" xr:uid="{1AD6325C-468E-45F1-B147-ACA8858B0AB4}"/>
    <cellStyle name="Millares 2 3 3 3 3 2 2 2 4" xfId="28723" xr:uid="{A44BE325-E8F5-4996-8DA4-BAD363C94E08}"/>
    <cellStyle name="Millares 2 3 3 3 3 2 2 3" xfId="15594" xr:uid="{25CE5E1F-3FC5-406E-934E-F40C6E95CCB2}"/>
    <cellStyle name="Millares 2 3 3 3 3 2 2 3 2" xfId="50604" xr:uid="{F14EACB6-0B0A-4109-BD56-A61BA06EFA5C}"/>
    <cellStyle name="Millares 2 3 3 3 3 2 2 3 3" xfId="33099" xr:uid="{01C4EE27-EDD1-4477-A4D8-7EC51D3EA681}"/>
    <cellStyle name="Millares 2 3 3 3 3 2 2 4" xfId="41852" xr:uid="{18045F9C-DEEE-45B7-ADED-E1E7EED20845}"/>
    <cellStyle name="Millares 2 3 3 3 3 2 2 5" xfId="24347" xr:uid="{8D67ED4C-F52A-4D29-959E-CD7DAF3C1DB1}"/>
    <cellStyle name="Millares 2 3 3 3 3 2 3" xfId="9029" xr:uid="{00000000-0005-0000-0000-0000600F0000}"/>
    <cellStyle name="Millares 2 3 3 3 3 2 3 2" xfId="17782" xr:uid="{D521D2FA-35EC-4309-8B0E-1616A92F4F2E}"/>
    <cellStyle name="Millares 2 3 3 3 3 2 3 2 2" xfId="52792" xr:uid="{464E818C-AFE1-4E7A-94C1-5A8E3DD5E773}"/>
    <cellStyle name="Millares 2 3 3 3 3 2 3 2 3" xfId="35287" xr:uid="{DE7DC34D-3203-435C-9297-1C356C2BDAD3}"/>
    <cellStyle name="Millares 2 3 3 3 3 2 3 3" xfId="44040" xr:uid="{54A3FC4C-19C5-4DF3-98F9-2D4CD397ED35}"/>
    <cellStyle name="Millares 2 3 3 3 3 2 3 4" xfId="26535" xr:uid="{A839CC6E-DEFB-4546-94C6-E772686D794D}"/>
    <cellStyle name="Millares 2 3 3 3 3 2 4" xfId="13406" xr:uid="{132F9E87-0A8C-438F-9A57-66F4ABA97F89}"/>
    <cellStyle name="Millares 2 3 3 3 3 2 4 2" xfId="48416" xr:uid="{8D11DB2D-22AC-48EC-A8D7-002C9EF4667D}"/>
    <cellStyle name="Millares 2 3 3 3 3 2 4 3" xfId="30911" xr:uid="{4B640F1E-E705-406A-8A08-72C8B3939680}"/>
    <cellStyle name="Millares 2 3 3 3 3 2 5" xfId="39664" xr:uid="{206E610D-5A95-451F-BAB4-99C99B46B895}"/>
    <cellStyle name="Millares 2 3 3 3 3 2 6" xfId="22159" xr:uid="{A76AB00D-9928-45DF-8A68-F397B9015745}"/>
    <cellStyle name="Millares 2 3 3 3 3 3" xfId="5746" xr:uid="{00000000-0005-0000-0000-0000610F0000}"/>
    <cellStyle name="Millares 2 3 3 3 3 3 2" xfId="10123" xr:uid="{00000000-0005-0000-0000-0000620F0000}"/>
    <cellStyle name="Millares 2 3 3 3 3 3 2 2" xfId="18876" xr:uid="{FDA6CE65-E6AF-4D3E-A4C2-F51D81EA4BD9}"/>
    <cellStyle name="Millares 2 3 3 3 3 3 2 2 2" xfId="53886" xr:uid="{56D39E1C-9F00-4B0B-9FCE-DAA7060B7D14}"/>
    <cellStyle name="Millares 2 3 3 3 3 3 2 2 3" xfId="36381" xr:uid="{F29C2F7A-5376-49F5-B205-CE4673EC1A1C}"/>
    <cellStyle name="Millares 2 3 3 3 3 3 2 3" xfId="45134" xr:uid="{2C65C381-3AC9-4A85-A21E-266D7B63DDE9}"/>
    <cellStyle name="Millares 2 3 3 3 3 3 2 4" xfId="27629" xr:uid="{53B42B85-D590-4D25-AE33-847B2F75E697}"/>
    <cellStyle name="Millares 2 3 3 3 3 3 3" xfId="14500" xr:uid="{A1DBBA35-394E-48C8-9079-2666A00B48BC}"/>
    <cellStyle name="Millares 2 3 3 3 3 3 3 2" xfId="49510" xr:uid="{43397CE1-A387-474C-877B-8B042C22F52E}"/>
    <cellStyle name="Millares 2 3 3 3 3 3 3 3" xfId="32005" xr:uid="{AB7CC5BC-6052-4A5F-BC32-2901BA7841DE}"/>
    <cellStyle name="Millares 2 3 3 3 3 3 4" xfId="40758" xr:uid="{06169764-F6CD-41BB-9C00-37A79B1570EC}"/>
    <cellStyle name="Millares 2 3 3 3 3 3 5" xfId="23253" xr:uid="{A15F1F6A-6655-4486-B2B2-D1DE61317402}"/>
    <cellStyle name="Millares 2 3 3 3 3 4" xfId="7935" xr:uid="{00000000-0005-0000-0000-0000630F0000}"/>
    <cellStyle name="Millares 2 3 3 3 3 4 2" xfId="16688" xr:uid="{CB22082B-EB63-4805-8E5E-30AE958608DE}"/>
    <cellStyle name="Millares 2 3 3 3 3 4 2 2" xfId="51698" xr:uid="{65FBF3A6-74EF-4BCC-9D78-6E78647F8442}"/>
    <cellStyle name="Millares 2 3 3 3 3 4 2 3" xfId="34193" xr:uid="{742CA3C2-0154-4ED1-9CF4-14A2A534A3DF}"/>
    <cellStyle name="Millares 2 3 3 3 3 4 3" xfId="42946" xr:uid="{21DCACD2-3625-4BA3-91A3-9EF8B3736D2A}"/>
    <cellStyle name="Millares 2 3 3 3 3 4 4" xfId="25441" xr:uid="{E488AC3F-39E7-4072-B230-E525698A76FD}"/>
    <cellStyle name="Millares 2 3 3 3 3 5" xfId="12312" xr:uid="{47DF621A-61D1-473A-A944-5CE2670E52A5}"/>
    <cellStyle name="Millares 2 3 3 3 3 5 2" xfId="47322" xr:uid="{94380C92-225D-4747-B398-A29A8FE52E2A}"/>
    <cellStyle name="Millares 2 3 3 3 3 5 3" xfId="29817" xr:uid="{DEC75C23-9593-45F0-A788-263A682732EE}"/>
    <cellStyle name="Millares 2 3 3 3 3 6" xfId="38570" xr:uid="{604E1E5C-9734-4DF5-93A8-EEB7B3957AC3}"/>
    <cellStyle name="Millares 2 3 3 3 3 7" xfId="21065" xr:uid="{C5F20109-0B90-4B33-A35E-E9B31D15A2A3}"/>
    <cellStyle name="Millares 2 3 3 3 4" xfId="4103" xr:uid="{00000000-0005-0000-0000-0000640F0000}"/>
    <cellStyle name="Millares 2 3 3 3 4 2" xfId="6292" xr:uid="{00000000-0005-0000-0000-0000650F0000}"/>
    <cellStyle name="Millares 2 3 3 3 4 2 2" xfId="10669" xr:uid="{00000000-0005-0000-0000-0000660F0000}"/>
    <cellStyle name="Millares 2 3 3 3 4 2 2 2" xfId="19422" xr:uid="{534902CF-DA76-4D23-8403-1B7E4D441CF5}"/>
    <cellStyle name="Millares 2 3 3 3 4 2 2 2 2" xfId="54432" xr:uid="{7A8947CC-10D5-4C7C-8539-447AC2F24A09}"/>
    <cellStyle name="Millares 2 3 3 3 4 2 2 2 3" xfId="36927" xr:uid="{354EB2C6-C518-496B-B1E6-063C61DD3061}"/>
    <cellStyle name="Millares 2 3 3 3 4 2 2 3" xfId="45680" xr:uid="{E1C15AA1-B875-4A12-A8BA-62E94BEFC38B}"/>
    <cellStyle name="Millares 2 3 3 3 4 2 2 4" xfId="28175" xr:uid="{348F12C0-7396-4564-A863-5DA333DD8530}"/>
    <cellStyle name="Millares 2 3 3 3 4 2 3" xfId="15046" xr:uid="{45B795A5-184D-493F-9AFB-CEE3538E5066}"/>
    <cellStyle name="Millares 2 3 3 3 4 2 3 2" xfId="50056" xr:uid="{A4B28913-3540-453D-AB5D-8CFEF222428A}"/>
    <cellStyle name="Millares 2 3 3 3 4 2 3 3" xfId="32551" xr:uid="{AA997348-617D-48B2-964B-DD4057F86C2D}"/>
    <cellStyle name="Millares 2 3 3 3 4 2 4" xfId="41304" xr:uid="{2FE4654E-C208-4D01-8BD0-39AA09867CE8}"/>
    <cellStyle name="Millares 2 3 3 3 4 2 5" xfId="23799" xr:uid="{E8DF5190-38F9-4109-A0FC-1DC59C3CB059}"/>
    <cellStyle name="Millares 2 3 3 3 4 3" xfId="8481" xr:uid="{00000000-0005-0000-0000-0000670F0000}"/>
    <cellStyle name="Millares 2 3 3 3 4 3 2" xfId="17234" xr:uid="{B42F86CB-7BC8-4AE6-B2C7-1EC997AC39E9}"/>
    <cellStyle name="Millares 2 3 3 3 4 3 2 2" xfId="52244" xr:uid="{CC5223DE-FB50-4E3F-9542-6132FE10B558}"/>
    <cellStyle name="Millares 2 3 3 3 4 3 2 3" xfId="34739" xr:uid="{719792C4-77F9-4650-8DA8-972455AE9A22}"/>
    <cellStyle name="Millares 2 3 3 3 4 3 3" xfId="43492" xr:uid="{4C272B1D-8C44-49B4-B607-5264B1048803}"/>
    <cellStyle name="Millares 2 3 3 3 4 3 4" xfId="25987" xr:uid="{463DA4CF-4D62-4603-89DF-DA71CAE32BC8}"/>
    <cellStyle name="Millares 2 3 3 3 4 4" xfId="12858" xr:uid="{DABAA418-F789-4B14-BD2E-90F5F27F9A10}"/>
    <cellStyle name="Millares 2 3 3 3 4 4 2" xfId="47868" xr:uid="{E76A7260-FFD4-40F9-9265-11AA7A27A7FE}"/>
    <cellStyle name="Millares 2 3 3 3 4 4 3" xfId="30363" xr:uid="{928203D1-C901-4750-B7C9-A2F23B395D6B}"/>
    <cellStyle name="Millares 2 3 3 3 4 5" xfId="39116" xr:uid="{455846D0-E591-4A34-971F-8DE00FF67414}"/>
    <cellStyle name="Millares 2 3 3 3 4 6" xfId="21611" xr:uid="{CC028A7F-2419-4EFC-9BBA-E931F9F06479}"/>
    <cellStyle name="Millares 2 3 3 3 5" xfId="5198" xr:uid="{00000000-0005-0000-0000-0000680F0000}"/>
    <cellStyle name="Millares 2 3 3 3 5 2" xfId="9575" xr:uid="{00000000-0005-0000-0000-0000690F0000}"/>
    <cellStyle name="Millares 2 3 3 3 5 2 2" xfId="18328" xr:uid="{A4FE4924-6795-433E-8FE5-329473ADF0A5}"/>
    <cellStyle name="Millares 2 3 3 3 5 2 2 2" xfId="53338" xr:uid="{9E0201AD-37BE-438F-A24D-326D22A90A13}"/>
    <cellStyle name="Millares 2 3 3 3 5 2 2 3" xfId="35833" xr:uid="{E922632C-C896-42D6-92C8-524ECF38FCB6}"/>
    <cellStyle name="Millares 2 3 3 3 5 2 3" xfId="44586" xr:uid="{960B870A-D9A2-4D1C-B6CC-18B813F6BA36}"/>
    <cellStyle name="Millares 2 3 3 3 5 2 4" xfId="27081" xr:uid="{0C4C3483-E05C-4319-A753-1F2DD9E6A1DE}"/>
    <cellStyle name="Millares 2 3 3 3 5 3" xfId="13952" xr:uid="{AF4AF973-9481-44E6-87E0-D63DBCD0F015}"/>
    <cellStyle name="Millares 2 3 3 3 5 3 2" xfId="48962" xr:uid="{5D71069A-6246-4530-A0E2-FA617829C7F1}"/>
    <cellStyle name="Millares 2 3 3 3 5 3 3" xfId="31457" xr:uid="{8D58C169-93D3-4A6E-8901-9F7F7E39BFF9}"/>
    <cellStyle name="Millares 2 3 3 3 5 4" xfId="40210" xr:uid="{3D8DBC9F-E08B-4ED9-81ED-C4DCDE0142EF}"/>
    <cellStyle name="Millares 2 3 3 3 5 5" xfId="22705" xr:uid="{54937860-3746-4685-AA97-5AC15A61EDE6}"/>
    <cellStyle name="Millares 2 3 3 3 6" xfId="7387" xr:uid="{00000000-0005-0000-0000-00006A0F0000}"/>
    <cellStyle name="Millares 2 3 3 3 6 2" xfId="16140" xr:uid="{A6733FBD-8647-451F-B67A-52B652A1FE14}"/>
    <cellStyle name="Millares 2 3 3 3 6 2 2" xfId="51150" xr:uid="{91B31493-8D73-4324-BE16-C7844D61F476}"/>
    <cellStyle name="Millares 2 3 3 3 6 2 3" xfId="33645" xr:uid="{43B2BC88-B82E-4415-BC5F-9D1498EE29C1}"/>
    <cellStyle name="Millares 2 3 3 3 6 3" xfId="42398" xr:uid="{A0E8664D-36DF-4688-A9F9-632F5980D109}"/>
    <cellStyle name="Millares 2 3 3 3 6 4" xfId="24893" xr:uid="{BDFD6C3F-1E3C-444B-922B-7BF6C043B4CC}"/>
    <cellStyle name="Millares 2 3 3 3 7" xfId="11764" xr:uid="{FD4F8E18-54B7-4BAB-94F0-56F5F1EDE111}"/>
    <cellStyle name="Millares 2 3 3 3 7 2" xfId="46774" xr:uid="{07C2B394-0EEC-43B7-A1E6-D142CC660204}"/>
    <cellStyle name="Millares 2 3 3 3 7 3" xfId="29269" xr:uid="{0F9FA7FB-53DC-4FE7-8D5E-71DCA299E7A3}"/>
    <cellStyle name="Millares 2 3 3 3 8" xfId="38022" xr:uid="{D5CDEEBD-B078-4EDB-8373-5B311D4D103E}"/>
    <cellStyle name="Millares 2 3 3 3 9" xfId="20517" xr:uid="{70240A30-EE46-44FB-B1CA-E86735A0902B}"/>
    <cellStyle name="Millares 2 3 3 4" xfId="2887" xr:uid="{00000000-0005-0000-0000-00006B0F0000}"/>
    <cellStyle name="Millares 2 3 3 4 2" xfId="3166" xr:uid="{00000000-0005-0000-0000-00006C0F0000}"/>
    <cellStyle name="Millares 2 3 3 4 2 2" xfId="3719" xr:uid="{00000000-0005-0000-0000-00006D0F0000}"/>
    <cellStyle name="Millares 2 3 3 4 2 2 2" xfId="4815" xr:uid="{00000000-0005-0000-0000-00006E0F0000}"/>
    <cellStyle name="Millares 2 3 3 4 2 2 2 2" xfId="7004" xr:uid="{00000000-0005-0000-0000-00006F0F0000}"/>
    <cellStyle name="Millares 2 3 3 4 2 2 2 2 2" xfId="11381" xr:uid="{00000000-0005-0000-0000-0000700F0000}"/>
    <cellStyle name="Millares 2 3 3 4 2 2 2 2 2 2" xfId="20134" xr:uid="{0F7206DD-F3E4-4B72-BF73-BCC4097A35F6}"/>
    <cellStyle name="Millares 2 3 3 4 2 2 2 2 2 2 2" xfId="55144" xr:uid="{50F946DC-CD59-4D56-A980-1675100B34BB}"/>
    <cellStyle name="Millares 2 3 3 4 2 2 2 2 2 2 3" xfId="37639" xr:uid="{8F8D041D-564B-40A3-B20E-B6C527809356}"/>
    <cellStyle name="Millares 2 3 3 4 2 2 2 2 2 3" xfId="46392" xr:uid="{5ED0BF13-3745-4DDA-95C1-DA13BF93D8E8}"/>
    <cellStyle name="Millares 2 3 3 4 2 2 2 2 2 4" xfId="28887" xr:uid="{968BA3D8-D85A-4703-999C-7B14C8290BDC}"/>
    <cellStyle name="Millares 2 3 3 4 2 2 2 2 3" xfId="15758" xr:uid="{FB632633-C672-4051-A409-E0F495E0AB1E}"/>
    <cellStyle name="Millares 2 3 3 4 2 2 2 2 3 2" xfId="50768" xr:uid="{333A807F-9058-42A1-96A3-4098C60F70D8}"/>
    <cellStyle name="Millares 2 3 3 4 2 2 2 2 3 3" xfId="33263" xr:uid="{6EF6F893-1722-4882-89A6-FA62E211B0CF}"/>
    <cellStyle name="Millares 2 3 3 4 2 2 2 2 4" xfId="42016" xr:uid="{EA116140-C45D-481C-AD61-651A3C27D318}"/>
    <cellStyle name="Millares 2 3 3 4 2 2 2 2 5" xfId="24511" xr:uid="{5B6EA7A0-C23B-4EF8-9BFF-3B1063F0D631}"/>
    <cellStyle name="Millares 2 3 3 4 2 2 2 3" xfId="9193" xr:uid="{00000000-0005-0000-0000-0000710F0000}"/>
    <cellStyle name="Millares 2 3 3 4 2 2 2 3 2" xfId="17946" xr:uid="{473B8B18-BB6A-4F11-B181-E5C2BDF609DA}"/>
    <cellStyle name="Millares 2 3 3 4 2 2 2 3 2 2" xfId="52956" xr:uid="{715E57B7-74C6-4E72-BA10-FC132D3C26F2}"/>
    <cellStyle name="Millares 2 3 3 4 2 2 2 3 2 3" xfId="35451" xr:uid="{A533A8C3-CE20-49CA-8D86-7EA23F15BE8F}"/>
    <cellStyle name="Millares 2 3 3 4 2 2 2 3 3" xfId="44204" xr:uid="{BA9BFC9A-73B6-47F5-85E4-E3D438895FD9}"/>
    <cellStyle name="Millares 2 3 3 4 2 2 2 3 4" xfId="26699" xr:uid="{3F01DE4E-A500-4B76-92D3-B4A99F9BE917}"/>
    <cellStyle name="Millares 2 3 3 4 2 2 2 4" xfId="13570" xr:uid="{6BFB2021-B9DF-48F1-A966-A5E754DA91CE}"/>
    <cellStyle name="Millares 2 3 3 4 2 2 2 4 2" xfId="48580" xr:uid="{91DEEB96-0198-4D98-8114-23CFF2547ADD}"/>
    <cellStyle name="Millares 2 3 3 4 2 2 2 4 3" xfId="31075" xr:uid="{623D1C69-96DE-4D88-AEB2-FA43E312F0B4}"/>
    <cellStyle name="Millares 2 3 3 4 2 2 2 5" xfId="39828" xr:uid="{5F2421BF-A6B1-4EC6-9457-8ECAD31B5F39}"/>
    <cellStyle name="Millares 2 3 3 4 2 2 2 6" xfId="22323" xr:uid="{53D657FD-8D34-41D6-9E64-995636F96F58}"/>
    <cellStyle name="Millares 2 3 3 4 2 2 3" xfId="5910" xr:uid="{00000000-0005-0000-0000-0000720F0000}"/>
    <cellStyle name="Millares 2 3 3 4 2 2 3 2" xfId="10287" xr:uid="{00000000-0005-0000-0000-0000730F0000}"/>
    <cellStyle name="Millares 2 3 3 4 2 2 3 2 2" xfId="19040" xr:uid="{ACA182F1-E66F-48ED-9BBD-DA205D968C67}"/>
    <cellStyle name="Millares 2 3 3 4 2 2 3 2 2 2" xfId="54050" xr:uid="{BC28E302-3346-451C-9C51-7CA617A142F1}"/>
    <cellStyle name="Millares 2 3 3 4 2 2 3 2 2 3" xfId="36545" xr:uid="{05332423-1FDE-48C4-AEC4-325C9661913B}"/>
    <cellStyle name="Millares 2 3 3 4 2 2 3 2 3" xfId="45298" xr:uid="{7C543302-E21C-424A-B1D1-49FE81F9CA7F}"/>
    <cellStyle name="Millares 2 3 3 4 2 2 3 2 4" xfId="27793" xr:uid="{D32A9AB6-33FC-4EDD-A25B-8B574FE4B9DC}"/>
    <cellStyle name="Millares 2 3 3 4 2 2 3 3" xfId="14664" xr:uid="{6ED55B82-D63B-4731-84E8-1103F4625D09}"/>
    <cellStyle name="Millares 2 3 3 4 2 2 3 3 2" xfId="49674" xr:uid="{FAD2CB43-8E00-4519-B588-0F1E08297AD1}"/>
    <cellStyle name="Millares 2 3 3 4 2 2 3 3 3" xfId="32169" xr:uid="{1D0CF872-F162-45F2-AC33-23B124461199}"/>
    <cellStyle name="Millares 2 3 3 4 2 2 3 4" xfId="40922" xr:uid="{ED118937-2645-403E-A296-73C1C1899152}"/>
    <cellStyle name="Millares 2 3 3 4 2 2 3 5" xfId="23417" xr:uid="{D4C92726-2560-411A-A8B3-0F6F790B2839}"/>
    <cellStyle name="Millares 2 3 3 4 2 2 4" xfId="8099" xr:uid="{00000000-0005-0000-0000-0000740F0000}"/>
    <cellStyle name="Millares 2 3 3 4 2 2 4 2" xfId="16852" xr:uid="{F96A2104-FC2B-41A9-9185-EB8DC8967CE2}"/>
    <cellStyle name="Millares 2 3 3 4 2 2 4 2 2" xfId="51862" xr:uid="{5F49694E-9223-495E-ACB2-D8E733A326E6}"/>
    <cellStyle name="Millares 2 3 3 4 2 2 4 2 3" xfId="34357" xr:uid="{5C2CDF6F-D4C4-4F25-A165-49561A08967A}"/>
    <cellStyle name="Millares 2 3 3 4 2 2 4 3" xfId="43110" xr:uid="{AFDCEB8B-C5D2-460A-B341-7D2A9B52A524}"/>
    <cellStyle name="Millares 2 3 3 4 2 2 4 4" xfId="25605" xr:uid="{366D3DD8-6E9F-4286-BC24-B435897B5446}"/>
    <cellStyle name="Millares 2 3 3 4 2 2 5" xfId="12476" xr:uid="{3EB3CDE7-5206-47D4-959D-7AF1B3DA0D81}"/>
    <cellStyle name="Millares 2 3 3 4 2 2 5 2" xfId="47486" xr:uid="{75BB3D97-9420-45B7-97F1-DF69D8529D62}"/>
    <cellStyle name="Millares 2 3 3 4 2 2 5 3" xfId="29981" xr:uid="{4D2E5257-1F23-41E3-BB4D-7C5DD95FC876}"/>
    <cellStyle name="Millares 2 3 3 4 2 2 6" xfId="38734" xr:uid="{17B98335-D974-4FEC-BE8D-F240817029C4}"/>
    <cellStyle name="Millares 2 3 3 4 2 2 7" xfId="21229" xr:uid="{4DA152A5-627D-4C77-8290-427CF525284F}"/>
    <cellStyle name="Millares 2 3 3 4 2 3" xfId="4267" xr:uid="{00000000-0005-0000-0000-0000750F0000}"/>
    <cellStyle name="Millares 2 3 3 4 2 3 2" xfId="6456" xr:uid="{00000000-0005-0000-0000-0000760F0000}"/>
    <cellStyle name="Millares 2 3 3 4 2 3 2 2" xfId="10833" xr:uid="{00000000-0005-0000-0000-0000770F0000}"/>
    <cellStyle name="Millares 2 3 3 4 2 3 2 2 2" xfId="19586" xr:uid="{FDB11F97-01FE-4C6F-9BF7-EB877EA5EA23}"/>
    <cellStyle name="Millares 2 3 3 4 2 3 2 2 2 2" xfId="54596" xr:uid="{76A4C330-6DB9-4D1B-950B-034BCC27E05D}"/>
    <cellStyle name="Millares 2 3 3 4 2 3 2 2 2 3" xfId="37091" xr:uid="{D9418766-269F-4038-A21B-18193FA298CF}"/>
    <cellStyle name="Millares 2 3 3 4 2 3 2 2 3" xfId="45844" xr:uid="{0D5BAA59-B90A-4833-A1F2-A1653BD8C381}"/>
    <cellStyle name="Millares 2 3 3 4 2 3 2 2 4" xfId="28339" xr:uid="{0C572BBE-9918-49F8-9EA8-7E0D9F6D509F}"/>
    <cellStyle name="Millares 2 3 3 4 2 3 2 3" xfId="15210" xr:uid="{42767C16-1577-440D-8E74-420E24292509}"/>
    <cellStyle name="Millares 2 3 3 4 2 3 2 3 2" xfId="50220" xr:uid="{2D544D75-983B-4D28-9850-57B7A6A31819}"/>
    <cellStyle name="Millares 2 3 3 4 2 3 2 3 3" xfId="32715" xr:uid="{BAD3B19A-DF4B-46D8-B93E-3D75CA6A73E3}"/>
    <cellStyle name="Millares 2 3 3 4 2 3 2 4" xfId="41468" xr:uid="{528A575A-385B-4FB7-8DE2-AF596D7F378A}"/>
    <cellStyle name="Millares 2 3 3 4 2 3 2 5" xfId="23963" xr:uid="{5178EF48-491C-470F-991C-EA92A5BE9B89}"/>
    <cellStyle name="Millares 2 3 3 4 2 3 3" xfId="8645" xr:uid="{00000000-0005-0000-0000-0000780F0000}"/>
    <cellStyle name="Millares 2 3 3 4 2 3 3 2" xfId="17398" xr:uid="{8119DF50-AD9F-4A52-A613-505046A7A606}"/>
    <cellStyle name="Millares 2 3 3 4 2 3 3 2 2" xfId="52408" xr:uid="{3A54C38A-5C01-425B-A35F-268C76E51E62}"/>
    <cellStyle name="Millares 2 3 3 4 2 3 3 2 3" xfId="34903" xr:uid="{D7BD9E81-F8B3-439A-BA0B-70911DA06767}"/>
    <cellStyle name="Millares 2 3 3 4 2 3 3 3" xfId="43656" xr:uid="{E97E3163-527B-42A6-BAE8-3EFC97D8DB3A}"/>
    <cellStyle name="Millares 2 3 3 4 2 3 3 4" xfId="26151" xr:uid="{FE5B7034-A42F-4A41-AEE2-65CE89C8585E}"/>
    <cellStyle name="Millares 2 3 3 4 2 3 4" xfId="13022" xr:uid="{3AEF1BF0-3CA5-41BA-A617-70D48302D521}"/>
    <cellStyle name="Millares 2 3 3 4 2 3 4 2" xfId="48032" xr:uid="{58E4CD43-1677-4B4D-B51C-070A4BBF844B}"/>
    <cellStyle name="Millares 2 3 3 4 2 3 4 3" xfId="30527" xr:uid="{A82C8458-70A4-46B4-A9F5-B0B4712E0326}"/>
    <cellStyle name="Millares 2 3 3 4 2 3 5" xfId="39280" xr:uid="{1305D762-BA58-479B-86E9-6688B627E885}"/>
    <cellStyle name="Millares 2 3 3 4 2 3 6" xfId="21775" xr:uid="{B7256761-1630-4901-AC3E-64C8A633C423}"/>
    <cellStyle name="Millares 2 3 3 4 2 4" xfId="5362" xr:uid="{00000000-0005-0000-0000-0000790F0000}"/>
    <cellStyle name="Millares 2 3 3 4 2 4 2" xfId="9739" xr:uid="{00000000-0005-0000-0000-00007A0F0000}"/>
    <cellStyle name="Millares 2 3 3 4 2 4 2 2" xfId="18492" xr:uid="{336BFB02-47AD-4058-832D-EB8E1F5884A1}"/>
    <cellStyle name="Millares 2 3 3 4 2 4 2 2 2" xfId="53502" xr:uid="{9B28859F-894E-4FEA-B3C3-FB8527560676}"/>
    <cellStyle name="Millares 2 3 3 4 2 4 2 2 3" xfId="35997" xr:uid="{FB5E68E4-B5EB-4063-B997-B7FD10D1AD60}"/>
    <cellStyle name="Millares 2 3 3 4 2 4 2 3" xfId="44750" xr:uid="{1A04C30D-6B98-4860-B2C2-8256FC1F9ED0}"/>
    <cellStyle name="Millares 2 3 3 4 2 4 2 4" xfId="27245" xr:uid="{069EDC9F-2AE8-44F2-AD17-E20E7DA8454E}"/>
    <cellStyle name="Millares 2 3 3 4 2 4 3" xfId="14116" xr:uid="{89AE070D-3D80-4F48-9D09-807AF2FB1C4C}"/>
    <cellStyle name="Millares 2 3 3 4 2 4 3 2" xfId="49126" xr:uid="{D698F0CF-2BE2-4FB0-AEE7-1865AB6CA515}"/>
    <cellStyle name="Millares 2 3 3 4 2 4 3 3" xfId="31621" xr:uid="{70371703-CB7A-48E2-BA49-58EC47C6266D}"/>
    <cellStyle name="Millares 2 3 3 4 2 4 4" xfId="40374" xr:uid="{987DB02B-17B5-4990-B9C2-1CE286092910}"/>
    <cellStyle name="Millares 2 3 3 4 2 4 5" xfId="22869" xr:uid="{F36BE757-02F1-4582-A87B-B058DD186CBD}"/>
    <cellStyle name="Millares 2 3 3 4 2 5" xfId="7551" xr:uid="{00000000-0005-0000-0000-00007B0F0000}"/>
    <cellStyle name="Millares 2 3 3 4 2 5 2" xfId="16304" xr:uid="{DC6100A0-88A2-4DD9-BBB1-B120C5DC3C70}"/>
    <cellStyle name="Millares 2 3 3 4 2 5 2 2" xfId="51314" xr:uid="{359322A4-69EB-47A3-AE07-5B854D1C895F}"/>
    <cellStyle name="Millares 2 3 3 4 2 5 2 3" xfId="33809" xr:uid="{B3BFD2AF-E8BF-40CC-A577-2B4F637FFAD7}"/>
    <cellStyle name="Millares 2 3 3 4 2 5 3" xfId="42562" xr:uid="{2ABD188B-4D92-4FE5-9C4D-34E196A507F6}"/>
    <cellStyle name="Millares 2 3 3 4 2 5 4" xfId="25057" xr:uid="{BF875AE0-0FFC-4BED-919E-E657B3CA8CDD}"/>
    <cellStyle name="Millares 2 3 3 4 2 6" xfId="11928" xr:uid="{676142F8-96B7-4A95-934C-E9A0D82FF99E}"/>
    <cellStyle name="Millares 2 3 3 4 2 6 2" xfId="46938" xr:uid="{CEF91CEF-9121-44CE-A909-C14E4FF97CB2}"/>
    <cellStyle name="Millares 2 3 3 4 2 6 3" xfId="29433" xr:uid="{9FA87B36-A534-4998-B015-6D3558026B64}"/>
    <cellStyle name="Millares 2 3 3 4 2 7" xfId="38186" xr:uid="{54BFE62B-4C99-40C8-93DD-D6BD01DA0F58}"/>
    <cellStyle name="Millares 2 3 3 4 2 8" xfId="20681" xr:uid="{9348D9DC-17E3-491F-A7B3-BDF83B0471DC}"/>
    <cellStyle name="Millares 2 3 3 4 3" xfId="3445" xr:uid="{00000000-0005-0000-0000-00007C0F0000}"/>
    <cellStyle name="Millares 2 3 3 4 3 2" xfId="4541" xr:uid="{00000000-0005-0000-0000-00007D0F0000}"/>
    <cellStyle name="Millares 2 3 3 4 3 2 2" xfId="6730" xr:uid="{00000000-0005-0000-0000-00007E0F0000}"/>
    <cellStyle name="Millares 2 3 3 4 3 2 2 2" xfId="11107" xr:uid="{00000000-0005-0000-0000-00007F0F0000}"/>
    <cellStyle name="Millares 2 3 3 4 3 2 2 2 2" xfId="19860" xr:uid="{BA2D5BB7-43DE-49DF-B6DF-1D1452BB4644}"/>
    <cellStyle name="Millares 2 3 3 4 3 2 2 2 2 2" xfId="54870" xr:uid="{0205BB3E-9078-4287-870A-ACA5645FA7B6}"/>
    <cellStyle name="Millares 2 3 3 4 3 2 2 2 2 3" xfId="37365" xr:uid="{0600C338-553E-4379-BE3C-04E566D44369}"/>
    <cellStyle name="Millares 2 3 3 4 3 2 2 2 3" xfId="46118" xr:uid="{E4FE629A-E471-409F-81D5-D9E6793F4F1A}"/>
    <cellStyle name="Millares 2 3 3 4 3 2 2 2 4" xfId="28613" xr:uid="{0BF21723-174A-4CCF-9C03-A1428893260E}"/>
    <cellStyle name="Millares 2 3 3 4 3 2 2 3" xfId="15484" xr:uid="{F2BB3A0B-53C7-4430-886F-F3266CAA194B}"/>
    <cellStyle name="Millares 2 3 3 4 3 2 2 3 2" xfId="50494" xr:uid="{888733DE-9838-4B3B-BFF1-ABA1896824E9}"/>
    <cellStyle name="Millares 2 3 3 4 3 2 2 3 3" xfId="32989" xr:uid="{02D67CC4-9CB0-4C4F-B61E-8F76D7A80EF5}"/>
    <cellStyle name="Millares 2 3 3 4 3 2 2 4" xfId="41742" xr:uid="{2E3828FC-47F4-4E7D-B504-AB48C5F42DFF}"/>
    <cellStyle name="Millares 2 3 3 4 3 2 2 5" xfId="24237" xr:uid="{C3097D34-D83A-466A-B7E3-73A3A64A64D9}"/>
    <cellStyle name="Millares 2 3 3 4 3 2 3" xfId="8919" xr:uid="{00000000-0005-0000-0000-0000800F0000}"/>
    <cellStyle name="Millares 2 3 3 4 3 2 3 2" xfId="17672" xr:uid="{5F2D7A84-7D20-4654-AF13-A5A1C741BD92}"/>
    <cellStyle name="Millares 2 3 3 4 3 2 3 2 2" xfId="52682" xr:uid="{F7033673-DBF1-4A5F-A205-6EE5E016A07F}"/>
    <cellStyle name="Millares 2 3 3 4 3 2 3 2 3" xfId="35177" xr:uid="{0AFDC800-1214-4BBE-92E9-29D01754C418}"/>
    <cellStyle name="Millares 2 3 3 4 3 2 3 3" xfId="43930" xr:uid="{DF216D54-E13C-4E49-A3F3-0AE74F7C3F52}"/>
    <cellStyle name="Millares 2 3 3 4 3 2 3 4" xfId="26425" xr:uid="{1A953AF3-1D28-44FF-8719-542523BF5DA6}"/>
    <cellStyle name="Millares 2 3 3 4 3 2 4" xfId="13296" xr:uid="{E28E17C5-39E0-4261-9697-752B1237F4A0}"/>
    <cellStyle name="Millares 2 3 3 4 3 2 4 2" xfId="48306" xr:uid="{A4062CEC-952C-4ABB-82CF-78E609EC4590}"/>
    <cellStyle name="Millares 2 3 3 4 3 2 4 3" xfId="30801" xr:uid="{F4D2960C-F099-4004-BA44-B2A0B44A61D3}"/>
    <cellStyle name="Millares 2 3 3 4 3 2 5" xfId="39554" xr:uid="{33795815-6497-44B8-9399-75E0D3ADA518}"/>
    <cellStyle name="Millares 2 3 3 4 3 2 6" xfId="22049" xr:uid="{86607244-27A1-4E29-9C67-69AEC0F1BFCB}"/>
    <cellStyle name="Millares 2 3 3 4 3 3" xfId="5636" xr:uid="{00000000-0005-0000-0000-0000810F0000}"/>
    <cellStyle name="Millares 2 3 3 4 3 3 2" xfId="10013" xr:uid="{00000000-0005-0000-0000-0000820F0000}"/>
    <cellStyle name="Millares 2 3 3 4 3 3 2 2" xfId="18766" xr:uid="{253424FB-4E4D-4518-8725-BE6B765B61DF}"/>
    <cellStyle name="Millares 2 3 3 4 3 3 2 2 2" xfId="53776" xr:uid="{47494557-7EA9-4B29-AA38-A5BA54481CA4}"/>
    <cellStyle name="Millares 2 3 3 4 3 3 2 2 3" xfId="36271" xr:uid="{C3D25CA4-9349-45ED-818D-A2124F3184AE}"/>
    <cellStyle name="Millares 2 3 3 4 3 3 2 3" xfId="45024" xr:uid="{E3D87932-763F-45A3-A0AB-4A0B594AADAD}"/>
    <cellStyle name="Millares 2 3 3 4 3 3 2 4" xfId="27519" xr:uid="{A5A57270-A038-4FFC-B553-C92F3CCBC8F5}"/>
    <cellStyle name="Millares 2 3 3 4 3 3 3" xfId="14390" xr:uid="{FF5ED129-7182-4E63-91C4-211869B5BFD5}"/>
    <cellStyle name="Millares 2 3 3 4 3 3 3 2" xfId="49400" xr:uid="{B5086508-4652-4D0D-B50A-306ECAFC0379}"/>
    <cellStyle name="Millares 2 3 3 4 3 3 3 3" xfId="31895" xr:uid="{125EAE07-19EF-498B-A5EE-8DC1803F7901}"/>
    <cellStyle name="Millares 2 3 3 4 3 3 4" xfId="40648" xr:uid="{5E02C494-A220-49C4-8281-2A95DF442456}"/>
    <cellStyle name="Millares 2 3 3 4 3 3 5" xfId="23143" xr:uid="{8647E6DC-7628-4885-BA84-116B88F35BD1}"/>
    <cellStyle name="Millares 2 3 3 4 3 4" xfId="7825" xr:uid="{00000000-0005-0000-0000-0000830F0000}"/>
    <cellStyle name="Millares 2 3 3 4 3 4 2" xfId="16578" xr:uid="{E26C9B42-108B-45BD-8531-92864D4B999D}"/>
    <cellStyle name="Millares 2 3 3 4 3 4 2 2" xfId="51588" xr:uid="{149FFD58-DCB5-43A3-A719-4F6C4D98E2BA}"/>
    <cellStyle name="Millares 2 3 3 4 3 4 2 3" xfId="34083" xr:uid="{73F03418-E32F-4536-8C93-F53CE1517D25}"/>
    <cellStyle name="Millares 2 3 3 4 3 4 3" xfId="42836" xr:uid="{E8B14DA7-9D01-47B8-A9B9-405F7D22843B}"/>
    <cellStyle name="Millares 2 3 3 4 3 4 4" xfId="25331" xr:uid="{9263C009-D583-4FE9-AA64-B36B57645C43}"/>
    <cellStyle name="Millares 2 3 3 4 3 5" xfId="12202" xr:uid="{DE7FF07A-156F-4F10-AA1A-36CB026CD8BC}"/>
    <cellStyle name="Millares 2 3 3 4 3 5 2" xfId="47212" xr:uid="{74A573D0-FD2D-4830-9573-3E0AE2014E74}"/>
    <cellStyle name="Millares 2 3 3 4 3 5 3" xfId="29707" xr:uid="{1905DA60-E263-421D-945D-BC4606C63B06}"/>
    <cellStyle name="Millares 2 3 3 4 3 6" xfId="38460" xr:uid="{238196C3-8762-4E36-A94C-54DA87352E15}"/>
    <cellStyle name="Millares 2 3 3 4 3 7" xfId="20955" xr:uid="{BB9BA441-49E3-4981-938B-19F4AD9B6D87}"/>
    <cellStyle name="Millares 2 3 3 4 4" xfId="3993" xr:uid="{00000000-0005-0000-0000-0000840F0000}"/>
    <cellStyle name="Millares 2 3 3 4 4 2" xfId="6182" xr:uid="{00000000-0005-0000-0000-0000850F0000}"/>
    <cellStyle name="Millares 2 3 3 4 4 2 2" xfId="10559" xr:uid="{00000000-0005-0000-0000-0000860F0000}"/>
    <cellStyle name="Millares 2 3 3 4 4 2 2 2" xfId="19312" xr:uid="{EBD6584D-988C-4AD7-8BEF-E85802D96F0E}"/>
    <cellStyle name="Millares 2 3 3 4 4 2 2 2 2" xfId="54322" xr:uid="{CD006894-9719-42FC-8142-7AB93E361B8E}"/>
    <cellStyle name="Millares 2 3 3 4 4 2 2 2 3" xfId="36817" xr:uid="{79136BB7-C728-46C0-9862-EC892BF9E4DE}"/>
    <cellStyle name="Millares 2 3 3 4 4 2 2 3" xfId="45570" xr:uid="{89A2B500-FAC5-4399-826D-A8B8AEB60937}"/>
    <cellStyle name="Millares 2 3 3 4 4 2 2 4" xfId="28065" xr:uid="{D8279A79-526E-4B1B-BB63-EE6589F985AE}"/>
    <cellStyle name="Millares 2 3 3 4 4 2 3" xfId="14936" xr:uid="{163DDBBA-AF7C-43F6-9489-D72F0F5F4509}"/>
    <cellStyle name="Millares 2 3 3 4 4 2 3 2" xfId="49946" xr:uid="{9350785A-9133-4422-92FD-F8378532EDE1}"/>
    <cellStyle name="Millares 2 3 3 4 4 2 3 3" xfId="32441" xr:uid="{81B4BC80-D14B-43B1-BE77-64ADF30B1F31}"/>
    <cellStyle name="Millares 2 3 3 4 4 2 4" xfId="41194" xr:uid="{7640E6D9-BF70-4347-B2F0-A61B27C06B54}"/>
    <cellStyle name="Millares 2 3 3 4 4 2 5" xfId="23689" xr:uid="{F34F6E9D-1C43-4888-8108-53B7B1B8FC7A}"/>
    <cellStyle name="Millares 2 3 3 4 4 3" xfId="8371" xr:uid="{00000000-0005-0000-0000-0000870F0000}"/>
    <cellStyle name="Millares 2 3 3 4 4 3 2" xfId="17124" xr:uid="{F332ADC0-C369-4822-B10E-486A413B2139}"/>
    <cellStyle name="Millares 2 3 3 4 4 3 2 2" xfId="52134" xr:uid="{D07CF05D-9D16-43F6-ABF2-7C31FA94FAE0}"/>
    <cellStyle name="Millares 2 3 3 4 4 3 2 3" xfId="34629" xr:uid="{8C6DCDBD-CFEC-4496-8333-DDC465DBF9F6}"/>
    <cellStyle name="Millares 2 3 3 4 4 3 3" xfId="43382" xr:uid="{2EAF47AE-6540-4D0B-92E3-EFD3553F8F88}"/>
    <cellStyle name="Millares 2 3 3 4 4 3 4" xfId="25877" xr:uid="{EEA1EE79-FD25-4BD9-AB80-ED829BE687AC}"/>
    <cellStyle name="Millares 2 3 3 4 4 4" xfId="12748" xr:uid="{43AB6FFA-C441-45AC-BC6A-5FEA1954D53A}"/>
    <cellStyle name="Millares 2 3 3 4 4 4 2" xfId="47758" xr:uid="{BA112500-4892-46C7-A14F-C6CADE55CD63}"/>
    <cellStyle name="Millares 2 3 3 4 4 4 3" xfId="30253" xr:uid="{894B6F56-6B1C-48F7-88DB-71D2DD2A3F51}"/>
    <cellStyle name="Millares 2 3 3 4 4 5" xfId="39006" xr:uid="{A31F7FDC-D698-44A1-B793-3D05B9E9BF3C}"/>
    <cellStyle name="Millares 2 3 3 4 4 6" xfId="21501" xr:uid="{DA981366-BC5B-43C8-AE4D-18636DE51CD0}"/>
    <cellStyle name="Millares 2 3 3 4 5" xfId="5088" xr:uid="{00000000-0005-0000-0000-0000880F0000}"/>
    <cellStyle name="Millares 2 3 3 4 5 2" xfId="9465" xr:uid="{00000000-0005-0000-0000-0000890F0000}"/>
    <cellStyle name="Millares 2 3 3 4 5 2 2" xfId="18218" xr:uid="{CBF23EE3-6A0C-49EA-BCA9-38FBC698FEFA}"/>
    <cellStyle name="Millares 2 3 3 4 5 2 2 2" xfId="53228" xr:uid="{749A2DAB-48A1-44D5-B8C4-42C56A5F9C17}"/>
    <cellStyle name="Millares 2 3 3 4 5 2 2 3" xfId="35723" xr:uid="{328A4928-5CD8-408E-B584-B3B19A92FF92}"/>
    <cellStyle name="Millares 2 3 3 4 5 2 3" xfId="44476" xr:uid="{99BC5763-4BDF-4CD9-8684-14EE75A4210A}"/>
    <cellStyle name="Millares 2 3 3 4 5 2 4" xfId="26971" xr:uid="{AFEB962E-D40A-47F6-B6E6-71BCAAA1F35F}"/>
    <cellStyle name="Millares 2 3 3 4 5 3" xfId="13842" xr:uid="{F2DD69B5-1F93-4244-B7AA-C76D05647BFB}"/>
    <cellStyle name="Millares 2 3 3 4 5 3 2" xfId="48852" xr:uid="{A579B522-07B5-46AD-A47E-54D88796BE4B}"/>
    <cellStyle name="Millares 2 3 3 4 5 3 3" xfId="31347" xr:uid="{E17E23EC-3F11-4198-B86E-3D1D4FDBB47B}"/>
    <cellStyle name="Millares 2 3 3 4 5 4" xfId="40100" xr:uid="{E14B96C8-1BC4-42EF-BBFE-FB5A557715AE}"/>
    <cellStyle name="Millares 2 3 3 4 5 5" xfId="22595" xr:uid="{16A52FBC-12D7-40DA-94AA-D06248A58369}"/>
    <cellStyle name="Millares 2 3 3 4 6" xfId="7277" xr:uid="{00000000-0005-0000-0000-00008A0F0000}"/>
    <cellStyle name="Millares 2 3 3 4 6 2" xfId="16030" xr:uid="{35CAE8AA-21E6-4D24-8136-C5DD0D067259}"/>
    <cellStyle name="Millares 2 3 3 4 6 2 2" xfId="51040" xr:uid="{9C56EDE0-0E6F-473D-B631-D5EA436452D1}"/>
    <cellStyle name="Millares 2 3 3 4 6 2 3" xfId="33535" xr:uid="{3B3B5903-8689-41AB-B49B-BC295A84E1B7}"/>
    <cellStyle name="Millares 2 3 3 4 6 3" xfId="42288" xr:uid="{D1C264C9-5027-4E9F-9299-173E9C782AA1}"/>
    <cellStyle name="Millares 2 3 3 4 6 4" xfId="24783" xr:uid="{60DF32AE-B56E-42FD-ABA1-37AD08DC5CEC}"/>
    <cellStyle name="Millares 2 3 3 4 7" xfId="11654" xr:uid="{FF320098-5DD0-4442-BC67-51381F436148}"/>
    <cellStyle name="Millares 2 3 3 4 7 2" xfId="46664" xr:uid="{B86C37AC-E3C7-4EB3-8FA6-5E67851C6A84}"/>
    <cellStyle name="Millares 2 3 3 4 7 3" xfId="29159" xr:uid="{25BF5D36-967F-481E-81A0-F36399AA7DB8}"/>
    <cellStyle name="Millares 2 3 3 4 8" xfId="37912" xr:uid="{BCF80D26-1A63-4633-B81E-F816CB236058}"/>
    <cellStyle name="Millares 2 3 3 4 9" xfId="20407" xr:uid="{AAB27DEF-25B9-40C2-BA31-0F2A43B43276}"/>
    <cellStyle name="Millares 2 3 3 5" xfId="3116" xr:uid="{00000000-0005-0000-0000-00008B0F0000}"/>
    <cellStyle name="Millares 2 3 3 5 2" xfId="3670" xr:uid="{00000000-0005-0000-0000-00008C0F0000}"/>
    <cellStyle name="Millares 2 3 3 5 2 2" xfId="4766" xr:uid="{00000000-0005-0000-0000-00008D0F0000}"/>
    <cellStyle name="Millares 2 3 3 5 2 2 2" xfId="6955" xr:uid="{00000000-0005-0000-0000-00008E0F0000}"/>
    <cellStyle name="Millares 2 3 3 5 2 2 2 2" xfId="11332" xr:uid="{00000000-0005-0000-0000-00008F0F0000}"/>
    <cellStyle name="Millares 2 3 3 5 2 2 2 2 2" xfId="20085" xr:uid="{C0E66A2E-6501-4687-9E67-B5200BD30E0C}"/>
    <cellStyle name="Millares 2 3 3 5 2 2 2 2 2 2" xfId="55095" xr:uid="{437B165D-0BE3-4F69-95C2-C05443DABC4F}"/>
    <cellStyle name="Millares 2 3 3 5 2 2 2 2 2 3" xfId="37590" xr:uid="{380EF34D-AB28-475B-9854-F939E3355FAF}"/>
    <cellStyle name="Millares 2 3 3 5 2 2 2 2 3" xfId="46343" xr:uid="{7A6E97DA-BFF0-4A66-BF2E-2B69C7C5BB6C}"/>
    <cellStyle name="Millares 2 3 3 5 2 2 2 2 4" xfId="28838" xr:uid="{B0CE56A7-0A72-47D8-8166-6FA21A9AF781}"/>
    <cellStyle name="Millares 2 3 3 5 2 2 2 3" xfId="15709" xr:uid="{1B0C6909-638C-4D84-8ABE-BDABFECA5FAD}"/>
    <cellStyle name="Millares 2 3 3 5 2 2 2 3 2" xfId="50719" xr:uid="{DDA96034-DB63-4137-96ED-3DA8DA6753FB}"/>
    <cellStyle name="Millares 2 3 3 5 2 2 2 3 3" xfId="33214" xr:uid="{6B16FF4A-B634-4316-A07D-70F70EFB9F75}"/>
    <cellStyle name="Millares 2 3 3 5 2 2 2 4" xfId="41967" xr:uid="{91DA2818-D836-481C-A357-A9DC8349DC6B}"/>
    <cellStyle name="Millares 2 3 3 5 2 2 2 5" xfId="24462" xr:uid="{1DB0110C-F9D3-4F5C-92C3-68001D04797E}"/>
    <cellStyle name="Millares 2 3 3 5 2 2 3" xfId="9144" xr:uid="{00000000-0005-0000-0000-0000900F0000}"/>
    <cellStyle name="Millares 2 3 3 5 2 2 3 2" xfId="17897" xr:uid="{BE41E056-FA26-440A-AD9C-7A2498DCA0A8}"/>
    <cellStyle name="Millares 2 3 3 5 2 2 3 2 2" xfId="52907" xr:uid="{192A9F57-32B7-42AE-9FEF-559A43A02798}"/>
    <cellStyle name="Millares 2 3 3 5 2 2 3 2 3" xfId="35402" xr:uid="{FF4D1A8A-078C-436E-9AFD-B397EC9845CF}"/>
    <cellStyle name="Millares 2 3 3 5 2 2 3 3" xfId="44155" xr:uid="{4F9227D3-81BF-4C16-8160-59CB3A04D954}"/>
    <cellStyle name="Millares 2 3 3 5 2 2 3 4" xfId="26650" xr:uid="{43EA5DF4-BC45-4D6D-8E31-BEA952EC81D5}"/>
    <cellStyle name="Millares 2 3 3 5 2 2 4" xfId="13521" xr:uid="{F8D6ADB0-EE25-430E-9D62-E06E649D6052}"/>
    <cellStyle name="Millares 2 3 3 5 2 2 4 2" xfId="48531" xr:uid="{42C43F61-CFE5-472E-80F5-567C556D421D}"/>
    <cellStyle name="Millares 2 3 3 5 2 2 4 3" xfId="31026" xr:uid="{C3FB9551-FC7B-4278-9027-3F57B82F9C11}"/>
    <cellStyle name="Millares 2 3 3 5 2 2 5" xfId="39779" xr:uid="{4D13E9F2-95AA-4141-BA4E-FED1FCB12FDB}"/>
    <cellStyle name="Millares 2 3 3 5 2 2 6" xfId="22274" xr:uid="{0C312AA5-7879-449B-A866-89148F0AA7CD}"/>
    <cellStyle name="Millares 2 3 3 5 2 3" xfId="5861" xr:uid="{00000000-0005-0000-0000-0000910F0000}"/>
    <cellStyle name="Millares 2 3 3 5 2 3 2" xfId="10238" xr:uid="{00000000-0005-0000-0000-0000920F0000}"/>
    <cellStyle name="Millares 2 3 3 5 2 3 2 2" xfId="18991" xr:uid="{9737CF43-CE50-43F1-9066-1BFEFDDB26D1}"/>
    <cellStyle name="Millares 2 3 3 5 2 3 2 2 2" xfId="54001" xr:uid="{CC0FFEBA-6412-41C7-A331-C06091E1B194}"/>
    <cellStyle name="Millares 2 3 3 5 2 3 2 2 3" xfId="36496" xr:uid="{1D2D5F11-2CED-41AE-BF55-00B0D451EE00}"/>
    <cellStyle name="Millares 2 3 3 5 2 3 2 3" xfId="45249" xr:uid="{ABBCCDFD-F8EB-46B1-849C-45D4FFE6A5CF}"/>
    <cellStyle name="Millares 2 3 3 5 2 3 2 4" xfId="27744" xr:uid="{3592657C-252D-4D68-9350-FB56A73BB9C3}"/>
    <cellStyle name="Millares 2 3 3 5 2 3 3" xfId="14615" xr:uid="{C1D616A6-5D61-4BB0-A822-A73A315C22B6}"/>
    <cellStyle name="Millares 2 3 3 5 2 3 3 2" xfId="49625" xr:uid="{C0F730FA-64D1-4401-8334-392D9496A275}"/>
    <cellStyle name="Millares 2 3 3 5 2 3 3 3" xfId="32120" xr:uid="{FFD093B8-9AF6-42AE-A69F-6FBDA5D18908}"/>
    <cellStyle name="Millares 2 3 3 5 2 3 4" xfId="40873" xr:uid="{C9962D16-3AA5-4562-A106-FD708F07A5FF}"/>
    <cellStyle name="Millares 2 3 3 5 2 3 5" xfId="23368" xr:uid="{14D5402A-D2F8-4A4B-8A45-E519DEB4C69A}"/>
    <cellStyle name="Millares 2 3 3 5 2 4" xfId="8050" xr:uid="{00000000-0005-0000-0000-0000930F0000}"/>
    <cellStyle name="Millares 2 3 3 5 2 4 2" xfId="16803" xr:uid="{48630FA8-47A8-4F32-95C6-F85C6F9A4557}"/>
    <cellStyle name="Millares 2 3 3 5 2 4 2 2" xfId="51813" xr:uid="{651A330D-33C1-4B7F-B48C-B9A79851A264}"/>
    <cellStyle name="Millares 2 3 3 5 2 4 2 3" xfId="34308" xr:uid="{22D1B161-4883-4988-8FD4-5F0C8D734658}"/>
    <cellStyle name="Millares 2 3 3 5 2 4 3" xfId="43061" xr:uid="{8356FC40-7720-406B-A8D0-1EA19C5B0D7C}"/>
    <cellStyle name="Millares 2 3 3 5 2 4 4" xfId="25556" xr:uid="{8EB04DD7-7F24-4684-8520-4809BD997C7A}"/>
    <cellStyle name="Millares 2 3 3 5 2 5" xfId="12427" xr:uid="{16D478F5-CFE8-446D-A543-E77D84795FEE}"/>
    <cellStyle name="Millares 2 3 3 5 2 5 2" xfId="47437" xr:uid="{E360F041-78F9-4999-B057-2140D2DDB721}"/>
    <cellStyle name="Millares 2 3 3 5 2 5 3" xfId="29932" xr:uid="{B3557EA6-A8F6-4781-9942-157E8E761F7F}"/>
    <cellStyle name="Millares 2 3 3 5 2 6" xfId="38685" xr:uid="{B390EF6F-2B2A-4D93-AD0C-FC2E009F038E}"/>
    <cellStyle name="Millares 2 3 3 5 2 7" xfId="21180" xr:uid="{F1C15302-BE92-4051-82CB-4F3F19C05400}"/>
    <cellStyle name="Millares 2 3 3 5 3" xfId="4218" xr:uid="{00000000-0005-0000-0000-0000940F0000}"/>
    <cellStyle name="Millares 2 3 3 5 3 2" xfId="6407" xr:uid="{00000000-0005-0000-0000-0000950F0000}"/>
    <cellStyle name="Millares 2 3 3 5 3 2 2" xfId="10784" xr:uid="{00000000-0005-0000-0000-0000960F0000}"/>
    <cellStyle name="Millares 2 3 3 5 3 2 2 2" xfId="19537" xr:uid="{2AC78BA8-BA7A-4418-9F66-A83BE240EA3F}"/>
    <cellStyle name="Millares 2 3 3 5 3 2 2 2 2" xfId="54547" xr:uid="{6C692588-746C-45FD-A68D-D2D1C9FC0694}"/>
    <cellStyle name="Millares 2 3 3 5 3 2 2 2 3" xfId="37042" xr:uid="{B9E0F833-AAB9-423E-9975-45AEA542C1AD}"/>
    <cellStyle name="Millares 2 3 3 5 3 2 2 3" xfId="45795" xr:uid="{05D2E37F-AF13-42E0-AD46-FE1193FF24CD}"/>
    <cellStyle name="Millares 2 3 3 5 3 2 2 4" xfId="28290" xr:uid="{62652193-545E-4C13-99B8-EC2DCF1779C4}"/>
    <cellStyle name="Millares 2 3 3 5 3 2 3" xfId="15161" xr:uid="{C6A60F75-2018-46C5-A8B2-BC6B7E63B173}"/>
    <cellStyle name="Millares 2 3 3 5 3 2 3 2" xfId="50171" xr:uid="{15D6B43D-9378-458C-BD5A-649CBA643ADE}"/>
    <cellStyle name="Millares 2 3 3 5 3 2 3 3" xfId="32666" xr:uid="{B2887706-5F18-4253-8874-80748E2F29F6}"/>
    <cellStyle name="Millares 2 3 3 5 3 2 4" xfId="41419" xr:uid="{C8F8ECFD-666E-4D87-AE5B-40A45332A63E}"/>
    <cellStyle name="Millares 2 3 3 5 3 2 5" xfId="23914" xr:uid="{19EBFC31-196C-4BE8-BB3D-7C2326B40E05}"/>
    <cellStyle name="Millares 2 3 3 5 3 3" xfId="8596" xr:uid="{00000000-0005-0000-0000-0000970F0000}"/>
    <cellStyle name="Millares 2 3 3 5 3 3 2" xfId="17349" xr:uid="{182855B6-9638-4788-86F5-B529474D4D95}"/>
    <cellStyle name="Millares 2 3 3 5 3 3 2 2" xfId="52359" xr:uid="{D858B1D2-0B3D-4C3B-A0C1-DA4F3DD6835A}"/>
    <cellStyle name="Millares 2 3 3 5 3 3 2 3" xfId="34854" xr:uid="{CED78399-F163-4B1B-B224-3A012AB6334C}"/>
    <cellStyle name="Millares 2 3 3 5 3 3 3" xfId="43607" xr:uid="{D7AA22A2-C0A4-4EBE-AEFA-7E65FF07269B}"/>
    <cellStyle name="Millares 2 3 3 5 3 3 4" xfId="26102" xr:uid="{4453C912-F9E7-4DDC-9263-1D6F667F6B9C}"/>
    <cellStyle name="Millares 2 3 3 5 3 4" xfId="12973" xr:uid="{1267FC9A-3B83-416D-90AE-C4868B1AA209}"/>
    <cellStyle name="Millares 2 3 3 5 3 4 2" xfId="47983" xr:uid="{F159FCE0-6DD0-4597-8290-04A66B03285E}"/>
    <cellStyle name="Millares 2 3 3 5 3 4 3" xfId="30478" xr:uid="{1B8D1384-3CDE-4861-9CFA-43B9E7F4E2C4}"/>
    <cellStyle name="Millares 2 3 3 5 3 5" xfId="39231" xr:uid="{D44A6E96-B0E5-4267-BEAF-A22E882BBB4E}"/>
    <cellStyle name="Millares 2 3 3 5 3 6" xfId="21726" xr:uid="{D27A418B-4AFE-471B-B3E8-14E0CBC982C4}"/>
    <cellStyle name="Millares 2 3 3 5 4" xfId="5313" xr:uid="{00000000-0005-0000-0000-0000980F0000}"/>
    <cellStyle name="Millares 2 3 3 5 4 2" xfId="9690" xr:uid="{00000000-0005-0000-0000-0000990F0000}"/>
    <cellStyle name="Millares 2 3 3 5 4 2 2" xfId="18443" xr:uid="{B3F9660B-C3E4-4574-9A79-584D5C1CD70C}"/>
    <cellStyle name="Millares 2 3 3 5 4 2 2 2" xfId="53453" xr:uid="{8CBEA791-50B8-49BD-90D2-26080EB12132}"/>
    <cellStyle name="Millares 2 3 3 5 4 2 2 3" xfId="35948" xr:uid="{E8BC0F79-DDC2-44C0-92DB-055416C672EB}"/>
    <cellStyle name="Millares 2 3 3 5 4 2 3" xfId="44701" xr:uid="{C783F523-1271-45B4-B7BC-1949D0F9A49E}"/>
    <cellStyle name="Millares 2 3 3 5 4 2 4" xfId="27196" xr:uid="{86F849B7-06D5-4F24-8E04-EF464E4FF05E}"/>
    <cellStyle name="Millares 2 3 3 5 4 3" xfId="14067" xr:uid="{A3DBC8D0-73A6-4879-90BF-96DCB7FF614E}"/>
    <cellStyle name="Millares 2 3 3 5 4 3 2" xfId="49077" xr:uid="{E7F0B85F-2C12-41F8-B43C-A6EC8484CD6D}"/>
    <cellStyle name="Millares 2 3 3 5 4 3 3" xfId="31572" xr:uid="{DAF70E3A-4824-4B4E-851B-31D06D8853F6}"/>
    <cellStyle name="Millares 2 3 3 5 4 4" xfId="40325" xr:uid="{D29B4C22-E0E9-4A80-A992-BDE0CD0244C5}"/>
    <cellStyle name="Millares 2 3 3 5 4 5" xfId="22820" xr:uid="{101E6A4E-5776-4FBB-8DBF-F1B50BC0FA36}"/>
    <cellStyle name="Millares 2 3 3 5 5" xfId="7502" xr:uid="{00000000-0005-0000-0000-00009A0F0000}"/>
    <cellStyle name="Millares 2 3 3 5 5 2" xfId="16255" xr:uid="{E5EBBB87-3F31-4981-8B33-B2805B3EB818}"/>
    <cellStyle name="Millares 2 3 3 5 5 2 2" xfId="51265" xr:uid="{608C3E06-715F-4384-8CBB-521D69642817}"/>
    <cellStyle name="Millares 2 3 3 5 5 2 3" xfId="33760" xr:uid="{B17ABB40-F57B-466A-84AE-7815CB82BB13}"/>
    <cellStyle name="Millares 2 3 3 5 5 3" xfId="42513" xr:uid="{6D0163D3-2044-4F66-93A2-6A532FA2EB81}"/>
    <cellStyle name="Millares 2 3 3 5 5 4" xfId="25008" xr:uid="{B716832F-461F-41FF-AFD2-972032680A34}"/>
    <cellStyle name="Millares 2 3 3 5 6" xfId="11879" xr:uid="{75A5010A-80E6-4CAD-8060-0B4D262C1731}"/>
    <cellStyle name="Millares 2 3 3 5 6 2" xfId="46889" xr:uid="{33378C91-C072-43B1-90C9-BC6C4FB1D9C0}"/>
    <cellStyle name="Millares 2 3 3 5 6 3" xfId="29384" xr:uid="{A840B5F0-800A-435E-9F07-85F0EEEC43DD}"/>
    <cellStyle name="Millares 2 3 3 5 7" xfId="38137" xr:uid="{D4E2AADA-7342-482C-BA35-5F926E341C3D}"/>
    <cellStyle name="Millares 2 3 3 5 8" xfId="20632" xr:uid="{FDC5E3E6-91D6-4921-A4C8-9E8429FDA9BD}"/>
    <cellStyle name="Millares 2 3 3 6" xfId="3395" xr:uid="{00000000-0005-0000-0000-00009B0F0000}"/>
    <cellStyle name="Millares 2 3 3 6 2" xfId="4492" xr:uid="{00000000-0005-0000-0000-00009C0F0000}"/>
    <cellStyle name="Millares 2 3 3 6 2 2" xfId="6681" xr:uid="{00000000-0005-0000-0000-00009D0F0000}"/>
    <cellStyle name="Millares 2 3 3 6 2 2 2" xfId="11058" xr:uid="{00000000-0005-0000-0000-00009E0F0000}"/>
    <cellStyle name="Millares 2 3 3 6 2 2 2 2" xfId="19811" xr:uid="{B52D2C58-2BCA-4D2D-A629-8F93D236DDA5}"/>
    <cellStyle name="Millares 2 3 3 6 2 2 2 2 2" xfId="54821" xr:uid="{6F9A3B9C-F7B9-418E-81F9-806C45D393C3}"/>
    <cellStyle name="Millares 2 3 3 6 2 2 2 2 3" xfId="37316" xr:uid="{3161A2E7-3A13-4E19-A379-AAB3FA6BCC7A}"/>
    <cellStyle name="Millares 2 3 3 6 2 2 2 3" xfId="46069" xr:uid="{CE77A11E-69C3-4E83-96DF-3D43052D0C7A}"/>
    <cellStyle name="Millares 2 3 3 6 2 2 2 4" xfId="28564" xr:uid="{3AB20CF2-1C4F-43B3-9507-1723F54E56C6}"/>
    <cellStyle name="Millares 2 3 3 6 2 2 3" xfId="15435" xr:uid="{25351CDB-2BB8-4CD0-B129-B4877AC6AF1F}"/>
    <cellStyle name="Millares 2 3 3 6 2 2 3 2" xfId="50445" xr:uid="{C2723B1A-9138-4C7B-A649-446928B160E0}"/>
    <cellStyle name="Millares 2 3 3 6 2 2 3 3" xfId="32940" xr:uid="{EB51D3B9-A0EF-41F8-91FD-CA7112610B0E}"/>
    <cellStyle name="Millares 2 3 3 6 2 2 4" xfId="41693" xr:uid="{58DB8AA6-99DE-4873-A70A-16A7659B91D0}"/>
    <cellStyle name="Millares 2 3 3 6 2 2 5" xfId="24188" xr:uid="{082F2D63-2816-4CE4-9A75-9F45C983B4B7}"/>
    <cellStyle name="Millares 2 3 3 6 2 3" xfId="8870" xr:uid="{00000000-0005-0000-0000-00009F0F0000}"/>
    <cellStyle name="Millares 2 3 3 6 2 3 2" xfId="17623" xr:uid="{AC51B5D3-A666-4EF7-8261-B12AC564DFC0}"/>
    <cellStyle name="Millares 2 3 3 6 2 3 2 2" xfId="52633" xr:uid="{9859A54B-4D59-4A9C-9159-4A1408FA0C5A}"/>
    <cellStyle name="Millares 2 3 3 6 2 3 2 3" xfId="35128" xr:uid="{F7065FEA-EC66-4A6D-A6DE-B0C4177E1EC4}"/>
    <cellStyle name="Millares 2 3 3 6 2 3 3" xfId="43881" xr:uid="{EF47D738-460E-4C50-8CC3-94D631BB8E83}"/>
    <cellStyle name="Millares 2 3 3 6 2 3 4" xfId="26376" xr:uid="{E68E513B-570A-499F-BC0F-07F9E342ACA6}"/>
    <cellStyle name="Millares 2 3 3 6 2 4" xfId="13247" xr:uid="{D00646DC-A109-4D80-9DA1-339CE159A942}"/>
    <cellStyle name="Millares 2 3 3 6 2 4 2" xfId="48257" xr:uid="{B780E3ED-4C9C-4135-8E4E-A22B97222C12}"/>
    <cellStyle name="Millares 2 3 3 6 2 4 3" xfId="30752" xr:uid="{64FF22B2-59C5-4DE6-BA64-453F7BC76047}"/>
    <cellStyle name="Millares 2 3 3 6 2 5" xfId="39505" xr:uid="{094F240A-2946-40F7-AAB8-8446E2767A98}"/>
    <cellStyle name="Millares 2 3 3 6 2 6" xfId="22000" xr:uid="{18C8F161-4377-4D5B-9305-AD3FB9E4EC31}"/>
    <cellStyle name="Millares 2 3 3 6 3" xfId="5587" xr:uid="{00000000-0005-0000-0000-0000A00F0000}"/>
    <cellStyle name="Millares 2 3 3 6 3 2" xfId="9964" xr:uid="{00000000-0005-0000-0000-0000A10F0000}"/>
    <cellStyle name="Millares 2 3 3 6 3 2 2" xfId="18717" xr:uid="{CD186700-C855-476F-A643-49E0D164834B}"/>
    <cellStyle name="Millares 2 3 3 6 3 2 2 2" xfId="53727" xr:uid="{9D9ACF02-AFAA-4323-A737-534DE824C7D9}"/>
    <cellStyle name="Millares 2 3 3 6 3 2 2 3" xfId="36222" xr:uid="{AA1EC08B-1429-4929-A3F4-159A13477719}"/>
    <cellStyle name="Millares 2 3 3 6 3 2 3" xfId="44975" xr:uid="{DEE308FD-D396-4809-96E4-92634FADA55B}"/>
    <cellStyle name="Millares 2 3 3 6 3 2 4" xfId="27470" xr:uid="{A7855968-C428-4A6F-813B-1FC7297EB573}"/>
    <cellStyle name="Millares 2 3 3 6 3 3" xfId="14341" xr:uid="{9FA060CA-EB92-4E8A-950E-399FB1C1C774}"/>
    <cellStyle name="Millares 2 3 3 6 3 3 2" xfId="49351" xr:uid="{83D0B6B1-1239-40C4-9641-7CC540886D5F}"/>
    <cellStyle name="Millares 2 3 3 6 3 3 3" xfId="31846" xr:uid="{2E7F26FC-DC15-4040-8B13-FB5928FDC744}"/>
    <cellStyle name="Millares 2 3 3 6 3 4" xfId="40599" xr:uid="{2E217DC2-31F3-4E3C-AB31-941CE06E91DB}"/>
    <cellStyle name="Millares 2 3 3 6 3 5" xfId="23094" xr:uid="{03A321DC-F56B-45D5-8644-BB576F36FBAF}"/>
    <cellStyle name="Millares 2 3 3 6 4" xfId="7776" xr:uid="{00000000-0005-0000-0000-0000A20F0000}"/>
    <cellStyle name="Millares 2 3 3 6 4 2" xfId="16529" xr:uid="{91292170-16BB-4DCC-BAE0-099D5DAEC478}"/>
    <cellStyle name="Millares 2 3 3 6 4 2 2" xfId="51539" xr:uid="{7135EBFD-244D-4F9D-A1ED-DF91821CC8A7}"/>
    <cellStyle name="Millares 2 3 3 6 4 2 3" xfId="34034" xr:uid="{10725D45-6B07-447B-9465-F8491712BA1A}"/>
    <cellStyle name="Millares 2 3 3 6 4 3" xfId="42787" xr:uid="{1BCE6721-3583-4522-87F3-EE5B2360ECD6}"/>
    <cellStyle name="Millares 2 3 3 6 4 4" xfId="25282" xr:uid="{D4B13D95-59E1-4759-A4D5-25CE118FD743}"/>
    <cellStyle name="Millares 2 3 3 6 5" xfId="12153" xr:uid="{FDA9B4CB-C8B6-4160-A141-970F7E7C43CF}"/>
    <cellStyle name="Millares 2 3 3 6 5 2" xfId="47163" xr:uid="{64352E69-E320-41DF-B088-5B7CAD78EFB0}"/>
    <cellStyle name="Millares 2 3 3 6 5 3" xfId="29658" xr:uid="{A6509861-5EA2-4065-AEB1-0F03E2B2B293}"/>
    <cellStyle name="Millares 2 3 3 6 6" xfId="38411" xr:uid="{23DB494E-0E47-49A2-98C9-C4D56FC8EE58}"/>
    <cellStyle name="Millares 2 3 3 6 7" xfId="20906" xr:uid="{51CD2FF7-0B67-4993-9BE7-7DBB9B29D29C}"/>
    <cellStyle name="Millares 2 3 3 7" xfId="3945" xr:uid="{00000000-0005-0000-0000-0000A30F0000}"/>
    <cellStyle name="Millares 2 3 3 7 2" xfId="6134" xr:uid="{00000000-0005-0000-0000-0000A40F0000}"/>
    <cellStyle name="Millares 2 3 3 7 2 2" xfId="10511" xr:uid="{00000000-0005-0000-0000-0000A50F0000}"/>
    <cellStyle name="Millares 2 3 3 7 2 2 2" xfId="19264" xr:uid="{589C0D7A-AEB0-46C1-B38C-FBE524A63C8F}"/>
    <cellStyle name="Millares 2 3 3 7 2 2 2 2" xfId="54274" xr:uid="{FD6796C1-A7F3-4EE5-9217-0EF2BE472CA0}"/>
    <cellStyle name="Millares 2 3 3 7 2 2 2 3" xfId="36769" xr:uid="{7A336749-0CEC-45A8-9E85-212E254564E2}"/>
    <cellStyle name="Millares 2 3 3 7 2 2 3" xfId="45522" xr:uid="{D7490B0C-AEB7-45CB-BDFF-93F33C83BCC2}"/>
    <cellStyle name="Millares 2 3 3 7 2 2 4" xfId="28017" xr:uid="{A4E59BD3-F059-4305-AFFC-F2873E946ECD}"/>
    <cellStyle name="Millares 2 3 3 7 2 3" xfId="14888" xr:uid="{8F11397B-0FEF-444A-8217-CD1BFE633166}"/>
    <cellStyle name="Millares 2 3 3 7 2 3 2" xfId="49898" xr:uid="{A56EEF81-E001-412B-A78B-1C2F66E62B48}"/>
    <cellStyle name="Millares 2 3 3 7 2 3 3" xfId="32393" xr:uid="{A3DBF604-F74E-4BC2-875E-3F1DA23A9375}"/>
    <cellStyle name="Millares 2 3 3 7 2 4" xfId="41146" xr:uid="{75BF8F9C-3FFE-4B80-A096-81884FD49721}"/>
    <cellStyle name="Millares 2 3 3 7 2 5" xfId="23641" xr:uid="{4896F38E-6508-4B48-96BF-0B0D18097F67}"/>
    <cellStyle name="Millares 2 3 3 7 3" xfId="8323" xr:uid="{00000000-0005-0000-0000-0000A60F0000}"/>
    <cellStyle name="Millares 2 3 3 7 3 2" xfId="17076" xr:uid="{3EA4AF22-3395-4267-84D8-12A557B30D42}"/>
    <cellStyle name="Millares 2 3 3 7 3 2 2" xfId="52086" xr:uid="{72FE1529-D5DC-4675-8538-CEE419D279CC}"/>
    <cellStyle name="Millares 2 3 3 7 3 2 3" xfId="34581" xr:uid="{0F9C834D-3BCE-457A-8F1D-1AFAC4664040}"/>
    <cellStyle name="Millares 2 3 3 7 3 3" xfId="43334" xr:uid="{02C01029-5F12-44F2-914F-02142DF9FEA5}"/>
    <cellStyle name="Millares 2 3 3 7 3 4" xfId="25829" xr:uid="{78AD6331-27CC-4EC1-A6B6-FB278F7006DE}"/>
    <cellStyle name="Millares 2 3 3 7 4" xfId="12700" xr:uid="{ED72C654-C9F0-4AA2-B531-4A878E5B70F6}"/>
    <cellStyle name="Millares 2 3 3 7 4 2" xfId="47710" xr:uid="{9147A84B-1DB8-4E1A-95F6-0017038CE779}"/>
    <cellStyle name="Millares 2 3 3 7 4 3" xfId="30205" xr:uid="{2C933315-D490-451F-9A16-5FC7C0B4E762}"/>
    <cellStyle name="Millares 2 3 3 7 5" xfId="38958" xr:uid="{1CAD0013-CF25-46C9-A12C-105F5C823FC6}"/>
    <cellStyle name="Millares 2 3 3 7 6" xfId="21453" xr:uid="{EF082F9F-9052-4620-A59B-13DF6DB836D0}"/>
    <cellStyle name="Millares 2 3 3 8" xfId="5040" xr:uid="{00000000-0005-0000-0000-0000A70F0000}"/>
    <cellStyle name="Millares 2 3 3 8 2" xfId="9417" xr:uid="{00000000-0005-0000-0000-0000A80F0000}"/>
    <cellStyle name="Millares 2 3 3 8 2 2" xfId="18170" xr:uid="{6EE8E7CF-6790-4A5E-B5CD-E1D47249DB0B}"/>
    <cellStyle name="Millares 2 3 3 8 2 2 2" xfId="53180" xr:uid="{96129BC1-D4E9-41E1-9ACC-CD88546788C8}"/>
    <cellStyle name="Millares 2 3 3 8 2 2 3" xfId="35675" xr:uid="{4D3E153A-9460-4F04-84CD-F52BFC5DF80F}"/>
    <cellStyle name="Millares 2 3 3 8 2 3" xfId="44428" xr:uid="{A938EB0D-B623-4F2F-A8D2-8B0D24172638}"/>
    <cellStyle name="Millares 2 3 3 8 2 4" xfId="26923" xr:uid="{0B48B896-88F1-45C8-ABA2-438FAEFFABD3}"/>
    <cellStyle name="Millares 2 3 3 8 3" xfId="13794" xr:uid="{667222F1-A79B-45C3-8A50-A6BF09CC3EDD}"/>
    <cellStyle name="Millares 2 3 3 8 3 2" xfId="48804" xr:uid="{D54B5FD5-5ED9-4B6F-BD09-9A32C72FFBAC}"/>
    <cellStyle name="Millares 2 3 3 8 3 3" xfId="31299" xr:uid="{F987D4BC-D52C-4635-883B-E0A4C69E0CAC}"/>
    <cellStyle name="Millares 2 3 3 8 4" xfId="40052" xr:uid="{CB0E9473-0942-4906-8DA5-9D09213AA0EE}"/>
    <cellStyle name="Millares 2 3 3 8 5" xfId="22547" xr:uid="{4FDA5D98-5CC6-45AB-A053-80A7BE31C385}"/>
    <cellStyle name="Millares 2 3 3 9" xfId="7229" xr:uid="{00000000-0005-0000-0000-0000A90F0000}"/>
    <cellStyle name="Millares 2 3 3 9 2" xfId="15982" xr:uid="{454B5CF1-87B8-4785-8920-9F32493F4C26}"/>
    <cellStyle name="Millares 2 3 3 9 2 2" xfId="50992" xr:uid="{4B941CD3-458B-4793-B774-CF355627E276}"/>
    <cellStyle name="Millares 2 3 3 9 2 3" xfId="33487" xr:uid="{AC33996B-D45D-4E51-9829-F2FE42F27242}"/>
    <cellStyle name="Millares 2 3 3 9 3" xfId="42240" xr:uid="{15D76782-C5EC-48BA-8792-D6A60009A6A6}"/>
    <cellStyle name="Millares 2 3 3 9 4" xfId="24735" xr:uid="{A6C2E1C7-1762-47B5-AD38-4ADED76F7BDB}"/>
    <cellStyle name="Millares 2 3 4" xfId="217" xr:uid="{00000000-0005-0000-0000-0000AA0F0000}"/>
    <cellStyle name="Millares 2 3 4 10" xfId="11607" xr:uid="{387171CD-601B-4A27-9DD4-6C2EEC451ACF}"/>
    <cellStyle name="Millares 2 3 4 10 2" xfId="46617" xr:uid="{B5079E12-9DE8-4504-8380-7C9B65162DF5}"/>
    <cellStyle name="Millares 2 3 4 10 3" xfId="29112" xr:uid="{7D44E96B-A9E6-4CFF-A0EE-945E91F85273}"/>
    <cellStyle name="Millares 2 3 4 11" xfId="37865" xr:uid="{CC5A5030-A7E2-4AA7-9C92-0B8437DB2FAD}"/>
    <cellStyle name="Millares 2 3 4 12" xfId="20360" xr:uid="{964C494B-275B-4CE9-8E02-6F790D24436F}"/>
    <cellStyle name="Millares 2 3 4 2" xfId="2946" xr:uid="{00000000-0005-0000-0000-0000AB0F0000}"/>
    <cellStyle name="Millares 2 3 4 2 10" xfId="20463" xr:uid="{B5484C17-F865-4DFF-9762-F93BE31DBFD2}"/>
    <cellStyle name="Millares 2 3 4 2 2" xfId="3058" xr:uid="{00000000-0005-0000-0000-0000AC0F0000}"/>
    <cellStyle name="Millares 2 3 4 2 2 2" xfId="3334" xr:uid="{00000000-0005-0000-0000-0000AD0F0000}"/>
    <cellStyle name="Millares 2 3 4 2 2 2 2" xfId="3887" xr:uid="{00000000-0005-0000-0000-0000AE0F0000}"/>
    <cellStyle name="Millares 2 3 4 2 2 2 2 2" xfId="4983" xr:uid="{00000000-0005-0000-0000-0000AF0F0000}"/>
    <cellStyle name="Millares 2 3 4 2 2 2 2 2 2" xfId="7172" xr:uid="{00000000-0005-0000-0000-0000B00F0000}"/>
    <cellStyle name="Millares 2 3 4 2 2 2 2 2 2 2" xfId="11549" xr:uid="{00000000-0005-0000-0000-0000B10F0000}"/>
    <cellStyle name="Millares 2 3 4 2 2 2 2 2 2 2 2" xfId="20302" xr:uid="{43463189-D82D-4261-83F6-B84AC9A684E9}"/>
    <cellStyle name="Millares 2 3 4 2 2 2 2 2 2 2 2 2" xfId="55312" xr:uid="{E61704CF-A1F1-44F0-B4F7-574662A47253}"/>
    <cellStyle name="Millares 2 3 4 2 2 2 2 2 2 2 2 3" xfId="37807" xr:uid="{08534A41-9489-402C-A8A9-A4C6BC607D63}"/>
    <cellStyle name="Millares 2 3 4 2 2 2 2 2 2 2 3" xfId="46560" xr:uid="{B8C00C1D-5D18-4929-8750-5F0BF1B649A0}"/>
    <cellStyle name="Millares 2 3 4 2 2 2 2 2 2 2 4" xfId="29055" xr:uid="{2826B4A4-6D28-42EC-9398-7677AED2AC5E}"/>
    <cellStyle name="Millares 2 3 4 2 2 2 2 2 2 3" xfId="15926" xr:uid="{26202DA2-AAB5-4F42-9DDA-34B8CEECA22E}"/>
    <cellStyle name="Millares 2 3 4 2 2 2 2 2 2 3 2" xfId="50936" xr:uid="{BE8B29F9-87F6-4B39-9F45-A8A887800F5C}"/>
    <cellStyle name="Millares 2 3 4 2 2 2 2 2 2 3 3" xfId="33431" xr:uid="{E48D45EC-545A-4110-8911-A5A71D6E9D75}"/>
    <cellStyle name="Millares 2 3 4 2 2 2 2 2 2 4" xfId="42184" xr:uid="{88207714-59FA-4B2B-9626-7E9CACFC42AB}"/>
    <cellStyle name="Millares 2 3 4 2 2 2 2 2 2 5" xfId="24679" xr:uid="{9CACF13E-1887-43E8-BBE3-28E82B9FE70B}"/>
    <cellStyle name="Millares 2 3 4 2 2 2 2 2 3" xfId="9361" xr:uid="{00000000-0005-0000-0000-0000B20F0000}"/>
    <cellStyle name="Millares 2 3 4 2 2 2 2 2 3 2" xfId="18114" xr:uid="{B47C1B3C-BC03-4D09-AF6E-4F1F77BE6AF0}"/>
    <cellStyle name="Millares 2 3 4 2 2 2 2 2 3 2 2" xfId="53124" xr:uid="{7CCE1A52-812D-471E-99AF-163EF367DD19}"/>
    <cellStyle name="Millares 2 3 4 2 2 2 2 2 3 2 3" xfId="35619" xr:uid="{0B7902AB-BE9B-4AAE-B15E-2DFF884346B5}"/>
    <cellStyle name="Millares 2 3 4 2 2 2 2 2 3 3" xfId="44372" xr:uid="{88D1CE69-BBFD-4484-B241-E519E4297564}"/>
    <cellStyle name="Millares 2 3 4 2 2 2 2 2 3 4" xfId="26867" xr:uid="{B09A8090-DBF8-40A8-91A1-8A938C0D5B33}"/>
    <cellStyle name="Millares 2 3 4 2 2 2 2 2 4" xfId="13738" xr:uid="{3A051034-9F01-43C9-8492-A3FE306577AB}"/>
    <cellStyle name="Millares 2 3 4 2 2 2 2 2 4 2" xfId="48748" xr:uid="{CECAE27E-98DB-4F38-AC55-10AE460BE975}"/>
    <cellStyle name="Millares 2 3 4 2 2 2 2 2 4 3" xfId="31243" xr:uid="{5CBF9F2B-CFD1-4C10-8577-78D2DC14BCE5}"/>
    <cellStyle name="Millares 2 3 4 2 2 2 2 2 5" xfId="39996" xr:uid="{9103D845-6E0F-4BAB-AE70-6F2EDA23A986}"/>
    <cellStyle name="Millares 2 3 4 2 2 2 2 2 6" xfId="22491" xr:uid="{9D1335A0-A246-437B-BF6A-DB20C940C8E9}"/>
    <cellStyle name="Millares 2 3 4 2 2 2 2 3" xfId="6078" xr:uid="{00000000-0005-0000-0000-0000B30F0000}"/>
    <cellStyle name="Millares 2 3 4 2 2 2 2 3 2" xfId="10455" xr:uid="{00000000-0005-0000-0000-0000B40F0000}"/>
    <cellStyle name="Millares 2 3 4 2 2 2 2 3 2 2" xfId="19208" xr:uid="{52F6B59D-A789-48D4-A0C3-65C7AC6B3666}"/>
    <cellStyle name="Millares 2 3 4 2 2 2 2 3 2 2 2" xfId="54218" xr:uid="{144B626B-769F-4567-AF23-2CDD52F3CD7A}"/>
    <cellStyle name="Millares 2 3 4 2 2 2 2 3 2 2 3" xfId="36713" xr:uid="{04F8BB4E-1CDE-4352-A7AF-D1F4583486C1}"/>
    <cellStyle name="Millares 2 3 4 2 2 2 2 3 2 3" xfId="45466" xr:uid="{EC824324-5EF0-4FAD-8C0A-9356F9FA9142}"/>
    <cellStyle name="Millares 2 3 4 2 2 2 2 3 2 4" xfId="27961" xr:uid="{27757145-F9B3-4C99-BF87-F67069182C7B}"/>
    <cellStyle name="Millares 2 3 4 2 2 2 2 3 3" xfId="14832" xr:uid="{BE3C5C85-D80B-47A6-AE2B-8C101FBB2552}"/>
    <cellStyle name="Millares 2 3 4 2 2 2 2 3 3 2" xfId="49842" xr:uid="{97133657-FD14-4217-A888-D66C4C174D65}"/>
    <cellStyle name="Millares 2 3 4 2 2 2 2 3 3 3" xfId="32337" xr:uid="{BD4C5A10-59B5-4900-A6D9-D7631BA1D609}"/>
    <cellStyle name="Millares 2 3 4 2 2 2 2 3 4" xfId="41090" xr:uid="{CD902E7A-C913-4115-8409-DE88CDA03F8E}"/>
    <cellStyle name="Millares 2 3 4 2 2 2 2 3 5" xfId="23585" xr:uid="{4FE2D081-53FA-4DDD-8AC7-FC20752DF257}"/>
    <cellStyle name="Millares 2 3 4 2 2 2 2 4" xfId="8267" xr:uid="{00000000-0005-0000-0000-0000B50F0000}"/>
    <cellStyle name="Millares 2 3 4 2 2 2 2 4 2" xfId="17020" xr:uid="{51002082-E9B5-4DD5-B1BA-226874E03041}"/>
    <cellStyle name="Millares 2 3 4 2 2 2 2 4 2 2" xfId="52030" xr:uid="{C2BB249C-A2FA-429B-9ADA-597FF4F69BBB}"/>
    <cellStyle name="Millares 2 3 4 2 2 2 2 4 2 3" xfId="34525" xr:uid="{488B1260-0D02-4B28-81F6-60F153B7F25A}"/>
    <cellStyle name="Millares 2 3 4 2 2 2 2 4 3" xfId="43278" xr:uid="{B7FFC3D9-F4E3-42CB-B395-97E42211BBED}"/>
    <cellStyle name="Millares 2 3 4 2 2 2 2 4 4" xfId="25773" xr:uid="{47A2C9FF-26EC-440F-9DCE-451DF825E3BA}"/>
    <cellStyle name="Millares 2 3 4 2 2 2 2 5" xfId="12644" xr:uid="{F87DB962-7893-48DE-A7AD-996AF528A09F}"/>
    <cellStyle name="Millares 2 3 4 2 2 2 2 5 2" xfId="47654" xr:uid="{B574B894-B87A-4BBA-9816-A76FE05EC734}"/>
    <cellStyle name="Millares 2 3 4 2 2 2 2 5 3" xfId="30149" xr:uid="{65B0EEFE-A28E-4EC5-90BE-FC35B27C3DFB}"/>
    <cellStyle name="Millares 2 3 4 2 2 2 2 6" xfId="38902" xr:uid="{FC0F6A59-27AB-4D7E-A506-F6B1B5F338BB}"/>
    <cellStyle name="Millares 2 3 4 2 2 2 2 7" xfId="21397" xr:uid="{1C9F512E-1E5A-4FEA-80AA-3857CB3B97FD}"/>
    <cellStyle name="Millares 2 3 4 2 2 2 3" xfId="4435" xr:uid="{00000000-0005-0000-0000-0000B60F0000}"/>
    <cellStyle name="Millares 2 3 4 2 2 2 3 2" xfId="6624" xr:uid="{00000000-0005-0000-0000-0000B70F0000}"/>
    <cellStyle name="Millares 2 3 4 2 2 2 3 2 2" xfId="11001" xr:uid="{00000000-0005-0000-0000-0000B80F0000}"/>
    <cellStyle name="Millares 2 3 4 2 2 2 3 2 2 2" xfId="19754" xr:uid="{DBCE8B1E-4EA9-4F54-998D-BD3058B7EBA0}"/>
    <cellStyle name="Millares 2 3 4 2 2 2 3 2 2 2 2" xfId="54764" xr:uid="{02CD5FC6-79F0-439A-AA08-1F98AC91FD55}"/>
    <cellStyle name="Millares 2 3 4 2 2 2 3 2 2 2 3" xfId="37259" xr:uid="{E84C9561-6CAA-4966-BE47-0E2BB82842F7}"/>
    <cellStyle name="Millares 2 3 4 2 2 2 3 2 2 3" xfId="46012" xr:uid="{DE8E3BF0-472D-45E5-AA77-2C73EBD9F217}"/>
    <cellStyle name="Millares 2 3 4 2 2 2 3 2 2 4" xfId="28507" xr:uid="{5FE5F972-0219-4A28-B9F8-24DE223A3619}"/>
    <cellStyle name="Millares 2 3 4 2 2 2 3 2 3" xfId="15378" xr:uid="{B2FAA2DF-9B94-4C7B-B04F-87A57CDAADC4}"/>
    <cellStyle name="Millares 2 3 4 2 2 2 3 2 3 2" xfId="50388" xr:uid="{7DB12072-0794-43BF-8DFF-7CDC713D5EB9}"/>
    <cellStyle name="Millares 2 3 4 2 2 2 3 2 3 3" xfId="32883" xr:uid="{C31F1A1C-68C8-44BE-923C-16991DBC84CB}"/>
    <cellStyle name="Millares 2 3 4 2 2 2 3 2 4" xfId="41636" xr:uid="{DEBC8D6F-06CD-4CFC-8ED4-B62F22D54983}"/>
    <cellStyle name="Millares 2 3 4 2 2 2 3 2 5" xfId="24131" xr:uid="{F12E9CAF-2714-459D-99FB-10D4F3557AF6}"/>
    <cellStyle name="Millares 2 3 4 2 2 2 3 3" xfId="8813" xr:uid="{00000000-0005-0000-0000-0000B90F0000}"/>
    <cellStyle name="Millares 2 3 4 2 2 2 3 3 2" xfId="17566" xr:uid="{704B4132-A6F2-46B6-A9E8-6085D882AD64}"/>
    <cellStyle name="Millares 2 3 4 2 2 2 3 3 2 2" xfId="52576" xr:uid="{1449514D-995E-4DCF-910A-108524C728C3}"/>
    <cellStyle name="Millares 2 3 4 2 2 2 3 3 2 3" xfId="35071" xr:uid="{2E29B473-75F1-4ABB-B8E4-698DF075AC44}"/>
    <cellStyle name="Millares 2 3 4 2 2 2 3 3 3" xfId="43824" xr:uid="{94E9113B-E605-4FC4-8D59-EC2F48633314}"/>
    <cellStyle name="Millares 2 3 4 2 2 2 3 3 4" xfId="26319" xr:uid="{B341BE25-BCDE-4A99-8EC4-53D0C574CD11}"/>
    <cellStyle name="Millares 2 3 4 2 2 2 3 4" xfId="13190" xr:uid="{6D02F0E2-A40A-4C71-B946-FC5130763CD1}"/>
    <cellStyle name="Millares 2 3 4 2 2 2 3 4 2" xfId="48200" xr:uid="{55E78CDA-2D25-4474-A270-6673C06993A1}"/>
    <cellStyle name="Millares 2 3 4 2 2 2 3 4 3" xfId="30695" xr:uid="{C7BCC627-8E42-4617-B702-381A4B878EAF}"/>
    <cellStyle name="Millares 2 3 4 2 2 2 3 5" xfId="39448" xr:uid="{D290D50F-342F-4555-849F-F4D6A34CD1EC}"/>
    <cellStyle name="Millares 2 3 4 2 2 2 3 6" xfId="21943" xr:uid="{E691447D-647C-41BB-9F6D-E83740769A80}"/>
    <cellStyle name="Millares 2 3 4 2 2 2 4" xfId="5530" xr:uid="{00000000-0005-0000-0000-0000BA0F0000}"/>
    <cellStyle name="Millares 2 3 4 2 2 2 4 2" xfId="9907" xr:uid="{00000000-0005-0000-0000-0000BB0F0000}"/>
    <cellStyle name="Millares 2 3 4 2 2 2 4 2 2" xfId="18660" xr:uid="{2A053EC8-7769-4C37-BA8C-A65A17850A52}"/>
    <cellStyle name="Millares 2 3 4 2 2 2 4 2 2 2" xfId="53670" xr:uid="{93F7E71E-8E5B-4335-8103-5E6A61E5D9A4}"/>
    <cellStyle name="Millares 2 3 4 2 2 2 4 2 2 3" xfId="36165" xr:uid="{AB5FF4FB-B293-49B7-A63B-B570E075D345}"/>
    <cellStyle name="Millares 2 3 4 2 2 2 4 2 3" xfId="44918" xr:uid="{253740D9-F9FF-4056-8CEE-C870CDF58276}"/>
    <cellStyle name="Millares 2 3 4 2 2 2 4 2 4" xfId="27413" xr:uid="{2677556E-529C-460D-8545-D94B9DC80F77}"/>
    <cellStyle name="Millares 2 3 4 2 2 2 4 3" xfId="14284" xr:uid="{17111CA4-5E22-4220-B3D3-6172C2B62DA3}"/>
    <cellStyle name="Millares 2 3 4 2 2 2 4 3 2" xfId="49294" xr:uid="{DC9C3302-12F6-42BA-81D9-96A144DC6178}"/>
    <cellStyle name="Millares 2 3 4 2 2 2 4 3 3" xfId="31789" xr:uid="{AB79E031-DAF9-4F8D-806B-1B6ADD30B5CD}"/>
    <cellStyle name="Millares 2 3 4 2 2 2 4 4" xfId="40542" xr:uid="{BB614D18-B648-4F92-8BCB-489055343BA8}"/>
    <cellStyle name="Millares 2 3 4 2 2 2 4 5" xfId="23037" xr:uid="{4E130B0C-E582-4B33-8CC5-C468E04C586C}"/>
    <cellStyle name="Millares 2 3 4 2 2 2 5" xfId="7719" xr:uid="{00000000-0005-0000-0000-0000BC0F0000}"/>
    <cellStyle name="Millares 2 3 4 2 2 2 5 2" xfId="16472" xr:uid="{B55DE60C-EE9F-404A-8A0D-D79A2B09035C}"/>
    <cellStyle name="Millares 2 3 4 2 2 2 5 2 2" xfId="51482" xr:uid="{A2F57516-4EAD-4FB2-A65B-A0AB5F024E0A}"/>
    <cellStyle name="Millares 2 3 4 2 2 2 5 2 3" xfId="33977" xr:uid="{249B646F-2B3D-4C5B-AB22-8097E5AAB182}"/>
    <cellStyle name="Millares 2 3 4 2 2 2 5 3" xfId="42730" xr:uid="{87C6B48D-7BC2-4E38-932A-951B94102774}"/>
    <cellStyle name="Millares 2 3 4 2 2 2 5 4" xfId="25225" xr:uid="{586A4206-EC5C-42AF-B984-E292BB29FCD5}"/>
    <cellStyle name="Millares 2 3 4 2 2 2 6" xfId="12096" xr:uid="{42B99BFB-129F-4B8F-B408-BD2505A895DD}"/>
    <cellStyle name="Millares 2 3 4 2 2 2 6 2" xfId="47106" xr:uid="{D28B9A72-DAF4-45D2-9A56-CF7442F3011E}"/>
    <cellStyle name="Millares 2 3 4 2 2 2 6 3" xfId="29601" xr:uid="{61CA71B5-5D8F-4299-92B1-7F0CF2DAE212}"/>
    <cellStyle name="Millares 2 3 4 2 2 2 7" xfId="38354" xr:uid="{3BCE5AAC-92E4-4CBB-A4D6-7073F4DCCB81}"/>
    <cellStyle name="Millares 2 3 4 2 2 2 8" xfId="20849" xr:uid="{8AC1079F-99DC-48C2-A4C1-532D06D49C05}"/>
    <cellStyle name="Millares 2 3 4 2 2 3" xfId="3613" xr:uid="{00000000-0005-0000-0000-0000BD0F0000}"/>
    <cellStyle name="Millares 2 3 4 2 2 3 2" xfId="4709" xr:uid="{00000000-0005-0000-0000-0000BE0F0000}"/>
    <cellStyle name="Millares 2 3 4 2 2 3 2 2" xfId="6898" xr:uid="{00000000-0005-0000-0000-0000BF0F0000}"/>
    <cellStyle name="Millares 2 3 4 2 2 3 2 2 2" xfId="11275" xr:uid="{00000000-0005-0000-0000-0000C00F0000}"/>
    <cellStyle name="Millares 2 3 4 2 2 3 2 2 2 2" xfId="20028" xr:uid="{1577F84A-848D-4E16-9905-FD179280CB80}"/>
    <cellStyle name="Millares 2 3 4 2 2 3 2 2 2 2 2" xfId="55038" xr:uid="{14ADF96F-984C-4039-87A5-7DAAA072173F}"/>
    <cellStyle name="Millares 2 3 4 2 2 3 2 2 2 2 3" xfId="37533" xr:uid="{0CBE7325-AF0C-4170-812A-C86E9A6A8DDC}"/>
    <cellStyle name="Millares 2 3 4 2 2 3 2 2 2 3" xfId="46286" xr:uid="{F72ADF98-E442-4F8B-9F8F-DDAE04523840}"/>
    <cellStyle name="Millares 2 3 4 2 2 3 2 2 2 4" xfId="28781" xr:uid="{C281E50B-4C46-4337-9AEB-482D0141F406}"/>
    <cellStyle name="Millares 2 3 4 2 2 3 2 2 3" xfId="15652" xr:uid="{24D765C7-2949-4A01-A86A-6533999378AF}"/>
    <cellStyle name="Millares 2 3 4 2 2 3 2 2 3 2" xfId="50662" xr:uid="{F388B7BF-CCF1-4359-9D98-FC6951FB261A}"/>
    <cellStyle name="Millares 2 3 4 2 2 3 2 2 3 3" xfId="33157" xr:uid="{094103CC-66DB-40A0-8632-5745C01D7A98}"/>
    <cellStyle name="Millares 2 3 4 2 2 3 2 2 4" xfId="41910" xr:uid="{9A37E736-7747-4580-8E2F-FBCAA047010F}"/>
    <cellStyle name="Millares 2 3 4 2 2 3 2 2 5" xfId="24405" xr:uid="{E37C07D2-305E-41C3-AF3A-C2B26C7EBACB}"/>
    <cellStyle name="Millares 2 3 4 2 2 3 2 3" xfId="9087" xr:uid="{00000000-0005-0000-0000-0000C10F0000}"/>
    <cellStyle name="Millares 2 3 4 2 2 3 2 3 2" xfId="17840" xr:uid="{430E845C-177D-497A-B01C-4054E527EAAD}"/>
    <cellStyle name="Millares 2 3 4 2 2 3 2 3 2 2" xfId="52850" xr:uid="{681A58F2-F3DE-4623-B37F-416FECF9EB69}"/>
    <cellStyle name="Millares 2 3 4 2 2 3 2 3 2 3" xfId="35345" xr:uid="{AA444CB7-B7B8-4865-94ED-2F76BFEA85F9}"/>
    <cellStyle name="Millares 2 3 4 2 2 3 2 3 3" xfId="44098" xr:uid="{45EBB72E-FA23-4BBF-885E-BA0C1C6E18F1}"/>
    <cellStyle name="Millares 2 3 4 2 2 3 2 3 4" xfId="26593" xr:uid="{C8EBD571-3DE6-42F8-AB29-5246ECEA2281}"/>
    <cellStyle name="Millares 2 3 4 2 2 3 2 4" xfId="13464" xr:uid="{F8841C6B-2948-48F3-8119-E4711E5AC8D5}"/>
    <cellStyle name="Millares 2 3 4 2 2 3 2 4 2" xfId="48474" xr:uid="{22B38CF3-2FBD-478F-A1EE-B0CFC4D2EAEE}"/>
    <cellStyle name="Millares 2 3 4 2 2 3 2 4 3" xfId="30969" xr:uid="{A9D819F9-9DE8-4ED0-B940-7AD26B57636F}"/>
    <cellStyle name="Millares 2 3 4 2 2 3 2 5" xfId="39722" xr:uid="{668FF0D9-1C20-49C7-8FC9-8ECBAF1A9C35}"/>
    <cellStyle name="Millares 2 3 4 2 2 3 2 6" xfId="22217" xr:uid="{F0CEEB33-78E4-4725-93BF-3B90636397ED}"/>
    <cellStyle name="Millares 2 3 4 2 2 3 3" xfId="5804" xr:uid="{00000000-0005-0000-0000-0000C20F0000}"/>
    <cellStyle name="Millares 2 3 4 2 2 3 3 2" xfId="10181" xr:uid="{00000000-0005-0000-0000-0000C30F0000}"/>
    <cellStyle name="Millares 2 3 4 2 2 3 3 2 2" xfId="18934" xr:uid="{DB4B5AAB-3920-4F62-82F4-EEAF73E9F05D}"/>
    <cellStyle name="Millares 2 3 4 2 2 3 3 2 2 2" xfId="53944" xr:uid="{6213F403-DE3A-4942-836F-A52C7628E086}"/>
    <cellStyle name="Millares 2 3 4 2 2 3 3 2 2 3" xfId="36439" xr:uid="{92B4DE10-ECA5-452E-8C6A-76DA589BF9F6}"/>
    <cellStyle name="Millares 2 3 4 2 2 3 3 2 3" xfId="45192" xr:uid="{5F0D9A4D-3A7E-4521-8459-DF0DE57447AF}"/>
    <cellStyle name="Millares 2 3 4 2 2 3 3 2 4" xfId="27687" xr:uid="{93F07CEC-3C5E-4986-9E13-0572390C00AF}"/>
    <cellStyle name="Millares 2 3 4 2 2 3 3 3" xfId="14558" xr:uid="{29954722-F4E4-474A-87AC-099CEC9BB2B3}"/>
    <cellStyle name="Millares 2 3 4 2 2 3 3 3 2" xfId="49568" xr:uid="{00B33649-9C73-4B41-AC21-F300D977E188}"/>
    <cellStyle name="Millares 2 3 4 2 2 3 3 3 3" xfId="32063" xr:uid="{8A415F61-3E54-4530-9E0F-B12173DFF305}"/>
    <cellStyle name="Millares 2 3 4 2 2 3 3 4" xfId="40816" xr:uid="{291AA9ED-97BD-4075-8BDB-DB63EF5E69FA}"/>
    <cellStyle name="Millares 2 3 4 2 2 3 3 5" xfId="23311" xr:uid="{6164EE32-0D2C-4C96-90C6-D86498296612}"/>
    <cellStyle name="Millares 2 3 4 2 2 3 4" xfId="7993" xr:uid="{00000000-0005-0000-0000-0000C40F0000}"/>
    <cellStyle name="Millares 2 3 4 2 2 3 4 2" xfId="16746" xr:uid="{17ECC9EF-266F-404D-939E-FF3D57DC5313}"/>
    <cellStyle name="Millares 2 3 4 2 2 3 4 2 2" xfId="51756" xr:uid="{32A473D7-BD87-45BC-9502-952811D2135A}"/>
    <cellStyle name="Millares 2 3 4 2 2 3 4 2 3" xfId="34251" xr:uid="{7CFA251F-3028-4B04-AA0E-2E1780B41F3F}"/>
    <cellStyle name="Millares 2 3 4 2 2 3 4 3" xfId="43004" xr:uid="{D45ADF41-AD09-4584-8BEC-D72C11CC5761}"/>
    <cellStyle name="Millares 2 3 4 2 2 3 4 4" xfId="25499" xr:uid="{15ABEF54-2420-402B-9B82-BFA3D4EA8583}"/>
    <cellStyle name="Millares 2 3 4 2 2 3 5" xfId="12370" xr:uid="{1382277F-75B6-4CB8-BE4F-06E609CC0CFA}"/>
    <cellStyle name="Millares 2 3 4 2 2 3 5 2" xfId="47380" xr:uid="{0757EEFE-D3F9-4C23-A5FA-C3F740CFE89F}"/>
    <cellStyle name="Millares 2 3 4 2 2 3 5 3" xfId="29875" xr:uid="{CEEEA0B6-7C01-479C-A161-31AD22917B96}"/>
    <cellStyle name="Millares 2 3 4 2 2 3 6" xfId="38628" xr:uid="{9FA190B5-E3B4-4DF5-9CC3-7A7F5B0BA14D}"/>
    <cellStyle name="Millares 2 3 4 2 2 3 7" xfId="21123" xr:uid="{313A4351-CC0B-461C-8F9C-7ABCD9706660}"/>
    <cellStyle name="Millares 2 3 4 2 2 4" xfId="4161" xr:uid="{00000000-0005-0000-0000-0000C50F0000}"/>
    <cellStyle name="Millares 2 3 4 2 2 4 2" xfId="6350" xr:uid="{00000000-0005-0000-0000-0000C60F0000}"/>
    <cellStyle name="Millares 2 3 4 2 2 4 2 2" xfId="10727" xr:uid="{00000000-0005-0000-0000-0000C70F0000}"/>
    <cellStyle name="Millares 2 3 4 2 2 4 2 2 2" xfId="19480" xr:uid="{3063518A-DC32-4C0C-8E25-CF48B09B1FC3}"/>
    <cellStyle name="Millares 2 3 4 2 2 4 2 2 2 2" xfId="54490" xr:uid="{D2486366-435E-4260-9941-9392BBB15C6D}"/>
    <cellStyle name="Millares 2 3 4 2 2 4 2 2 2 3" xfId="36985" xr:uid="{2B141968-B875-4D34-8098-D6CC0B5220F0}"/>
    <cellStyle name="Millares 2 3 4 2 2 4 2 2 3" xfId="45738" xr:uid="{29056188-C720-4825-AB4C-390E12E7CDD8}"/>
    <cellStyle name="Millares 2 3 4 2 2 4 2 2 4" xfId="28233" xr:uid="{F7C54950-941E-408B-8ED4-11A46A9C6307}"/>
    <cellStyle name="Millares 2 3 4 2 2 4 2 3" xfId="15104" xr:uid="{B5DFDB1E-FB6A-415F-BE2B-F730810E17C9}"/>
    <cellStyle name="Millares 2 3 4 2 2 4 2 3 2" xfId="50114" xr:uid="{D5BEA404-0EFB-4C61-B4EC-4D2F53B1A76C}"/>
    <cellStyle name="Millares 2 3 4 2 2 4 2 3 3" xfId="32609" xr:uid="{31D92A4E-77DD-4F69-8EAC-7EBBD9D2E0A1}"/>
    <cellStyle name="Millares 2 3 4 2 2 4 2 4" xfId="41362" xr:uid="{ED27D65D-0185-4A12-8F66-4696E19EF2AB}"/>
    <cellStyle name="Millares 2 3 4 2 2 4 2 5" xfId="23857" xr:uid="{50D25023-26BB-44F5-B454-C65B208A8B64}"/>
    <cellStyle name="Millares 2 3 4 2 2 4 3" xfId="8539" xr:uid="{00000000-0005-0000-0000-0000C80F0000}"/>
    <cellStyle name="Millares 2 3 4 2 2 4 3 2" xfId="17292" xr:uid="{52041446-3377-4370-9C1E-7C87D70607C4}"/>
    <cellStyle name="Millares 2 3 4 2 2 4 3 2 2" xfId="52302" xr:uid="{9EAFC079-A463-4700-A790-9DB73DC25412}"/>
    <cellStyle name="Millares 2 3 4 2 2 4 3 2 3" xfId="34797" xr:uid="{23EB1C3B-864C-47DD-B79E-429E595BCA65}"/>
    <cellStyle name="Millares 2 3 4 2 2 4 3 3" xfId="43550" xr:uid="{5D05FDA4-0A97-4F06-81EF-193FF11B17B1}"/>
    <cellStyle name="Millares 2 3 4 2 2 4 3 4" xfId="26045" xr:uid="{C857636D-8050-48DD-A58B-880F65EA5DC7}"/>
    <cellStyle name="Millares 2 3 4 2 2 4 4" xfId="12916" xr:uid="{761CE639-6139-42EF-AB7D-D97A3DA80D4B}"/>
    <cellStyle name="Millares 2 3 4 2 2 4 4 2" xfId="47926" xr:uid="{97D327D6-9981-4198-947F-6B32395EAA6F}"/>
    <cellStyle name="Millares 2 3 4 2 2 4 4 3" xfId="30421" xr:uid="{EFF5F907-DD62-4D5F-9C23-DFE851F1A316}"/>
    <cellStyle name="Millares 2 3 4 2 2 4 5" xfId="39174" xr:uid="{90AF4ED3-2B2A-46B7-8CCB-9F351466B9A1}"/>
    <cellStyle name="Millares 2 3 4 2 2 4 6" xfId="21669" xr:uid="{369896E4-867B-4F35-B39F-B71EF7B20505}"/>
    <cellStyle name="Millares 2 3 4 2 2 5" xfId="5256" xr:uid="{00000000-0005-0000-0000-0000C90F0000}"/>
    <cellStyle name="Millares 2 3 4 2 2 5 2" xfId="9633" xr:uid="{00000000-0005-0000-0000-0000CA0F0000}"/>
    <cellStyle name="Millares 2 3 4 2 2 5 2 2" xfId="18386" xr:uid="{1DC85647-B131-4B20-AF87-37A8BEE3A28B}"/>
    <cellStyle name="Millares 2 3 4 2 2 5 2 2 2" xfId="53396" xr:uid="{E95FF6E8-8106-4F16-BD21-C44B89BFD2B3}"/>
    <cellStyle name="Millares 2 3 4 2 2 5 2 2 3" xfId="35891" xr:uid="{916420D5-4753-4D8E-B400-4C750BC5FD75}"/>
    <cellStyle name="Millares 2 3 4 2 2 5 2 3" xfId="44644" xr:uid="{964BC476-145E-41DC-A81E-9C18F06143FD}"/>
    <cellStyle name="Millares 2 3 4 2 2 5 2 4" xfId="27139" xr:uid="{4E342905-40F7-4E07-B0AC-A05CDF05206B}"/>
    <cellStyle name="Millares 2 3 4 2 2 5 3" xfId="14010" xr:uid="{7F3C9D13-6935-42F6-A7D5-EDA2ADDA29C9}"/>
    <cellStyle name="Millares 2 3 4 2 2 5 3 2" xfId="49020" xr:uid="{9FBCDAA0-1D4C-4395-99AF-071DACBC1960}"/>
    <cellStyle name="Millares 2 3 4 2 2 5 3 3" xfId="31515" xr:uid="{D37E1C58-B207-4F84-A9A5-C4EC31535F4F}"/>
    <cellStyle name="Millares 2 3 4 2 2 5 4" xfId="40268" xr:uid="{663E8DD1-ADAD-4AB5-9A10-FB6E2F240F75}"/>
    <cellStyle name="Millares 2 3 4 2 2 5 5" xfId="22763" xr:uid="{9CE2AD9B-E8C7-473D-A056-B81D37D07516}"/>
    <cellStyle name="Millares 2 3 4 2 2 6" xfId="7445" xr:uid="{00000000-0005-0000-0000-0000CB0F0000}"/>
    <cellStyle name="Millares 2 3 4 2 2 6 2" xfId="16198" xr:uid="{83BF7931-91E5-48B6-B905-537AF5A7763F}"/>
    <cellStyle name="Millares 2 3 4 2 2 6 2 2" xfId="51208" xr:uid="{EA3CCD0F-5CBA-4971-B6ED-AB9A44060BC0}"/>
    <cellStyle name="Millares 2 3 4 2 2 6 2 3" xfId="33703" xr:uid="{BACD63EE-1FA5-45C3-ABA8-AFE08E0CBEA0}"/>
    <cellStyle name="Millares 2 3 4 2 2 6 3" xfId="42456" xr:uid="{3DEC5A05-BE02-42F6-AC62-AB52D9FCB83D}"/>
    <cellStyle name="Millares 2 3 4 2 2 6 4" xfId="24951" xr:uid="{CFCBF93A-53A6-4075-AACB-32F3E937CC34}"/>
    <cellStyle name="Millares 2 3 4 2 2 7" xfId="11822" xr:uid="{6D30C4E8-DC24-4D2D-9E19-7E9F26CDA8CC}"/>
    <cellStyle name="Millares 2 3 4 2 2 7 2" xfId="46832" xr:uid="{8458008A-DC04-48F3-86BF-270E9E73405B}"/>
    <cellStyle name="Millares 2 3 4 2 2 7 3" xfId="29327" xr:uid="{03061CC8-D284-4A0E-867F-D5265712F23D}"/>
    <cellStyle name="Millares 2 3 4 2 2 8" xfId="38080" xr:uid="{A7169B52-6955-4917-B06F-F3349B0E8678}"/>
    <cellStyle name="Millares 2 3 4 2 2 9" xfId="20575" xr:uid="{4C7D4D29-34BB-415F-A4E6-CC6372EEA4C6}"/>
    <cellStyle name="Millares 2 3 4 2 3" xfId="3222" xr:uid="{00000000-0005-0000-0000-0000CC0F0000}"/>
    <cellStyle name="Millares 2 3 4 2 3 2" xfId="3775" xr:uid="{00000000-0005-0000-0000-0000CD0F0000}"/>
    <cellStyle name="Millares 2 3 4 2 3 2 2" xfId="4871" xr:uid="{00000000-0005-0000-0000-0000CE0F0000}"/>
    <cellStyle name="Millares 2 3 4 2 3 2 2 2" xfId="7060" xr:uid="{00000000-0005-0000-0000-0000CF0F0000}"/>
    <cellStyle name="Millares 2 3 4 2 3 2 2 2 2" xfId="11437" xr:uid="{00000000-0005-0000-0000-0000D00F0000}"/>
    <cellStyle name="Millares 2 3 4 2 3 2 2 2 2 2" xfId="20190" xr:uid="{D5E6FD1C-9753-4447-9AD6-EE685ECB0F92}"/>
    <cellStyle name="Millares 2 3 4 2 3 2 2 2 2 2 2" xfId="55200" xr:uid="{EA92433E-D6D1-479A-8E64-7F1ED331EC99}"/>
    <cellStyle name="Millares 2 3 4 2 3 2 2 2 2 2 3" xfId="37695" xr:uid="{D7912FDB-DC4D-4CF9-A49B-34F96D563994}"/>
    <cellStyle name="Millares 2 3 4 2 3 2 2 2 2 3" xfId="46448" xr:uid="{9DCE2543-FFA7-4A5F-BF1F-C88AAB99CF2C}"/>
    <cellStyle name="Millares 2 3 4 2 3 2 2 2 2 4" xfId="28943" xr:uid="{E2998805-8219-4727-8DAF-B6C219922CFF}"/>
    <cellStyle name="Millares 2 3 4 2 3 2 2 2 3" xfId="15814" xr:uid="{F39DE339-2B72-4A33-9711-DBDC825DAA08}"/>
    <cellStyle name="Millares 2 3 4 2 3 2 2 2 3 2" xfId="50824" xr:uid="{56BA2B1E-63BF-42CC-9093-BB866B7E82E4}"/>
    <cellStyle name="Millares 2 3 4 2 3 2 2 2 3 3" xfId="33319" xr:uid="{95C65EE2-088A-48D3-9CF3-A5D288D88CFE}"/>
    <cellStyle name="Millares 2 3 4 2 3 2 2 2 4" xfId="42072" xr:uid="{40850EE5-BE70-47BB-9681-59369A439004}"/>
    <cellStyle name="Millares 2 3 4 2 3 2 2 2 5" xfId="24567" xr:uid="{A1272F1E-F892-4A36-82A2-E8B9F127820C}"/>
    <cellStyle name="Millares 2 3 4 2 3 2 2 3" xfId="9249" xr:uid="{00000000-0005-0000-0000-0000D10F0000}"/>
    <cellStyle name="Millares 2 3 4 2 3 2 2 3 2" xfId="18002" xr:uid="{2D9A79C1-6078-449A-A8F0-CD347DA7EF0F}"/>
    <cellStyle name="Millares 2 3 4 2 3 2 2 3 2 2" xfId="53012" xr:uid="{328FBE74-7DF0-4219-AA91-D76196360384}"/>
    <cellStyle name="Millares 2 3 4 2 3 2 2 3 2 3" xfId="35507" xr:uid="{2357EBE5-7F6E-4E5A-9AD4-9CEF267624C8}"/>
    <cellStyle name="Millares 2 3 4 2 3 2 2 3 3" xfId="44260" xr:uid="{157E39ED-0204-48DD-9AC1-5C8EBED3C641}"/>
    <cellStyle name="Millares 2 3 4 2 3 2 2 3 4" xfId="26755" xr:uid="{F70FAF63-FCF1-437C-9290-CAF06DD5E7DE}"/>
    <cellStyle name="Millares 2 3 4 2 3 2 2 4" xfId="13626" xr:uid="{7C262133-EC37-47E2-B4FF-CDAC1613983E}"/>
    <cellStyle name="Millares 2 3 4 2 3 2 2 4 2" xfId="48636" xr:uid="{801B3869-0844-4AA8-B7B2-8A6611096BD2}"/>
    <cellStyle name="Millares 2 3 4 2 3 2 2 4 3" xfId="31131" xr:uid="{EAB98681-AAC7-4C4D-8309-32197FEEEE7E}"/>
    <cellStyle name="Millares 2 3 4 2 3 2 2 5" xfId="39884" xr:uid="{80958622-60EA-4165-B4C7-3E49CD18F753}"/>
    <cellStyle name="Millares 2 3 4 2 3 2 2 6" xfId="22379" xr:uid="{994978D9-9A36-4E83-B3BF-60E360158A9D}"/>
    <cellStyle name="Millares 2 3 4 2 3 2 3" xfId="5966" xr:uid="{00000000-0005-0000-0000-0000D20F0000}"/>
    <cellStyle name="Millares 2 3 4 2 3 2 3 2" xfId="10343" xr:uid="{00000000-0005-0000-0000-0000D30F0000}"/>
    <cellStyle name="Millares 2 3 4 2 3 2 3 2 2" xfId="19096" xr:uid="{2032B5F1-ADA6-4290-89BF-18965C843A20}"/>
    <cellStyle name="Millares 2 3 4 2 3 2 3 2 2 2" xfId="54106" xr:uid="{99FCF412-671E-4B72-B978-3640CF7C1B5B}"/>
    <cellStyle name="Millares 2 3 4 2 3 2 3 2 2 3" xfId="36601" xr:uid="{C4C47074-9A54-4E7D-A4A2-370F3174348E}"/>
    <cellStyle name="Millares 2 3 4 2 3 2 3 2 3" xfId="45354" xr:uid="{EB6C549A-47C4-4E14-98D1-CE942A4D4C6E}"/>
    <cellStyle name="Millares 2 3 4 2 3 2 3 2 4" xfId="27849" xr:uid="{09284049-B534-4BA6-A7EF-EEEF7FAD1554}"/>
    <cellStyle name="Millares 2 3 4 2 3 2 3 3" xfId="14720" xr:uid="{7122D3F9-D77D-408B-9931-B01DBEEDB388}"/>
    <cellStyle name="Millares 2 3 4 2 3 2 3 3 2" xfId="49730" xr:uid="{D80CA853-AB97-4F03-A45A-A649A1EA4F7A}"/>
    <cellStyle name="Millares 2 3 4 2 3 2 3 3 3" xfId="32225" xr:uid="{1D0E3BCF-2D61-41C4-99D6-D0A11AF81A1B}"/>
    <cellStyle name="Millares 2 3 4 2 3 2 3 4" xfId="40978" xr:uid="{5E0F5F8A-2D97-4D42-823D-4A94C7F9FD47}"/>
    <cellStyle name="Millares 2 3 4 2 3 2 3 5" xfId="23473" xr:uid="{DCFF80DD-17DC-4984-AF0B-B79EC2F81A3C}"/>
    <cellStyle name="Millares 2 3 4 2 3 2 4" xfId="8155" xr:uid="{00000000-0005-0000-0000-0000D40F0000}"/>
    <cellStyle name="Millares 2 3 4 2 3 2 4 2" xfId="16908" xr:uid="{8B28AA59-CFE9-4191-A036-B17293226893}"/>
    <cellStyle name="Millares 2 3 4 2 3 2 4 2 2" xfId="51918" xr:uid="{AE3FE521-B72F-4F63-92D6-91DC12268CF9}"/>
    <cellStyle name="Millares 2 3 4 2 3 2 4 2 3" xfId="34413" xr:uid="{D6159D25-BF5C-4F34-BA5A-730EA6ABF317}"/>
    <cellStyle name="Millares 2 3 4 2 3 2 4 3" xfId="43166" xr:uid="{E0118F2A-4EFC-455B-9665-E1BC5D5F47A4}"/>
    <cellStyle name="Millares 2 3 4 2 3 2 4 4" xfId="25661" xr:uid="{B1759904-844E-45FB-BCF8-53644728D1E5}"/>
    <cellStyle name="Millares 2 3 4 2 3 2 5" xfId="12532" xr:uid="{C597CB94-0A04-462A-9851-46F8E108084E}"/>
    <cellStyle name="Millares 2 3 4 2 3 2 5 2" xfId="47542" xr:uid="{02143B79-4004-4507-8176-4268EB78B945}"/>
    <cellStyle name="Millares 2 3 4 2 3 2 5 3" xfId="30037" xr:uid="{933726AC-DC5F-4896-BD8D-593F71F5C97F}"/>
    <cellStyle name="Millares 2 3 4 2 3 2 6" xfId="38790" xr:uid="{D0433363-26B1-4544-BA08-A094E832FDED}"/>
    <cellStyle name="Millares 2 3 4 2 3 2 7" xfId="21285" xr:uid="{3C4B8E32-768D-43AB-A7AC-002B5555E61D}"/>
    <cellStyle name="Millares 2 3 4 2 3 3" xfId="4323" xr:uid="{00000000-0005-0000-0000-0000D50F0000}"/>
    <cellStyle name="Millares 2 3 4 2 3 3 2" xfId="6512" xr:uid="{00000000-0005-0000-0000-0000D60F0000}"/>
    <cellStyle name="Millares 2 3 4 2 3 3 2 2" xfId="10889" xr:uid="{00000000-0005-0000-0000-0000D70F0000}"/>
    <cellStyle name="Millares 2 3 4 2 3 3 2 2 2" xfId="19642" xr:uid="{C6A9E032-1504-4F25-93A1-6440477C8BF1}"/>
    <cellStyle name="Millares 2 3 4 2 3 3 2 2 2 2" xfId="54652" xr:uid="{8A7D6114-4678-463E-9A6C-3357F4AA5D84}"/>
    <cellStyle name="Millares 2 3 4 2 3 3 2 2 2 3" xfId="37147" xr:uid="{DFBC6A65-C331-4254-8600-9808463C4D99}"/>
    <cellStyle name="Millares 2 3 4 2 3 3 2 2 3" xfId="45900" xr:uid="{DDC8AA85-5BC4-4F17-A6E7-B74CECCE9AC9}"/>
    <cellStyle name="Millares 2 3 4 2 3 3 2 2 4" xfId="28395" xr:uid="{DCD62B33-3987-44ED-ACCB-49FEB39355AE}"/>
    <cellStyle name="Millares 2 3 4 2 3 3 2 3" xfId="15266" xr:uid="{5805B4A3-74F0-43A3-9840-BD57128A4262}"/>
    <cellStyle name="Millares 2 3 4 2 3 3 2 3 2" xfId="50276" xr:uid="{EC73EA67-C3FC-45A6-ABEA-3C3134C0785A}"/>
    <cellStyle name="Millares 2 3 4 2 3 3 2 3 3" xfId="32771" xr:uid="{FDF60D9A-D3E8-4C8C-9032-95FB11EA0524}"/>
    <cellStyle name="Millares 2 3 4 2 3 3 2 4" xfId="41524" xr:uid="{E6317C53-8544-4CCB-ACAD-529BC7DCBE67}"/>
    <cellStyle name="Millares 2 3 4 2 3 3 2 5" xfId="24019" xr:uid="{E90372EF-A43E-46B6-BFF6-D95F9DDDF0DC}"/>
    <cellStyle name="Millares 2 3 4 2 3 3 3" xfId="8701" xr:uid="{00000000-0005-0000-0000-0000D80F0000}"/>
    <cellStyle name="Millares 2 3 4 2 3 3 3 2" xfId="17454" xr:uid="{13B67C58-1FD0-4437-A444-A96B0DC5979A}"/>
    <cellStyle name="Millares 2 3 4 2 3 3 3 2 2" xfId="52464" xr:uid="{EC0B2847-95D8-4A7F-909F-C84AEEF0E2A8}"/>
    <cellStyle name="Millares 2 3 4 2 3 3 3 2 3" xfId="34959" xr:uid="{635322BA-FA67-43F7-89F9-122492591A9F}"/>
    <cellStyle name="Millares 2 3 4 2 3 3 3 3" xfId="43712" xr:uid="{5411C23C-4784-439F-B571-A6D0836CA80E}"/>
    <cellStyle name="Millares 2 3 4 2 3 3 3 4" xfId="26207" xr:uid="{38D4ACB4-78CE-447C-BEE8-DD4B663BA10E}"/>
    <cellStyle name="Millares 2 3 4 2 3 3 4" xfId="13078" xr:uid="{C8E76852-C65A-4EC1-84F1-346500DE87AE}"/>
    <cellStyle name="Millares 2 3 4 2 3 3 4 2" xfId="48088" xr:uid="{3B3B352B-3BB6-4DE5-A5BC-CCED5DD4EC9D}"/>
    <cellStyle name="Millares 2 3 4 2 3 3 4 3" xfId="30583" xr:uid="{F6F216D6-08DD-40B3-9A7C-864CAC31F18F}"/>
    <cellStyle name="Millares 2 3 4 2 3 3 5" xfId="39336" xr:uid="{C894BBA5-BA24-4EF8-B5E3-E76A0DE9A06F}"/>
    <cellStyle name="Millares 2 3 4 2 3 3 6" xfId="21831" xr:uid="{5C6F7A6B-EEA7-43EF-8D4C-722EBE2EDEFC}"/>
    <cellStyle name="Millares 2 3 4 2 3 4" xfId="5418" xr:uid="{00000000-0005-0000-0000-0000D90F0000}"/>
    <cellStyle name="Millares 2 3 4 2 3 4 2" xfId="9795" xr:uid="{00000000-0005-0000-0000-0000DA0F0000}"/>
    <cellStyle name="Millares 2 3 4 2 3 4 2 2" xfId="18548" xr:uid="{156E0A41-0948-4736-8D38-5BD742195112}"/>
    <cellStyle name="Millares 2 3 4 2 3 4 2 2 2" xfId="53558" xr:uid="{EBDDD80E-749C-420A-AEAF-E9E6ACA1BF48}"/>
    <cellStyle name="Millares 2 3 4 2 3 4 2 2 3" xfId="36053" xr:uid="{CE3121AC-9C10-4031-A71B-616B8A781B6F}"/>
    <cellStyle name="Millares 2 3 4 2 3 4 2 3" xfId="44806" xr:uid="{FC88959D-9B95-495A-867A-3713B850B784}"/>
    <cellStyle name="Millares 2 3 4 2 3 4 2 4" xfId="27301" xr:uid="{28D36704-9050-4274-B1CA-1D5F9921540B}"/>
    <cellStyle name="Millares 2 3 4 2 3 4 3" xfId="14172" xr:uid="{1992B474-CB43-4FD4-82B0-680CE78BFB21}"/>
    <cellStyle name="Millares 2 3 4 2 3 4 3 2" xfId="49182" xr:uid="{D72983CC-B3F5-425A-804B-F5FC43695451}"/>
    <cellStyle name="Millares 2 3 4 2 3 4 3 3" xfId="31677" xr:uid="{C49DC3ED-981B-4ED9-8914-7EE02694C0DD}"/>
    <cellStyle name="Millares 2 3 4 2 3 4 4" xfId="40430" xr:uid="{25557FD1-7855-4455-9A53-70D12199CC6D}"/>
    <cellStyle name="Millares 2 3 4 2 3 4 5" xfId="22925" xr:uid="{740EAFE4-4CD2-43A1-8472-9334EFCA75A3}"/>
    <cellStyle name="Millares 2 3 4 2 3 5" xfId="7607" xr:uid="{00000000-0005-0000-0000-0000DB0F0000}"/>
    <cellStyle name="Millares 2 3 4 2 3 5 2" xfId="16360" xr:uid="{422C7801-52BF-458A-89B9-2577D0DC3504}"/>
    <cellStyle name="Millares 2 3 4 2 3 5 2 2" xfId="51370" xr:uid="{B6C002B4-4442-4F64-A31A-05FC3AD932F9}"/>
    <cellStyle name="Millares 2 3 4 2 3 5 2 3" xfId="33865" xr:uid="{DAC9431D-75B1-491A-87D9-46BCAFD87ED8}"/>
    <cellStyle name="Millares 2 3 4 2 3 5 3" xfId="42618" xr:uid="{DC106A0B-59BF-45BB-9BC5-CD24DE2B1806}"/>
    <cellStyle name="Millares 2 3 4 2 3 5 4" xfId="25113" xr:uid="{D58016B8-A5C3-434F-9E0C-B971FA482AF0}"/>
    <cellStyle name="Millares 2 3 4 2 3 6" xfId="11984" xr:uid="{2BD972AF-A27E-4DA0-B9AC-D18F46C5416C}"/>
    <cellStyle name="Millares 2 3 4 2 3 6 2" xfId="46994" xr:uid="{7E2E7435-D886-42D7-B49A-EEF1E08244F0}"/>
    <cellStyle name="Millares 2 3 4 2 3 6 3" xfId="29489" xr:uid="{2FAF6B33-E1E7-467F-BE12-06694EC65DF8}"/>
    <cellStyle name="Millares 2 3 4 2 3 7" xfId="38242" xr:uid="{181D82FA-1D61-4BE0-AC2D-264FD5862FB2}"/>
    <cellStyle name="Millares 2 3 4 2 3 8" xfId="20737" xr:uid="{B243D7F4-E342-46FC-838A-D81623EDC838}"/>
    <cellStyle name="Millares 2 3 4 2 4" xfId="3501" xr:uid="{00000000-0005-0000-0000-0000DC0F0000}"/>
    <cellStyle name="Millares 2 3 4 2 4 2" xfId="4597" xr:uid="{00000000-0005-0000-0000-0000DD0F0000}"/>
    <cellStyle name="Millares 2 3 4 2 4 2 2" xfId="6786" xr:uid="{00000000-0005-0000-0000-0000DE0F0000}"/>
    <cellStyle name="Millares 2 3 4 2 4 2 2 2" xfId="11163" xr:uid="{00000000-0005-0000-0000-0000DF0F0000}"/>
    <cellStyle name="Millares 2 3 4 2 4 2 2 2 2" xfId="19916" xr:uid="{BBE6BAB4-CEE8-4A2C-96EA-05A150B0F69F}"/>
    <cellStyle name="Millares 2 3 4 2 4 2 2 2 2 2" xfId="54926" xr:uid="{FABDBE25-0E3C-457B-A4C7-9052AACD30CD}"/>
    <cellStyle name="Millares 2 3 4 2 4 2 2 2 2 3" xfId="37421" xr:uid="{58C44D3C-2A15-4A97-89BE-E3D3D91D42F4}"/>
    <cellStyle name="Millares 2 3 4 2 4 2 2 2 3" xfId="46174" xr:uid="{B17D58E9-EEAB-4384-AB28-1DC0D660400B}"/>
    <cellStyle name="Millares 2 3 4 2 4 2 2 2 4" xfId="28669" xr:uid="{51EBAAEB-32B2-4A0E-902C-90D229439056}"/>
    <cellStyle name="Millares 2 3 4 2 4 2 2 3" xfId="15540" xr:uid="{73FBE824-412C-4F54-B249-BEC2B5EE0E82}"/>
    <cellStyle name="Millares 2 3 4 2 4 2 2 3 2" xfId="50550" xr:uid="{AD32875A-3DA8-4270-8B28-A0B17C627F5B}"/>
    <cellStyle name="Millares 2 3 4 2 4 2 2 3 3" xfId="33045" xr:uid="{5E72995F-8B3B-4231-A4A5-D48026C8F3DA}"/>
    <cellStyle name="Millares 2 3 4 2 4 2 2 4" xfId="41798" xr:uid="{B6123B6F-475B-4C40-ACA0-D1CAC90DC0C5}"/>
    <cellStyle name="Millares 2 3 4 2 4 2 2 5" xfId="24293" xr:uid="{0145505A-A484-4B90-BAED-73116D7EFDB4}"/>
    <cellStyle name="Millares 2 3 4 2 4 2 3" xfId="8975" xr:uid="{00000000-0005-0000-0000-0000E00F0000}"/>
    <cellStyle name="Millares 2 3 4 2 4 2 3 2" xfId="17728" xr:uid="{88EB430A-9B6F-4BE5-94D1-F14FEC973C08}"/>
    <cellStyle name="Millares 2 3 4 2 4 2 3 2 2" xfId="52738" xr:uid="{27C0CF65-A193-49E1-9882-3621E9570C6D}"/>
    <cellStyle name="Millares 2 3 4 2 4 2 3 2 3" xfId="35233" xr:uid="{E5F174B5-073A-436E-BAE6-276D228E0F24}"/>
    <cellStyle name="Millares 2 3 4 2 4 2 3 3" xfId="43986" xr:uid="{8DB5BD92-DA41-4050-AA25-D0A963482560}"/>
    <cellStyle name="Millares 2 3 4 2 4 2 3 4" xfId="26481" xr:uid="{82303EDA-4C5B-4F51-BA17-DA09207C1D9D}"/>
    <cellStyle name="Millares 2 3 4 2 4 2 4" xfId="13352" xr:uid="{9D5E8621-1A4B-42C1-871D-59F57784CA4B}"/>
    <cellStyle name="Millares 2 3 4 2 4 2 4 2" xfId="48362" xr:uid="{E73E8C18-3811-4593-98A4-94A4306FF06D}"/>
    <cellStyle name="Millares 2 3 4 2 4 2 4 3" xfId="30857" xr:uid="{E46C6DF8-0B35-4BF7-9301-84394ED629F6}"/>
    <cellStyle name="Millares 2 3 4 2 4 2 5" xfId="39610" xr:uid="{07301FC3-48AD-431A-B195-22FA82985700}"/>
    <cellStyle name="Millares 2 3 4 2 4 2 6" xfId="22105" xr:uid="{0FB875EC-FF60-4441-A4D0-C5AF8317EC0C}"/>
    <cellStyle name="Millares 2 3 4 2 4 3" xfId="5692" xr:uid="{00000000-0005-0000-0000-0000E10F0000}"/>
    <cellStyle name="Millares 2 3 4 2 4 3 2" xfId="10069" xr:uid="{00000000-0005-0000-0000-0000E20F0000}"/>
    <cellStyle name="Millares 2 3 4 2 4 3 2 2" xfId="18822" xr:uid="{0EC377D1-608A-4437-BB37-DCA59A9B1C7A}"/>
    <cellStyle name="Millares 2 3 4 2 4 3 2 2 2" xfId="53832" xr:uid="{E1268002-0A4B-4C75-B03F-35CC0E6C3D1F}"/>
    <cellStyle name="Millares 2 3 4 2 4 3 2 2 3" xfId="36327" xr:uid="{442F3504-7DC8-448C-A785-B6C67CB2F420}"/>
    <cellStyle name="Millares 2 3 4 2 4 3 2 3" xfId="45080" xr:uid="{370EB3C5-B3FC-46AA-A04F-5AA7E096EC68}"/>
    <cellStyle name="Millares 2 3 4 2 4 3 2 4" xfId="27575" xr:uid="{5D4D8B77-4DCF-4A90-A1FD-83684203C5C3}"/>
    <cellStyle name="Millares 2 3 4 2 4 3 3" xfId="14446" xr:uid="{C571D13C-3617-473F-8A1B-7E78723B86A6}"/>
    <cellStyle name="Millares 2 3 4 2 4 3 3 2" xfId="49456" xr:uid="{22FF19FA-63E5-48F1-B72B-1319A2164DD9}"/>
    <cellStyle name="Millares 2 3 4 2 4 3 3 3" xfId="31951" xr:uid="{0CEB910D-E903-4032-9F42-BDC82AFAC325}"/>
    <cellStyle name="Millares 2 3 4 2 4 3 4" xfId="40704" xr:uid="{D67DD9AC-0CE3-4856-A2B7-32B9CEBB126C}"/>
    <cellStyle name="Millares 2 3 4 2 4 3 5" xfId="23199" xr:uid="{41003119-9D78-455B-8A2F-FD5220F4F9CA}"/>
    <cellStyle name="Millares 2 3 4 2 4 4" xfId="7881" xr:uid="{00000000-0005-0000-0000-0000E30F0000}"/>
    <cellStyle name="Millares 2 3 4 2 4 4 2" xfId="16634" xr:uid="{1023B2D2-413B-42FC-BFD0-EE57FCA3121B}"/>
    <cellStyle name="Millares 2 3 4 2 4 4 2 2" xfId="51644" xr:uid="{BF2B101B-EF12-4DB1-AF4D-311328D3BF72}"/>
    <cellStyle name="Millares 2 3 4 2 4 4 2 3" xfId="34139" xr:uid="{ABF83763-2913-4DBA-94FC-9E37D007D925}"/>
    <cellStyle name="Millares 2 3 4 2 4 4 3" xfId="42892" xr:uid="{94430809-DAA1-4AF2-B57D-25D9ABC8E0AE}"/>
    <cellStyle name="Millares 2 3 4 2 4 4 4" xfId="25387" xr:uid="{A8DE454C-0D06-48A7-B956-DF3E873E26A7}"/>
    <cellStyle name="Millares 2 3 4 2 4 5" xfId="12258" xr:uid="{F46AC7B7-733F-4546-BE8C-39CD6BF1E0ED}"/>
    <cellStyle name="Millares 2 3 4 2 4 5 2" xfId="47268" xr:uid="{449805B5-B95A-4696-89B7-6CDBA94903F8}"/>
    <cellStyle name="Millares 2 3 4 2 4 5 3" xfId="29763" xr:uid="{C12D6635-A6A0-4FA8-8121-FE9B9C10523C}"/>
    <cellStyle name="Millares 2 3 4 2 4 6" xfId="38516" xr:uid="{18745079-CF3E-4913-A2F5-D511906902DD}"/>
    <cellStyle name="Millares 2 3 4 2 4 7" xfId="21011" xr:uid="{5FA040A5-2992-4A2C-9450-EF0F9E58DD29}"/>
    <cellStyle name="Millares 2 3 4 2 5" xfId="4049" xr:uid="{00000000-0005-0000-0000-0000E40F0000}"/>
    <cellStyle name="Millares 2 3 4 2 5 2" xfId="6238" xr:uid="{00000000-0005-0000-0000-0000E50F0000}"/>
    <cellStyle name="Millares 2 3 4 2 5 2 2" xfId="10615" xr:uid="{00000000-0005-0000-0000-0000E60F0000}"/>
    <cellStyle name="Millares 2 3 4 2 5 2 2 2" xfId="19368" xr:uid="{937A1F1D-23FD-49FA-949C-3D5247363E9E}"/>
    <cellStyle name="Millares 2 3 4 2 5 2 2 2 2" xfId="54378" xr:uid="{AB2869FC-3A82-495D-B55B-B49F9BC371BC}"/>
    <cellStyle name="Millares 2 3 4 2 5 2 2 2 3" xfId="36873" xr:uid="{32856DFF-4ADC-44FD-BCDE-6004BE5C2374}"/>
    <cellStyle name="Millares 2 3 4 2 5 2 2 3" xfId="45626" xr:uid="{A7B484B1-D514-4C44-BF7A-966DB8D2AA45}"/>
    <cellStyle name="Millares 2 3 4 2 5 2 2 4" xfId="28121" xr:uid="{53B9CB74-8401-491E-B252-743976386895}"/>
    <cellStyle name="Millares 2 3 4 2 5 2 3" xfId="14992" xr:uid="{177D368A-6158-4785-8A66-22EF5C70F154}"/>
    <cellStyle name="Millares 2 3 4 2 5 2 3 2" xfId="50002" xr:uid="{B8BECB02-2CAC-47A0-B1B9-6DD7CABE396C}"/>
    <cellStyle name="Millares 2 3 4 2 5 2 3 3" xfId="32497" xr:uid="{192888CE-7FC4-4AB9-A87E-FDBF7CA30163}"/>
    <cellStyle name="Millares 2 3 4 2 5 2 4" xfId="41250" xr:uid="{6850543E-CF3D-404D-9BDD-256AC2B42F47}"/>
    <cellStyle name="Millares 2 3 4 2 5 2 5" xfId="23745" xr:uid="{E5D9BDB8-A0BD-4796-9923-C80EF852A825}"/>
    <cellStyle name="Millares 2 3 4 2 5 3" xfId="8427" xr:uid="{00000000-0005-0000-0000-0000E70F0000}"/>
    <cellStyle name="Millares 2 3 4 2 5 3 2" xfId="17180" xr:uid="{4D08C05D-F069-4CAF-B9C1-4EB25269D17E}"/>
    <cellStyle name="Millares 2 3 4 2 5 3 2 2" xfId="52190" xr:uid="{1B4A8BBA-BA6D-42DC-85D5-5D425E261BC0}"/>
    <cellStyle name="Millares 2 3 4 2 5 3 2 3" xfId="34685" xr:uid="{C2054A0F-8B87-4798-AC13-2786B4D850D6}"/>
    <cellStyle name="Millares 2 3 4 2 5 3 3" xfId="43438" xr:uid="{1EEA4697-490B-4D7D-A4D0-359DF77C320A}"/>
    <cellStyle name="Millares 2 3 4 2 5 3 4" xfId="25933" xr:uid="{F4FA3F9F-282E-48B9-A3EE-C09178037C17}"/>
    <cellStyle name="Millares 2 3 4 2 5 4" xfId="12804" xr:uid="{CC4D9C90-419E-44A4-9F6D-40A41315C58F}"/>
    <cellStyle name="Millares 2 3 4 2 5 4 2" xfId="47814" xr:uid="{29C05509-3C17-4FC1-AE84-2141775EF786}"/>
    <cellStyle name="Millares 2 3 4 2 5 4 3" xfId="30309" xr:uid="{2BF12C72-3D6D-4DE6-A797-A2DE6F9D104F}"/>
    <cellStyle name="Millares 2 3 4 2 5 5" xfId="39062" xr:uid="{48307671-DFB6-4071-A608-AC312CF063FC}"/>
    <cellStyle name="Millares 2 3 4 2 5 6" xfId="21557" xr:uid="{CC16D160-4CC8-40FB-8248-D9748D09315E}"/>
    <cellStyle name="Millares 2 3 4 2 6" xfId="5144" xr:uid="{00000000-0005-0000-0000-0000E80F0000}"/>
    <cellStyle name="Millares 2 3 4 2 6 2" xfId="9521" xr:uid="{00000000-0005-0000-0000-0000E90F0000}"/>
    <cellStyle name="Millares 2 3 4 2 6 2 2" xfId="18274" xr:uid="{BD9D907D-5309-46F2-BFF2-F749648A8BDA}"/>
    <cellStyle name="Millares 2 3 4 2 6 2 2 2" xfId="53284" xr:uid="{B7F5ACA2-14C4-42F6-ADDF-9B26291980B0}"/>
    <cellStyle name="Millares 2 3 4 2 6 2 2 3" xfId="35779" xr:uid="{8804DCD4-EB96-47FB-895F-CC6F9F4F51EB}"/>
    <cellStyle name="Millares 2 3 4 2 6 2 3" xfId="44532" xr:uid="{2E4CF0E5-67C7-4597-A40B-FF114F0138F6}"/>
    <cellStyle name="Millares 2 3 4 2 6 2 4" xfId="27027" xr:uid="{260B1C20-C06B-4F38-BCFF-0B2026AFA11A}"/>
    <cellStyle name="Millares 2 3 4 2 6 3" xfId="13898" xr:uid="{08F545D9-B025-4670-A6DA-99028FDDFDF8}"/>
    <cellStyle name="Millares 2 3 4 2 6 3 2" xfId="48908" xr:uid="{793FCE8B-EB16-48C5-9745-58E109FBF29C}"/>
    <cellStyle name="Millares 2 3 4 2 6 3 3" xfId="31403" xr:uid="{843A36FB-5FCB-456A-A70F-218F4B05ABC2}"/>
    <cellStyle name="Millares 2 3 4 2 6 4" xfId="40156" xr:uid="{93B3ED4A-72FF-4C42-8EDB-16E408F6EE7F}"/>
    <cellStyle name="Millares 2 3 4 2 6 5" xfId="22651" xr:uid="{EFEEB8BA-1EA7-4E2F-B449-A5EEE58350B8}"/>
    <cellStyle name="Millares 2 3 4 2 7" xfId="7333" xr:uid="{00000000-0005-0000-0000-0000EA0F0000}"/>
    <cellStyle name="Millares 2 3 4 2 7 2" xfId="16086" xr:uid="{9D92A88A-C4FA-4D1A-AE36-592E70ECC77C}"/>
    <cellStyle name="Millares 2 3 4 2 7 2 2" xfId="51096" xr:uid="{C7F40359-5C29-4FFC-8B77-079C11A6989B}"/>
    <cellStyle name="Millares 2 3 4 2 7 2 3" xfId="33591" xr:uid="{E8911DB0-74BB-4D63-85E5-0C72B787A806}"/>
    <cellStyle name="Millares 2 3 4 2 7 3" xfId="42344" xr:uid="{BB54B0DD-CAB2-45C2-B60D-9E3125E4B778}"/>
    <cellStyle name="Millares 2 3 4 2 7 4" xfId="24839" xr:uid="{77E5B775-5B1C-4C18-A061-EFDB99273E02}"/>
    <cellStyle name="Millares 2 3 4 2 8" xfId="11710" xr:uid="{987CDD9A-7F81-483D-BA89-324BB4E936B7}"/>
    <cellStyle name="Millares 2 3 4 2 8 2" xfId="46720" xr:uid="{A0317466-1C74-4C74-808B-796A28387532}"/>
    <cellStyle name="Millares 2 3 4 2 8 3" xfId="29215" xr:uid="{C0470510-7F13-451D-A17D-C3A0EECF337F}"/>
    <cellStyle name="Millares 2 3 4 2 9" xfId="37968" xr:uid="{46E1FEAD-F4EF-4B7A-A436-C1FFBB1ECE55}"/>
    <cellStyle name="Millares 2 3 4 3" xfId="3001" xr:uid="{00000000-0005-0000-0000-0000EB0F0000}"/>
    <cellStyle name="Millares 2 3 4 3 2" xfId="3277" xr:uid="{00000000-0005-0000-0000-0000EC0F0000}"/>
    <cellStyle name="Millares 2 3 4 3 2 2" xfId="3830" xr:uid="{00000000-0005-0000-0000-0000ED0F0000}"/>
    <cellStyle name="Millares 2 3 4 3 2 2 2" xfId="4926" xr:uid="{00000000-0005-0000-0000-0000EE0F0000}"/>
    <cellStyle name="Millares 2 3 4 3 2 2 2 2" xfId="7115" xr:uid="{00000000-0005-0000-0000-0000EF0F0000}"/>
    <cellStyle name="Millares 2 3 4 3 2 2 2 2 2" xfId="11492" xr:uid="{00000000-0005-0000-0000-0000F00F0000}"/>
    <cellStyle name="Millares 2 3 4 3 2 2 2 2 2 2" xfId="20245" xr:uid="{76BAD778-502F-41D1-93FC-076F23D3B60B}"/>
    <cellStyle name="Millares 2 3 4 3 2 2 2 2 2 2 2" xfId="55255" xr:uid="{8EFEE5DD-F1B2-446C-A4FA-0CBD86F14F89}"/>
    <cellStyle name="Millares 2 3 4 3 2 2 2 2 2 2 3" xfId="37750" xr:uid="{D09417B1-8F74-4627-AD84-87A6933E1344}"/>
    <cellStyle name="Millares 2 3 4 3 2 2 2 2 2 3" xfId="46503" xr:uid="{9F771953-9EBC-4D25-9C5A-C8D8F14C251E}"/>
    <cellStyle name="Millares 2 3 4 3 2 2 2 2 2 4" xfId="28998" xr:uid="{D38AE1F7-CD0A-41CE-A27A-3D353A913544}"/>
    <cellStyle name="Millares 2 3 4 3 2 2 2 2 3" xfId="15869" xr:uid="{93E4E159-DB53-41E4-B897-D90F33BDF646}"/>
    <cellStyle name="Millares 2 3 4 3 2 2 2 2 3 2" xfId="50879" xr:uid="{6F2D7CD3-D7A6-4290-BFC3-3A9F559A85D9}"/>
    <cellStyle name="Millares 2 3 4 3 2 2 2 2 3 3" xfId="33374" xr:uid="{C36E1060-75EF-47C0-837B-D80F1395D39E}"/>
    <cellStyle name="Millares 2 3 4 3 2 2 2 2 4" xfId="42127" xr:uid="{5CF139A7-643C-4D9C-B4E7-4CA0C934B9DB}"/>
    <cellStyle name="Millares 2 3 4 3 2 2 2 2 5" xfId="24622" xr:uid="{E8B131DA-521C-44B5-932B-BF06815AD386}"/>
    <cellStyle name="Millares 2 3 4 3 2 2 2 3" xfId="9304" xr:uid="{00000000-0005-0000-0000-0000F10F0000}"/>
    <cellStyle name="Millares 2 3 4 3 2 2 2 3 2" xfId="18057" xr:uid="{A2E1E705-F507-4F8F-BE12-6646D9176167}"/>
    <cellStyle name="Millares 2 3 4 3 2 2 2 3 2 2" xfId="53067" xr:uid="{945C4ED8-39A8-4015-8F7D-5A6E10861FFD}"/>
    <cellStyle name="Millares 2 3 4 3 2 2 2 3 2 3" xfId="35562" xr:uid="{A51C225E-08B8-4F74-82DA-A52DB10CBF2C}"/>
    <cellStyle name="Millares 2 3 4 3 2 2 2 3 3" xfId="44315" xr:uid="{DE02040F-C64E-40C8-BDFD-E41250F75D4A}"/>
    <cellStyle name="Millares 2 3 4 3 2 2 2 3 4" xfId="26810" xr:uid="{E67ED8FD-5BDE-4A5B-99E4-B275AF97BAB4}"/>
    <cellStyle name="Millares 2 3 4 3 2 2 2 4" xfId="13681" xr:uid="{F95267B6-B620-4C38-9FD1-DA4EA39C7B57}"/>
    <cellStyle name="Millares 2 3 4 3 2 2 2 4 2" xfId="48691" xr:uid="{C40AB175-EB2B-41A7-95B6-1010DC744E56}"/>
    <cellStyle name="Millares 2 3 4 3 2 2 2 4 3" xfId="31186" xr:uid="{76E4FA04-F35F-4257-A3B8-09C8C9EB897D}"/>
    <cellStyle name="Millares 2 3 4 3 2 2 2 5" xfId="39939" xr:uid="{E7A43AB2-0A39-4A24-BA11-04EDCF609E04}"/>
    <cellStyle name="Millares 2 3 4 3 2 2 2 6" xfId="22434" xr:uid="{91A2DD49-0594-4A90-8A4C-F2D362B29EAF}"/>
    <cellStyle name="Millares 2 3 4 3 2 2 3" xfId="6021" xr:uid="{00000000-0005-0000-0000-0000F20F0000}"/>
    <cellStyle name="Millares 2 3 4 3 2 2 3 2" xfId="10398" xr:uid="{00000000-0005-0000-0000-0000F30F0000}"/>
    <cellStyle name="Millares 2 3 4 3 2 2 3 2 2" xfId="19151" xr:uid="{40C77267-6E48-4461-95AE-B2DD01D78F9C}"/>
    <cellStyle name="Millares 2 3 4 3 2 2 3 2 2 2" xfId="54161" xr:uid="{F556DC64-6A72-4087-8A86-C27A04A2285A}"/>
    <cellStyle name="Millares 2 3 4 3 2 2 3 2 2 3" xfId="36656" xr:uid="{70DB4A1E-4275-46D3-9057-47DA1A8FC48E}"/>
    <cellStyle name="Millares 2 3 4 3 2 2 3 2 3" xfId="45409" xr:uid="{5FE81E9B-2C7D-45B9-9551-30F171AA8123}"/>
    <cellStyle name="Millares 2 3 4 3 2 2 3 2 4" xfId="27904" xr:uid="{00BB2E4E-0FF9-473C-A9D5-2353CCAA3A99}"/>
    <cellStyle name="Millares 2 3 4 3 2 2 3 3" xfId="14775" xr:uid="{041DB8D5-F362-49A0-A98B-6AF2F2E2B75D}"/>
    <cellStyle name="Millares 2 3 4 3 2 2 3 3 2" xfId="49785" xr:uid="{4A632178-D2F1-47AA-8D52-18DB0047C860}"/>
    <cellStyle name="Millares 2 3 4 3 2 2 3 3 3" xfId="32280" xr:uid="{3E5C5393-656F-4336-8802-6A44B760D54E}"/>
    <cellStyle name="Millares 2 3 4 3 2 2 3 4" xfId="41033" xr:uid="{478B1F1B-2FC2-434D-99D1-29C36CA23B8D}"/>
    <cellStyle name="Millares 2 3 4 3 2 2 3 5" xfId="23528" xr:uid="{0D7D5E6D-DC89-4544-99AC-2A1CC954243D}"/>
    <cellStyle name="Millares 2 3 4 3 2 2 4" xfId="8210" xr:uid="{00000000-0005-0000-0000-0000F40F0000}"/>
    <cellStyle name="Millares 2 3 4 3 2 2 4 2" xfId="16963" xr:uid="{9A9A4B66-3F3F-44A2-881E-C313F5BC1BFF}"/>
    <cellStyle name="Millares 2 3 4 3 2 2 4 2 2" xfId="51973" xr:uid="{D7555CB9-5851-40AC-B967-D3C9FD9C1D13}"/>
    <cellStyle name="Millares 2 3 4 3 2 2 4 2 3" xfId="34468" xr:uid="{2BBD3771-A032-4037-B498-90C3ED87F99E}"/>
    <cellStyle name="Millares 2 3 4 3 2 2 4 3" xfId="43221" xr:uid="{C09C50A0-3B9D-46CE-9F71-2720D8034262}"/>
    <cellStyle name="Millares 2 3 4 3 2 2 4 4" xfId="25716" xr:uid="{F7F674C9-7D6D-4EC4-8195-BB3B821E170C}"/>
    <cellStyle name="Millares 2 3 4 3 2 2 5" xfId="12587" xr:uid="{CE95E8B1-7F2A-44A9-9FAF-A56FA7012F09}"/>
    <cellStyle name="Millares 2 3 4 3 2 2 5 2" xfId="47597" xr:uid="{156982D5-7630-41F8-87E1-57A7E375DB0D}"/>
    <cellStyle name="Millares 2 3 4 3 2 2 5 3" xfId="30092" xr:uid="{C2C1B0A5-0F9B-4613-A1C1-AC993D21000B}"/>
    <cellStyle name="Millares 2 3 4 3 2 2 6" xfId="38845" xr:uid="{FFCD9A26-8AD3-4185-A9F1-1F8BFED603AE}"/>
    <cellStyle name="Millares 2 3 4 3 2 2 7" xfId="21340" xr:uid="{B5100A89-924D-473E-B383-39536F705D49}"/>
    <cellStyle name="Millares 2 3 4 3 2 3" xfId="4378" xr:uid="{00000000-0005-0000-0000-0000F50F0000}"/>
    <cellStyle name="Millares 2 3 4 3 2 3 2" xfId="6567" xr:uid="{00000000-0005-0000-0000-0000F60F0000}"/>
    <cellStyle name="Millares 2 3 4 3 2 3 2 2" xfId="10944" xr:uid="{00000000-0005-0000-0000-0000F70F0000}"/>
    <cellStyle name="Millares 2 3 4 3 2 3 2 2 2" xfId="19697" xr:uid="{B11CF7F4-3091-4AB0-8E5A-27B8D6D9F91B}"/>
    <cellStyle name="Millares 2 3 4 3 2 3 2 2 2 2" xfId="54707" xr:uid="{1921C227-7A49-459B-95F6-B66E5D501ACA}"/>
    <cellStyle name="Millares 2 3 4 3 2 3 2 2 2 3" xfId="37202" xr:uid="{12A3DE78-933C-46DD-9E2A-D84B9EF9FF3F}"/>
    <cellStyle name="Millares 2 3 4 3 2 3 2 2 3" xfId="45955" xr:uid="{FBB07A6D-18C9-449F-86D6-8672C7A94F55}"/>
    <cellStyle name="Millares 2 3 4 3 2 3 2 2 4" xfId="28450" xr:uid="{D66B088A-BEDE-4F17-A904-FF12C16FE5F1}"/>
    <cellStyle name="Millares 2 3 4 3 2 3 2 3" xfId="15321" xr:uid="{2CEE9F25-B136-40DB-8A78-1603AAC8B818}"/>
    <cellStyle name="Millares 2 3 4 3 2 3 2 3 2" xfId="50331" xr:uid="{C5A71BA9-BAE8-4BB4-B836-81BEC4DC155F}"/>
    <cellStyle name="Millares 2 3 4 3 2 3 2 3 3" xfId="32826" xr:uid="{94FBC375-6B02-493C-BE4D-23E798B1E24E}"/>
    <cellStyle name="Millares 2 3 4 3 2 3 2 4" xfId="41579" xr:uid="{72FD8E44-037E-474D-AB81-1A3D56DF0591}"/>
    <cellStyle name="Millares 2 3 4 3 2 3 2 5" xfId="24074" xr:uid="{23CEA7CF-4E2E-48D4-A0D2-612ECEB443C9}"/>
    <cellStyle name="Millares 2 3 4 3 2 3 3" xfId="8756" xr:uid="{00000000-0005-0000-0000-0000F80F0000}"/>
    <cellStyle name="Millares 2 3 4 3 2 3 3 2" xfId="17509" xr:uid="{74EDF0D6-163F-4122-9568-34638701CAC6}"/>
    <cellStyle name="Millares 2 3 4 3 2 3 3 2 2" xfId="52519" xr:uid="{D6267588-1D06-48A8-A4B5-E57ABC0E2D7E}"/>
    <cellStyle name="Millares 2 3 4 3 2 3 3 2 3" xfId="35014" xr:uid="{39598774-E6ED-4B16-BA8F-46723B1202BC}"/>
    <cellStyle name="Millares 2 3 4 3 2 3 3 3" xfId="43767" xr:uid="{DE0587C9-BB53-4152-A3EE-F52222C288A9}"/>
    <cellStyle name="Millares 2 3 4 3 2 3 3 4" xfId="26262" xr:uid="{A806FB7F-CAAD-42DE-975E-C30201012FD6}"/>
    <cellStyle name="Millares 2 3 4 3 2 3 4" xfId="13133" xr:uid="{322194DA-56CD-4A92-B092-46FB8929E608}"/>
    <cellStyle name="Millares 2 3 4 3 2 3 4 2" xfId="48143" xr:uid="{865E4D31-DFE6-4D55-89E2-3CBFE1B5D809}"/>
    <cellStyle name="Millares 2 3 4 3 2 3 4 3" xfId="30638" xr:uid="{462EF690-A929-43FB-89EE-61BC4EC29D88}"/>
    <cellStyle name="Millares 2 3 4 3 2 3 5" xfId="39391" xr:uid="{B5195239-1492-47AD-AB0D-CDD7627F5BD9}"/>
    <cellStyle name="Millares 2 3 4 3 2 3 6" xfId="21886" xr:uid="{653B5CAC-59B0-4BB0-9602-67012A0BC244}"/>
    <cellStyle name="Millares 2 3 4 3 2 4" xfId="5473" xr:uid="{00000000-0005-0000-0000-0000F90F0000}"/>
    <cellStyle name="Millares 2 3 4 3 2 4 2" xfId="9850" xr:uid="{00000000-0005-0000-0000-0000FA0F0000}"/>
    <cellStyle name="Millares 2 3 4 3 2 4 2 2" xfId="18603" xr:uid="{D59F04E1-97BA-435A-9467-5678AB071230}"/>
    <cellStyle name="Millares 2 3 4 3 2 4 2 2 2" xfId="53613" xr:uid="{6FBA65D3-F599-4FA3-B71D-81CC9817850B}"/>
    <cellStyle name="Millares 2 3 4 3 2 4 2 2 3" xfId="36108" xr:uid="{40840C52-121E-4AC7-B2F8-12D4FA28CB8A}"/>
    <cellStyle name="Millares 2 3 4 3 2 4 2 3" xfId="44861" xr:uid="{A00C224A-054A-4173-9E90-269F72833BC1}"/>
    <cellStyle name="Millares 2 3 4 3 2 4 2 4" xfId="27356" xr:uid="{226DA2B2-4F3A-4DC0-A7E2-27D957ECBA65}"/>
    <cellStyle name="Millares 2 3 4 3 2 4 3" xfId="14227" xr:uid="{B9B66987-72C4-49EB-9E28-66D505CFC387}"/>
    <cellStyle name="Millares 2 3 4 3 2 4 3 2" xfId="49237" xr:uid="{A934ED6D-5762-43F6-9BFA-396101C0D2FD}"/>
    <cellStyle name="Millares 2 3 4 3 2 4 3 3" xfId="31732" xr:uid="{D3BBE946-BF52-4E96-B02B-8797079791AA}"/>
    <cellStyle name="Millares 2 3 4 3 2 4 4" xfId="40485" xr:uid="{35638775-869B-413F-BF20-69FD663C5320}"/>
    <cellStyle name="Millares 2 3 4 3 2 4 5" xfId="22980" xr:uid="{3D74758D-2D07-43E4-9BC3-CC00C6AA1EE7}"/>
    <cellStyle name="Millares 2 3 4 3 2 5" xfId="7662" xr:uid="{00000000-0005-0000-0000-0000FB0F0000}"/>
    <cellStyle name="Millares 2 3 4 3 2 5 2" xfId="16415" xr:uid="{C59D9FAC-DCD5-4D2E-888F-64932DA271D2}"/>
    <cellStyle name="Millares 2 3 4 3 2 5 2 2" xfId="51425" xr:uid="{1B8D4C4D-857D-486B-B83F-F8EA1355ABB5}"/>
    <cellStyle name="Millares 2 3 4 3 2 5 2 3" xfId="33920" xr:uid="{5F8073D0-DCF5-4C30-9569-1C67CDCD7144}"/>
    <cellStyle name="Millares 2 3 4 3 2 5 3" xfId="42673" xr:uid="{EEF72638-9EC7-4C85-B4DD-6AD498CA2716}"/>
    <cellStyle name="Millares 2 3 4 3 2 5 4" xfId="25168" xr:uid="{8C41C52C-DB85-4F6B-8067-6339CE751A85}"/>
    <cellStyle name="Millares 2 3 4 3 2 6" xfId="12039" xr:uid="{395DB045-C083-4DC6-AAF8-B637D615A118}"/>
    <cellStyle name="Millares 2 3 4 3 2 6 2" xfId="47049" xr:uid="{181A2B4A-21BF-4654-B405-47061DA3844F}"/>
    <cellStyle name="Millares 2 3 4 3 2 6 3" xfId="29544" xr:uid="{9A2081B1-B7CA-484A-AC1F-EDD19DA664FF}"/>
    <cellStyle name="Millares 2 3 4 3 2 7" xfId="38297" xr:uid="{F934BEDF-35EB-4CF4-A6CC-CC8506E91A61}"/>
    <cellStyle name="Millares 2 3 4 3 2 8" xfId="20792" xr:uid="{8BA1ED37-AEC3-4001-9361-90EC57EA25A1}"/>
    <cellStyle name="Millares 2 3 4 3 3" xfId="3556" xr:uid="{00000000-0005-0000-0000-0000FC0F0000}"/>
    <cellStyle name="Millares 2 3 4 3 3 2" xfId="4652" xr:uid="{00000000-0005-0000-0000-0000FD0F0000}"/>
    <cellStyle name="Millares 2 3 4 3 3 2 2" xfId="6841" xr:uid="{00000000-0005-0000-0000-0000FE0F0000}"/>
    <cellStyle name="Millares 2 3 4 3 3 2 2 2" xfId="11218" xr:uid="{00000000-0005-0000-0000-0000FF0F0000}"/>
    <cellStyle name="Millares 2 3 4 3 3 2 2 2 2" xfId="19971" xr:uid="{BD75A2B5-6D9E-4527-9316-8ABEF8A48B56}"/>
    <cellStyle name="Millares 2 3 4 3 3 2 2 2 2 2" xfId="54981" xr:uid="{199435B1-3DDE-4421-804B-B7B15B507D51}"/>
    <cellStyle name="Millares 2 3 4 3 3 2 2 2 2 3" xfId="37476" xr:uid="{718A6536-6A39-4B5E-8D4F-0264CA5A2F48}"/>
    <cellStyle name="Millares 2 3 4 3 3 2 2 2 3" xfId="46229" xr:uid="{10F8F804-7E23-4F96-8500-80E43AC64D9A}"/>
    <cellStyle name="Millares 2 3 4 3 3 2 2 2 4" xfId="28724" xr:uid="{5E0925C3-9724-4117-B6DF-8033344D7A95}"/>
    <cellStyle name="Millares 2 3 4 3 3 2 2 3" xfId="15595" xr:uid="{12A35E62-6F38-4C69-8FBE-A1C214A52EF9}"/>
    <cellStyle name="Millares 2 3 4 3 3 2 2 3 2" xfId="50605" xr:uid="{EDCCBD9B-0C16-4325-91B2-BD9BF8E8CBC5}"/>
    <cellStyle name="Millares 2 3 4 3 3 2 2 3 3" xfId="33100" xr:uid="{4131A30A-EF2F-49A7-ABCF-1D3B10E4F37A}"/>
    <cellStyle name="Millares 2 3 4 3 3 2 2 4" xfId="41853" xr:uid="{76AE451F-2C41-4DA9-B6A5-91BE45ABB702}"/>
    <cellStyle name="Millares 2 3 4 3 3 2 2 5" xfId="24348" xr:uid="{6727EDFA-1D4F-42A9-B0C9-DFB700FCC6E1}"/>
    <cellStyle name="Millares 2 3 4 3 3 2 3" xfId="9030" xr:uid="{00000000-0005-0000-0000-000000100000}"/>
    <cellStyle name="Millares 2 3 4 3 3 2 3 2" xfId="17783" xr:uid="{630EC016-B1C2-4DEA-A727-F0368DBEC45C}"/>
    <cellStyle name="Millares 2 3 4 3 3 2 3 2 2" xfId="52793" xr:uid="{05F5F183-281F-442E-B84F-F332736D54B3}"/>
    <cellStyle name="Millares 2 3 4 3 3 2 3 2 3" xfId="35288" xr:uid="{03F17C42-ED89-4BE6-AED6-0324C83E4822}"/>
    <cellStyle name="Millares 2 3 4 3 3 2 3 3" xfId="44041" xr:uid="{93A5DA50-EC31-4BBA-AD79-AE72B21643BA}"/>
    <cellStyle name="Millares 2 3 4 3 3 2 3 4" xfId="26536" xr:uid="{9C8DE0F4-D108-4F68-B8F2-8A0004AC61D9}"/>
    <cellStyle name="Millares 2 3 4 3 3 2 4" xfId="13407" xr:uid="{5F0A05D3-F855-4BC7-9BBA-22B24BC1DFF3}"/>
    <cellStyle name="Millares 2 3 4 3 3 2 4 2" xfId="48417" xr:uid="{48ED6739-7FA1-4AE6-8AC4-7FD894233FEE}"/>
    <cellStyle name="Millares 2 3 4 3 3 2 4 3" xfId="30912" xr:uid="{8237E6BE-7883-47DA-A66B-4FE21920D0AE}"/>
    <cellStyle name="Millares 2 3 4 3 3 2 5" xfId="39665" xr:uid="{D3ED9009-CB6B-4371-93ED-090A7DE08A62}"/>
    <cellStyle name="Millares 2 3 4 3 3 2 6" xfId="22160" xr:uid="{968D0B1B-0E3C-4C21-81D5-CAD2DBB29F97}"/>
    <cellStyle name="Millares 2 3 4 3 3 3" xfId="5747" xr:uid="{00000000-0005-0000-0000-000001100000}"/>
    <cellStyle name="Millares 2 3 4 3 3 3 2" xfId="10124" xr:uid="{00000000-0005-0000-0000-000002100000}"/>
    <cellStyle name="Millares 2 3 4 3 3 3 2 2" xfId="18877" xr:uid="{BEAD9178-1C8A-472D-B58B-AA57FCE3F665}"/>
    <cellStyle name="Millares 2 3 4 3 3 3 2 2 2" xfId="53887" xr:uid="{801B7378-8EB5-4090-AA66-0CA6A4723ACC}"/>
    <cellStyle name="Millares 2 3 4 3 3 3 2 2 3" xfId="36382" xr:uid="{DCD36F8D-2523-4DC6-AD75-802E484DF45C}"/>
    <cellStyle name="Millares 2 3 4 3 3 3 2 3" xfId="45135" xr:uid="{FDE80C8B-484F-4445-BB15-90CF90308F79}"/>
    <cellStyle name="Millares 2 3 4 3 3 3 2 4" xfId="27630" xr:uid="{E103AB57-EA97-437D-9D70-BE46002669CC}"/>
    <cellStyle name="Millares 2 3 4 3 3 3 3" xfId="14501" xr:uid="{EC1629A6-0A49-420C-AA76-DBB644B04E83}"/>
    <cellStyle name="Millares 2 3 4 3 3 3 3 2" xfId="49511" xr:uid="{095790B6-6847-4151-95DF-F077B48A6F74}"/>
    <cellStyle name="Millares 2 3 4 3 3 3 3 3" xfId="32006" xr:uid="{67BA563C-AEDD-4429-AE77-17EE8F1737B4}"/>
    <cellStyle name="Millares 2 3 4 3 3 3 4" xfId="40759" xr:uid="{D559FAC4-FBD6-4681-A3C0-68E102FE10D6}"/>
    <cellStyle name="Millares 2 3 4 3 3 3 5" xfId="23254" xr:uid="{A378A87F-9C6E-49F3-AEF2-95A8ED0CAFBF}"/>
    <cellStyle name="Millares 2 3 4 3 3 4" xfId="7936" xr:uid="{00000000-0005-0000-0000-000003100000}"/>
    <cellStyle name="Millares 2 3 4 3 3 4 2" xfId="16689" xr:uid="{4DE9F713-2BA8-49C6-A3D9-8D388C2D91ED}"/>
    <cellStyle name="Millares 2 3 4 3 3 4 2 2" xfId="51699" xr:uid="{1D6E7B1F-839A-4C98-A7DF-F26D68DC0886}"/>
    <cellStyle name="Millares 2 3 4 3 3 4 2 3" xfId="34194" xr:uid="{6E0ECF6F-DED0-42C4-8AC4-7E1D20F718D3}"/>
    <cellStyle name="Millares 2 3 4 3 3 4 3" xfId="42947" xr:uid="{78158EE1-3C7A-4B9D-8D62-6BB5074F6A05}"/>
    <cellStyle name="Millares 2 3 4 3 3 4 4" xfId="25442" xr:uid="{CCBFB4D3-3994-44A2-9C0F-8FC7AC148590}"/>
    <cellStyle name="Millares 2 3 4 3 3 5" xfId="12313" xr:uid="{AD02E35F-193E-4E10-9997-F6800D3F4C9A}"/>
    <cellStyle name="Millares 2 3 4 3 3 5 2" xfId="47323" xr:uid="{69E181FB-186D-49ED-90AA-D432918659D1}"/>
    <cellStyle name="Millares 2 3 4 3 3 5 3" xfId="29818" xr:uid="{F794609E-1CC9-49F5-837E-0F7964DB90ED}"/>
    <cellStyle name="Millares 2 3 4 3 3 6" xfId="38571" xr:uid="{3898EAF0-4E88-489E-A289-50BB477FAAA7}"/>
    <cellStyle name="Millares 2 3 4 3 3 7" xfId="21066" xr:uid="{2366A046-EBCC-445E-8663-4B8EDFFFC77F}"/>
    <cellStyle name="Millares 2 3 4 3 4" xfId="4104" xr:uid="{00000000-0005-0000-0000-000004100000}"/>
    <cellStyle name="Millares 2 3 4 3 4 2" xfId="6293" xr:uid="{00000000-0005-0000-0000-000005100000}"/>
    <cellStyle name="Millares 2 3 4 3 4 2 2" xfId="10670" xr:uid="{00000000-0005-0000-0000-000006100000}"/>
    <cellStyle name="Millares 2 3 4 3 4 2 2 2" xfId="19423" xr:uid="{8837FB99-84A0-42FA-9A98-F52BF9507362}"/>
    <cellStyle name="Millares 2 3 4 3 4 2 2 2 2" xfId="54433" xr:uid="{A1E5C538-8DB9-4D7C-BE90-7C981DD4F6B2}"/>
    <cellStyle name="Millares 2 3 4 3 4 2 2 2 3" xfId="36928" xr:uid="{7D4C0E28-7206-4509-83E4-4EA402AF8767}"/>
    <cellStyle name="Millares 2 3 4 3 4 2 2 3" xfId="45681" xr:uid="{F47AF333-1BC1-495A-AA6B-52C194DCB284}"/>
    <cellStyle name="Millares 2 3 4 3 4 2 2 4" xfId="28176" xr:uid="{D1DA44C4-F602-4E36-BA30-F02D871EF8BF}"/>
    <cellStyle name="Millares 2 3 4 3 4 2 3" xfId="15047" xr:uid="{A580D101-0C05-42DB-A697-7311CAE06093}"/>
    <cellStyle name="Millares 2 3 4 3 4 2 3 2" xfId="50057" xr:uid="{AF6635FA-61A6-4445-B02D-FABEBB936737}"/>
    <cellStyle name="Millares 2 3 4 3 4 2 3 3" xfId="32552" xr:uid="{E9C91F52-6487-41F1-8D62-E1E9CB9DC82F}"/>
    <cellStyle name="Millares 2 3 4 3 4 2 4" xfId="41305" xr:uid="{7FC2D10B-9C84-49D5-8BBA-A8B6BF9D9D33}"/>
    <cellStyle name="Millares 2 3 4 3 4 2 5" xfId="23800" xr:uid="{4A41206B-0688-4816-AB39-1A3C5EA7A60F}"/>
    <cellStyle name="Millares 2 3 4 3 4 3" xfId="8482" xr:uid="{00000000-0005-0000-0000-000007100000}"/>
    <cellStyle name="Millares 2 3 4 3 4 3 2" xfId="17235" xr:uid="{4A8135FA-3D65-4DB6-85FB-B5A408957DA0}"/>
    <cellStyle name="Millares 2 3 4 3 4 3 2 2" xfId="52245" xr:uid="{73078F69-405A-442A-A6CD-A64E1513E73C}"/>
    <cellStyle name="Millares 2 3 4 3 4 3 2 3" xfId="34740" xr:uid="{8E1AC444-02D4-4909-A374-EDD899D9D49C}"/>
    <cellStyle name="Millares 2 3 4 3 4 3 3" xfId="43493" xr:uid="{D14760B4-6875-4108-8A8D-A4CC2B8B0E71}"/>
    <cellStyle name="Millares 2 3 4 3 4 3 4" xfId="25988" xr:uid="{CC1E0A5C-36CC-4B25-8338-A4E143647A3A}"/>
    <cellStyle name="Millares 2 3 4 3 4 4" xfId="12859" xr:uid="{6E6287C1-57C6-4831-AEC2-31D45451CB3A}"/>
    <cellStyle name="Millares 2 3 4 3 4 4 2" xfId="47869" xr:uid="{991C7C87-E2A0-4F2A-BA31-7F6D06C2BBB6}"/>
    <cellStyle name="Millares 2 3 4 3 4 4 3" xfId="30364" xr:uid="{161530EE-73CD-46E6-A275-F90453607576}"/>
    <cellStyle name="Millares 2 3 4 3 4 5" xfId="39117" xr:uid="{996A1964-5DB1-43EF-8586-744E26532E5E}"/>
    <cellStyle name="Millares 2 3 4 3 4 6" xfId="21612" xr:uid="{1B5E6CAD-CEAD-40E1-A940-7CE1370E5A84}"/>
    <cellStyle name="Millares 2 3 4 3 5" xfId="5199" xr:uid="{00000000-0005-0000-0000-000008100000}"/>
    <cellStyle name="Millares 2 3 4 3 5 2" xfId="9576" xr:uid="{00000000-0005-0000-0000-000009100000}"/>
    <cellStyle name="Millares 2 3 4 3 5 2 2" xfId="18329" xr:uid="{F9C3C8E0-A2EC-42BE-80CD-0CBF2A404DCD}"/>
    <cellStyle name="Millares 2 3 4 3 5 2 2 2" xfId="53339" xr:uid="{8030DEE1-5A1D-4E34-9047-262A977872EF}"/>
    <cellStyle name="Millares 2 3 4 3 5 2 2 3" xfId="35834" xr:uid="{A22D04F7-425F-47D6-8C0C-FC76DA214E20}"/>
    <cellStyle name="Millares 2 3 4 3 5 2 3" xfId="44587" xr:uid="{673D651F-2D0C-4A3C-AD81-DD261FEC2806}"/>
    <cellStyle name="Millares 2 3 4 3 5 2 4" xfId="27082" xr:uid="{2D3AA5F9-1643-4DE5-968B-E27DBF1B0C7E}"/>
    <cellStyle name="Millares 2 3 4 3 5 3" xfId="13953" xr:uid="{40DCA9E3-C6A8-4F36-99B3-D9F913F6AEDA}"/>
    <cellStyle name="Millares 2 3 4 3 5 3 2" xfId="48963" xr:uid="{459532AE-3F0B-4878-B67E-8BFA7777B7C9}"/>
    <cellStyle name="Millares 2 3 4 3 5 3 3" xfId="31458" xr:uid="{8C1380BB-A076-437B-9FEE-7CFD1B7E34CF}"/>
    <cellStyle name="Millares 2 3 4 3 5 4" xfId="40211" xr:uid="{71D7BC6F-8961-4446-929D-A2EB2CCC8476}"/>
    <cellStyle name="Millares 2 3 4 3 5 5" xfId="22706" xr:uid="{75121B55-3FF4-4E06-9CDF-CD359CC3608B}"/>
    <cellStyle name="Millares 2 3 4 3 6" xfId="7388" xr:uid="{00000000-0005-0000-0000-00000A100000}"/>
    <cellStyle name="Millares 2 3 4 3 6 2" xfId="16141" xr:uid="{181F545C-4D05-4F2B-8D16-F715F2B7E8C0}"/>
    <cellStyle name="Millares 2 3 4 3 6 2 2" xfId="51151" xr:uid="{3FB7FFB4-9809-4083-AB3D-55F7FF90E995}"/>
    <cellStyle name="Millares 2 3 4 3 6 2 3" xfId="33646" xr:uid="{3733749D-B96E-471E-B102-F07CAAC68D20}"/>
    <cellStyle name="Millares 2 3 4 3 6 3" xfId="42399" xr:uid="{AA4AAB22-6D9D-454A-A954-D418E76AF5B1}"/>
    <cellStyle name="Millares 2 3 4 3 6 4" xfId="24894" xr:uid="{6672F4E3-9F56-43DA-9A51-ABCC2C825501}"/>
    <cellStyle name="Millares 2 3 4 3 7" xfId="11765" xr:uid="{1AFE35DF-020D-4A23-8225-749769E83775}"/>
    <cellStyle name="Millares 2 3 4 3 7 2" xfId="46775" xr:uid="{BEB59FD4-0D5F-4963-A624-50DA627D4C9A}"/>
    <cellStyle name="Millares 2 3 4 3 7 3" xfId="29270" xr:uid="{0A9EAA10-206F-4743-8898-A411DB6F16D2}"/>
    <cellStyle name="Millares 2 3 4 3 8" xfId="38023" xr:uid="{19F0773B-8673-4050-891B-974A0ED6AC0C}"/>
    <cellStyle name="Millares 2 3 4 3 9" xfId="20518" xr:uid="{BAFBE550-DB93-4BF8-8EDD-6C8B4F2836D1}"/>
    <cellStyle name="Millares 2 3 4 4" xfId="2888" xr:uid="{00000000-0005-0000-0000-00000B100000}"/>
    <cellStyle name="Millares 2 3 4 4 2" xfId="3167" xr:uid="{00000000-0005-0000-0000-00000C100000}"/>
    <cellStyle name="Millares 2 3 4 4 2 2" xfId="3720" xr:uid="{00000000-0005-0000-0000-00000D100000}"/>
    <cellStyle name="Millares 2 3 4 4 2 2 2" xfId="4816" xr:uid="{00000000-0005-0000-0000-00000E100000}"/>
    <cellStyle name="Millares 2 3 4 4 2 2 2 2" xfId="7005" xr:uid="{00000000-0005-0000-0000-00000F100000}"/>
    <cellStyle name="Millares 2 3 4 4 2 2 2 2 2" xfId="11382" xr:uid="{00000000-0005-0000-0000-000010100000}"/>
    <cellStyle name="Millares 2 3 4 4 2 2 2 2 2 2" xfId="20135" xr:uid="{A8CE098E-787B-4090-9853-8D79F9332864}"/>
    <cellStyle name="Millares 2 3 4 4 2 2 2 2 2 2 2" xfId="55145" xr:uid="{182F1B3C-3BB5-4BBF-8957-E00B000866B7}"/>
    <cellStyle name="Millares 2 3 4 4 2 2 2 2 2 2 3" xfId="37640" xr:uid="{B06317B3-6F32-405F-9CBC-FDE60B013127}"/>
    <cellStyle name="Millares 2 3 4 4 2 2 2 2 2 3" xfId="46393" xr:uid="{50781269-CA86-4054-B6CC-0D79F3CD18D4}"/>
    <cellStyle name="Millares 2 3 4 4 2 2 2 2 2 4" xfId="28888" xr:uid="{FD57D66A-2487-4EBE-81FE-E5FF023A5F47}"/>
    <cellStyle name="Millares 2 3 4 4 2 2 2 2 3" xfId="15759" xr:uid="{65DF9CBE-B083-4A49-A024-C32CA9F9C26B}"/>
    <cellStyle name="Millares 2 3 4 4 2 2 2 2 3 2" xfId="50769" xr:uid="{CB38C4A9-5A8C-42AB-8606-73820217AEA7}"/>
    <cellStyle name="Millares 2 3 4 4 2 2 2 2 3 3" xfId="33264" xr:uid="{DD87EBBB-B550-4E8F-A97C-497EB77A87C3}"/>
    <cellStyle name="Millares 2 3 4 4 2 2 2 2 4" xfId="42017" xr:uid="{8386A944-5032-4A25-80BB-550081E4464F}"/>
    <cellStyle name="Millares 2 3 4 4 2 2 2 2 5" xfId="24512" xr:uid="{490D6198-ACF9-4C4B-8E53-6A34FC217465}"/>
    <cellStyle name="Millares 2 3 4 4 2 2 2 3" xfId="9194" xr:uid="{00000000-0005-0000-0000-000011100000}"/>
    <cellStyle name="Millares 2 3 4 4 2 2 2 3 2" xfId="17947" xr:uid="{265EA1B7-A43B-4325-B236-A988B910D287}"/>
    <cellStyle name="Millares 2 3 4 4 2 2 2 3 2 2" xfId="52957" xr:uid="{7066E84D-6C45-45D2-A173-5E3BC89597D5}"/>
    <cellStyle name="Millares 2 3 4 4 2 2 2 3 2 3" xfId="35452" xr:uid="{7E7E0971-71DD-4A59-A2E3-6C6AA2D027C0}"/>
    <cellStyle name="Millares 2 3 4 4 2 2 2 3 3" xfId="44205" xr:uid="{7EE001A8-DA28-453A-966C-DB84DB46DF52}"/>
    <cellStyle name="Millares 2 3 4 4 2 2 2 3 4" xfId="26700" xr:uid="{4298D752-B333-4DE4-AE49-C7F8A3919F8F}"/>
    <cellStyle name="Millares 2 3 4 4 2 2 2 4" xfId="13571" xr:uid="{5DCB0EFC-C4C8-4909-A51B-B044F28A824C}"/>
    <cellStyle name="Millares 2 3 4 4 2 2 2 4 2" xfId="48581" xr:uid="{B2AC1617-1F85-44E2-BF32-0B5CDA33786E}"/>
    <cellStyle name="Millares 2 3 4 4 2 2 2 4 3" xfId="31076" xr:uid="{798D3EEB-E185-4C01-9787-259FC64A9957}"/>
    <cellStyle name="Millares 2 3 4 4 2 2 2 5" xfId="39829" xr:uid="{88784DB1-6695-406E-9E82-29E407B85208}"/>
    <cellStyle name="Millares 2 3 4 4 2 2 2 6" xfId="22324" xr:uid="{362094DE-D1EB-47DF-9FBA-01DD1B66DABF}"/>
    <cellStyle name="Millares 2 3 4 4 2 2 3" xfId="5911" xr:uid="{00000000-0005-0000-0000-000012100000}"/>
    <cellStyle name="Millares 2 3 4 4 2 2 3 2" xfId="10288" xr:uid="{00000000-0005-0000-0000-000013100000}"/>
    <cellStyle name="Millares 2 3 4 4 2 2 3 2 2" xfId="19041" xr:uid="{5AD8612C-E10B-4CAD-A20B-82536C9D2BDF}"/>
    <cellStyle name="Millares 2 3 4 4 2 2 3 2 2 2" xfId="54051" xr:uid="{AE09DC07-132D-432C-B1E7-C9AA6F839119}"/>
    <cellStyle name="Millares 2 3 4 4 2 2 3 2 2 3" xfId="36546" xr:uid="{88BC714C-A5A9-4120-9FBC-349E0AC36CC7}"/>
    <cellStyle name="Millares 2 3 4 4 2 2 3 2 3" xfId="45299" xr:uid="{ADE1F631-C36C-4CF0-9E98-E3A070D17EDC}"/>
    <cellStyle name="Millares 2 3 4 4 2 2 3 2 4" xfId="27794" xr:uid="{9488674A-66FA-4E14-8BDB-FF84D76883CB}"/>
    <cellStyle name="Millares 2 3 4 4 2 2 3 3" xfId="14665" xr:uid="{BDF5CEFA-D78E-4760-9589-94806E453242}"/>
    <cellStyle name="Millares 2 3 4 4 2 2 3 3 2" xfId="49675" xr:uid="{783B2273-ACBA-406E-A4E4-50D1546852B4}"/>
    <cellStyle name="Millares 2 3 4 4 2 2 3 3 3" xfId="32170" xr:uid="{87B24DE3-C57C-4A41-88CF-F19646810441}"/>
    <cellStyle name="Millares 2 3 4 4 2 2 3 4" xfId="40923" xr:uid="{1E4DA7D9-CA95-40D7-BDE9-32D690F5102E}"/>
    <cellStyle name="Millares 2 3 4 4 2 2 3 5" xfId="23418" xr:uid="{B8C82B88-B47C-41D5-8997-8BD1C67B8CF2}"/>
    <cellStyle name="Millares 2 3 4 4 2 2 4" xfId="8100" xr:uid="{00000000-0005-0000-0000-000014100000}"/>
    <cellStyle name="Millares 2 3 4 4 2 2 4 2" xfId="16853" xr:uid="{EB8CE180-46AB-4468-A25B-EC8F505FF510}"/>
    <cellStyle name="Millares 2 3 4 4 2 2 4 2 2" xfId="51863" xr:uid="{F33E6F22-41B5-4696-B38C-2EFE65675569}"/>
    <cellStyle name="Millares 2 3 4 4 2 2 4 2 3" xfId="34358" xr:uid="{33C59C8A-8B2E-4DBE-8585-264E3EEC3429}"/>
    <cellStyle name="Millares 2 3 4 4 2 2 4 3" xfId="43111" xr:uid="{7D0F748E-A1F4-4A11-8067-973B2BA72326}"/>
    <cellStyle name="Millares 2 3 4 4 2 2 4 4" xfId="25606" xr:uid="{BB2CEDF7-0A6B-46A5-B546-01E95B8F473E}"/>
    <cellStyle name="Millares 2 3 4 4 2 2 5" xfId="12477" xr:uid="{C1697BF6-E3FF-455E-BD61-C6316F7ECAF9}"/>
    <cellStyle name="Millares 2 3 4 4 2 2 5 2" xfId="47487" xr:uid="{02FDE237-8459-406A-BBD4-149D4A512ECE}"/>
    <cellStyle name="Millares 2 3 4 4 2 2 5 3" xfId="29982" xr:uid="{208F6D06-5AE1-431C-A21D-11DF943C8D1E}"/>
    <cellStyle name="Millares 2 3 4 4 2 2 6" xfId="38735" xr:uid="{76D2177A-730F-427F-A8FD-CC314D181277}"/>
    <cellStyle name="Millares 2 3 4 4 2 2 7" xfId="21230" xr:uid="{2169A822-9660-4EEA-ADA5-ECB7E7B68912}"/>
    <cellStyle name="Millares 2 3 4 4 2 3" xfId="4268" xr:uid="{00000000-0005-0000-0000-000015100000}"/>
    <cellStyle name="Millares 2 3 4 4 2 3 2" xfId="6457" xr:uid="{00000000-0005-0000-0000-000016100000}"/>
    <cellStyle name="Millares 2 3 4 4 2 3 2 2" xfId="10834" xr:uid="{00000000-0005-0000-0000-000017100000}"/>
    <cellStyle name="Millares 2 3 4 4 2 3 2 2 2" xfId="19587" xr:uid="{CBC7236C-F15C-4687-ABCF-7C1C343A778E}"/>
    <cellStyle name="Millares 2 3 4 4 2 3 2 2 2 2" xfId="54597" xr:uid="{0256FF4E-73BC-41E1-9C64-69A6A464D6BA}"/>
    <cellStyle name="Millares 2 3 4 4 2 3 2 2 2 3" xfId="37092" xr:uid="{8F954F84-A937-48F6-8845-6A728BA94DA1}"/>
    <cellStyle name="Millares 2 3 4 4 2 3 2 2 3" xfId="45845" xr:uid="{06749A6B-7235-423A-8F8C-48E1D46957E9}"/>
    <cellStyle name="Millares 2 3 4 4 2 3 2 2 4" xfId="28340" xr:uid="{30FC9A51-DAB1-4C53-B35E-8F8649472F29}"/>
    <cellStyle name="Millares 2 3 4 4 2 3 2 3" xfId="15211" xr:uid="{348D42DF-DA39-4426-BF8B-B1388670BB61}"/>
    <cellStyle name="Millares 2 3 4 4 2 3 2 3 2" xfId="50221" xr:uid="{47CC2B4A-98E3-487F-BDF6-D98D066E273B}"/>
    <cellStyle name="Millares 2 3 4 4 2 3 2 3 3" xfId="32716" xr:uid="{12FEDBB9-78FA-4177-A607-2D5114FD6DB1}"/>
    <cellStyle name="Millares 2 3 4 4 2 3 2 4" xfId="41469" xr:uid="{F42BC944-EF6A-41D0-A950-EFB43C476E55}"/>
    <cellStyle name="Millares 2 3 4 4 2 3 2 5" xfId="23964" xr:uid="{99B2B95D-BB90-4777-B6C0-2DF24E798C0D}"/>
    <cellStyle name="Millares 2 3 4 4 2 3 3" xfId="8646" xr:uid="{00000000-0005-0000-0000-000018100000}"/>
    <cellStyle name="Millares 2 3 4 4 2 3 3 2" xfId="17399" xr:uid="{AA8FD43E-01BB-4440-BF0C-8D0680B7DF2F}"/>
    <cellStyle name="Millares 2 3 4 4 2 3 3 2 2" xfId="52409" xr:uid="{2601665C-DE4E-4D13-8BD1-8226298B2428}"/>
    <cellStyle name="Millares 2 3 4 4 2 3 3 2 3" xfId="34904" xr:uid="{F8E16F9B-2533-4B17-82F5-4B18A0783078}"/>
    <cellStyle name="Millares 2 3 4 4 2 3 3 3" xfId="43657" xr:uid="{7C3BE929-DDEC-404C-A5F4-E7F78693E781}"/>
    <cellStyle name="Millares 2 3 4 4 2 3 3 4" xfId="26152" xr:uid="{193D28E7-43C4-4D00-B9CA-3A61375B1A50}"/>
    <cellStyle name="Millares 2 3 4 4 2 3 4" xfId="13023" xr:uid="{7A7765CD-E49D-4A6E-A08D-C87FD8F59D97}"/>
    <cellStyle name="Millares 2 3 4 4 2 3 4 2" xfId="48033" xr:uid="{443C3A2A-5CE0-4552-80A9-3C432EA44F88}"/>
    <cellStyle name="Millares 2 3 4 4 2 3 4 3" xfId="30528" xr:uid="{759CCC59-6DA5-49E2-B563-68325085B277}"/>
    <cellStyle name="Millares 2 3 4 4 2 3 5" xfId="39281" xr:uid="{8D9667B3-F358-4E93-BEEF-F5FF55E3738A}"/>
    <cellStyle name="Millares 2 3 4 4 2 3 6" xfId="21776" xr:uid="{0DC20AB1-17FC-41F8-957F-DCB0BFF6E741}"/>
    <cellStyle name="Millares 2 3 4 4 2 4" xfId="5363" xr:uid="{00000000-0005-0000-0000-000019100000}"/>
    <cellStyle name="Millares 2 3 4 4 2 4 2" xfId="9740" xr:uid="{00000000-0005-0000-0000-00001A100000}"/>
    <cellStyle name="Millares 2 3 4 4 2 4 2 2" xfId="18493" xr:uid="{E4001F9A-B89A-4E7D-BAC7-8EFE82E3C0E3}"/>
    <cellStyle name="Millares 2 3 4 4 2 4 2 2 2" xfId="53503" xr:uid="{9D5A2FD1-1BD5-41EB-9244-5C150CC981CD}"/>
    <cellStyle name="Millares 2 3 4 4 2 4 2 2 3" xfId="35998" xr:uid="{29695CC8-5CE0-441D-888F-B6ECA727E7EC}"/>
    <cellStyle name="Millares 2 3 4 4 2 4 2 3" xfId="44751" xr:uid="{9008B963-FC20-41BF-A50E-F6E1F1809520}"/>
    <cellStyle name="Millares 2 3 4 4 2 4 2 4" xfId="27246" xr:uid="{282484AE-FD01-43E3-B647-117E47EFD957}"/>
    <cellStyle name="Millares 2 3 4 4 2 4 3" xfId="14117" xr:uid="{118CF656-A325-42FC-8570-8D16A7C3EF7B}"/>
    <cellStyle name="Millares 2 3 4 4 2 4 3 2" xfId="49127" xr:uid="{428A419A-3222-469B-8548-EE72DB28A1BC}"/>
    <cellStyle name="Millares 2 3 4 4 2 4 3 3" xfId="31622" xr:uid="{A315B5B9-DD3F-46AC-94C2-33D617ACA81D}"/>
    <cellStyle name="Millares 2 3 4 4 2 4 4" xfId="40375" xr:uid="{C9589946-77C6-4F36-9FF1-A46F8AC86C8B}"/>
    <cellStyle name="Millares 2 3 4 4 2 4 5" xfId="22870" xr:uid="{4D25B58E-AE7F-4943-906C-9F980E4DBB09}"/>
    <cellStyle name="Millares 2 3 4 4 2 5" xfId="7552" xr:uid="{00000000-0005-0000-0000-00001B100000}"/>
    <cellStyle name="Millares 2 3 4 4 2 5 2" xfId="16305" xr:uid="{EC83F9AE-3DB7-48E3-B6E5-22812570F291}"/>
    <cellStyle name="Millares 2 3 4 4 2 5 2 2" xfId="51315" xr:uid="{6F3C7CB1-98F9-4074-9393-0E3A202B3C77}"/>
    <cellStyle name="Millares 2 3 4 4 2 5 2 3" xfId="33810" xr:uid="{C56408B9-A05B-42F3-B36D-63154F4E1FD2}"/>
    <cellStyle name="Millares 2 3 4 4 2 5 3" xfId="42563" xr:uid="{6ED2F9F2-F53D-418D-AFDB-0861DC2B47BA}"/>
    <cellStyle name="Millares 2 3 4 4 2 5 4" xfId="25058" xr:uid="{516441A5-19AE-402F-A789-CB8EEC531D7C}"/>
    <cellStyle name="Millares 2 3 4 4 2 6" xfId="11929" xr:uid="{62911C36-B1C0-400C-9C35-1540D47FC489}"/>
    <cellStyle name="Millares 2 3 4 4 2 6 2" xfId="46939" xr:uid="{DA06E2A6-C428-44D6-892F-68744DA9F1D8}"/>
    <cellStyle name="Millares 2 3 4 4 2 6 3" xfId="29434" xr:uid="{70315372-C73A-4D6E-8E24-E9288D59E94A}"/>
    <cellStyle name="Millares 2 3 4 4 2 7" xfId="38187" xr:uid="{77AE3E5B-E2C2-49B0-B778-E235D3F2F378}"/>
    <cellStyle name="Millares 2 3 4 4 2 8" xfId="20682" xr:uid="{92E02243-13D9-45C5-AF9E-4820E559BD67}"/>
    <cellStyle name="Millares 2 3 4 4 3" xfId="3446" xr:uid="{00000000-0005-0000-0000-00001C100000}"/>
    <cellStyle name="Millares 2 3 4 4 3 2" xfId="4542" xr:uid="{00000000-0005-0000-0000-00001D100000}"/>
    <cellStyle name="Millares 2 3 4 4 3 2 2" xfId="6731" xr:uid="{00000000-0005-0000-0000-00001E100000}"/>
    <cellStyle name="Millares 2 3 4 4 3 2 2 2" xfId="11108" xr:uid="{00000000-0005-0000-0000-00001F100000}"/>
    <cellStyle name="Millares 2 3 4 4 3 2 2 2 2" xfId="19861" xr:uid="{B7546253-13C6-475C-BBBC-11B193EB0AB2}"/>
    <cellStyle name="Millares 2 3 4 4 3 2 2 2 2 2" xfId="54871" xr:uid="{C9D0B712-6DF4-41E0-B669-FF0692FC5893}"/>
    <cellStyle name="Millares 2 3 4 4 3 2 2 2 2 3" xfId="37366" xr:uid="{B60B105D-4AFC-4FE8-AEF1-1B8C10B677B7}"/>
    <cellStyle name="Millares 2 3 4 4 3 2 2 2 3" xfId="46119" xr:uid="{646BA96A-9299-4004-AFAA-456E4D5CC933}"/>
    <cellStyle name="Millares 2 3 4 4 3 2 2 2 4" xfId="28614" xr:uid="{8821771C-E289-413F-ADD3-281732BD582B}"/>
    <cellStyle name="Millares 2 3 4 4 3 2 2 3" xfId="15485" xr:uid="{3E7CA83D-C5A5-4AF6-AA04-EE33867BDFFD}"/>
    <cellStyle name="Millares 2 3 4 4 3 2 2 3 2" xfId="50495" xr:uid="{3EB000AD-18C0-4176-8BAF-4CD966EAC7FB}"/>
    <cellStyle name="Millares 2 3 4 4 3 2 2 3 3" xfId="32990" xr:uid="{F7C6443C-C134-4C22-BA3F-8FBAE0C1A5BA}"/>
    <cellStyle name="Millares 2 3 4 4 3 2 2 4" xfId="41743" xr:uid="{8B9B2A38-D460-43F0-BB06-6657A1456960}"/>
    <cellStyle name="Millares 2 3 4 4 3 2 2 5" xfId="24238" xr:uid="{93E14A21-5C20-4A74-8AAC-2BDF97419442}"/>
    <cellStyle name="Millares 2 3 4 4 3 2 3" xfId="8920" xr:uid="{00000000-0005-0000-0000-000020100000}"/>
    <cellStyle name="Millares 2 3 4 4 3 2 3 2" xfId="17673" xr:uid="{F26CBC73-2426-42AD-BED5-EF627DAD8802}"/>
    <cellStyle name="Millares 2 3 4 4 3 2 3 2 2" xfId="52683" xr:uid="{E189C19C-FB03-4C6D-9A93-F7EFC9B1E3CC}"/>
    <cellStyle name="Millares 2 3 4 4 3 2 3 2 3" xfId="35178" xr:uid="{5A3C7EE9-352E-4A27-B480-F757CEF57BEF}"/>
    <cellStyle name="Millares 2 3 4 4 3 2 3 3" xfId="43931" xr:uid="{84B13CF9-1E89-4354-BDF8-765DE6CD9B4B}"/>
    <cellStyle name="Millares 2 3 4 4 3 2 3 4" xfId="26426" xr:uid="{A9935B29-6796-497B-8EBA-19736D3E0223}"/>
    <cellStyle name="Millares 2 3 4 4 3 2 4" xfId="13297" xr:uid="{803E8473-F2ED-43DE-8F57-3E388479B1CC}"/>
    <cellStyle name="Millares 2 3 4 4 3 2 4 2" xfId="48307" xr:uid="{3B842C92-0BBC-4A7B-AA86-0A6E6AEB8361}"/>
    <cellStyle name="Millares 2 3 4 4 3 2 4 3" xfId="30802" xr:uid="{12535EDE-B3A8-4542-9583-136FB2EEF19D}"/>
    <cellStyle name="Millares 2 3 4 4 3 2 5" xfId="39555" xr:uid="{B7E72137-EB16-474E-9300-89B52EF1B35B}"/>
    <cellStyle name="Millares 2 3 4 4 3 2 6" xfId="22050" xr:uid="{BB991BE8-45C7-47DF-9FCA-DBFA8C6CA7CB}"/>
    <cellStyle name="Millares 2 3 4 4 3 3" xfId="5637" xr:uid="{00000000-0005-0000-0000-000021100000}"/>
    <cellStyle name="Millares 2 3 4 4 3 3 2" xfId="10014" xr:uid="{00000000-0005-0000-0000-000022100000}"/>
    <cellStyle name="Millares 2 3 4 4 3 3 2 2" xfId="18767" xr:uid="{F0090816-A82E-4906-BA30-EA549D5F07FE}"/>
    <cellStyle name="Millares 2 3 4 4 3 3 2 2 2" xfId="53777" xr:uid="{AD3F4DAD-4C02-46AF-88AF-621150E3FB11}"/>
    <cellStyle name="Millares 2 3 4 4 3 3 2 2 3" xfId="36272" xr:uid="{8F603AF7-8330-4067-AB45-489E647AD17D}"/>
    <cellStyle name="Millares 2 3 4 4 3 3 2 3" xfId="45025" xr:uid="{F0993F2A-250A-4FD4-AF19-5E5F7F8E2890}"/>
    <cellStyle name="Millares 2 3 4 4 3 3 2 4" xfId="27520" xr:uid="{48853293-9FE3-4D30-920F-D4931F426946}"/>
    <cellStyle name="Millares 2 3 4 4 3 3 3" xfId="14391" xr:uid="{9838777C-095A-4477-A482-393561659144}"/>
    <cellStyle name="Millares 2 3 4 4 3 3 3 2" xfId="49401" xr:uid="{5CA03A90-7C7A-4EF6-B7CC-27EB39F86FDA}"/>
    <cellStyle name="Millares 2 3 4 4 3 3 3 3" xfId="31896" xr:uid="{27C3EFC1-5628-42F7-8089-B7556C6ABEA0}"/>
    <cellStyle name="Millares 2 3 4 4 3 3 4" xfId="40649" xr:uid="{E60E8DAC-8F85-4275-82DD-B9563608414B}"/>
    <cellStyle name="Millares 2 3 4 4 3 3 5" xfId="23144" xr:uid="{2A0F2713-BA92-4D17-933E-30484E3733FA}"/>
    <cellStyle name="Millares 2 3 4 4 3 4" xfId="7826" xr:uid="{00000000-0005-0000-0000-000023100000}"/>
    <cellStyle name="Millares 2 3 4 4 3 4 2" xfId="16579" xr:uid="{B84682D6-B0F5-4DCC-B863-3AF3F6DFA1DD}"/>
    <cellStyle name="Millares 2 3 4 4 3 4 2 2" xfId="51589" xr:uid="{AD6A7106-8ECF-42B0-B789-5BA63909F4D7}"/>
    <cellStyle name="Millares 2 3 4 4 3 4 2 3" xfId="34084" xr:uid="{9837B22F-530C-4F52-A5EA-45E0E4BA10E0}"/>
    <cellStyle name="Millares 2 3 4 4 3 4 3" xfId="42837" xr:uid="{1DF5E359-70DF-4A47-B721-B2B3D0BD8972}"/>
    <cellStyle name="Millares 2 3 4 4 3 4 4" xfId="25332" xr:uid="{753F8E59-E6CA-474E-9623-74EEE93EFFA7}"/>
    <cellStyle name="Millares 2 3 4 4 3 5" xfId="12203" xr:uid="{DC6F4BE8-0663-4B07-B680-85F42607EF4C}"/>
    <cellStyle name="Millares 2 3 4 4 3 5 2" xfId="47213" xr:uid="{CE6F93A8-A8F2-4F08-AC39-6778C261BD02}"/>
    <cellStyle name="Millares 2 3 4 4 3 5 3" xfId="29708" xr:uid="{15F24047-9D28-44C0-BD06-B921D6710379}"/>
    <cellStyle name="Millares 2 3 4 4 3 6" xfId="38461" xr:uid="{1EF9BD83-EC8B-4AFF-B325-0CB25641D583}"/>
    <cellStyle name="Millares 2 3 4 4 3 7" xfId="20956" xr:uid="{F42E4C97-59CC-4AE2-B9F4-4DB4A582ACD7}"/>
    <cellStyle name="Millares 2 3 4 4 4" xfId="3994" xr:uid="{00000000-0005-0000-0000-000024100000}"/>
    <cellStyle name="Millares 2 3 4 4 4 2" xfId="6183" xr:uid="{00000000-0005-0000-0000-000025100000}"/>
    <cellStyle name="Millares 2 3 4 4 4 2 2" xfId="10560" xr:uid="{00000000-0005-0000-0000-000026100000}"/>
    <cellStyle name="Millares 2 3 4 4 4 2 2 2" xfId="19313" xr:uid="{A6D6C89A-7C3A-4BCB-8A68-4E6E97A8A68E}"/>
    <cellStyle name="Millares 2 3 4 4 4 2 2 2 2" xfId="54323" xr:uid="{FB7D090E-ED84-4485-834F-FAAE91F088C7}"/>
    <cellStyle name="Millares 2 3 4 4 4 2 2 2 3" xfId="36818" xr:uid="{0FAE607A-0CBB-4519-AB62-83868DBD013F}"/>
    <cellStyle name="Millares 2 3 4 4 4 2 2 3" xfId="45571" xr:uid="{55838460-16CC-4309-860C-9D2194FF1EF2}"/>
    <cellStyle name="Millares 2 3 4 4 4 2 2 4" xfId="28066" xr:uid="{0E05068B-7241-4DC5-8445-EF8D543B656D}"/>
    <cellStyle name="Millares 2 3 4 4 4 2 3" xfId="14937" xr:uid="{A319DE06-E2A5-4873-AFF9-31609B349CAF}"/>
    <cellStyle name="Millares 2 3 4 4 4 2 3 2" xfId="49947" xr:uid="{85F3E9D5-7E8B-4678-8493-9A4CE1F7540C}"/>
    <cellStyle name="Millares 2 3 4 4 4 2 3 3" xfId="32442" xr:uid="{7749B414-B826-45C7-8A8E-95C4A8D47A44}"/>
    <cellStyle name="Millares 2 3 4 4 4 2 4" xfId="41195" xr:uid="{4A5C9468-B398-402D-8BB6-073DEBC82EC7}"/>
    <cellStyle name="Millares 2 3 4 4 4 2 5" xfId="23690" xr:uid="{7E23F6A7-A8C2-4CEB-B66E-94F88D57C252}"/>
    <cellStyle name="Millares 2 3 4 4 4 3" xfId="8372" xr:uid="{00000000-0005-0000-0000-000027100000}"/>
    <cellStyle name="Millares 2 3 4 4 4 3 2" xfId="17125" xr:uid="{2D7907F9-4157-435E-939E-8770481A9D13}"/>
    <cellStyle name="Millares 2 3 4 4 4 3 2 2" xfId="52135" xr:uid="{9CAC4494-154C-4382-8AAC-2D9B924E9EF3}"/>
    <cellStyle name="Millares 2 3 4 4 4 3 2 3" xfId="34630" xr:uid="{A18C5944-81E9-4519-8C17-BF577758D5AE}"/>
    <cellStyle name="Millares 2 3 4 4 4 3 3" xfId="43383" xr:uid="{124A07D3-A545-44D2-BF6D-DF3C959D0A2E}"/>
    <cellStyle name="Millares 2 3 4 4 4 3 4" xfId="25878" xr:uid="{5DB8A4FA-7A55-4E42-87B5-224F01AE88D3}"/>
    <cellStyle name="Millares 2 3 4 4 4 4" xfId="12749" xr:uid="{A72E84D7-B650-4184-9DE7-72CD015000F4}"/>
    <cellStyle name="Millares 2 3 4 4 4 4 2" xfId="47759" xr:uid="{373A9546-3158-4714-91D7-251A00CE8DE5}"/>
    <cellStyle name="Millares 2 3 4 4 4 4 3" xfId="30254" xr:uid="{10903F17-8A8F-415E-9C92-5F6AD0D04DC9}"/>
    <cellStyle name="Millares 2 3 4 4 4 5" xfId="39007" xr:uid="{C0EAE652-8E0E-4643-BC3A-28E3EAE1A7B4}"/>
    <cellStyle name="Millares 2 3 4 4 4 6" xfId="21502" xr:uid="{29948481-DAA8-4303-8FC7-7CDBCAA412E7}"/>
    <cellStyle name="Millares 2 3 4 4 5" xfId="5089" xr:uid="{00000000-0005-0000-0000-000028100000}"/>
    <cellStyle name="Millares 2 3 4 4 5 2" xfId="9466" xr:uid="{00000000-0005-0000-0000-000029100000}"/>
    <cellStyle name="Millares 2 3 4 4 5 2 2" xfId="18219" xr:uid="{1C8ABBBB-DB7B-4088-A841-694D331041F5}"/>
    <cellStyle name="Millares 2 3 4 4 5 2 2 2" xfId="53229" xr:uid="{F4165C73-01FB-4B0F-9A14-6F7005208369}"/>
    <cellStyle name="Millares 2 3 4 4 5 2 2 3" xfId="35724" xr:uid="{605E6E97-9BA3-4C65-8CB0-10DDE819042E}"/>
    <cellStyle name="Millares 2 3 4 4 5 2 3" xfId="44477" xr:uid="{3127BD49-56E7-49DE-9055-E381EF0A9E6E}"/>
    <cellStyle name="Millares 2 3 4 4 5 2 4" xfId="26972" xr:uid="{9D864080-D779-4956-86ED-FB88CCC654E2}"/>
    <cellStyle name="Millares 2 3 4 4 5 3" xfId="13843" xr:uid="{73CD0E8B-50E4-479A-AF56-024E68DED856}"/>
    <cellStyle name="Millares 2 3 4 4 5 3 2" xfId="48853" xr:uid="{0469D73F-486E-4BA8-9F64-FB01E26695E6}"/>
    <cellStyle name="Millares 2 3 4 4 5 3 3" xfId="31348" xr:uid="{8FC91B3A-EF11-47B6-9387-5F26006DB70E}"/>
    <cellStyle name="Millares 2 3 4 4 5 4" xfId="40101" xr:uid="{3519F5AD-B4E9-4A8A-AF37-AA9F4770446E}"/>
    <cellStyle name="Millares 2 3 4 4 5 5" xfId="22596" xr:uid="{B19B7184-7A7E-48DD-A923-637DB1A1ACAA}"/>
    <cellStyle name="Millares 2 3 4 4 6" xfId="7278" xr:uid="{00000000-0005-0000-0000-00002A100000}"/>
    <cellStyle name="Millares 2 3 4 4 6 2" xfId="16031" xr:uid="{C087E720-445D-4818-B779-AEFDC8F0E88C}"/>
    <cellStyle name="Millares 2 3 4 4 6 2 2" xfId="51041" xr:uid="{D79D0DFE-0988-4C07-AA4D-9E9BC455CC4B}"/>
    <cellStyle name="Millares 2 3 4 4 6 2 3" xfId="33536" xr:uid="{B2AFBF40-B2D7-4E3E-90AB-0D1B65A9D774}"/>
    <cellStyle name="Millares 2 3 4 4 6 3" xfId="42289" xr:uid="{DE43B1C0-D10F-4E84-8533-3956226002D9}"/>
    <cellStyle name="Millares 2 3 4 4 6 4" xfId="24784" xr:uid="{663AEF11-E913-4A21-B047-AF950D478DAB}"/>
    <cellStyle name="Millares 2 3 4 4 7" xfId="11655" xr:uid="{2C4EA3A6-BD60-497D-B4C5-F8BA3BBE30E0}"/>
    <cellStyle name="Millares 2 3 4 4 7 2" xfId="46665" xr:uid="{645A32BB-8C74-4ADB-A10A-FB04890DF9B9}"/>
    <cellStyle name="Millares 2 3 4 4 7 3" xfId="29160" xr:uid="{9E69D46A-C924-4D11-B582-EC02256C6ECA}"/>
    <cellStyle name="Millares 2 3 4 4 8" xfId="37913" xr:uid="{6FC60055-4CA1-4268-B711-98710E7DEBE1}"/>
    <cellStyle name="Millares 2 3 4 4 9" xfId="20408" xr:uid="{3A0B8805-BB6D-4D58-BC19-8365C8B72BD7}"/>
    <cellStyle name="Millares 2 3 4 5" xfId="3117" xr:uid="{00000000-0005-0000-0000-00002B100000}"/>
    <cellStyle name="Millares 2 3 4 5 2" xfId="3671" xr:uid="{00000000-0005-0000-0000-00002C100000}"/>
    <cellStyle name="Millares 2 3 4 5 2 2" xfId="4767" xr:uid="{00000000-0005-0000-0000-00002D100000}"/>
    <cellStyle name="Millares 2 3 4 5 2 2 2" xfId="6956" xr:uid="{00000000-0005-0000-0000-00002E100000}"/>
    <cellStyle name="Millares 2 3 4 5 2 2 2 2" xfId="11333" xr:uid="{00000000-0005-0000-0000-00002F100000}"/>
    <cellStyle name="Millares 2 3 4 5 2 2 2 2 2" xfId="20086" xr:uid="{BB6B96A4-B792-4417-B9B1-866CA4B53B74}"/>
    <cellStyle name="Millares 2 3 4 5 2 2 2 2 2 2" xfId="55096" xr:uid="{73D727FD-FCCE-4340-96B7-7A86D7082BEC}"/>
    <cellStyle name="Millares 2 3 4 5 2 2 2 2 2 3" xfId="37591" xr:uid="{29DE8A1C-F57D-4D21-982B-FCFB4C72F079}"/>
    <cellStyle name="Millares 2 3 4 5 2 2 2 2 3" xfId="46344" xr:uid="{DBBB0FC9-A27E-45EF-ABFC-1BBDB827BEF6}"/>
    <cellStyle name="Millares 2 3 4 5 2 2 2 2 4" xfId="28839" xr:uid="{590CF592-2E6A-4FBE-84A7-2F0FDA6436CA}"/>
    <cellStyle name="Millares 2 3 4 5 2 2 2 3" xfId="15710" xr:uid="{4F1B3838-097B-4088-9A32-932DD99EE495}"/>
    <cellStyle name="Millares 2 3 4 5 2 2 2 3 2" xfId="50720" xr:uid="{21C7F307-D84B-4394-8D16-A2BC246E1C3B}"/>
    <cellStyle name="Millares 2 3 4 5 2 2 2 3 3" xfId="33215" xr:uid="{D255906F-59FA-4C25-9F02-E707D5D2AE45}"/>
    <cellStyle name="Millares 2 3 4 5 2 2 2 4" xfId="41968" xr:uid="{2F1CD750-B8FF-4C22-9FD1-281138CF9889}"/>
    <cellStyle name="Millares 2 3 4 5 2 2 2 5" xfId="24463" xr:uid="{FB0BC058-E250-463E-81D3-6911E547E271}"/>
    <cellStyle name="Millares 2 3 4 5 2 2 3" xfId="9145" xr:uid="{00000000-0005-0000-0000-000030100000}"/>
    <cellStyle name="Millares 2 3 4 5 2 2 3 2" xfId="17898" xr:uid="{E5DBC9FD-C333-468A-9040-E1C71524A2E7}"/>
    <cellStyle name="Millares 2 3 4 5 2 2 3 2 2" xfId="52908" xr:uid="{7209DCBC-B5F9-494C-AD6F-F0F7D9815719}"/>
    <cellStyle name="Millares 2 3 4 5 2 2 3 2 3" xfId="35403" xr:uid="{B50BA479-E25E-4E66-8111-86BF358CAD47}"/>
    <cellStyle name="Millares 2 3 4 5 2 2 3 3" xfId="44156" xr:uid="{ECE2C2C5-47F3-4AA9-A992-6585E6020D93}"/>
    <cellStyle name="Millares 2 3 4 5 2 2 3 4" xfId="26651" xr:uid="{0BF41A80-C40B-486D-8E00-DB3494BA577A}"/>
    <cellStyle name="Millares 2 3 4 5 2 2 4" xfId="13522" xr:uid="{9B4A045E-4921-4C1A-99EA-4F3DAB7C1714}"/>
    <cellStyle name="Millares 2 3 4 5 2 2 4 2" xfId="48532" xr:uid="{AEC2E384-4892-4176-A1A7-71D4265985A3}"/>
    <cellStyle name="Millares 2 3 4 5 2 2 4 3" xfId="31027" xr:uid="{9C403F4F-383C-4BF5-A4C0-A621FB273E97}"/>
    <cellStyle name="Millares 2 3 4 5 2 2 5" xfId="39780" xr:uid="{74B11E53-FF67-4506-B997-04CF2A9E20E1}"/>
    <cellStyle name="Millares 2 3 4 5 2 2 6" xfId="22275" xr:uid="{34D8836B-0583-4226-BA8F-D2870696B225}"/>
    <cellStyle name="Millares 2 3 4 5 2 3" xfId="5862" xr:uid="{00000000-0005-0000-0000-000031100000}"/>
    <cellStyle name="Millares 2 3 4 5 2 3 2" xfId="10239" xr:uid="{00000000-0005-0000-0000-000032100000}"/>
    <cellStyle name="Millares 2 3 4 5 2 3 2 2" xfId="18992" xr:uid="{66A17830-1210-48A7-9414-76166D0D6B4D}"/>
    <cellStyle name="Millares 2 3 4 5 2 3 2 2 2" xfId="54002" xr:uid="{21B0CBA5-EAB3-4F4A-8BCF-5D374BBAB2AB}"/>
    <cellStyle name="Millares 2 3 4 5 2 3 2 2 3" xfId="36497" xr:uid="{2A12E245-4CE1-4F2C-8DC4-DD7607D7E697}"/>
    <cellStyle name="Millares 2 3 4 5 2 3 2 3" xfId="45250" xr:uid="{4798A7D4-0DE0-4D1B-9351-FA0E74FD292F}"/>
    <cellStyle name="Millares 2 3 4 5 2 3 2 4" xfId="27745" xr:uid="{1503A217-B5DB-4983-961D-F530C5C7B3E4}"/>
    <cellStyle name="Millares 2 3 4 5 2 3 3" xfId="14616" xr:uid="{80C0D889-9E81-426E-8193-94E270488BE1}"/>
    <cellStyle name="Millares 2 3 4 5 2 3 3 2" xfId="49626" xr:uid="{FEF49DDB-245A-4003-BA94-B1EB3E7B8C94}"/>
    <cellStyle name="Millares 2 3 4 5 2 3 3 3" xfId="32121" xr:uid="{E311DBB0-7868-488F-BF99-AE0599CB5F06}"/>
    <cellStyle name="Millares 2 3 4 5 2 3 4" xfId="40874" xr:uid="{52A89494-99B6-47E0-ACB9-84066AFE2249}"/>
    <cellStyle name="Millares 2 3 4 5 2 3 5" xfId="23369" xr:uid="{24C7BFB8-2B3B-49CD-95D0-7742B250018B}"/>
    <cellStyle name="Millares 2 3 4 5 2 4" xfId="8051" xr:uid="{00000000-0005-0000-0000-000033100000}"/>
    <cellStyle name="Millares 2 3 4 5 2 4 2" xfId="16804" xr:uid="{0F9D3FC4-6383-420F-874F-D6E42279AE10}"/>
    <cellStyle name="Millares 2 3 4 5 2 4 2 2" xfId="51814" xr:uid="{29AAB0E7-0FBD-40BE-9835-8E636C7B26F8}"/>
    <cellStyle name="Millares 2 3 4 5 2 4 2 3" xfId="34309" xr:uid="{69C80ADF-A3E4-45F1-91DB-746E4634A041}"/>
    <cellStyle name="Millares 2 3 4 5 2 4 3" xfId="43062" xr:uid="{C97FDB65-49CC-4398-A826-976542A7C51A}"/>
    <cellStyle name="Millares 2 3 4 5 2 4 4" xfId="25557" xr:uid="{26EC0619-079F-4340-93C9-A5A6892489A5}"/>
    <cellStyle name="Millares 2 3 4 5 2 5" xfId="12428" xr:uid="{08EB77AD-3C07-4D14-97C9-2CA78B706D5D}"/>
    <cellStyle name="Millares 2 3 4 5 2 5 2" xfId="47438" xr:uid="{DFD3FBE6-5F85-4005-911B-5266275E3398}"/>
    <cellStyle name="Millares 2 3 4 5 2 5 3" xfId="29933" xr:uid="{4B628E6E-10C9-4543-8F2D-4DDF34A66B01}"/>
    <cellStyle name="Millares 2 3 4 5 2 6" xfId="38686" xr:uid="{D8A0608D-90E7-4D39-87FF-90ADFDA06A7C}"/>
    <cellStyle name="Millares 2 3 4 5 2 7" xfId="21181" xr:uid="{796FCE7F-DA9F-44F7-93AB-B6C1AE902931}"/>
    <cellStyle name="Millares 2 3 4 5 3" xfId="4219" xr:uid="{00000000-0005-0000-0000-000034100000}"/>
    <cellStyle name="Millares 2 3 4 5 3 2" xfId="6408" xr:uid="{00000000-0005-0000-0000-000035100000}"/>
    <cellStyle name="Millares 2 3 4 5 3 2 2" xfId="10785" xr:uid="{00000000-0005-0000-0000-000036100000}"/>
    <cellStyle name="Millares 2 3 4 5 3 2 2 2" xfId="19538" xr:uid="{76F82741-4FBD-4831-B1DC-C48F5F781852}"/>
    <cellStyle name="Millares 2 3 4 5 3 2 2 2 2" xfId="54548" xr:uid="{D7428AD5-FC6A-44D2-AE29-29034F0E9CF0}"/>
    <cellStyle name="Millares 2 3 4 5 3 2 2 2 3" xfId="37043" xr:uid="{3CFA5760-6C52-45A2-9E5D-546844EFEB53}"/>
    <cellStyle name="Millares 2 3 4 5 3 2 2 3" xfId="45796" xr:uid="{4568DCB8-4BC7-48D3-8B9C-B0C5CA0F0B40}"/>
    <cellStyle name="Millares 2 3 4 5 3 2 2 4" xfId="28291" xr:uid="{511C9B33-E0F3-4B57-98C2-B4DD34D2F93A}"/>
    <cellStyle name="Millares 2 3 4 5 3 2 3" xfId="15162" xr:uid="{6A16B115-260C-49AC-9616-C9651C0544D1}"/>
    <cellStyle name="Millares 2 3 4 5 3 2 3 2" xfId="50172" xr:uid="{42AFA7DD-42E2-4F2A-9039-8DD32D5BF9CE}"/>
    <cellStyle name="Millares 2 3 4 5 3 2 3 3" xfId="32667" xr:uid="{FD9F9A38-820B-4BBC-9B29-2830D79DC717}"/>
    <cellStyle name="Millares 2 3 4 5 3 2 4" xfId="41420" xr:uid="{1B7AC8F5-15D4-4069-8D4C-4C21FF98A74F}"/>
    <cellStyle name="Millares 2 3 4 5 3 2 5" xfId="23915" xr:uid="{4FBBAA9C-2FB8-45A3-8DC0-64786F7612A7}"/>
    <cellStyle name="Millares 2 3 4 5 3 3" xfId="8597" xr:uid="{00000000-0005-0000-0000-000037100000}"/>
    <cellStyle name="Millares 2 3 4 5 3 3 2" xfId="17350" xr:uid="{4450915B-BB83-41E3-A85F-1B21ED96CF49}"/>
    <cellStyle name="Millares 2 3 4 5 3 3 2 2" xfId="52360" xr:uid="{604310EF-1869-4607-8E22-E6A943D7C921}"/>
    <cellStyle name="Millares 2 3 4 5 3 3 2 3" xfId="34855" xr:uid="{F4117B23-A496-436D-B012-C1D0E6121FB8}"/>
    <cellStyle name="Millares 2 3 4 5 3 3 3" xfId="43608" xr:uid="{41287A60-46A9-467C-8368-59435D9B410E}"/>
    <cellStyle name="Millares 2 3 4 5 3 3 4" xfId="26103" xr:uid="{E04241FC-E16D-45BD-944F-10970B4BFE5F}"/>
    <cellStyle name="Millares 2 3 4 5 3 4" xfId="12974" xr:uid="{256BACE7-F652-4F1C-99DE-ED2AE6D6E393}"/>
    <cellStyle name="Millares 2 3 4 5 3 4 2" xfId="47984" xr:uid="{101EE91D-FA87-4235-8752-7F98947F5520}"/>
    <cellStyle name="Millares 2 3 4 5 3 4 3" xfId="30479" xr:uid="{CFA0BB37-2F64-4202-8759-3587B8FA406D}"/>
    <cellStyle name="Millares 2 3 4 5 3 5" xfId="39232" xr:uid="{E8D9B7ED-0B9E-4832-8F52-16C661AA4C1D}"/>
    <cellStyle name="Millares 2 3 4 5 3 6" xfId="21727" xr:uid="{3A8CC5BC-D47F-4962-BC2D-EBA35035ED46}"/>
    <cellStyle name="Millares 2 3 4 5 4" xfId="5314" xr:uid="{00000000-0005-0000-0000-000038100000}"/>
    <cellStyle name="Millares 2 3 4 5 4 2" xfId="9691" xr:uid="{00000000-0005-0000-0000-000039100000}"/>
    <cellStyle name="Millares 2 3 4 5 4 2 2" xfId="18444" xr:uid="{CEDF0CA0-BD11-4851-931C-299B17317818}"/>
    <cellStyle name="Millares 2 3 4 5 4 2 2 2" xfId="53454" xr:uid="{8904931A-03A2-44C0-B04E-E57405E59114}"/>
    <cellStyle name="Millares 2 3 4 5 4 2 2 3" xfId="35949" xr:uid="{6AD4B307-09FD-4E40-B973-FC6A7074274A}"/>
    <cellStyle name="Millares 2 3 4 5 4 2 3" xfId="44702" xr:uid="{2B54DB77-6A71-414D-8359-7127711C58BF}"/>
    <cellStyle name="Millares 2 3 4 5 4 2 4" xfId="27197" xr:uid="{22532CE8-EF5C-489D-B208-C2EFFD7AD3FC}"/>
    <cellStyle name="Millares 2 3 4 5 4 3" xfId="14068" xr:uid="{EBC6A48C-2B0E-41E5-9BC8-7F1BDDBCBA33}"/>
    <cellStyle name="Millares 2 3 4 5 4 3 2" xfId="49078" xr:uid="{A77D7F87-ABD2-41A6-9100-BA5847235066}"/>
    <cellStyle name="Millares 2 3 4 5 4 3 3" xfId="31573" xr:uid="{8D209C09-6B37-4B73-9781-C6B6A78CCF53}"/>
    <cellStyle name="Millares 2 3 4 5 4 4" xfId="40326" xr:uid="{98626A96-91E3-4802-A25B-221112312F28}"/>
    <cellStyle name="Millares 2 3 4 5 4 5" xfId="22821" xr:uid="{D16D618D-9852-498E-BDDA-02FCF9B758DA}"/>
    <cellStyle name="Millares 2 3 4 5 5" xfId="7503" xr:uid="{00000000-0005-0000-0000-00003A100000}"/>
    <cellStyle name="Millares 2 3 4 5 5 2" xfId="16256" xr:uid="{1F4F6058-6D9A-4E2E-A78B-AAB9C44A0915}"/>
    <cellStyle name="Millares 2 3 4 5 5 2 2" xfId="51266" xr:uid="{BFB66003-ECD5-4D0E-A5A2-40DA4105F858}"/>
    <cellStyle name="Millares 2 3 4 5 5 2 3" xfId="33761" xr:uid="{10E784F8-4587-4BDC-B956-340585CB4D95}"/>
    <cellStyle name="Millares 2 3 4 5 5 3" xfId="42514" xr:uid="{8EECB7F2-EAD2-4C5B-A6E3-C759BC63E6C7}"/>
    <cellStyle name="Millares 2 3 4 5 5 4" xfId="25009" xr:uid="{275AA27E-E5AC-4EF1-B63E-57C0D83DE81B}"/>
    <cellStyle name="Millares 2 3 4 5 6" xfId="11880" xr:uid="{79222C28-89FA-4056-B9D5-1567C479A152}"/>
    <cellStyle name="Millares 2 3 4 5 6 2" xfId="46890" xr:uid="{F48AF69B-F68A-4FDF-9388-DC02B993AB7A}"/>
    <cellStyle name="Millares 2 3 4 5 6 3" xfId="29385" xr:uid="{48385AB1-4372-453D-9C58-EE79EF3D6E57}"/>
    <cellStyle name="Millares 2 3 4 5 7" xfId="38138" xr:uid="{379ACF69-C1AE-4745-939F-8589AF36A7F3}"/>
    <cellStyle name="Millares 2 3 4 5 8" xfId="20633" xr:uid="{25F24935-C3D9-4309-95A5-4422A2EE6FC8}"/>
    <cellStyle name="Millares 2 3 4 6" xfId="3396" xr:uid="{00000000-0005-0000-0000-00003B100000}"/>
    <cellStyle name="Millares 2 3 4 6 2" xfId="4493" xr:uid="{00000000-0005-0000-0000-00003C100000}"/>
    <cellStyle name="Millares 2 3 4 6 2 2" xfId="6682" xr:uid="{00000000-0005-0000-0000-00003D100000}"/>
    <cellStyle name="Millares 2 3 4 6 2 2 2" xfId="11059" xr:uid="{00000000-0005-0000-0000-00003E100000}"/>
    <cellStyle name="Millares 2 3 4 6 2 2 2 2" xfId="19812" xr:uid="{27B8A17B-6D65-4F5F-805A-42A36ABF20F4}"/>
    <cellStyle name="Millares 2 3 4 6 2 2 2 2 2" xfId="54822" xr:uid="{089EA4BC-E177-4158-BD79-9FE5ACE5ABC0}"/>
    <cellStyle name="Millares 2 3 4 6 2 2 2 2 3" xfId="37317" xr:uid="{EE68FF33-DBE8-46B7-B650-D4FFD381BBCB}"/>
    <cellStyle name="Millares 2 3 4 6 2 2 2 3" xfId="46070" xr:uid="{C5548F9A-A75F-411A-A599-91061D42DCF5}"/>
    <cellStyle name="Millares 2 3 4 6 2 2 2 4" xfId="28565" xr:uid="{0A805504-3837-4490-B871-6D98E50982A7}"/>
    <cellStyle name="Millares 2 3 4 6 2 2 3" xfId="15436" xr:uid="{1FDBAE01-47CE-4700-BF67-B3A30C54E6DC}"/>
    <cellStyle name="Millares 2 3 4 6 2 2 3 2" xfId="50446" xr:uid="{9DB41BC2-0A51-4342-B783-D1DEA57435D9}"/>
    <cellStyle name="Millares 2 3 4 6 2 2 3 3" xfId="32941" xr:uid="{53AED965-C2C4-4E80-9229-867F27A37858}"/>
    <cellStyle name="Millares 2 3 4 6 2 2 4" xfId="41694" xr:uid="{E6E3A1C0-E834-4FBD-AD2A-D4CA32008C66}"/>
    <cellStyle name="Millares 2 3 4 6 2 2 5" xfId="24189" xr:uid="{47121946-9B12-4974-B27D-2E618A3889DC}"/>
    <cellStyle name="Millares 2 3 4 6 2 3" xfId="8871" xr:uid="{00000000-0005-0000-0000-00003F100000}"/>
    <cellStyle name="Millares 2 3 4 6 2 3 2" xfId="17624" xr:uid="{E9EFA455-3872-4F7B-B5E2-0CC389561B59}"/>
    <cellStyle name="Millares 2 3 4 6 2 3 2 2" xfId="52634" xr:uid="{1912D037-D605-460C-A7A7-48AFE5B1E739}"/>
    <cellStyle name="Millares 2 3 4 6 2 3 2 3" xfId="35129" xr:uid="{AE2C5815-CA6E-4496-8055-A7B5CB1F79A1}"/>
    <cellStyle name="Millares 2 3 4 6 2 3 3" xfId="43882" xr:uid="{90ABE02D-6DB7-41C0-8017-E1FE69704FB7}"/>
    <cellStyle name="Millares 2 3 4 6 2 3 4" xfId="26377" xr:uid="{CD660992-5170-406E-8EE8-C48D49149E8F}"/>
    <cellStyle name="Millares 2 3 4 6 2 4" xfId="13248" xr:uid="{99D08EF8-A8EF-4A4D-8EAC-29835D0ACD12}"/>
    <cellStyle name="Millares 2 3 4 6 2 4 2" xfId="48258" xr:uid="{91F93CE7-21EC-4AD0-B584-EB458613C8C5}"/>
    <cellStyle name="Millares 2 3 4 6 2 4 3" xfId="30753" xr:uid="{93F81811-783F-4304-B250-E78C252DE020}"/>
    <cellStyle name="Millares 2 3 4 6 2 5" xfId="39506" xr:uid="{5BBDA800-87E5-465E-89ED-894A6EFCC0DB}"/>
    <cellStyle name="Millares 2 3 4 6 2 6" xfId="22001" xr:uid="{40EACE3D-9C74-426F-9068-E75E3AACB834}"/>
    <cellStyle name="Millares 2 3 4 6 3" xfId="5588" xr:uid="{00000000-0005-0000-0000-000040100000}"/>
    <cellStyle name="Millares 2 3 4 6 3 2" xfId="9965" xr:uid="{00000000-0005-0000-0000-000041100000}"/>
    <cellStyle name="Millares 2 3 4 6 3 2 2" xfId="18718" xr:uid="{EFBD2930-7D49-4814-95F3-87A44A36CEA6}"/>
    <cellStyle name="Millares 2 3 4 6 3 2 2 2" xfId="53728" xr:uid="{97903391-356D-4BA3-82E5-6F7FB96A24F3}"/>
    <cellStyle name="Millares 2 3 4 6 3 2 2 3" xfId="36223" xr:uid="{C07C97B7-4006-461B-BACD-D7FFF3D17336}"/>
    <cellStyle name="Millares 2 3 4 6 3 2 3" xfId="44976" xr:uid="{79B71F24-08EB-40DB-89CC-80788DBA5399}"/>
    <cellStyle name="Millares 2 3 4 6 3 2 4" xfId="27471" xr:uid="{C95AD7E2-5FC0-4BDF-933D-A6D52A135F0E}"/>
    <cellStyle name="Millares 2 3 4 6 3 3" xfId="14342" xr:uid="{A0C63C0C-1616-46C4-89E8-8FD9356B786C}"/>
    <cellStyle name="Millares 2 3 4 6 3 3 2" xfId="49352" xr:uid="{535DE559-E061-4A37-B0D1-3685E946B406}"/>
    <cellStyle name="Millares 2 3 4 6 3 3 3" xfId="31847" xr:uid="{61A52E37-6F79-4C60-9600-74358EFDDC9F}"/>
    <cellStyle name="Millares 2 3 4 6 3 4" xfId="40600" xr:uid="{8B5AC6F4-B7AE-4EA7-BF38-B9DFF065842D}"/>
    <cellStyle name="Millares 2 3 4 6 3 5" xfId="23095" xr:uid="{F2BD9D92-181C-4E8F-85E4-4A98F53C69A2}"/>
    <cellStyle name="Millares 2 3 4 6 4" xfId="7777" xr:uid="{00000000-0005-0000-0000-000042100000}"/>
    <cellStyle name="Millares 2 3 4 6 4 2" xfId="16530" xr:uid="{D6C8E49E-3A14-4CCE-8A6B-6309E2FF5118}"/>
    <cellStyle name="Millares 2 3 4 6 4 2 2" xfId="51540" xr:uid="{F92DB11D-F322-48EE-B02F-CB9998B5540B}"/>
    <cellStyle name="Millares 2 3 4 6 4 2 3" xfId="34035" xr:uid="{2F43978E-F89B-4650-A4D1-B297D6646560}"/>
    <cellStyle name="Millares 2 3 4 6 4 3" xfId="42788" xr:uid="{C545D119-237B-4127-AD80-A5A3915AF2B3}"/>
    <cellStyle name="Millares 2 3 4 6 4 4" xfId="25283" xr:uid="{A9251980-DA73-4878-9E50-A7AC14E23415}"/>
    <cellStyle name="Millares 2 3 4 6 5" xfId="12154" xr:uid="{E6A766AC-796E-46D4-80F3-D3AB276C9588}"/>
    <cellStyle name="Millares 2 3 4 6 5 2" xfId="47164" xr:uid="{D28F01DA-8FC6-471E-BF4A-79D38D8A5EEB}"/>
    <cellStyle name="Millares 2 3 4 6 5 3" xfId="29659" xr:uid="{B76496A4-0826-4E77-9B38-37D6416082CE}"/>
    <cellStyle name="Millares 2 3 4 6 6" xfId="38412" xr:uid="{1FBCC80E-436B-4406-AC42-135401BD8CB3}"/>
    <cellStyle name="Millares 2 3 4 6 7" xfId="20907" xr:uid="{966E82E9-EDD0-46F0-B016-0DF31187FD3C}"/>
    <cellStyle name="Millares 2 3 4 7" xfId="3946" xr:uid="{00000000-0005-0000-0000-000043100000}"/>
    <cellStyle name="Millares 2 3 4 7 2" xfId="6135" xr:uid="{00000000-0005-0000-0000-000044100000}"/>
    <cellStyle name="Millares 2 3 4 7 2 2" xfId="10512" xr:uid="{00000000-0005-0000-0000-000045100000}"/>
    <cellStyle name="Millares 2 3 4 7 2 2 2" xfId="19265" xr:uid="{70C4C393-EB5B-466F-BA36-086A2B176FF7}"/>
    <cellStyle name="Millares 2 3 4 7 2 2 2 2" xfId="54275" xr:uid="{A4138010-65C4-4B0D-B0DD-404D076D97E6}"/>
    <cellStyle name="Millares 2 3 4 7 2 2 2 3" xfId="36770" xr:uid="{E927EF8C-50F8-49B5-80A1-03CBC67A9A25}"/>
    <cellStyle name="Millares 2 3 4 7 2 2 3" xfId="45523" xr:uid="{D9773DF7-E63D-4F31-A29B-DD41D468F121}"/>
    <cellStyle name="Millares 2 3 4 7 2 2 4" xfId="28018" xr:uid="{C6270C81-7866-4E28-AA64-BAEF6766F985}"/>
    <cellStyle name="Millares 2 3 4 7 2 3" xfId="14889" xr:uid="{FE67B0F4-5920-4500-A10A-0ED101F08D4F}"/>
    <cellStyle name="Millares 2 3 4 7 2 3 2" xfId="49899" xr:uid="{ED23D2A7-F905-44A4-8CE1-5726946C1F01}"/>
    <cellStyle name="Millares 2 3 4 7 2 3 3" xfId="32394" xr:uid="{D5E647CA-C167-49AA-92DD-BABA6030FD68}"/>
    <cellStyle name="Millares 2 3 4 7 2 4" xfId="41147" xr:uid="{F6AECF56-3402-4224-8BFA-A2C9C0FDF85D}"/>
    <cellStyle name="Millares 2 3 4 7 2 5" xfId="23642" xr:uid="{D86E37CD-CC79-4C2E-981B-60F5CF440D42}"/>
    <cellStyle name="Millares 2 3 4 7 3" xfId="8324" xr:uid="{00000000-0005-0000-0000-000046100000}"/>
    <cellStyle name="Millares 2 3 4 7 3 2" xfId="17077" xr:uid="{ADAEE7EB-4950-48C5-8B5F-2014588C34B4}"/>
    <cellStyle name="Millares 2 3 4 7 3 2 2" xfId="52087" xr:uid="{A3996775-5A62-4EC2-A0FA-A683B8FD1813}"/>
    <cellStyle name="Millares 2 3 4 7 3 2 3" xfId="34582" xr:uid="{F884B3DA-7A14-4D0A-B9BF-7EAEBA15CB39}"/>
    <cellStyle name="Millares 2 3 4 7 3 3" xfId="43335" xr:uid="{F28BC288-FE58-4468-9A76-32991A587E05}"/>
    <cellStyle name="Millares 2 3 4 7 3 4" xfId="25830" xr:uid="{F01AB6F0-DF2A-4D94-9645-5F25E53515D8}"/>
    <cellStyle name="Millares 2 3 4 7 4" xfId="12701" xr:uid="{50FCC7A2-DDD9-41C8-88B0-A220FE4112FD}"/>
    <cellStyle name="Millares 2 3 4 7 4 2" xfId="47711" xr:uid="{2CF1C29C-D149-4C38-8FBF-E8C4F3E0C0DE}"/>
    <cellStyle name="Millares 2 3 4 7 4 3" xfId="30206" xr:uid="{2DE8A816-97D9-4B5B-8606-B1CFC3A7D9BA}"/>
    <cellStyle name="Millares 2 3 4 7 5" xfId="38959" xr:uid="{73864A0D-2CB2-4796-A1E9-0D2A6F66952D}"/>
    <cellStyle name="Millares 2 3 4 7 6" xfId="21454" xr:uid="{1BDFD1FE-E49A-4407-8A2A-1C9ABBAF1325}"/>
    <cellStyle name="Millares 2 3 4 8" xfId="5041" xr:uid="{00000000-0005-0000-0000-000047100000}"/>
    <cellStyle name="Millares 2 3 4 8 2" xfId="9418" xr:uid="{00000000-0005-0000-0000-000048100000}"/>
    <cellStyle name="Millares 2 3 4 8 2 2" xfId="18171" xr:uid="{3D9178C2-E6C1-4570-BD81-D25A59FD85AA}"/>
    <cellStyle name="Millares 2 3 4 8 2 2 2" xfId="53181" xr:uid="{A26F40F4-7C0C-46E2-81EE-02C2C18D7F60}"/>
    <cellStyle name="Millares 2 3 4 8 2 2 3" xfId="35676" xr:uid="{85D29C14-F76F-43D3-8F3D-CC9AC4F9D5AF}"/>
    <cellStyle name="Millares 2 3 4 8 2 3" xfId="44429" xr:uid="{86462998-5CEA-47DE-AB09-565EF3E8696B}"/>
    <cellStyle name="Millares 2 3 4 8 2 4" xfId="26924" xr:uid="{EDF4650E-F0BD-4FAE-BF60-3FDFB156F2DD}"/>
    <cellStyle name="Millares 2 3 4 8 3" xfId="13795" xr:uid="{519A2D09-EF75-4E10-8722-0AE1EE96BD7A}"/>
    <cellStyle name="Millares 2 3 4 8 3 2" xfId="48805" xr:uid="{725FA8AC-F4CA-4FCA-9C59-6679245BA415}"/>
    <cellStyle name="Millares 2 3 4 8 3 3" xfId="31300" xr:uid="{8C1D2B33-4037-4FD5-B280-B0993FC884F3}"/>
    <cellStyle name="Millares 2 3 4 8 4" xfId="40053" xr:uid="{9EEED08D-5897-4015-91A4-78233AF9E417}"/>
    <cellStyle name="Millares 2 3 4 8 5" xfId="22548" xr:uid="{C5BE9114-4D6E-49DC-8C1D-DF8EE0DBE68F}"/>
    <cellStyle name="Millares 2 3 4 9" xfId="7230" xr:uid="{00000000-0005-0000-0000-000049100000}"/>
    <cellStyle name="Millares 2 3 4 9 2" xfId="15983" xr:uid="{2F1EB60F-D65A-46EA-830D-92DC286FB0C3}"/>
    <cellStyle name="Millares 2 3 4 9 2 2" xfId="50993" xr:uid="{303B16F3-9020-4D7D-AE41-157505EE49C4}"/>
    <cellStyle name="Millares 2 3 4 9 2 3" xfId="33488" xr:uid="{1CD145CF-5CFA-4306-861F-589DD1F95D58}"/>
    <cellStyle name="Millares 2 3 4 9 3" xfId="42241" xr:uid="{0BA268EF-05C7-4235-B070-1F45270942CB}"/>
    <cellStyle name="Millares 2 3 4 9 4" xfId="24736" xr:uid="{0B3B4463-DA35-4605-9632-71A0C4A8CB04}"/>
    <cellStyle name="Millares 2 3 5" xfId="2942" xr:uid="{00000000-0005-0000-0000-00004A100000}"/>
    <cellStyle name="Millares 2 3 5 10" xfId="20459" xr:uid="{A24C1B6F-A9F2-4C6E-A122-E58104A90A14}"/>
    <cellStyle name="Millares 2 3 5 2" xfId="3054" xr:uid="{00000000-0005-0000-0000-00004B100000}"/>
    <cellStyle name="Millares 2 3 5 2 2" xfId="3330" xr:uid="{00000000-0005-0000-0000-00004C100000}"/>
    <cellStyle name="Millares 2 3 5 2 2 2" xfId="3883" xr:uid="{00000000-0005-0000-0000-00004D100000}"/>
    <cellStyle name="Millares 2 3 5 2 2 2 2" xfId="4979" xr:uid="{00000000-0005-0000-0000-00004E100000}"/>
    <cellStyle name="Millares 2 3 5 2 2 2 2 2" xfId="7168" xr:uid="{00000000-0005-0000-0000-00004F100000}"/>
    <cellStyle name="Millares 2 3 5 2 2 2 2 2 2" xfId="11545" xr:uid="{00000000-0005-0000-0000-000050100000}"/>
    <cellStyle name="Millares 2 3 5 2 2 2 2 2 2 2" xfId="20298" xr:uid="{48ECF3AB-1081-4CDB-A1CF-E1C95A6B9B17}"/>
    <cellStyle name="Millares 2 3 5 2 2 2 2 2 2 2 2" xfId="55308" xr:uid="{D6C50054-08D4-4866-BA08-F580D7B4BAFE}"/>
    <cellStyle name="Millares 2 3 5 2 2 2 2 2 2 2 3" xfId="37803" xr:uid="{73EF3CED-EAA4-4046-B5D2-1B5E0FCEFFB5}"/>
    <cellStyle name="Millares 2 3 5 2 2 2 2 2 2 3" xfId="46556" xr:uid="{E90EF618-D745-4DFB-8043-03B4E808F362}"/>
    <cellStyle name="Millares 2 3 5 2 2 2 2 2 2 4" xfId="29051" xr:uid="{2319C02D-365B-4021-AE16-7722E5416775}"/>
    <cellStyle name="Millares 2 3 5 2 2 2 2 2 3" xfId="15922" xr:uid="{F8722A32-6C85-452A-A371-9BFCCBB9EE1F}"/>
    <cellStyle name="Millares 2 3 5 2 2 2 2 2 3 2" xfId="50932" xr:uid="{B393736B-A2B4-4601-A1AD-182783741D5A}"/>
    <cellStyle name="Millares 2 3 5 2 2 2 2 2 3 3" xfId="33427" xr:uid="{5D7A7EC8-CA6F-4429-9C4D-9421FAF32BE3}"/>
    <cellStyle name="Millares 2 3 5 2 2 2 2 2 4" xfId="42180" xr:uid="{09176CF9-9118-4529-A182-62F4E89DF1F8}"/>
    <cellStyle name="Millares 2 3 5 2 2 2 2 2 5" xfId="24675" xr:uid="{19195CFA-84C9-447D-9889-C389D6005893}"/>
    <cellStyle name="Millares 2 3 5 2 2 2 2 3" xfId="9357" xr:uid="{00000000-0005-0000-0000-000051100000}"/>
    <cellStyle name="Millares 2 3 5 2 2 2 2 3 2" xfId="18110" xr:uid="{21C00CD1-35B3-402A-8D28-F7CCAAD2980F}"/>
    <cellStyle name="Millares 2 3 5 2 2 2 2 3 2 2" xfId="53120" xr:uid="{76CEA561-ADB2-4A05-A36D-93BB9406E069}"/>
    <cellStyle name="Millares 2 3 5 2 2 2 2 3 2 3" xfId="35615" xr:uid="{3F401865-28D7-41BF-BD3F-6E669A7057C9}"/>
    <cellStyle name="Millares 2 3 5 2 2 2 2 3 3" xfId="44368" xr:uid="{67C6C5EB-73F1-4E3A-8B3C-5B399F64E2CE}"/>
    <cellStyle name="Millares 2 3 5 2 2 2 2 3 4" xfId="26863" xr:uid="{5BAF814E-6E4C-4F28-940B-50AE6D08EEFB}"/>
    <cellStyle name="Millares 2 3 5 2 2 2 2 4" xfId="13734" xr:uid="{E4A28189-9E92-4BE9-A384-791A6B9A1A2E}"/>
    <cellStyle name="Millares 2 3 5 2 2 2 2 4 2" xfId="48744" xr:uid="{DEF8149D-973D-4225-8A34-1FD600821043}"/>
    <cellStyle name="Millares 2 3 5 2 2 2 2 4 3" xfId="31239" xr:uid="{D1A63EDD-1311-4FD5-9227-1FDBF6CD9280}"/>
    <cellStyle name="Millares 2 3 5 2 2 2 2 5" xfId="39992" xr:uid="{35F94BE3-3869-43BF-8A00-0C10D75984F3}"/>
    <cellStyle name="Millares 2 3 5 2 2 2 2 6" xfId="22487" xr:uid="{4F652406-95B4-4AF6-979E-9AB8B679B969}"/>
    <cellStyle name="Millares 2 3 5 2 2 2 3" xfId="6074" xr:uid="{00000000-0005-0000-0000-000052100000}"/>
    <cellStyle name="Millares 2 3 5 2 2 2 3 2" xfId="10451" xr:uid="{00000000-0005-0000-0000-000053100000}"/>
    <cellStyle name="Millares 2 3 5 2 2 2 3 2 2" xfId="19204" xr:uid="{B83CBC3B-BD24-4305-9E07-DCB363A8F65D}"/>
    <cellStyle name="Millares 2 3 5 2 2 2 3 2 2 2" xfId="54214" xr:uid="{2E2FE6EB-181C-46DE-8707-AC50E08443FF}"/>
    <cellStyle name="Millares 2 3 5 2 2 2 3 2 2 3" xfId="36709" xr:uid="{4C8B9B9E-D7E9-44A2-A354-09A5AD8EC4F2}"/>
    <cellStyle name="Millares 2 3 5 2 2 2 3 2 3" xfId="45462" xr:uid="{0FE20F77-8FB6-415D-B17B-43588B7564B2}"/>
    <cellStyle name="Millares 2 3 5 2 2 2 3 2 4" xfId="27957" xr:uid="{2DD26854-0651-4AA1-87F5-60628E1C3B4D}"/>
    <cellStyle name="Millares 2 3 5 2 2 2 3 3" xfId="14828" xr:uid="{A13B2C08-204A-42DF-AF5C-77CA015BC7D4}"/>
    <cellStyle name="Millares 2 3 5 2 2 2 3 3 2" xfId="49838" xr:uid="{F74CD61D-D8C2-4347-9433-5E682D2DA431}"/>
    <cellStyle name="Millares 2 3 5 2 2 2 3 3 3" xfId="32333" xr:uid="{13904E8D-7A80-4BA3-9F13-4BCE235903C7}"/>
    <cellStyle name="Millares 2 3 5 2 2 2 3 4" xfId="41086" xr:uid="{1802BECC-791D-46A0-A4E9-0045FC239EBE}"/>
    <cellStyle name="Millares 2 3 5 2 2 2 3 5" xfId="23581" xr:uid="{529AB090-DF03-4DED-9205-B91675AD7934}"/>
    <cellStyle name="Millares 2 3 5 2 2 2 4" xfId="8263" xr:uid="{00000000-0005-0000-0000-000054100000}"/>
    <cellStyle name="Millares 2 3 5 2 2 2 4 2" xfId="17016" xr:uid="{1EBE0B32-B61C-407E-ABBA-71687A0FA304}"/>
    <cellStyle name="Millares 2 3 5 2 2 2 4 2 2" xfId="52026" xr:uid="{18A88843-ED4E-4DF7-910C-73BD22B2896C}"/>
    <cellStyle name="Millares 2 3 5 2 2 2 4 2 3" xfId="34521" xr:uid="{DC49F4E8-9A21-4803-9BE5-A497578472B5}"/>
    <cellStyle name="Millares 2 3 5 2 2 2 4 3" xfId="43274" xr:uid="{17D9BFCA-20C0-4C41-9262-7707B703F325}"/>
    <cellStyle name="Millares 2 3 5 2 2 2 4 4" xfId="25769" xr:uid="{7C41724A-2DCF-439C-B11D-2AB679B50D7B}"/>
    <cellStyle name="Millares 2 3 5 2 2 2 5" xfId="12640" xr:uid="{01F0DC66-EBB5-482C-A216-4EDB8AFCBF2D}"/>
    <cellStyle name="Millares 2 3 5 2 2 2 5 2" xfId="47650" xr:uid="{519412A2-1BDA-4270-A471-5CF6857028AA}"/>
    <cellStyle name="Millares 2 3 5 2 2 2 5 3" xfId="30145" xr:uid="{7A84C716-6C85-444C-B431-7FE0F0D75567}"/>
    <cellStyle name="Millares 2 3 5 2 2 2 6" xfId="38898" xr:uid="{78CC650D-3365-4D6C-83C8-FF3800D16B04}"/>
    <cellStyle name="Millares 2 3 5 2 2 2 7" xfId="21393" xr:uid="{875EDFE3-7CA1-46FB-84D2-19C79B1B42EE}"/>
    <cellStyle name="Millares 2 3 5 2 2 3" xfId="4431" xr:uid="{00000000-0005-0000-0000-000055100000}"/>
    <cellStyle name="Millares 2 3 5 2 2 3 2" xfId="6620" xr:uid="{00000000-0005-0000-0000-000056100000}"/>
    <cellStyle name="Millares 2 3 5 2 2 3 2 2" xfId="10997" xr:uid="{00000000-0005-0000-0000-000057100000}"/>
    <cellStyle name="Millares 2 3 5 2 2 3 2 2 2" xfId="19750" xr:uid="{137907C4-55FF-44D6-8E77-AB5AB750690A}"/>
    <cellStyle name="Millares 2 3 5 2 2 3 2 2 2 2" xfId="54760" xr:uid="{B3ED115C-87CF-4618-83C1-448435157352}"/>
    <cellStyle name="Millares 2 3 5 2 2 3 2 2 2 3" xfId="37255" xr:uid="{EE823853-EA99-4205-99B2-1FBF9E3E0589}"/>
    <cellStyle name="Millares 2 3 5 2 2 3 2 2 3" xfId="46008" xr:uid="{DD6C2D71-5ED5-4770-A4E0-34C31CCF2AD4}"/>
    <cellStyle name="Millares 2 3 5 2 2 3 2 2 4" xfId="28503" xr:uid="{79E72CFB-63B8-442F-9470-23FB30F3B9EC}"/>
    <cellStyle name="Millares 2 3 5 2 2 3 2 3" xfId="15374" xr:uid="{2E78EB85-8C03-4738-A5B4-92405FF9C88F}"/>
    <cellStyle name="Millares 2 3 5 2 2 3 2 3 2" xfId="50384" xr:uid="{0D688EB6-6EFD-4FED-A9BB-4B2F60432BC3}"/>
    <cellStyle name="Millares 2 3 5 2 2 3 2 3 3" xfId="32879" xr:uid="{D14ED67C-5917-4825-9847-EAD0EB0C55AB}"/>
    <cellStyle name="Millares 2 3 5 2 2 3 2 4" xfId="41632" xr:uid="{4AB22FCF-3ABE-4BF6-B19B-62384CA7460A}"/>
    <cellStyle name="Millares 2 3 5 2 2 3 2 5" xfId="24127" xr:uid="{43001E17-724D-4851-B5B9-EF5BFFAAA26B}"/>
    <cellStyle name="Millares 2 3 5 2 2 3 3" xfId="8809" xr:uid="{00000000-0005-0000-0000-000058100000}"/>
    <cellStyle name="Millares 2 3 5 2 2 3 3 2" xfId="17562" xr:uid="{B741C04B-724F-4909-AE3D-97ABB84ED7A3}"/>
    <cellStyle name="Millares 2 3 5 2 2 3 3 2 2" xfId="52572" xr:uid="{13EBE776-C21F-432D-8796-A117CF474354}"/>
    <cellStyle name="Millares 2 3 5 2 2 3 3 2 3" xfId="35067" xr:uid="{31CAB950-39F5-4FD9-8068-201B45742E24}"/>
    <cellStyle name="Millares 2 3 5 2 2 3 3 3" xfId="43820" xr:uid="{21884B93-8244-414D-9FCA-4D954C62ECC2}"/>
    <cellStyle name="Millares 2 3 5 2 2 3 3 4" xfId="26315" xr:uid="{CECE0040-EBCF-485F-BB8F-792649AACB02}"/>
    <cellStyle name="Millares 2 3 5 2 2 3 4" xfId="13186" xr:uid="{072387E4-6E0A-44A2-ACE9-EE317AC1BD89}"/>
    <cellStyle name="Millares 2 3 5 2 2 3 4 2" xfId="48196" xr:uid="{D1AA32C6-69C2-4ED8-8301-D0DE51ACE8AD}"/>
    <cellStyle name="Millares 2 3 5 2 2 3 4 3" xfId="30691" xr:uid="{F38F4B34-F7B6-470F-8631-FD3DB8F69A54}"/>
    <cellStyle name="Millares 2 3 5 2 2 3 5" xfId="39444" xr:uid="{8A744CEF-3F0F-4D67-9156-5F37E92B5705}"/>
    <cellStyle name="Millares 2 3 5 2 2 3 6" xfId="21939" xr:uid="{0493FF1B-2E89-4D2D-B00D-99A31E2DE37A}"/>
    <cellStyle name="Millares 2 3 5 2 2 4" xfId="5526" xr:uid="{00000000-0005-0000-0000-000059100000}"/>
    <cellStyle name="Millares 2 3 5 2 2 4 2" xfId="9903" xr:uid="{00000000-0005-0000-0000-00005A100000}"/>
    <cellStyle name="Millares 2 3 5 2 2 4 2 2" xfId="18656" xr:uid="{88A864E9-857E-4F2A-9375-489AFF56BBAE}"/>
    <cellStyle name="Millares 2 3 5 2 2 4 2 2 2" xfId="53666" xr:uid="{53B02A66-1A2F-449A-ADBF-5EE92B201C5A}"/>
    <cellStyle name="Millares 2 3 5 2 2 4 2 2 3" xfId="36161" xr:uid="{71B536DE-34EB-467A-B062-3824D2354D72}"/>
    <cellStyle name="Millares 2 3 5 2 2 4 2 3" xfId="44914" xr:uid="{A7207274-395D-40EB-8FDD-9C0CD85DD7CE}"/>
    <cellStyle name="Millares 2 3 5 2 2 4 2 4" xfId="27409" xr:uid="{DCE4648F-C3E9-4D8D-8C48-51BBA2B6CFE5}"/>
    <cellStyle name="Millares 2 3 5 2 2 4 3" xfId="14280" xr:uid="{803B80EA-6C90-417F-83EC-18701A3AD4B4}"/>
    <cellStyle name="Millares 2 3 5 2 2 4 3 2" xfId="49290" xr:uid="{9A01D3B7-C547-4748-9F01-B05F0FAA538A}"/>
    <cellStyle name="Millares 2 3 5 2 2 4 3 3" xfId="31785" xr:uid="{89F9717E-61C3-4642-B7FB-19F094626D94}"/>
    <cellStyle name="Millares 2 3 5 2 2 4 4" xfId="40538" xr:uid="{70224AD4-AA8E-4267-98D6-393E20E43972}"/>
    <cellStyle name="Millares 2 3 5 2 2 4 5" xfId="23033" xr:uid="{8095DF3F-083C-48F5-B49E-E9D44BF58E19}"/>
    <cellStyle name="Millares 2 3 5 2 2 5" xfId="7715" xr:uid="{00000000-0005-0000-0000-00005B100000}"/>
    <cellStyle name="Millares 2 3 5 2 2 5 2" xfId="16468" xr:uid="{4822AFCC-DCCF-482F-90AC-30906724546C}"/>
    <cellStyle name="Millares 2 3 5 2 2 5 2 2" xfId="51478" xr:uid="{544AB080-DBAB-43C5-BEAE-511977E2DF0B}"/>
    <cellStyle name="Millares 2 3 5 2 2 5 2 3" xfId="33973" xr:uid="{C7171DEB-B394-49E5-A458-0BDAF3DAEDA4}"/>
    <cellStyle name="Millares 2 3 5 2 2 5 3" xfId="42726" xr:uid="{B8682D5E-F9BE-467A-B17D-ED8D7FDB9149}"/>
    <cellStyle name="Millares 2 3 5 2 2 5 4" xfId="25221" xr:uid="{167B50FA-80FA-4365-A482-12677349BA1E}"/>
    <cellStyle name="Millares 2 3 5 2 2 6" xfId="12092" xr:uid="{BFC930A8-DEC2-4A02-AB34-135D38BD90E2}"/>
    <cellStyle name="Millares 2 3 5 2 2 6 2" xfId="47102" xr:uid="{07697A46-8A5E-4815-9C4D-A4A7DC7E0B1D}"/>
    <cellStyle name="Millares 2 3 5 2 2 6 3" xfId="29597" xr:uid="{F6E81D68-CAD0-4770-A05D-83A2F943E0C9}"/>
    <cellStyle name="Millares 2 3 5 2 2 7" xfId="38350" xr:uid="{5878ECE6-BD57-4D0D-B599-8DAD1DD16016}"/>
    <cellStyle name="Millares 2 3 5 2 2 8" xfId="20845" xr:uid="{94280C5F-5426-4FF4-BF88-7251713CE79C}"/>
    <cellStyle name="Millares 2 3 5 2 3" xfId="3609" xr:uid="{00000000-0005-0000-0000-00005C100000}"/>
    <cellStyle name="Millares 2 3 5 2 3 2" xfId="4705" xr:uid="{00000000-0005-0000-0000-00005D100000}"/>
    <cellStyle name="Millares 2 3 5 2 3 2 2" xfId="6894" xr:uid="{00000000-0005-0000-0000-00005E100000}"/>
    <cellStyle name="Millares 2 3 5 2 3 2 2 2" xfId="11271" xr:uid="{00000000-0005-0000-0000-00005F100000}"/>
    <cellStyle name="Millares 2 3 5 2 3 2 2 2 2" xfId="20024" xr:uid="{2B316CD6-81E4-4559-9EB1-2B5B8D23379C}"/>
    <cellStyle name="Millares 2 3 5 2 3 2 2 2 2 2" xfId="55034" xr:uid="{B0A871A8-45E5-49DF-95F9-D8892FE7302B}"/>
    <cellStyle name="Millares 2 3 5 2 3 2 2 2 2 3" xfId="37529" xr:uid="{5F820525-7E79-43BF-A1E4-0F419AFA70DF}"/>
    <cellStyle name="Millares 2 3 5 2 3 2 2 2 3" xfId="46282" xr:uid="{F9E741E9-7D7D-493E-82A5-252A1FF8C1B7}"/>
    <cellStyle name="Millares 2 3 5 2 3 2 2 2 4" xfId="28777" xr:uid="{7CBC148E-36A9-40C2-AF35-BDB0A035AD8F}"/>
    <cellStyle name="Millares 2 3 5 2 3 2 2 3" xfId="15648" xr:uid="{65F29CE8-9A42-4F7F-8105-75898C5EDE18}"/>
    <cellStyle name="Millares 2 3 5 2 3 2 2 3 2" xfId="50658" xr:uid="{031FE68E-EB51-4598-B70F-041F211DD3F9}"/>
    <cellStyle name="Millares 2 3 5 2 3 2 2 3 3" xfId="33153" xr:uid="{3790DF8F-1371-46B6-B72D-CA6CD87D42D5}"/>
    <cellStyle name="Millares 2 3 5 2 3 2 2 4" xfId="41906" xr:uid="{13D4736A-8014-441E-83A5-21754E655199}"/>
    <cellStyle name="Millares 2 3 5 2 3 2 2 5" xfId="24401" xr:uid="{54D8B785-6A1F-4440-B592-C555F90F79F5}"/>
    <cellStyle name="Millares 2 3 5 2 3 2 3" xfId="9083" xr:uid="{00000000-0005-0000-0000-000060100000}"/>
    <cellStyle name="Millares 2 3 5 2 3 2 3 2" xfId="17836" xr:uid="{937E7863-AE34-432A-A04D-F623ABDBFF27}"/>
    <cellStyle name="Millares 2 3 5 2 3 2 3 2 2" xfId="52846" xr:uid="{F60DB8BB-3159-4BCA-AAE7-C34A5663F79C}"/>
    <cellStyle name="Millares 2 3 5 2 3 2 3 2 3" xfId="35341" xr:uid="{8996CACB-2C12-4A2A-88DD-923769DCFED8}"/>
    <cellStyle name="Millares 2 3 5 2 3 2 3 3" xfId="44094" xr:uid="{8B8BB875-F54C-4EFE-BE09-658DA60028F2}"/>
    <cellStyle name="Millares 2 3 5 2 3 2 3 4" xfId="26589" xr:uid="{ED4A8355-B7CB-4DE4-80DC-54BC5FE1A236}"/>
    <cellStyle name="Millares 2 3 5 2 3 2 4" xfId="13460" xr:uid="{D3E54C4C-700A-492A-AF4C-1CC88CC908E5}"/>
    <cellStyle name="Millares 2 3 5 2 3 2 4 2" xfId="48470" xr:uid="{CF34261C-BC10-4C6D-A022-BDB2F01A305F}"/>
    <cellStyle name="Millares 2 3 5 2 3 2 4 3" xfId="30965" xr:uid="{9CDE0C11-F1EA-4729-9524-C609B2D92EA2}"/>
    <cellStyle name="Millares 2 3 5 2 3 2 5" xfId="39718" xr:uid="{C429B15B-FF61-414E-AE76-367EBE70E687}"/>
    <cellStyle name="Millares 2 3 5 2 3 2 6" xfId="22213" xr:uid="{9896C857-345D-4DA8-951E-E530CDF3D8EC}"/>
    <cellStyle name="Millares 2 3 5 2 3 3" xfId="5800" xr:uid="{00000000-0005-0000-0000-000061100000}"/>
    <cellStyle name="Millares 2 3 5 2 3 3 2" xfId="10177" xr:uid="{00000000-0005-0000-0000-000062100000}"/>
    <cellStyle name="Millares 2 3 5 2 3 3 2 2" xfId="18930" xr:uid="{296C9138-380B-432B-9697-7472B14DFDBE}"/>
    <cellStyle name="Millares 2 3 5 2 3 3 2 2 2" xfId="53940" xr:uid="{0E013493-BCBE-4A78-9C4B-E88DC04516E0}"/>
    <cellStyle name="Millares 2 3 5 2 3 3 2 2 3" xfId="36435" xr:uid="{15594C2A-9FA6-430E-A0DE-DC91EFDBA294}"/>
    <cellStyle name="Millares 2 3 5 2 3 3 2 3" xfId="45188" xr:uid="{A4C6DB8C-FE16-4E68-AADD-3A6A17F5C3BD}"/>
    <cellStyle name="Millares 2 3 5 2 3 3 2 4" xfId="27683" xr:uid="{343C78E4-8187-4C3C-9F69-95025F37DC21}"/>
    <cellStyle name="Millares 2 3 5 2 3 3 3" xfId="14554" xr:uid="{ABAF514C-1E57-4765-80CF-914950E949E5}"/>
    <cellStyle name="Millares 2 3 5 2 3 3 3 2" xfId="49564" xr:uid="{191CAAE4-AF92-4154-8EB4-CB12B2C2A578}"/>
    <cellStyle name="Millares 2 3 5 2 3 3 3 3" xfId="32059" xr:uid="{4DBA82BD-B4C8-4458-8D91-F43FCBB33EF5}"/>
    <cellStyle name="Millares 2 3 5 2 3 3 4" xfId="40812" xr:uid="{389C9EAE-D72B-4EF5-BCA6-6136925E59A1}"/>
    <cellStyle name="Millares 2 3 5 2 3 3 5" xfId="23307" xr:uid="{BD4BD0BE-64A8-49BE-8C62-691474113BD7}"/>
    <cellStyle name="Millares 2 3 5 2 3 4" xfId="7989" xr:uid="{00000000-0005-0000-0000-000063100000}"/>
    <cellStyle name="Millares 2 3 5 2 3 4 2" xfId="16742" xr:uid="{95BA4585-79D4-49A0-AAAA-BAC23FBC3331}"/>
    <cellStyle name="Millares 2 3 5 2 3 4 2 2" xfId="51752" xr:uid="{02750630-9178-4C74-897C-B679F40E270B}"/>
    <cellStyle name="Millares 2 3 5 2 3 4 2 3" xfId="34247" xr:uid="{0C8CEAB5-E515-44F3-BE95-432AC94F8BD3}"/>
    <cellStyle name="Millares 2 3 5 2 3 4 3" xfId="43000" xr:uid="{513D5D33-E308-40B2-A853-F4D40EAA198A}"/>
    <cellStyle name="Millares 2 3 5 2 3 4 4" xfId="25495" xr:uid="{E1248325-D95E-4D98-B34F-306B15292591}"/>
    <cellStyle name="Millares 2 3 5 2 3 5" xfId="12366" xr:uid="{CD1E156F-FF87-46D7-A022-CF899886C983}"/>
    <cellStyle name="Millares 2 3 5 2 3 5 2" xfId="47376" xr:uid="{25230808-5B5D-4920-8F16-07097AB44F9F}"/>
    <cellStyle name="Millares 2 3 5 2 3 5 3" xfId="29871" xr:uid="{37B9FDFD-2FBE-40F5-8A2E-38EAF4EB6038}"/>
    <cellStyle name="Millares 2 3 5 2 3 6" xfId="38624" xr:uid="{3B7C6D12-3D80-44CD-ADDD-134B3070DA56}"/>
    <cellStyle name="Millares 2 3 5 2 3 7" xfId="21119" xr:uid="{45B7A3DF-A1A4-475F-919A-9E0D5CCF420E}"/>
    <cellStyle name="Millares 2 3 5 2 4" xfId="4157" xr:uid="{00000000-0005-0000-0000-000064100000}"/>
    <cellStyle name="Millares 2 3 5 2 4 2" xfId="6346" xr:uid="{00000000-0005-0000-0000-000065100000}"/>
    <cellStyle name="Millares 2 3 5 2 4 2 2" xfId="10723" xr:uid="{00000000-0005-0000-0000-000066100000}"/>
    <cellStyle name="Millares 2 3 5 2 4 2 2 2" xfId="19476" xr:uid="{BAABDA40-514E-4580-BB8F-CD4EE41FE037}"/>
    <cellStyle name="Millares 2 3 5 2 4 2 2 2 2" xfId="54486" xr:uid="{21C24000-C4FD-4E74-965F-8152E1250FDB}"/>
    <cellStyle name="Millares 2 3 5 2 4 2 2 2 3" xfId="36981" xr:uid="{B96B1E14-FFBF-4BF3-A168-B244863EBD42}"/>
    <cellStyle name="Millares 2 3 5 2 4 2 2 3" xfId="45734" xr:uid="{4F325953-1601-4E15-9F79-F79E7746EB49}"/>
    <cellStyle name="Millares 2 3 5 2 4 2 2 4" xfId="28229" xr:uid="{DF8AA5B0-EC2A-409A-B03E-A4718FABBCE3}"/>
    <cellStyle name="Millares 2 3 5 2 4 2 3" xfId="15100" xr:uid="{529E2214-A4D2-4B95-892B-15C7594972AA}"/>
    <cellStyle name="Millares 2 3 5 2 4 2 3 2" xfId="50110" xr:uid="{EBE19E35-77B9-4A4C-9894-6D127CBB4902}"/>
    <cellStyle name="Millares 2 3 5 2 4 2 3 3" xfId="32605" xr:uid="{8B650EAE-8B4D-4315-B934-6A3228DCBA24}"/>
    <cellStyle name="Millares 2 3 5 2 4 2 4" xfId="41358" xr:uid="{BB4B98D7-9FC8-46C1-97D7-910922FCCA39}"/>
    <cellStyle name="Millares 2 3 5 2 4 2 5" xfId="23853" xr:uid="{501314F3-AF56-4149-9A0F-AF2F571A9ABF}"/>
    <cellStyle name="Millares 2 3 5 2 4 3" xfId="8535" xr:uid="{00000000-0005-0000-0000-000067100000}"/>
    <cellStyle name="Millares 2 3 5 2 4 3 2" xfId="17288" xr:uid="{0EB0CDF0-EBEA-43FB-A107-53D93ECD6071}"/>
    <cellStyle name="Millares 2 3 5 2 4 3 2 2" xfId="52298" xr:uid="{145F5229-ED1B-4950-BF7E-F2F0EAD62AEC}"/>
    <cellStyle name="Millares 2 3 5 2 4 3 2 3" xfId="34793" xr:uid="{D7805EFD-2FA1-45ED-B35C-CF33A3EA50B0}"/>
    <cellStyle name="Millares 2 3 5 2 4 3 3" xfId="43546" xr:uid="{E0E55EDE-8EAC-459F-8DB9-A92F603669BE}"/>
    <cellStyle name="Millares 2 3 5 2 4 3 4" xfId="26041" xr:uid="{A90FFD13-16FD-4157-9731-CC7124B8A114}"/>
    <cellStyle name="Millares 2 3 5 2 4 4" xfId="12912" xr:uid="{0F6C09B0-7174-4367-8FB5-D0FF6DAB9489}"/>
    <cellStyle name="Millares 2 3 5 2 4 4 2" xfId="47922" xr:uid="{9F67E7D7-D477-4DB6-BCFE-56C94BC66D78}"/>
    <cellStyle name="Millares 2 3 5 2 4 4 3" xfId="30417" xr:uid="{4046E983-4D54-48A5-9CB1-B8CD196D119C}"/>
    <cellStyle name="Millares 2 3 5 2 4 5" xfId="39170" xr:uid="{3DE6FF1A-7CFE-458D-A9BA-2432CB6B3A45}"/>
    <cellStyle name="Millares 2 3 5 2 4 6" xfId="21665" xr:uid="{336741DC-A1E1-484C-9372-8A30C4A13AA7}"/>
    <cellStyle name="Millares 2 3 5 2 5" xfId="5252" xr:uid="{00000000-0005-0000-0000-000068100000}"/>
    <cellStyle name="Millares 2 3 5 2 5 2" xfId="9629" xr:uid="{00000000-0005-0000-0000-000069100000}"/>
    <cellStyle name="Millares 2 3 5 2 5 2 2" xfId="18382" xr:uid="{2D8511DF-C3CD-4C85-9F60-8FC417BC43E4}"/>
    <cellStyle name="Millares 2 3 5 2 5 2 2 2" xfId="53392" xr:uid="{F4D35E7F-5441-47B8-8670-3300F6C60227}"/>
    <cellStyle name="Millares 2 3 5 2 5 2 2 3" xfId="35887" xr:uid="{7EA4CCC2-49B4-45DD-94DC-F37F40C1A407}"/>
    <cellStyle name="Millares 2 3 5 2 5 2 3" xfId="44640" xr:uid="{0271918D-0CEA-4F00-B1BA-F3FF19F6E032}"/>
    <cellStyle name="Millares 2 3 5 2 5 2 4" xfId="27135" xr:uid="{F66F8F00-60D2-4BCB-B0FA-7C7630420AF7}"/>
    <cellStyle name="Millares 2 3 5 2 5 3" xfId="14006" xr:uid="{5C86C8A5-B9CD-4565-88AA-F5AE6225A79F}"/>
    <cellStyle name="Millares 2 3 5 2 5 3 2" xfId="49016" xr:uid="{87036497-745B-40B8-9F4F-4B902BA1E122}"/>
    <cellStyle name="Millares 2 3 5 2 5 3 3" xfId="31511" xr:uid="{E3A94A24-7A82-4C10-BA1A-6B0F0C1DD1B0}"/>
    <cellStyle name="Millares 2 3 5 2 5 4" xfId="40264" xr:uid="{23B787A3-8C32-46A4-A7F4-431E2BA567CA}"/>
    <cellStyle name="Millares 2 3 5 2 5 5" xfId="22759" xr:uid="{F1D4742F-30C8-4ABE-84E4-9886C0692047}"/>
    <cellStyle name="Millares 2 3 5 2 6" xfId="7441" xr:uid="{00000000-0005-0000-0000-00006A100000}"/>
    <cellStyle name="Millares 2 3 5 2 6 2" xfId="16194" xr:uid="{BC8E3439-6775-49ED-9B7A-C51B3E483B69}"/>
    <cellStyle name="Millares 2 3 5 2 6 2 2" xfId="51204" xr:uid="{9E14B3FA-310D-4141-BF2E-37F7F9365C79}"/>
    <cellStyle name="Millares 2 3 5 2 6 2 3" xfId="33699" xr:uid="{CDC902B3-03B6-4E1B-B3AA-184D56BF2429}"/>
    <cellStyle name="Millares 2 3 5 2 6 3" xfId="42452" xr:uid="{9916942A-7E13-46A8-9868-3200BD135D6C}"/>
    <cellStyle name="Millares 2 3 5 2 6 4" xfId="24947" xr:uid="{B8027F39-49BB-44A3-9403-583E05DBD9D6}"/>
    <cellStyle name="Millares 2 3 5 2 7" xfId="11818" xr:uid="{85D7ACBC-E303-4271-94BA-659369714A9C}"/>
    <cellStyle name="Millares 2 3 5 2 7 2" xfId="46828" xr:uid="{5F3836B0-33F3-4690-815D-B11BF9E59019}"/>
    <cellStyle name="Millares 2 3 5 2 7 3" xfId="29323" xr:uid="{A821D19E-9401-4030-9FFF-0BD18F46F0C2}"/>
    <cellStyle name="Millares 2 3 5 2 8" xfId="38076" xr:uid="{FD7B5B68-3A76-4BBB-91EB-D57B5EB63B5B}"/>
    <cellStyle name="Millares 2 3 5 2 9" xfId="20571" xr:uid="{A7E7D4C0-8985-4EBA-804D-8370F99A4FD3}"/>
    <cellStyle name="Millares 2 3 5 3" xfId="3218" xr:uid="{00000000-0005-0000-0000-00006B100000}"/>
    <cellStyle name="Millares 2 3 5 3 2" xfId="3771" xr:uid="{00000000-0005-0000-0000-00006C100000}"/>
    <cellStyle name="Millares 2 3 5 3 2 2" xfId="4867" xr:uid="{00000000-0005-0000-0000-00006D100000}"/>
    <cellStyle name="Millares 2 3 5 3 2 2 2" xfId="7056" xr:uid="{00000000-0005-0000-0000-00006E100000}"/>
    <cellStyle name="Millares 2 3 5 3 2 2 2 2" xfId="11433" xr:uid="{00000000-0005-0000-0000-00006F100000}"/>
    <cellStyle name="Millares 2 3 5 3 2 2 2 2 2" xfId="20186" xr:uid="{296466BF-1279-4F4A-A455-7C855163DC52}"/>
    <cellStyle name="Millares 2 3 5 3 2 2 2 2 2 2" xfId="55196" xr:uid="{524B04C0-59F7-46D9-9FFB-96D625103F38}"/>
    <cellStyle name="Millares 2 3 5 3 2 2 2 2 2 3" xfId="37691" xr:uid="{C4416A53-7C8B-42F9-A6A6-94C9868A9C51}"/>
    <cellStyle name="Millares 2 3 5 3 2 2 2 2 3" xfId="46444" xr:uid="{1841E158-ABBA-4B88-928E-D31D1E05BB85}"/>
    <cellStyle name="Millares 2 3 5 3 2 2 2 2 4" xfId="28939" xr:uid="{9D434672-396A-4F4A-AFBD-C9E3352D0D12}"/>
    <cellStyle name="Millares 2 3 5 3 2 2 2 3" xfId="15810" xr:uid="{8284C4F0-462F-4EE5-93A4-A789608BD314}"/>
    <cellStyle name="Millares 2 3 5 3 2 2 2 3 2" xfId="50820" xr:uid="{ABFA9228-D491-4AE1-BA5E-DA503BDEDD79}"/>
    <cellStyle name="Millares 2 3 5 3 2 2 2 3 3" xfId="33315" xr:uid="{5554527C-2FCC-4935-8F1D-492B921B182D}"/>
    <cellStyle name="Millares 2 3 5 3 2 2 2 4" xfId="42068" xr:uid="{5D43CD20-8B87-49E9-9C78-DE242A83B254}"/>
    <cellStyle name="Millares 2 3 5 3 2 2 2 5" xfId="24563" xr:uid="{BD1DED3C-F039-4B43-8E71-757A9092414C}"/>
    <cellStyle name="Millares 2 3 5 3 2 2 3" xfId="9245" xr:uid="{00000000-0005-0000-0000-000070100000}"/>
    <cellStyle name="Millares 2 3 5 3 2 2 3 2" xfId="17998" xr:uid="{713CFA2E-410F-41DD-9FD7-FA0B7F77B4F3}"/>
    <cellStyle name="Millares 2 3 5 3 2 2 3 2 2" xfId="53008" xr:uid="{B06C3A7C-F2A9-4788-8A94-4179CEA8EF04}"/>
    <cellStyle name="Millares 2 3 5 3 2 2 3 2 3" xfId="35503" xr:uid="{273D2D64-69DC-4B07-8EE9-1DE08957F741}"/>
    <cellStyle name="Millares 2 3 5 3 2 2 3 3" xfId="44256" xr:uid="{333CCC89-EDCE-4EA5-8092-FEF18B7D135A}"/>
    <cellStyle name="Millares 2 3 5 3 2 2 3 4" xfId="26751" xr:uid="{08A986CB-90D0-4415-9F0C-EE47183828DF}"/>
    <cellStyle name="Millares 2 3 5 3 2 2 4" xfId="13622" xr:uid="{CDA0CF13-56F5-4962-9876-54AA85562BB2}"/>
    <cellStyle name="Millares 2 3 5 3 2 2 4 2" xfId="48632" xr:uid="{A714AD4A-3F59-4F74-AAEB-3080C426482A}"/>
    <cellStyle name="Millares 2 3 5 3 2 2 4 3" xfId="31127" xr:uid="{CAAF4E42-FF26-453A-B69E-9BD00C9E6BD2}"/>
    <cellStyle name="Millares 2 3 5 3 2 2 5" xfId="39880" xr:uid="{986612AE-4B7B-467A-9BA7-214FA4FAEAF5}"/>
    <cellStyle name="Millares 2 3 5 3 2 2 6" xfId="22375" xr:uid="{2089FA1C-06CD-43E6-8B70-C4240210CA06}"/>
    <cellStyle name="Millares 2 3 5 3 2 3" xfId="5962" xr:uid="{00000000-0005-0000-0000-000071100000}"/>
    <cellStyle name="Millares 2 3 5 3 2 3 2" xfId="10339" xr:uid="{00000000-0005-0000-0000-000072100000}"/>
    <cellStyle name="Millares 2 3 5 3 2 3 2 2" xfId="19092" xr:uid="{57D9EA9D-0A49-4350-A335-092C3C23D4CF}"/>
    <cellStyle name="Millares 2 3 5 3 2 3 2 2 2" xfId="54102" xr:uid="{BC080E99-8E3A-4FEB-8C8D-6A0ACC707207}"/>
    <cellStyle name="Millares 2 3 5 3 2 3 2 2 3" xfId="36597" xr:uid="{3AEE140B-7DC3-497A-B0D9-BA71514564FF}"/>
    <cellStyle name="Millares 2 3 5 3 2 3 2 3" xfId="45350" xr:uid="{FB7A7BD2-92C7-47B3-8A31-6735E107DE2F}"/>
    <cellStyle name="Millares 2 3 5 3 2 3 2 4" xfId="27845" xr:uid="{78CF36B7-42A7-44C0-9BB4-5ED36EC14CD8}"/>
    <cellStyle name="Millares 2 3 5 3 2 3 3" xfId="14716" xr:uid="{0D68CFC5-D72D-408D-B96F-A91138ED4448}"/>
    <cellStyle name="Millares 2 3 5 3 2 3 3 2" xfId="49726" xr:uid="{D63C1693-9B59-4E4F-8AA9-226023DBC70A}"/>
    <cellStyle name="Millares 2 3 5 3 2 3 3 3" xfId="32221" xr:uid="{081328F8-7BC2-4855-94AF-73E51045814E}"/>
    <cellStyle name="Millares 2 3 5 3 2 3 4" xfId="40974" xr:uid="{F493ACD0-97D8-4822-A93B-176898783F2F}"/>
    <cellStyle name="Millares 2 3 5 3 2 3 5" xfId="23469" xr:uid="{B19D4BA6-EC32-49BB-B4E4-A584809FED97}"/>
    <cellStyle name="Millares 2 3 5 3 2 4" xfId="8151" xr:uid="{00000000-0005-0000-0000-000073100000}"/>
    <cellStyle name="Millares 2 3 5 3 2 4 2" xfId="16904" xr:uid="{55636B00-DE05-4AED-A923-1768393030AF}"/>
    <cellStyle name="Millares 2 3 5 3 2 4 2 2" xfId="51914" xr:uid="{61A5D3CE-2CA8-47DB-B698-3854E8422C6A}"/>
    <cellStyle name="Millares 2 3 5 3 2 4 2 3" xfId="34409" xr:uid="{5B7A7330-94F4-41BA-9A4E-55D8E7534E76}"/>
    <cellStyle name="Millares 2 3 5 3 2 4 3" xfId="43162" xr:uid="{D17D2633-BE04-4052-8C99-8D5475745149}"/>
    <cellStyle name="Millares 2 3 5 3 2 4 4" xfId="25657" xr:uid="{B39EB98D-5089-478B-9330-7F655A73D23E}"/>
    <cellStyle name="Millares 2 3 5 3 2 5" xfId="12528" xr:uid="{4CAD4569-9538-4590-BE3F-BB0CAD9DBC1F}"/>
    <cellStyle name="Millares 2 3 5 3 2 5 2" xfId="47538" xr:uid="{C94D5B15-113F-46CD-8590-2C0C2044FCD2}"/>
    <cellStyle name="Millares 2 3 5 3 2 5 3" xfId="30033" xr:uid="{846149C4-2090-46D4-9023-1FB564AB8B11}"/>
    <cellStyle name="Millares 2 3 5 3 2 6" xfId="38786" xr:uid="{EE7171F8-9866-4C81-9D11-B1E82DEEB3F7}"/>
    <cellStyle name="Millares 2 3 5 3 2 7" xfId="21281" xr:uid="{444555AD-7550-4CC6-894E-A581DEFFEC84}"/>
    <cellStyle name="Millares 2 3 5 3 3" xfId="4319" xr:uid="{00000000-0005-0000-0000-000074100000}"/>
    <cellStyle name="Millares 2 3 5 3 3 2" xfId="6508" xr:uid="{00000000-0005-0000-0000-000075100000}"/>
    <cellStyle name="Millares 2 3 5 3 3 2 2" xfId="10885" xr:uid="{00000000-0005-0000-0000-000076100000}"/>
    <cellStyle name="Millares 2 3 5 3 3 2 2 2" xfId="19638" xr:uid="{48161364-9A9A-4DD6-B7BC-D9E13DD320F6}"/>
    <cellStyle name="Millares 2 3 5 3 3 2 2 2 2" xfId="54648" xr:uid="{F4CD3EAA-069C-4D07-8858-1A2189871942}"/>
    <cellStyle name="Millares 2 3 5 3 3 2 2 2 3" xfId="37143" xr:uid="{6191F6D0-0871-48BD-9732-1E5CFA0C7DBD}"/>
    <cellStyle name="Millares 2 3 5 3 3 2 2 3" xfId="45896" xr:uid="{229A262B-B951-4BF5-BF90-CB5BFEA1F3FD}"/>
    <cellStyle name="Millares 2 3 5 3 3 2 2 4" xfId="28391" xr:uid="{83EC2BDD-37A7-4614-AC3F-9B788B5BA059}"/>
    <cellStyle name="Millares 2 3 5 3 3 2 3" xfId="15262" xr:uid="{70DDBCE3-D1C8-49A4-923E-892A989D4BAA}"/>
    <cellStyle name="Millares 2 3 5 3 3 2 3 2" xfId="50272" xr:uid="{5E6044AD-73EE-4874-9D44-9AD98EBF6774}"/>
    <cellStyle name="Millares 2 3 5 3 3 2 3 3" xfId="32767" xr:uid="{597709E4-B220-45B7-8BDC-B77F975618A6}"/>
    <cellStyle name="Millares 2 3 5 3 3 2 4" xfId="41520" xr:uid="{EC1405CB-E334-43D9-80C6-9C921FC85B8D}"/>
    <cellStyle name="Millares 2 3 5 3 3 2 5" xfId="24015" xr:uid="{4228C787-D876-4B2A-84C0-B7354078101D}"/>
    <cellStyle name="Millares 2 3 5 3 3 3" xfId="8697" xr:uid="{00000000-0005-0000-0000-000077100000}"/>
    <cellStyle name="Millares 2 3 5 3 3 3 2" xfId="17450" xr:uid="{45228130-57FF-4312-B924-3D217167ED53}"/>
    <cellStyle name="Millares 2 3 5 3 3 3 2 2" xfId="52460" xr:uid="{0CBE070B-C419-4A65-97A0-E79E8D4343B3}"/>
    <cellStyle name="Millares 2 3 5 3 3 3 2 3" xfId="34955" xr:uid="{70DDDB71-7418-4F68-A0FB-464ACFCFDEA0}"/>
    <cellStyle name="Millares 2 3 5 3 3 3 3" xfId="43708" xr:uid="{9735768C-90D0-4D86-A1DA-80CCB87D6EFE}"/>
    <cellStyle name="Millares 2 3 5 3 3 3 4" xfId="26203" xr:uid="{F4E0AC57-9166-4D4D-9DEA-9193B009CC76}"/>
    <cellStyle name="Millares 2 3 5 3 3 4" xfId="13074" xr:uid="{4984B168-D16C-48BD-AB93-5D1205CA6BF7}"/>
    <cellStyle name="Millares 2 3 5 3 3 4 2" xfId="48084" xr:uid="{3424843D-FF7A-4DB5-945C-96DA98BA3278}"/>
    <cellStyle name="Millares 2 3 5 3 3 4 3" xfId="30579" xr:uid="{C8106991-D27D-4D05-A2BC-BBE6E641A153}"/>
    <cellStyle name="Millares 2 3 5 3 3 5" xfId="39332" xr:uid="{3AC9E800-DDB1-4959-BD3C-69ADD9139CF3}"/>
    <cellStyle name="Millares 2 3 5 3 3 6" xfId="21827" xr:uid="{5FC6FC08-050E-40D4-B495-A20E0DF5A513}"/>
    <cellStyle name="Millares 2 3 5 3 4" xfId="5414" xr:uid="{00000000-0005-0000-0000-000078100000}"/>
    <cellStyle name="Millares 2 3 5 3 4 2" xfId="9791" xr:uid="{00000000-0005-0000-0000-000079100000}"/>
    <cellStyle name="Millares 2 3 5 3 4 2 2" xfId="18544" xr:uid="{2CB1765A-11BC-4CAD-B6C7-A533A1046C4B}"/>
    <cellStyle name="Millares 2 3 5 3 4 2 2 2" xfId="53554" xr:uid="{C7086E1D-3251-45AD-AB1D-01A8ED45DC66}"/>
    <cellStyle name="Millares 2 3 5 3 4 2 2 3" xfId="36049" xr:uid="{F5D2D15B-94DB-4F57-9150-CC66F1D885D9}"/>
    <cellStyle name="Millares 2 3 5 3 4 2 3" xfId="44802" xr:uid="{18904C39-75EB-4DE6-8E0F-BDA677E454A2}"/>
    <cellStyle name="Millares 2 3 5 3 4 2 4" xfId="27297" xr:uid="{92760E23-D220-4080-B44E-222EDBD5F8AC}"/>
    <cellStyle name="Millares 2 3 5 3 4 3" xfId="14168" xr:uid="{D0607002-0CFE-4B6E-8A3B-72440FAFEACB}"/>
    <cellStyle name="Millares 2 3 5 3 4 3 2" xfId="49178" xr:uid="{02FE00BB-CC75-4770-A439-6C3EAC5FDB7F}"/>
    <cellStyle name="Millares 2 3 5 3 4 3 3" xfId="31673" xr:uid="{BA62EDDA-BBE1-42B7-AD03-A16665BF248F}"/>
    <cellStyle name="Millares 2 3 5 3 4 4" xfId="40426" xr:uid="{92A39D10-E2C3-43F8-B361-A038EDFCE617}"/>
    <cellStyle name="Millares 2 3 5 3 4 5" xfId="22921" xr:uid="{C2CBA6A7-0351-4531-B277-F84A613E6317}"/>
    <cellStyle name="Millares 2 3 5 3 5" xfId="7603" xr:uid="{00000000-0005-0000-0000-00007A100000}"/>
    <cellStyle name="Millares 2 3 5 3 5 2" xfId="16356" xr:uid="{3A954FAA-6A4C-4F53-8CEE-9B53D6D80865}"/>
    <cellStyle name="Millares 2 3 5 3 5 2 2" xfId="51366" xr:uid="{1652F923-8AE2-439B-86A2-A7C9BBC54AE3}"/>
    <cellStyle name="Millares 2 3 5 3 5 2 3" xfId="33861" xr:uid="{9A145CDE-7442-4214-A38C-9F082F3B4409}"/>
    <cellStyle name="Millares 2 3 5 3 5 3" xfId="42614" xr:uid="{7C5CDC5A-1309-4B99-AFF8-D7599CB3CC4C}"/>
    <cellStyle name="Millares 2 3 5 3 5 4" xfId="25109" xr:uid="{115E1A6A-2EFB-4B2D-933F-3D495A383181}"/>
    <cellStyle name="Millares 2 3 5 3 6" xfId="11980" xr:uid="{92F58D0A-0AB5-4AC1-B4E8-C196E5F5F005}"/>
    <cellStyle name="Millares 2 3 5 3 6 2" xfId="46990" xr:uid="{D2A8B04F-0C7D-4389-91F5-0E7388909F41}"/>
    <cellStyle name="Millares 2 3 5 3 6 3" xfId="29485" xr:uid="{78987900-967C-4E65-A793-EAA8D19F211B}"/>
    <cellStyle name="Millares 2 3 5 3 7" xfId="38238" xr:uid="{88FB4AA0-8AAC-4996-AEB6-F52294E0416D}"/>
    <cellStyle name="Millares 2 3 5 3 8" xfId="20733" xr:uid="{79FC7578-0AC5-4B33-A811-A82209D2E5D3}"/>
    <cellStyle name="Millares 2 3 5 4" xfId="3497" xr:uid="{00000000-0005-0000-0000-00007B100000}"/>
    <cellStyle name="Millares 2 3 5 4 2" xfId="4593" xr:uid="{00000000-0005-0000-0000-00007C100000}"/>
    <cellStyle name="Millares 2 3 5 4 2 2" xfId="6782" xr:uid="{00000000-0005-0000-0000-00007D100000}"/>
    <cellStyle name="Millares 2 3 5 4 2 2 2" xfId="11159" xr:uid="{00000000-0005-0000-0000-00007E100000}"/>
    <cellStyle name="Millares 2 3 5 4 2 2 2 2" xfId="19912" xr:uid="{8D2D0FEF-CC35-4B61-9812-F8F0D6291EBD}"/>
    <cellStyle name="Millares 2 3 5 4 2 2 2 2 2" xfId="54922" xr:uid="{E4F27984-26EF-4401-AF4A-5DA453D9BF5F}"/>
    <cellStyle name="Millares 2 3 5 4 2 2 2 2 3" xfId="37417" xr:uid="{D22703AB-48E2-4A16-BB9F-4B687779EE78}"/>
    <cellStyle name="Millares 2 3 5 4 2 2 2 3" xfId="46170" xr:uid="{B4CD58AA-3B56-4769-9354-29DEF71ACCEE}"/>
    <cellStyle name="Millares 2 3 5 4 2 2 2 4" xfId="28665" xr:uid="{E51CD1FC-5625-4996-80E3-92532884C9D5}"/>
    <cellStyle name="Millares 2 3 5 4 2 2 3" xfId="15536" xr:uid="{99F261A8-E777-497E-8EDF-EC2B3F05527B}"/>
    <cellStyle name="Millares 2 3 5 4 2 2 3 2" xfId="50546" xr:uid="{4DD3A6B3-8089-48DF-A5C7-B7EC689888CC}"/>
    <cellStyle name="Millares 2 3 5 4 2 2 3 3" xfId="33041" xr:uid="{349F118D-F900-4B2E-A40C-E24060AF1AB9}"/>
    <cellStyle name="Millares 2 3 5 4 2 2 4" xfId="41794" xr:uid="{A32269E5-2C9A-4EB0-BB0D-25CB8D731045}"/>
    <cellStyle name="Millares 2 3 5 4 2 2 5" xfId="24289" xr:uid="{51F94E03-2AE9-468B-AE84-F1F654A196CA}"/>
    <cellStyle name="Millares 2 3 5 4 2 3" xfId="8971" xr:uid="{00000000-0005-0000-0000-00007F100000}"/>
    <cellStyle name="Millares 2 3 5 4 2 3 2" xfId="17724" xr:uid="{D10A6AC7-F54A-4785-B3F7-A997D701F7CF}"/>
    <cellStyle name="Millares 2 3 5 4 2 3 2 2" xfId="52734" xr:uid="{138C96B9-3273-4232-8875-F7AF1D8EF28D}"/>
    <cellStyle name="Millares 2 3 5 4 2 3 2 3" xfId="35229" xr:uid="{FBC9ACFF-65B4-4BBF-AFB8-36096859A704}"/>
    <cellStyle name="Millares 2 3 5 4 2 3 3" xfId="43982" xr:uid="{9DD27632-703C-4B31-9950-7ADE2DC92C30}"/>
    <cellStyle name="Millares 2 3 5 4 2 3 4" xfId="26477" xr:uid="{172D15C0-631E-4A9C-8345-C3B08675F0A8}"/>
    <cellStyle name="Millares 2 3 5 4 2 4" xfId="13348" xr:uid="{7E98F516-3331-4494-86DD-7E265C18DC19}"/>
    <cellStyle name="Millares 2 3 5 4 2 4 2" xfId="48358" xr:uid="{639A40B1-68B8-4F4C-95F9-44C478106164}"/>
    <cellStyle name="Millares 2 3 5 4 2 4 3" xfId="30853" xr:uid="{07220842-EBAD-40EF-9868-EB671670B396}"/>
    <cellStyle name="Millares 2 3 5 4 2 5" xfId="39606" xr:uid="{FC8D2DEE-0BFE-4CF2-A97F-FE70C11E5823}"/>
    <cellStyle name="Millares 2 3 5 4 2 6" xfId="22101" xr:uid="{6F943C72-D1E9-4D0A-89FF-2F33B9A55F6B}"/>
    <cellStyle name="Millares 2 3 5 4 3" xfId="5688" xr:uid="{00000000-0005-0000-0000-000080100000}"/>
    <cellStyle name="Millares 2 3 5 4 3 2" xfId="10065" xr:uid="{00000000-0005-0000-0000-000081100000}"/>
    <cellStyle name="Millares 2 3 5 4 3 2 2" xfId="18818" xr:uid="{E9565859-6C7C-490E-8926-699DF1BA3EA1}"/>
    <cellStyle name="Millares 2 3 5 4 3 2 2 2" xfId="53828" xr:uid="{FFE644C3-C5B2-4116-893D-83C29EAC47C4}"/>
    <cellStyle name="Millares 2 3 5 4 3 2 2 3" xfId="36323" xr:uid="{66655ED8-5AFF-4D2A-A404-C80F37B351DE}"/>
    <cellStyle name="Millares 2 3 5 4 3 2 3" xfId="45076" xr:uid="{97D4318F-BD38-47F3-975A-F1BC4677DD96}"/>
    <cellStyle name="Millares 2 3 5 4 3 2 4" xfId="27571" xr:uid="{88F98A5A-F1D1-4EF0-AB6C-F2378564536A}"/>
    <cellStyle name="Millares 2 3 5 4 3 3" xfId="14442" xr:uid="{249EFD23-E1C2-4D36-84F8-93AC00DBF3EE}"/>
    <cellStyle name="Millares 2 3 5 4 3 3 2" xfId="49452" xr:uid="{E44A4DF1-8E50-40E4-8B43-48CBD2AF5A30}"/>
    <cellStyle name="Millares 2 3 5 4 3 3 3" xfId="31947" xr:uid="{740C4C3E-166C-48F5-B715-5AB56D2847AC}"/>
    <cellStyle name="Millares 2 3 5 4 3 4" xfId="40700" xr:uid="{F54E7F6B-BC41-4765-8A98-DC8E470528CB}"/>
    <cellStyle name="Millares 2 3 5 4 3 5" xfId="23195" xr:uid="{B3F0EA1B-92C3-46F0-9FE9-36141D4A4A39}"/>
    <cellStyle name="Millares 2 3 5 4 4" xfId="7877" xr:uid="{00000000-0005-0000-0000-000082100000}"/>
    <cellStyle name="Millares 2 3 5 4 4 2" xfId="16630" xr:uid="{C4314FA8-3E4E-4A6A-AC14-33616E1CBF71}"/>
    <cellStyle name="Millares 2 3 5 4 4 2 2" xfId="51640" xr:uid="{C933112E-3059-44ED-AD24-26B686B10F08}"/>
    <cellStyle name="Millares 2 3 5 4 4 2 3" xfId="34135" xr:uid="{01DBF8A6-585D-47E9-BE54-769BAFA82116}"/>
    <cellStyle name="Millares 2 3 5 4 4 3" xfId="42888" xr:uid="{DEB02833-8040-4739-A5CE-482C45A4516E}"/>
    <cellStyle name="Millares 2 3 5 4 4 4" xfId="25383" xr:uid="{EE84A9A0-C19C-4FFF-90E3-86397A4ACBC1}"/>
    <cellStyle name="Millares 2 3 5 4 5" xfId="12254" xr:uid="{FF354E43-84D6-4014-8659-AA8DA8293F31}"/>
    <cellStyle name="Millares 2 3 5 4 5 2" xfId="47264" xr:uid="{301A8022-54A2-437F-8B0B-3DB246380B4B}"/>
    <cellStyle name="Millares 2 3 5 4 5 3" xfId="29759" xr:uid="{74DE104A-A9EE-40FA-9A56-54DE57A1D5FD}"/>
    <cellStyle name="Millares 2 3 5 4 6" xfId="38512" xr:uid="{F14EA65D-EAB8-493A-BFD0-4CE96F1D0C36}"/>
    <cellStyle name="Millares 2 3 5 4 7" xfId="21007" xr:uid="{17D094E4-C237-406D-A825-034EF9D45426}"/>
    <cellStyle name="Millares 2 3 5 5" xfId="4045" xr:uid="{00000000-0005-0000-0000-000083100000}"/>
    <cellStyle name="Millares 2 3 5 5 2" xfId="6234" xr:uid="{00000000-0005-0000-0000-000084100000}"/>
    <cellStyle name="Millares 2 3 5 5 2 2" xfId="10611" xr:uid="{00000000-0005-0000-0000-000085100000}"/>
    <cellStyle name="Millares 2 3 5 5 2 2 2" xfId="19364" xr:uid="{5B6F1E81-A2CB-4DDD-BAD7-93D53D539DFA}"/>
    <cellStyle name="Millares 2 3 5 5 2 2 2 2" xfId="54374" xr:uid="{1A4A7498-E2DF-4F56-ABD4-F415E8973BC3}"/>
    <cellStyle name="Millares 2 3 5 5 2 2 2 3" xfId="36869" xr:uid="{2E7DF6FC-F616-4AC2-8D0E-E04C4601DC85}"/>
    <cellStyle name="Millares 2 3 5 5 2 2 3" xfId="45622" xr:uid="{81E06040-4B6B-48F3-A262-E1A9034B3ABD}"/>
    <cellStyle name="Millares 2 3 5 5 2 2 4" xfId="28117" xr:uid="{D502B224-71A8-4DC1-893C-E1D5F44D6C85}"/>
    <cellStyle name="Millares 2 3 5 5 2 3" xfId="14988" xr:uid="{F474D84F-E2A6-4C09-B2F9-EEB029A3A9BF}"/>
    <cellStyle name="Millares 2 3 5 5 2 3 2" xfId="49998" xr:uid="{BD17DD13-5964-4449-86A3-C97A6C2BFD64}"/>
    <cellStyle name="Millares 2 3 5 5 2 3 3" xfId="32493" xr:uid="{37648680-8529-4589-8DC6-B6192F1F471A}"/>
    <cellStyle name="Millares 2 3 5 5 2 4" xfId="41246" xr:uid="{E2CC8CC5-8CAB-4737-B929-EAE52E9C03A4}"/>
    <cellStyle name="Millares 2 3 5 5 2 5" xfId="23741" xr:uid="{6354F3CF-D461-42F5-8366-6F703FD34A8A}"/>
    <cellStyle name="Millares 2 3 5 5 3" xfId="8423" xr:uid="{00000000-0005-0000-0000-000086100000}"/>
    <cellStyle name="Millares 2 3 5 5 3 2" xfId="17176" xr:uid="{B6FC7FF4-19EB-4E67-81B3-596B05F85D88}"/>
    <cellStyle name="Millares 2 3 5 5 3 2 2" xfId="52186" xr:uid="{EC3E5C8D-5E38-407F-A06F-02CA4BB3EAAA}"/>
    <cellStyle name="Millares 2 3 5 5 3 2 3" xfId="34681" xr:uid="{573F7739-F277-4EBA-B2CB-FFBE97297961}"/>
    <cellStyle name="Millares 2 3 5 5 3 3" xfId="43434" xr:uid="{0214BC5F-C9CF-47A2-8311-14CF96AC78D1}"/>
    <cellStyle name="Millares 2 3 5 5 3 4" xfId="25929" xr:uid="{5BE2812B-7EF6-4656-9D50-75D0F7C92864}"/>
    <cellStyle name="Millares 2 3 5 5 4" xfId="12800" xr:uid="{BCCFEC54-F6E8-4879-ADB0-240580662F58}"/>
    <cellStyle name="Millares 2 3 5 5 4 2" xfId="47810" xr:uid="{DDF114AC-A721-4FD0-B95B-12C6111B2AD5}"/>
    <cellStyle name="Millares 2 3 5 5 4 3" xfId="30305" xr:uid="{C362F417-686C-42AA-9BF9-36BD8EB09B3D}"/>
    <cellStyle name="Millares 2 3 5 5 5" xfId="39058" xr:uid="{A7D4C0F4-0D72-471B-9B55-B0902FFF77EE}"/>
    <cellStyle name="Millares 2 3 5 5 6" xfId="21553" xr:uid="{1D98BEEB-9087-4859-9A30-97D3D06D32AF}"/>
    <cellStyle name="Millares 2 3 5 6" xfId="5140" xr:uid="{00000000-0005-0000-0000-000087100000}"/>
    <cellStyle name="Millares 2 3 5 6 2" xfId="9517" xr:uid="{00000000-0005-0000-0000-000088100000}"/>
    <cellStyle name="Millares 2 3 5 6 2 2" xfId="18270" xr:uid="{DE500679-6ED5-4B2A-A2C9-FB71BF6B290A}"/>
    <cellStyle name="Millares 2 3 5 6 2 2 2" xfId="53280" xr:uid="{12724D42-0926-4C63-B16B-6F254692AF28}"/>
    <cellStyle name="Millares 2 3 5 6 2 2 3" xfId="35775" xr:uid="{2F33805E-95A2-4E7E-BC3B-85D358DF3676}"/>
    <cellStyle name="Millares 2 3 5 6 2 3" xfId="44528" xr:uid="{D3246B0F-1AFD-4412-B77E-EF6DFF39806A}"/>
    <cellStyle name="Millares 2 3 5 6 2 4" xfId="27023" xr:uid="{8BF03FD5-1F99-4BDF-8658-A3E1159E6F79}"/>
    <cellStyle name="Millares 2 3 5 6 3" xfId="13894" xr:uid="{D37F3504-2C1D-4D8D-9A08-6769391023E8}"/>
    <cellStyle name="Millares 2 3 5 6 3 2" xfId="48904" xr:uid="{EA99CBBC-737A-47C4-9471-128EDAADED72}"/>
    <cellStyle name="Millares 2 3 5 6 3 3" xfId="31399" xr:uid="{88B0D9D7-5372-43BD-9C7B-2279DF3F7222}"/>
    <cellStyle name="Millares 2 3 5 6 4" xfId="40152" xr:uid="{8BFC2F12-7F36-495F-BCA2-CBF468CAF5C9}"/>
    <cellStyle name="Millares 2 3 5 6 5" xfId="22647" xr:uid="{99F0FD1D-1A58-42A9-8F1A-C9768E280371}"/>
    <cellStyle name="Millares 2 3 5 7" xfId="7329" xr:uid="{00000000-0005-0000-0000-000089100000}"/>
    <cellStyle name="Millares 2 3 5 7 2" xfId="16082" xr:uid="{7DA671B6-FE8D-4179-87D0-3773B7C25806}"/>
    <cellStyle name="Millares 2 3 5 7 2 2" xfId="51092" xr:uid="{AFEE574A-5898-43B6-AFF5-4BA01237A20A}"/>
    <cellStyle name="Millares 2 3 5 7 2 3" xfId="33587" xr:uid="{D595A1CF-7BC1-4215-9EFC-312220426AEE}"/>
    <cellStyle name="Millares 2 3 5 7 3" xfId="42340" xr:uid="{730BC0DD-1E58-42A3-BF86-377E220EDE7F}"/>
    <cellStyle name="Millares 2 3 5 7 4" xfId="24835" xr:uid="{F63CE143-DA7E-423C-A9BE-F00DD1B0E980}"/>
    <cellStyle name="Millares 2 3 5 8" xfId="11706" xr:uid="{0BA7D03E-3889-4F29-89A5-387AAFAA6FCB}"/>
    <cellStyle name="Millares 2 3 5 8 2" xfId="46716" xr:uid="{E34BBF36-1D4E-474F-A4CD-36A9D659FB37}"/>
    <cellStyle name="Millares 2 3 5 8 3" xfId="29211" xr:uid="{3ED92968-2041-4DCB-A24F-4F46C058671E}"/>
    <cellStyle name="Millares 2 3 5 9" xfId="37964" xr:uid="{F3406F9D-7CB7-48E1-BAC9-40146CD67C05}"/>
    <cellStyle name="Millares 2 3 6" xfId="2997" xr:uid="{00000000-0005-0000-0000-00008A100000}"/>
    <cellStyle name="Millares 2 3 6 2" xfId="3273" xr:uid="{00000000-0005-0000-0000-00008B100000}"/>
    <cellStyle name="Millares 2 3 6 2 2" xfId="3826" xr:uid="{00000000-0005-0000-0000-00008C100000}"/>
    <cellStyle name="Millares 2 3 6 2 2 2" xfId="4922" xr:uid="{00000000-0005-0000-0000-00008D100000}"/>
    <cellStyle name="Millares 2 3 6 2 2 2 2" xfId="7111" xr:uid="{00000000-0005-0000-0000-00008E100000}"/>
    <cellStyle name="Millares 2 3 6 2 2 2 2 2" xfId="11488" xr:uid="{00000000-0005-0000-0000-00008F100000}"/>
    <cellStyle name="Millares 2 3 6 2 2 2 2 2 2" xfId="20241" xr:uid="{A56E9BAF-FFCA-4797-BEA0-AA2AAFCAB448}"/>
    <cellStyle name="Millares 2 3 6 2 2 2 2 2 2 2" xfId="55251" xr:uid="{5420360C-F1A6-4798-BE30-6248B3D0C9CA}"/>
    <cellStyle name="Millares 2 3 6 2 2 2 2 2 2 3" xfId="37746" xr:uid="{0C11D976-DF30-4E42-ABA7-E9FB51871B62}"/>
    <cellStyle name="Millares 2 3 6 2 2 2 2 2 3" xfId="46499" xr:uid="{3F880A48-C35D-4AEC-9EE0-2C9E905AFBBE}"/>
    <cellStyle name="Millares 2 3 6 2 2 2 2 2 4" xfId="28994" xr:uid="{981FAAF9-A800-4797-958F-6AF7D4209121}"/>
    <cellStyle name="Millares 2 3 6 2 2 2 2 3" xfId="15865" xr:uid="{A9CE737F-DAA5-49D2-AC74-00EE6D8548E1}"/>
    <cellStyle name="Millares 2 3 6 2 2 2 2 3 2" xfId="50875" xr:uid="{91BB4110-CF31-4E08-B6BD-36769B7C7BFB}"/>
    <cellStyle name="Millares 2 3 6 2 2 2 2 3 3" xfId="33370" xr:uid="{24CF883C-6AC7-4065-8ADB-AFE0AD7AF789}"/>
    <cellStyle name="Millares 2 3 6 2 2 2 2 4" xfId="42123" xr:uid="{A22777DB-3AF7-4B80-B33A-B7B3F7DDBF9D}"/>
    <cellStyle name="Millares 2 3 6 2 2 2 2 5" xfId="24618" xr:uid="{0EF30CDB-1EC6-47BE-A540-D45BD42DB455}"/>
    <cellStyle name="Millares 2 3 6 2 2 2 3" xfId="9300" xr:uid="{00000000-0005-0000-0000-000090100000}"/>
    <cellStyle name="Millares 2 3 6 2 2 2 3 2" xfId="18053" xr:uid="{C935EF92-8E26-43F9-B053-2B2020A4F51B}"/>
    <cellStyle name="Millares 2 3 6 2 2 2 3 2 2" xfId="53063" xr:uid="{A905996E-BBF2-42A6-97C8-C92F2B89433D}"/>
    <cellStyle name="Millares 2 3 6 2 2 2 3 2 3" xfId="35558" xr:uid="{16E78BD1-9258-4489-A405-F56835B1B9F4}"/>
    <cellStyle name="Millares 2 3 6 2 2 2 3 3" xfId="44311" xr:uid="{D33C3D8C-BD90-4BE0-96E0-B07619885BFE}"/>
    <cellStyle name="Millares 2 3 6 2 2 2 3 4" xfId="26806" xr:uid="{5B9D7DCD-6E44-41D0-921C-55F3E9CF14AE}"/>
    <cellStyle name="Millares 2 3 6 2 2 2 4" xfId="13677" xr:uid="{CA7589A7-A7CF-4BE4-A03C-8FE81BD934BD}"/>
    <cellStyle name="Millares 2 3 6 2 2 2 4 2" xfId="48687" xr:uid="{51920663-FEDE-4F53-81AF-04E36FB40230}"/>
    <cellStyle name="Millares 2 3 6 2 2 2 4 3" xfId="31182" xr:uid="{E07A2CFD-2401-4E78-AE5C-CA775F73EB39}"/>
    <cellStyle name="Millares 2 3 6 2 2 2 5" xfId="39935" xr:uid="{9A997B43-DF6F-41EE-BE76-332DC4B7DD96}"/>
    <cellStyle name="Millares 2 3 6 2 2 2 6" xfId="22430" xr:uid="{1090B8BF-17F6-434C-BB7C-F9D932839EAA}"/>
    <cellStyle name="Millares 2 3 6 2 2 3" xfId="6017" xr:uid="{00000000-0005-0000-0000-000091100000}"/>
    <cellStyle name="Millares 2 3 6 2 2 3 2" xfId="10394" xr:uid="{00000000-0005-0000-0000-000092100000}"/>
    <cellStyle name="Millares 2 3 6 2 2 3 2 2" xfId="19147" xr:uid="{BCEF8ACC-CEBD-4DAD-854C-6D525EE01F73}"/>
    <cellStyle name="Millares 2 3 6 2 2 3 2 2 2" xfId="54157" xr:uid="{8F6D6456-49D1-4968-BDAC-85F336A6AEBD}"/>
    <cellStyle name="Millares 2 3 6 2 2 3 2 2 3" xfId="36652" xr:uid="{1258EA3E-0BF4-4A50-B430-3A0EB8500CDC}"/>
    <cellStyle name="Millares 2 3 6 2 2 3 2 3" xfId="45405" xr:uid="{5F6007E0-03F5-430A-B03D-84913240CEC3}"/>
    <cellStyle name="Millares 2 3 6 2 2 3 2 4" xfId="27900" xr:uid="{1DD1A56F-C706-4776-8791-2CC430EA3B2A}"/>
    <cellStyle name="Millares 2 3 6 2 2 3 3" xfId="14771" xr:uid="{5CEA408B-8461-40E7-9A0B-7EDDE8D7714D}"/>
    <cellStyle name="Millares 2 3 6 2 2 3 3 2" xfId="49781" xr:uid="{8924BF9E-99BA-42E6-A90F-E98F37C0A973}"/>
    <cellStyle name="Millares 2 3 6 2 2 3 3 3" xfId="32276" xr:uid="{B0EF9F32-E9B1-45EC-A6E0-81F523B52131}"/>
    <cellStyle name="Millares 2 3 6 2 2 3 4" xfId="41029" xr:uid="{40839144-CB50-4D37-93A0-E2B07B9E4F5C}"/>
    <cellStyle name="Millares 2 3 6 2 2 3 5" xfId="23524" xr:uid="{59842A11-7E51-4E7B-BE26-D3FFB2A164AA}"/>
    <cellStyle name="Millares 2 3 6 2 2 4" xfId="8206" xr:uid="{00000000-0005-0000-0000-000093100000}"/>
    <cellStyle name="Millares 2 3 6 2 2 4 2" xfId="16959" xr:uid="{4CAE4015-B1E6-433D-9150-6611DD76D610}"/>
    <cellStyle name="Millares 2 3 6 2 2 4 2 2" xfId="51969" xr:uid="{46786604-D47C-4A4C-B8E3-68ED029C6686}"/>
    <cellStyle name="Millares 2 3 6 2 2 4 2 3" xfId="34464" xr:uid="{C66FF020-2D14-4016-93F3-3982E8257D92}"/>
    <cellStyle name="Millares 2 3 6 2 2 4 3" xfId="43217" xr:uid="{6D4C298C-2E2A-41B8-9640-BDED08427FD3}"/>
    <cellStyle name="Millares 2 3 6 2 2 4 4" xfId="25712" xr:uid="{5CAFABDC-EA2A-423F-A38F-E5C2A40BB097}"/>
    <cellStyle name="Millares 2 3 6 2 2 5" xfId="12583" xr:uid="{1E69BDB8-D210-4B77-A733-9805258F4C9A}"/>
    <cellStyle name="Millares 2 3 6 2 2 5 2" xfId="47593" xr:uid="{BFE34BAB-D01A-4BE0-9EEF-565539ADDC66}"/>
    <cellStyle name="Millares 2 3 6 2 2 5 3" xfId="30088" xr:uid="{7BB17408-F26D-4C47-B2FA-5D66E8570D22}"/>
    <cellStyle name="Millares 2 3 6 2 2 6" xfId="38841" xr:uid="{9DBF9308-3F7B-45AC-8F35-16B26578C634}"/>
    <cellStyle name="Millares 2 3 6 2 2 7" xfId="21336" xr:uid="{06C1968F-F7D0-4B10-9C73-7FD4414CE2FE}"/>
    <cellStyle name="Millares 2 3 6 2 3" xfId="4374" xr:uid="{00000000-0005-0000-0000-000094100000}"/>
    <cellStyle name="Millares 2 3 6 2 3 2" xfId="6563" xr:uid="{00000000-0005-0000-0000-000095100000}"/>
    <cellStyle name="Millares 2 3 6 2 3 2 2" xfId="10940" xr:uid="{00000000-0005-0000-0000-000096100000}"/>
    <cellStyle name="Millares 2 3 6 2 3 2 2 2" xfId="19693" xr:uid="{67DA91D7-0A1F-4813-8343-E77831416D85}"/>
    <cellStyle name="Millares 2 3 6 2 3 2 2 2 2" xfId="54703" xr:uid="{8F85078B-C715-4015-B498-A721C7B2DB81}"/>
    <cellStyle name="Millares 2 3 6 2 3 2 2 2 3" xfId="37198" xr:uid="{8EBFC95B-1070-47A3-8E81-6D2069CA4DEC}"/>
    <cellStyle name="Millares 2 3 6 2 3 2 2 3" xfId="45951" xr:uid="{E0E36712-A887-41E1-A7EC-FD8CF5506717}"/>
    <cellStyle name="Millares 2 3 6 2 3 2 2 4" xfId="28446" xr:uid="{723793FD-1B06-43F4-A10B-4D341D2BD4C5}"/>
    <cellStyle name="Millares 2 3 6 2 3 2 3" xfId="15317" xr:uid="{13BACA37-4AE4-42AA-82D3-0A652BAFC3C4}"/>
    <cellStyle name="Millares 2 3 6 2 3 2 3 2" xfId="50327" xr:uid="{1FEC96D6-34E8-4CA5-BDEE-E0D6AA783180}"/>
    <cellStyle name="Millares 2 3 6 2 3 2 3 3" xfId="32822" xr:uid="{A477B644-7A7F-4863-BC20-AC3DA418D8CC}"/>
    <cellStyle name="Millares 2 3 6 2 3 2 4" xfId="41575" xr:uid="{1C6E46F9-8828-430F-8553-4A4A13A4B762}"/>
    <cellStyle name="Millares 2 3 6 2 3 2 5" xfId="24070" xr:uid="{19838495-9D26-46F5-BA1C-BE1F39172FEA}"/>
    <cellStyle name="Millares 2 3 6 2 3 3" xfId="8752" xr:uid="{00000000-0005-0000-0000-000097100000}"/>
    <cellStyle name="Millares 2 3 6 2 3 3 2" xfId="17505" xr:uid="{7486491F-E187-48A7-9360-8766DFDB7D8C}"/>
    <cellStyle name="Millares 2 3 6 2 3 3 2 2" xfId="52515" xr:uid="{DB5AA37F-BB55-45D2-AE4D-DE46A15BE24A}"/>
    <cellStyle name="Millares 2 3 6 2 3 3 2 3" xfId="35010" xr:uid="{898FBCB7-4E1B-413A-A5B1-9734A3B795B4}"/>
    <cellStyle name="Millares 2 3 6 2 3 3 3" xfId="43763" xr:uid="{0CAB4522-D5CD-477B-8821-4A1089B7A50E}"/>
    <cellStyle name="Millares 2 3 6 2 3 3 4" xfId="26258" xr:uid="{C0F25025-9D34-46BD-BF4F-CB9D05A819BA}"/>
    <cellStyle name="Millares 2 3 6 2 3 4" xfId="13129" xr:uid="{08CD5DAC-E3A0-4440-80D7-A54BBE221606}"/>
    <cellStyle name="Millares 2 3 6 2 3 4 2" xfId="48139" xr:uid="{DBE79CFD-B9F2-41F5-AA5F-B65812A7A3DD}"/>
    <cellStyle name="Millares 2 3 6 2 3 4 3" xfId="30634" xr:uid="{AD3DE5FE-D3F4-46BE-B7F4-5D50ACE2C9BB}"/>
    <cellStyle name="Millares 2 3 6 2 3 5" xfId="39387" xr:uid="{36DCFC44-48B4-4263-97D3-E580517CD12D}"/>
    <cellStyle name="Millares 2 3 6 2 3 6" xfId="21882" xr:uid="{74CC4F2C-F187-4FA3-90A3-C9E179021B4F}"/>
    <cellStyle name="Millares 2 3 6 2 4" xfId="5469" xr:uid="{00000000-0005-0000-0000-000098100000}"/>
    <cellStyle name="Millares 2 3 6 2 4 2" xfId="9846" xr:uid="{00000000-0005-0000-0000-000099100000}"/>
    <cellStyle name="Millares 2 3 6 2 4 2 2" xfId="18599" xr:uid="{EDC0769C-D427-4CD5-8C16-ABAF73EC2406}"/>
    <cellStyle name="Millares 2 3 6 2 4 2 2 2" xfId="53609" xr:uid="{AF40C79D-78CE-4FAB-8257-AA3F30F2CE53}"/>
    <cellStyle name="Millares 2 3 6 2 4 2 2 3" xfId="36104" xr:uid="{B9CD1F0E-6D73-474F-8DB4-BAAF16B174E5}"/>
    <cellStyle name="Millares 2 3 6 2 4 2 3" xfId="44857" xr:uid="{46ACC6DB-8B5C-4425-9F8F-A3657B1A11B0}"/>
    <cellStyle name="Millares 2 3 6 2 4 2 4" xfId="27352" xr:uid="{74E87DCD-FEF4-4DF7-AEC3-DFA42A42DB39}"/>
    <cellStyle name="Millares 2 3 6 2 4 3" xfId="14223" xr:uid="{6DF06208-3603-45FC-89B0-F7B0EA7BDE5F}"/>
    <cellStyle name="Millares 2 3 6 2 4 3 2" xfId="49233" xr:uid="{A2033E9C-F79D-4758-B9CD-F22EBBBBADC5}"/>
    <cellStyle name="Millares 2 3 6 2 4 3 3" xfId="31728" xr:uid="{72D4F53E-F863-4055-BBD8-88B162DFC146}"/>
    <cellStyle name="Millares 2 3 6 2 4 4" xfId="40481" xr:uid="{3EF26AAE-3E36-4B95-B50F-A6F40D2C0508}"/>
    <cellStyle name="Millares 2 3 6 2 4 5" xfId="22976" xr:uid="{D62DE450-3C64-42BB-A274-CA9262B591FB}"/>
    <cellStyle name="Millares 2 3 6 2 5" xfId="7658" xr:uid="{00000000-0005-0000-0000-00009A100000}"/>
    <cellStyle name="Millares 2 3 6 2 5 2" xfId="16411" xr:uid="{9BFB1C69-5B76-4308-A699-18BC88D0AD6C}"/>
    <cellStyle name="Millares 2 3 6 2 5 2 2" xfId="51421" xr:uid="{66319ADB-AED6-4B14-944A-4A1A9743EECC}"/>
    <cellStyle name="Millares 2 3 6 2 5 2 3" xfId="33916" xr:uid="{DC42AD16-0AFF-43F7-AC0D-CE15D47B2678}"/>
    <cellStyle name="Millares 2 3 6 2 5 3" xfId="42669" xr:uid="{70D84CC9-B08D-4881-8816-53622642A16F}"/>
    <cellStyle name="Millares 2 3 6 2 5 4" xfId="25164" xr:uid="{B36C5B5F-4C8B-451A-9FF5-FDAECD27D983}"/>
    <cellStyle name="Millares 2 3 6 2 6" xfId="12035" xr:uid="{35504D60-4761-4912-B429-0F93444C5709}"/>
    <cellStyle name="Millares 2 3 6 2 6 2" xfId="47045" xr:uid="{358D87D3-68A8-48C3-B184-A1239B29A538}"/>
    <cellStyle name="Millares 2 3 6 2 6 3" xfId="29540" xr:uid="{875DC914-372E-4DD6-BAC3-853160532612}"/>
    <cellStyle name="Millares 2 3 6 2 7" xfId="38293" xr:uid="{61476A94-699D-4B2B-8887-95D69271F785}"/>
    <cellStyle name="Millares 2 3 6 2 8" xfId="20788" xr:uid="{116BB4C1-27A7-4326-98C5-B689F8DE8A9B}"/>
    <cellStyle name="Millares 2 3 6 3" xfId="3552" xr:uid="{00000000-0005-0000-0000-00009B100000}"/>
    <cellStyle name="Millares 2 3 6 3 2" xfId="4648" xr:uid="{00000000-0005-0000-0000-00009C100000}"/>
    <cellStyle name="Millares 2 3 6 3 2 2" xfId="6837" xr:uid="{00000000-0005-0000-0000-00009D100000}"/>
    <cellStyle name="Millares 2 3 6 3 2 2 2" xfId="11214" xr:uid="{00000000-0005-0000-0000-00009E100000}"/>
    <cellStyle name="Millares 2 3 6 3 2 2 2 2" xfId="19967" xr:uid="{EC9167F0-E4A4-4483-AC18-B9C8E9BCC8A9}"/>
    <cellStyle name="Millares 2 3 6 3 2 2 2 2 2" xfId="54977" xr:uid="{C9C8F852-3334-40B8-ADAC-4A9394AFAC46}"/>
    <cellStyle name="Millares 2 3 6 3 2 2 2 2 3" xfId="37472" xr:uid="{8279A377-5121-4201-A2D8-F415B7616149}"/>
    <cellStyle name="Millares 2 3 6 3 2 2 2 3" xfId="46225" xr:uid="{DB50E104-8556-4D45-AE14-3AE304F935FA}"/>
    <cellStyle name="Millares 2 3 6 3 2 2 2 4" xfId="28720" xr:uid="{5AAEB3EF-062F-458C-910C-5BB648E1D9F3}"/>
    <cellStyle name="Millares 2 3 6 3 2 2 3" xfId="15591" xr:uid="{D94DEA3A-9C6C-4359-B5AB-F5300CEB42B3}"/>
    <cellStyle name="Millares 2 3 6 3 2 2 3 2" xfId="50601" xr:uid="{58DE46ED-F1EC-4022-9D5B-CA7127385C55}"/>
    <cellStyle name="Millares 2 3 6 3 2 2 3 3" xfId="33096" xr:uid="{572C487E-4F6D-4020-9E79-C646057C4154}"/>
    <cellStyle name="Millares 2 3 6 3 2 2 4" xfId="41849" xr:uid="{1118E77A-783F-44B9-A022-146719B681D2}"/>
    <cellStyle name="Millares 2 3 6 3 2 2 5" xfId="24344" xr:uid="{6FC2A683-906E-429B-8D25-23506D7A6F73}"/>
    <cellStyle name="Millares 2 3 6 3 2 3" xfId="9026" xr:uid="{00000000-0005-0000-0000-00009F100000}"/>
    <cellStyle name="Millares 2 3 6 3 2 3 2" xfId="17779" xr:uid="{3F169E93-E4A0-401A-89D7-B1C4E624205A}"/>
    <cellStyle name="Millares 2 3 6 3 2 3 2 2" xfId="52789" xr:uid="{4EC1630D-B02A-4487-8A94-F820D625A697}"/>
    <cellStyle name="Millares 2 3 6 3 2 3 2 3" xfId="35284" xr:uid="{FA9805F2-2CA1-41F3-A73E-C3F465C085C8}"/>
    <cellStyle name="Millares 2 3 6 3 2 3 3" xfId="44037" xr:uid="{FC661508-854E-4FC0-A292-7063ACE0C618}"/>
    <cellStyle name="Millares 2 3 6 3 2 3 4" xfId="26532" xr:uid="{BE71F540-67EF-4D11-948C-C754B517E547}"/>
    <cellStyle name="Millares 2 3 6 3 2 4" xfId="13403" xr:uid="{3D8D15D0-78F7-4DAD-92F0-5B2A95611598}"/>
    <cellStyle name="Millares 2 3 6 3 2 4 2" xfId="48413" xr:uid="{5EE4CAC1-2787-4755-85D9-234773A94D75}"/>
    <cellStyle name="Millares 2 3 6 3 2 4 3" xfId="30908" xr:uid="{E9D3F963-790A-4921-B902-8B00AE30A238}"/>
    <cellStyle name="Millares 2 3 6 3 2 5" xfId="39661" xr:uid="{9146FAEA-10C8-4E90-999F-296005AD3C59}"/>
    <cellStyle name="Millares 2 3 6 3 2 6" xfId="22156" xr:uid="{1932EA58-D771-438B-9CF0-B6968CFCA7EB}"/>
    <cellStyle name="Millares 2 3 6 3 3" xfId="5743" xr:uid="{00000000-0005-0000-0000-0000A0100000}"/>
    <cellStyle name="Millares 2 3 6 3 3 2" xfId="10120" xr:uid="{00000000-0005-0000-0000-0000A1100000}"/>
    <cellStyle name="Millares 2 3 6 3 3 2 2" xfId="18873" xr:uid="{DACA015E-5E8F-4FFB-A52A-227969A15C7C}"/>
    <cellStyle name="Millares 2 3 6 3 3 2 2 2" xfId="53883" xr:uid="{4B64C471-F517-4FDB-9FB2-892051B0C5FA}"/>
    <cellStyle name="Millares 2 3 6 3 3 2 2 3" xfId="36378" xr:uid="{6DE78B49-0075-4DCB-BE89-D3F508B402F6}"/>
    <cellStyle name="Millares 2 3 6 3 3 2 3" xfId="45131" xr:uid="{56C0AD1B-C20C-4AD2-9EC5-DBFE85258152}"/>
    <cellStyle name="Millares 2 3 6 3 3 2 4" xfId="27626" xr:uid="{997DB2C0-A31C-44B9-B59E-8ED7F4477133}"/>
    <cellStyle name="Millares 2 3 6 3 3 3" xfId="14497" xr:uid="{7A09C77D-685D-495A-9A31-0D5BAD10F31B}"/>
    <cellStyle name="Millares 2 3 6 3 3 3 2" xfId="49507" xr:uid="{1EBA0A6A-9A51-4950-8056-4938546F0BD8}"/>
    <cellStyle name="Millares 2 3 6 3 3 3 3" xfId="32002" xr:uid="{86830680-9AD5-4D58-992D-420D476DF330}"/>
    <cellStyle name="Millares 2 3 6 3 3 4" xfId="40755" xr:uid="{72E1BD35-24AC-4A79-B187-ADB4F7942219}"/>
    <cellStyle name="Millares 2 3 6 3 3 5" xfId="23250" xr:uid="{DD1A093D-E27A-4036-913E-F1CFBB59C6B5}"/>
    <cellStyle name="Millares 2 3 6 3 4" xfId="7932" xr:uid="{00000000-0005-0000-0000-0000A2100000}"/>
    <cellStyle name="Millares 2 3 6 3 4 2" xfId="16685" xr:uid="{588A48E2-1FE5-4C68-B1E4-16D31B36E025}"/>
    <cellStyle name="Millares 2 3 6 3 4 2 2" xfId="51695" xr:uid="{96C2DBEE-A46C-4C6D-B107-32331A35AC37}"/>
    <cellStyle name="Millares 2 3 6 3 4 2 3" xfId="34190" xr:uid="{39B76B38-034B-4CA4-A426-61F8F042798B}"/>
    <cellStyle name="Millares 2 3 6 3 4 3" xfId="42943" xr:uid="{939FF6B2-454B-4BF7-8A7C-B0AC4F3E7B66}"/>
    <cellStyle name="Millares 2 3 6 3 4 4" xfId="25438" xr:uid="{B5694034-2CB6-43AE-84B3-4B5E9A08F076}"/>
    <cellStyle name="Millares 2 3 6 3 5" xfId="12309" xr:uid="{B40E0AC8-83DA-4421-BD7F-11AECBF8EE2E}"/>
    <cellStyle name="Millares 2 3 6 3 5 2" xfId="47319" xr:uid="{853BDABA-149D-4AD9-82B6-6BA560B4DF1D}"/>
    <cellStyle name="Millares 2 3 6 3 5 3" xfId="29814" xr:uid="{775CD448-8DD6-47DC-AC7C-BF6A6B2B9412}"/>
    <cellStyle name="Millares 2 3 6 3 6" xfId="38567" xr:uid="{A0B55631-04CB-44DC-A9B3-EBF5B6480890}"/>
    <cellStyle name="Millares 2 3 6 3 7" xfId="21062" xr:uid="{F1EBE4C8-C4D7-4673-9FEB-EAD588042324}"/>
    <cellStyle name="Millares 2 3 6 4" xfId="4100" xr:uid="{00000000-0005-0000-0000-0000A3100000}"/>
    <cellStyle name="Millares 2 3 6 4 2" xfId="6289" xr:uid="{00000000-0005-0000-0000-0000A4100000}"/>
    <cellStyle name="Millares 2 3 6 4 2 2" xfId="10666" xr:uid="{00000000-0005-0000-0000-0000A5100000}"/>
    <cellStyle name="Millares 2 3 6 4 2 2 2" xfId="19419" xr:uid="{4A88FAD2-291F-4A67-9DB5-2FAB97D9652F}"/>
    <cellStyle name="Millares 2 3 6 4 2 2 2 2" xfId="54429" xr:uid="{3A5A2E68-6D08-41BD-9911-103E99577320}"/>
    <cellStyle name="Millares 2 3 6 4 2 2 2 3" xfId="36924" xr:uid="{DDBC9629-3AF6-4997-9F1B-ADABAD05A6D4}"/>
    <cellStyle name="Millares 2 3 6 4 2 2 3" xfId="45677" xr:uid="{1E0EFCCA-8592-422B-959B-F3C920CBB4CE}"/>
    <cellStyle name="Millares 2 3 6 4 2 2 4" xfId="28172" xr:uid="{9C854827-42FF-40A4-8ABD-DBAFA2F110F5}"/>
    <cellStyle name="Millares 2 3 6 4 2 3" xfId="15043" xr:uid="{4DCDE8CE-D641-452A-9CCA-EAA74DB64645}"/>
    <cellStyle name="Millares 2 3 6 4 2 3 2" xfId="50053" xr:uid="{9843867A-FD48-494D-AC99-54D6E6F23EBE}"/>
    <cellStyle name="Millares 2 3 6 4 2 3 3" xfId="32548" xr:uid="{43B0E9B0-6D82-4801-8AFA-DD691ECC720F}"/>
    <cellStyle name="Millares 2 3 6 4 2 4" xfId="41301" xr:uid="{A8BE1A32-2081-4E89-8E40-03339AE6EA11}"/>
    <cellStyle name="Millares 2 3 6 4 2 5" xfId="23796" xr:uid="{D4EB8024-75DA-4B2A-8DC4-6C62F657A91D}"/>
    <cellStyle name="Millares 2 3 6 4 3" xfId="8478" xr:uid="{00000000-0005-0000-0000-0000A6100000}"/>
    <cellStyle name="Millares 2 3 6 4 3 2" xfId="17231" xr:uid="{C9AA3CBE-5D08-4281-A45F-EDA3B19613DE}"/>
    <cellStyle name="Millares 2 3 6 4 3 2 2" xfId="52241" xr:uid="{A5A7CFDC-1B3A-4A0D-BA61-F264D0118930}"/>
    <cellStyle name="Millares 2 3 6 4 3 2 3" xfId="34736" xr:uid="{982CFDB0-C22F-4139-9D93-9A6E682C19C3}"/>
    <cellStyle name="Millares 2 3 6 4 3 3" xfId="43489" xr:uid="{16FD2A6F-6472-429C-987F-3985F89C3EE8}"/>
    <cellStyle name="Millares 2 3 6 4 3 4" xfId="25984" xr:uid="{496662D7-AF4D-42F4-A4E1-BE6026AA3FC0}"/>
    <cellStyle name="Millares 2 3 6 4 4" xfId="12855" xr:uid="{E4F68AFC-303F-446E-82CC-AF5AAF9B159E}"/>
    <cellStyle name="Millares 2 3 6 4 4 2" xfId="47865" xr:uid="{3BAA4080-083F-4EFA-B1E4-D809D4BA4CEF}"/>
    <cellStyle name="Millares 2 3 6 4 4 3" xfId="30360" xr:uid="{D4E57AC3-0188-497F-B5DE-1593298B1503}"/>
    <cellStyle name="Millares 2 3 6 4 5" xfId="39113" xr:uid="{F71DEA44-D6F3-4D1B-B1F0-E7D0537E063F}"/>
    <cellStyle name="Millares 2 3 6 4 6" xfId="21608" xr:uid="{57D7C339-C181-42C4-B005-55ED06EA9967}"/>
    <cellStyle name="Millares 2 3 6 5" xfId="5195" xr:uid="{00000000-0005-0000-0000-0000A7100000}"/>
    <cellStyle name="Millares 2 3 6 5 2" xfId="9572" xr:uid="{00000000-0005-0000-0000-0000A8100000}"/>
    <cellStyle name="Millares 2 3 6 5 2 2" xfId="18325" xr:uid="{072F4701-268A-4197-AD94-B836841C6E14}"/>
    <cellStyle name="Millares 2 3 6 5 2 2 2" xfId="53335" xr:uid="{AEB6F99F-7A1D-4B0B-96C5-7A99C687FDB3}"/>
    <cellStyle name="Millares 2 3 6 5 2 2 3" xfId="35830" xr:uid="{085DFD7B-FC81-408B-9E06-F57F5FE804BE}"/>
    <cellStyle name="Millares 2 3 6 5 2 3" xfId="44583" xr:uid="{546DAFC9-5ED8-4BB1-8173-BEDDF06E6DAB}"/>
    <cellStyle name="Millares 2 3 6 5 2 4" xfId="27078" xr:uid="{D3F25818-763E-4FC3-BDDC-F8C0BB23E117}"/>
    <cellStyle name="Millares 2 3 6 5 3" xfId="13949" xr:uid="{46A22851-65E9-4E83-99D7-7434A0E3DB7A}"/>
    <cellStyle name="Millares 2 3 6 5 3 2" xfId="48959" xr:uid="{7CF2A1A4-C581-457F-8B9A-17E2D3E09831}"/>
    <cellStyle name="Millares 2 3 6 5 3 3" xfId="31454" xr:uid="{85F129D6-066F-4237-B444-E5C690B48267}"/>
    <cellStyle name="Millares 2 3 6 5 4" xfId="40207" xr:uid="{56AB84A7-6D95-4F73-A695-7DCA9DAD549D}"/>
    <cellStyle name="Millares 2 3 6 5 5" xfId="22702" xr:uid="{BCC099E4-5D58-487E-8424-3BA4CD43ECE8}"/>
    <cellStyle name="Millares 2 3 6 6" xfId="7384" xr:uid="{00000000-0005-0000-0000-0000A9100000}"/>
    <cellStyle name="Millares 2 3 6 6 2" xfId="16137" xr:uid="{CC0C837B-C024-486A-8DCE-D9177977B502}"/>
    <cellStyle name="Millares 2 3 6 6 2 2" xfId="51147" xr:uid="{2330B803-4FEB-4682-A352-6F7C842EEDAF}"/>
    <cellStyle name="Millares 2 3 6 6 2 3" xfId="33642" xr:uid="{D106F927-2DAC-493E-A334-BE0D91E03AD6}"/>
    <cellStyle name="Millares 2 3 6 6 3" xfId="42395" xr:uid="{5F4FD805-DE8C-43A8-BF03-166874A849FB}"/>
    <cellStyle name="Millares 2 3 6 6 4" xfId="24890" xr:uid="{E5C9A02A-D57A-4787-9604-39339CC321C1}"/>
    <cellStyle name="Millares 2 3 6 7" xfId="11761" xr:uid="{05B94A5E-8118-4D28-BCB2-E95EE96DA675}"/>
    <cellStyle name="Millares 2 3 6 7 2" xfId="46771" xr:uid="{BE33E86B-7A4C-4609-BDAA-32D5627AA7CA}"/>
    <cellStyle name="Millares 2 3 6 7 3" xfId="29266" xr:uid="{0912DB1E-DE99-4860-99D8-5F6510898742}"/>
    <cellStyle name="Millares 2 3 6 8" xfId="38019" xr:uid="{E26019D4-04D6-4F64-8836-3823CDCDC40D}"/>
    <cellStyle name="Millares 2 3 6 9" xfId="20514" xr:uid="{21D69BE8-A4FA-41D0-8CCE-A459304DA9B4}"/>
    <cellStyle name="Millares 2 3 7" xfId="2884" xr:uid="{00000000-0005-0000-0000-0000AA100000}"/>
    <cellStyle name="Millares 2 3 7 2" xfId="3163" xr:uid="{00000000-0005-0000-0000-0000AB100000}"/>
    <cellStyle name="Millares 2 3 7 2 2" xfId="3716" xr:uid="{00000000-0005-0000-0000-0000AC100000}"/>
    <cellStyle name="Millares 2 3 7 2 2 2" xfId="4812" xr:uid="{00000000-0005-0000-0000-0000AD100000}"/>
    <cellStyle name="Millares 2 3 7 2 2 2 2" xfId="7001" xr:uid="{00000000-0005-0000-0000-0000AE100000}"/>
    <cellStyle name="Millares 2 3 7 2 2 2 2 2" xfId="11378" xr:uid="{00000000-0005-0000-0000-0000AF100000}"/>
    <cellStyle name="Millares 2 3 7 2 2 2 2 2 2" xfId="20131" xr:uid="{684AAB9C-8616-485E-AB8D-F5BAAE338999}"/>
    <cellStyle name="Millares 2 3 7 2 2 2 2 2 2 2" xfId="55141" xr:uid="{705F44D9-195F-4D35-B6ED-EDF94C59158D}"/>
    <cellStyle name="Millares 2 3 7 2 2 2 2 2 2 3" xfId="37636" xr:uid="{EE9BF40D-89B7-4887-9765-A49F11A9C5D0}"/>
    <cellStyle name="Millares 2 3 7 2 2 2 2 2 3" xfId="46389" xr:uid="{3B409882-4C9C-44CA-84E1-5BABC98557CB}"/>
    <cellStyle name="Millares 2 3 7 2 2 2 2 2 4" xfId="28884" xr:uid="{AC3951B0-8F9F-48AE-A922-5310339E0922}"/>
    <cellStyle name="Millares 2 3 7 2 2 2 2 3" xfId="15755" xr:uid="{19A63C11-7E2D-4A0D-B97D-0FED325C15B4}"/>
    <cellStyle name="Millares 2 3 7 2 2 2 2 3 2" xfId="50765" xr:uid="{9F1E5469-26D1-419D-B8D5-85518A039FA8}"/>
    <cellStyle name="Millares 2 3 7 2 2 2 2 3 3" xfId="33260" xr:uid="{26BD0A54-8AE1-48D9-A40C-4B1484C18281}"/>
    <cellStyle name="Millares 2 3 7 2 2 2 2 4" xfId="42013" xr:uid="{F0A2D77A-422B-4633-B56B-E7376A517803}"/>
    <cellStyle name="Millares 2 3 7 2 2 2 2 5" xfId="24508" xr:uid="{57241852-E295-43C7-B961-85B732E2BCD1}"/>
    <cellStyle name="Millares 2 3 7 2 2 2 3" xfId="9190" xr:uid="{00000000-0005-0000-0000-0000B0100000}"/>
    <cellStyle name="Millares 2 3 7 2 2 2 3 2" xfId="17943" xr:uid="{F2C91A2C-0698-412D-BBFA-6DBFC116BFBC}"/>
    <cellStyle name="Millares 2 3 7 2 2 2 3 2 2" xfId="52953" xr:uid="{76759BB6-BFF0-448A-8988-20A84806EF4C}"/>
    <cellStyle name="Millares 2 3 7 2 2 2 3 2 3" xfId="35448" xr:uid="{92A8AD3F-6113-4CBC-80BC-B74A455C3D07}"/>
    <cellStyle name="Millares 2 3 7 2 2 2 3 3" xfId="44201" xr:uid="{B5AFD969-30A8-4E15-B12B-4702FC0271C2}"/>
    <cellStyle name="Millares 2 3 7 2 2 2 3 4" xfId="26696" xr:uid="{BCEF569B-B33C-4BC3-B4A7-2B7706EBA133}"/>
    <cellStyle name="Millares 2 3 7 2 2 2 4" xfId="13567" xr:uid="{00D3F778-6396-4839-A0C2-48D8BF3CA4BB}"/>
    <cellStyle name="Millares 2 3 7 2 2 2 4 2" xfId="48577" xr:uid="{8DC41386-9DE1-415C-9FDD-E2F72F29509D}"/>
    <cellStyle name="Millares 2 3 7 2 2 2 4 3" xfId="31072" xr:uid="{49808A5B-473F-4F33-984A-E3041038744A}"/>
    <cellStyle name="Millares 2 3 7 2 2 2 5" xfId="39825" xr:uid="{AD9E2F1F-8B75-4997-A9A1-D282EEE00B37}"/>
    <cellStyle name="Millares 2 3 7 2 2 2 6" xfId="22320" xr:uid="{BF36A006-448C-47A4-83BE-0786BB318E2B}"/>
    <cellStyle name="Millares 2 3 7 2 2 3" xfId="5907" xr:uid="{00000000-0005-0000-0000-0000B1100000}"/>
    <cellStyle name="Millares 2 3 7 2 2 3 2" xfId="10284" xr:uid="{00000000-0005-0000-0000-0000B2100000}"/>
    <cellStyle name="Millares 2 3 7 2 2 3 2 2" xfId="19037" xr:uid="{48754EE0-6118-47B0-A8B8-19786964B48A}"/>
    <cellStyle name="Millares 2 3 7 2 2 3 2 2 2" xfId="54047" xr:uid="{75FA7E04-CC0B-4461-ADCF-831A9E3D0579}"/>
    <cellStyle name="Millares 2 3 7 2 2 3 2 2 3" xfId="36542" xr:uid="{5AB7A0A5-1677-4F76-A462-96853217EBF1}"/>
    <cellStyle name="Millares 2 3 7 2 2 3 2 3" xfId="45295" xr:uid="{4D1FE109-4453-4B15-90CB-F64690EE5D14}"/>
    <cellStyle name="Millares 2 3 7 2 2 3 2 4" xfId="27790" xr:uid="{1CE9BE3D-755D-4181-8D5A-04AF31E13B03}"/>
    <cellStyle name="Millares 2 3 7 2 2 3 3" xfId="14661" xr:uid="{D77D94E7-3E94-4B8C-8F3B-5442575DD485}"/>
    <cellStyle name="Millares 2 3 7 2 2 3 3 2" xfId="49671" xr:uid="{D54BD5F6-4928-4E0E-9C1D-BF161C62F03D}"/>
    <cellStyle name="Millares 2 3 7 2 2 3 3 3" xfId="32166" xr:uid="{6CCC0F26-9FF5-47A1-B76C-B5F0065235F9}"/>
    <cellStyle name="Millares 2 3 7 2 2 3 4" xfId="40919" xr:uid="{6F63DEF8-184F-4D01-9E98-F912B9606E8E}"/>
    <cellStyle name="Millares 2 3 7 2 2 3 5" xfId="23414" xr:uid="{FFD58A24-FA96-4E9A-983E-78E1600EA0EE}"/>
    <cellStyle name="Millares 2 3 7 2 2 4" xfId="8096" xr:uid="{00000000-0005-0000-0000-0000B3100000}"/>
    <cellStyle name="Millares 2 3 7 2 2 4 2" xfId="16849" xr:uid="{D7589DE8-D16C-44F2-9F5D-77D8185AC919}"/>
    <cellStyle name="Millares 2 3 7 2 2 4 2 2" xfId="51859" xr:uid="{32A8AFA3-BCE3-4352-8589-EFB410824DDA}"/>
    <cellStyle name="Millares 2 3 7 2 2 4 2 3" xfId="34354" xr:uid="{D4822E26-348A-4946-BBEF-AD5422151690}"/>
    <cellStyle name="Millares 2 3 7 2 2 4 3" xfId="43107" xr:uid="{46EC0A17-F31A-47B5-A768-88A89883428D}"/>
    <cellStyle name="Millares 2 3 7 2 2 4 4" xfId="25602" xr:uid="{7365EED9-058E-415C-9C66-406E390EA8F7}"/>
    <cellStyle name="Millares 2 3 7 2 2 5" xfId="12473" xr:uid="{DA2AEA9D-D04C-484E-BF26-F8D52FE00DB3}"/>
    <cellStyle name="Millares 2 3 7 2 2 5 2" xfId="47483" xr:uid="{80F2D6D4-F390-48F8-8CD2-830045747B10}"/>
    <cellStyle name="Millares 2 3 7 2 2 5 3" xfId="29978" xr:uid="{A954193F-CC08-4B63-809B-7EE3DE1564FE}"/>
    <cellStyle name="Millares 2 3 7 2 2 6" xfId="38731" xr:uid="{5540A0C0-EEFA-4CF6-8CB8-42BAE193B062}"/>
    <cellStyle name="Millares 2 3 7 2 2 7" xfId="21226" xr:uid="{97879EA6-0994-4F97-B477-55ADEB80A137}"/>
    <cellStyle name="Millares 2 3 7 2 3" xfId="4264" xr:uid="{00000000-0005-0000-0000-0000B4100000}"/>
    <cellStyle name="Millares 2 3 7 2 3 2" xfId="6453" xr:uid="{00000000-0005-0000-0000-0000B5100000}"/>
    <cellStyle name="Millares 2 3 7 2 3 2 2" xfId="10830" xr:uid="{00000000-0005-0000-0000-0000B6100000}"/>
    <cellStyle name="Millares 2 3 7 2 3 2 2 2" xfId="19583" xr:uid="{7FEDE257-0227-4ED6-9532-8AF2A47F6612}"/>
    <cellStyle name="Millares 2 3 7 2 3 2 2 2 2" xfId="54593" xr:uid="{74A5A3EE-4E3C-4076-B45B-5596CBCAFC35}"/>
    <cellStyle name="Millares 2 3 7 2 3 2 2 2 3" xfId="37088" xr:uid="{E18255CE-6A97-402F-B70C-A5BD649C8484}"/>
    <cellStyle name="Millares 2 3 7 2 3 2 2 3" xfId="45841" xr:uid="{414E400F-EE05-4DD4-B1DB-7A478F3DFF02}"/>
    <cellStyle name="Millares 2 3 7 2 3 2 2 4" xfId="28336" xr:uid="{729E3F1A-0345-45E2-9180-70C0110823EB}"/>
    <cellStyle name="Millares 2 3 7 2 3 2 3" xfId="15207" xr:uid="{10CB512E-EE36-48BF-A232-EF77A86766DE}"/>
    <cellStyle name="Millares 2 3 7 2 3 2 3 2" xfId="50217" xr:uid="{84DED281-83EC-4AF4-B220-51B05AA4BC96}"/>
    <cellStyle name="Millares 2 3 7 2 3 2 3 3" xfId="32712" xr:uid="{E1425EA4-E739-49CD-AAE0-A9B67640C03C}"/>
    <cellStyle name="Millares 2 3 7 2 3 2 4" xfId="41465" xr:uid="{DEDB1EFC-1857-499B-A1AE-D520DE77BE89}"/>
    <cellStyle name="Millares 2 3 7 2 3 2 5" xfId="23960" xr:uid="{588C0A2F-45BA-406A-9E4C-5C91CCCD578F}"/>
    <cellStyle name="Millares 2 3 7 2 3 3" xfId="8642" xr:uid="{00000000-0005-0000-0000-0000B7100000}"/>
    <cellStyle name="Millares 2 3 7 2 3 3 2" xfId="17395" xr:uid="{B05A9C86-24BA-4F5E-B09D-1E4B80F810A9}"/>
    <cellStyle name="Millares 2 3 7 2 3 3 2 2" xfId="52405" xr:uid="{48240FA0-9B9B-47A7-A2AA-13AEDABA9FD2}"/>
    <cellStyle name="Millares 2 3 7 2 3 3 2 3" xfId="34900" xr:uid="{E91D332F-91B9-428F-8942-E125ADACCCB5}"/>
    <cellStyle name="Millares 2 3 7 2 3 3 3" xfId="43653" xr:uid="{4168466B-38AD-4874-BC4E-62B82A5BD2D9}"/>
    <cellStyle name="Millares 2 3 7 2 3 3 4" xfId="26148" xr:uid="{5C53F900-F1D7-496A-AD80-58A62C4B6B13}"/>
    <cellStyle name="Millares 2 3 7 2 3 4" xfId="13019" xr:uid="{096AE314-A709-4A7B-A851-359097B0C5EB}"/>
    <cellStyle name="Millares 2 3 7 2 3 4 2" xfId="48029" xr:uid="{640B1C25-FEC3-4205-9824-4EECC978D860}"/>
    <cellStyle name="Millares 2 3 7 2 3 4 3" xfId="30524" xr:uid="{8D421877-1F50-493B-AB3F-DAB080140E81}"/>
    <cellStyle name="Millares 2 3 7 2 3 5" xfId="39277" xr:uid="{F127F87C-BF06-4EB5-B444-3C0E17D0C788}"/>
    <cellStyle name="Millares 2 3 7 2 3 6" xfId="21772" xr:uid="{5A4935E9-02B6-402C-8688-766750B1274B}"/>
    <cellStyle name="Millares 2 3 7 2 4" xfId="5359" xr:uid="{00000000-0005-0000-0000-0000B8100000}"/>
    <cellStyle name="Millares 2 3 7 2 4 2" xfId="9736" xr:uid="{00000000-0005-0000-0000-0000B9100000}"/>
    <cellStyle name="Millares 2 3 7 2 4 2 2" xfId="18489" xr:uid="{DC01C94E-D240-4F19-9F00-54A812548305}"/>
    <cellStyle name="Millares 2 3 7 2 4 2 2 2" xfId="53499" xr:uid="{6F389139-94AD-4231-AFC4-D2F83E3759DD}"/>
    <cellStyle name="Millares 2 3 7 2 4 2 2 3" xfId="35994" xr:uid="{DF4B1A27-1BF2-4273-913D-AE4DD7DF7EAB}"/>
    <cellStyle name="Millares 2 3 7 2 4 2 3" xfId="44747" xr:uid="{E912B742-4D56-4398-9F88-E90285FA6E54}"/>
    <cellStyle name="Millares 2 3 7 2 4 2 4" xfId="27242" xr:uid="{385D38D6-0FC4-462F-BBEC-B6BEBF531A39}"/>
    <cellStyle name="Millares 2 3 7 2 4 3" xfId="14113" xr:uid="{9A6A2000-5EED-4FFC-8CF4-46D74A27A34D}"/>
    <cellStyle name="Millares 2 3 7 2 4 3 2" xfId="49123" xr:uid="{2CD16843-9BCA-4AF3-8BDB-43B31486EB75}"/>
    <cellStyle name="Millares 2 3 7 2 4 3 3" xfId="31618" xr:uid="{FB84A8D2-9E49-4FB6-9E7D-E0186778FDAF}"/>
    <cellStyle name="Millares 2 3 7 2 4 4" xfId="40371" xr:uid="{F10A1655-80F0-4E44-9F6B-D82F09DE1A44}"/>
    <cellStyle name="Millares 2 3 7 2 4 5" xfId="22866" xr:uid="{A09BB0C4-861B-4B44-A4A0-2F84F64D090D}"/>
    <cellStyle name="Millares 2 3 7 2 5" xfId="7548" xr:uid="{00000000-0005-0000-0000-0000BA100000}"/>
    <cellStyle name="Millares 2 3 7 2 5 2" xfId="16301" xr:uid="{234905AD-C3FF-4A29-B8B7-1974B808C595}"/>
    <cellStyle name="Millares 2 3 7 2 5 2 2" xfId="51311" xr:uid="{6CC2298C-376A-49EF-ADD0-3EF83C3C0150}"/>
    <cellStyle name="Millares 2 3 7 2 5 2 3" xfId="33806" xr:uid="{B34AE209-4BD4-41D3-B6B4-89466BDFCC75}"/>
    <cellStyle name="Millares 2 3 7 2 5 3" xfId="42559" xr:uid="{0E5D7DB1-9A7C-4F7F-93DF-8A6E48A32DA6}"/>
    <cellStyle name="Millares 2 3 7 2 5 4" xfId="25054" xr:uid="{E2696459-807A-4AAF-9A1E-3C75CB8C3DAE}"/>
    <cellStyle name="Millares 2 3 7 2 6" xfId="11925" xr:uid="{DABF3275-CA8D-4419-9433-42C90CEFDC3C}"/>
    <cellStyle name="Millares 2 3 7 2 6 2" xfId="46935" xr:uid="{00D6E9BD-7117-494C-8D07-4E9C1E9CCE1D}"/>
    <cellStyle name="Millares 2 3 7 2 6 3" xfId="29430" xr:uid="{4CDA2881-B09A-4819-97E9-D138E66ECF45}"/>
    <cellStyle name="Millares 2 3 7 2 7" xfId="38183" xr:uid="{4CA297C2-02B0-4A26-A817-C34BC1CBCF3C}"/>
    <cellStyle name="Millares 2 3 7 2 8" xfId="20678" xr:uid="{67493FF7-A286-4DA3-99E7-DAD5FF4CD213}"/>
    <cellStyle name="Millares 2 3 7 3" xfId="3442" xr:uid="{00000000-0005-0000-0000-0000BB100000}"/>
    <cellStyle name="Millares 2 3 7 3 2" xfId="4538" xr:uid="{00000000-0005-0000-0000-0000BC100000}"/>
    <cellStyle name="Millares 2 3 7 3 2 2" xfId="6727" xr:uid="{00000000-0005-0000-0000-0000BD100000}"/>
    <cellStyle name="Millares 2 3 7 3 2 2 2" xfId="11104" xr:uid="{00000000-0005-0000-0000-0000BE100000}"/>
    <cellStyle name="Millares 2 3 7 3 2 2 2 2" xfId="19857" xr:uid="{2A54FCEA-8BBE-4DCB-B56E-3F5F5C8FD48F}"/>
    <cellStyle name="Millares 2 3 7 3 2 2 2 2 2" xfId="54867" xr:uid="{A7655023-D0A1-41BA-87D1-91699C2B9E9F}"/>
    <cellStyle name="Millares 2 3 7 3 2 2 2 2 3" xfId="37362" xr:uid="{961F6C92-2B46-4037-A0FD-3813EE528C62}"/>
    <cellStyle name="Millares 2 3 7 3 2 2 2 3" xfId="46115" xr:uid="{4409BEE1-C04A-45CA-9677-BB605690B145}"/>
    <cellStyle name="Millares 2 3 7 3 2 2 2 4" xfId="28610" xr:uid="{F8D0C81E-8C86-4358-B47E-55776FC7C4D0}"/>
    <cellStyle name="Millares 2 3 7 3 2 2 3" xfId="15481" xr:uid="{1FECD871-9066-4FD4-9791-E0840ED8E6D6}"/>
    <cellStyle name="Millares 2 3 7 3 2 2 3 2" xfId="50491" xr:uid="{70EE4D4D-26D2-4183-8FFF-15738B9218FE}"/>
    <cellStyle name="Millares 2 3 7 3 2 2 3 3" xfId="32986" xr:uid="{5A811F51-36A6-4D57-AC5E-AF94B72FF885}"/>
    <cellStyle name="Millares 2 3 7 3 2 2 4" xfId="41739" xr:uid="{E6E83FF0-78FB-4FA9-962D-5138DA63C71B}"/>
    <cellStyle name="Millares 2 3 7 3 2 2 5" xfId="24234" xr:uid="{D7CCD16C-FA2D-4537-84F9-44EF8A50DBE1}"/>
    <cellStyle name="Millares 2 3 7 3 2 3" xfId="8916" xr:uid="{00000000-0005-0000-0000-0000BF100000}"/>
    <cellStyle name="Millares 2 3 7 3 2 3 2" xfId="17669" xr:uid="{F62472C3-DEBE-402B-B025-1494F10C854F}"/>
    <cellStyle name="Millares 2 3 7 3 2 3 2 2" xfId="52679" xr:uid="{BA5634AF-E2E8-482D-9DF3-85948501A4AD}"/>
    <cellStyle name="Millares 2 3 7 3 2 3 2 3" xfId="35174" xr:uid="{FA4E4FCA-E9BA-4AC0-B8D9-D29789708D2C}"/>
    <cellStyle name="Millares 2 3 7 3 2 3 3" xfId="43927" xr:uid="{DE3E8523-6BC2-4E57-A3D1-2F367DF8C5A0}"/>
    <cellStyle name="Millares 2 3 7 3 2 3 4" xfId="26422" xr:uid="{962CE3F8-3046-426B-A0EF-51C5530B4752}"/>
    <cellStyle name="Millares 2 3 7 3 2 4" xfId="13293" xr:uid="{C62A1AB9-989D-44DE-9046-D846CDE2F80D}"/>
    <cellStyle name="Millares 2 3 7 3 2 4 2" xfId="48303" xr:uid="{EB9B180E-69D4-4EBD-86B2-39018D7F39AB}"/>
    <cellStyle name="Millares 2 3 7 3 2 4 3" xfId="30798" xr:uid="{3D013A56-F991-4D73-9C9D-3EE244AB82D8}"/>
    <cellStyle name="Millares 2 3 7 3 2 5" xfId="39551" xr:uid="{F1D8EE22-FC2A-408F-A103-B5ACA858B31C}"/>
    <cellStyle name="Millares 2 3 7 3 2 6" xfId="22046" xr:uid="{F943B591-D6F9-44CF-953B-5FEFB1468717}"/>
    <cellStyle name="Millares 2 3 7 3 3" xfId="5633" xr:uid="{00000000-0005-0000-0000-0000C0100000}"/>
    <cellStyle name="Millares 2 3 7 3 3 2" xfId="10010" xr:uid="{00000000-0005-0000-0000-0000C1100000}"/>
    <cellStyle name="Millares 2 3 7 3 3 2 2" xfId="18763" xr:uid="{6A9049F3-4B4B-49B4-87AC-3ABD7E359A8F}"/>
    <cellStyle name="Millares 2 3 7 3 3 2 2 2" xfId="53773" xr:uid="{4BFCFBEE-DF33-4F95-AC1D-1052E46A0B82}"/>
    <cellStyle name="Millares 2 3 7 3 3 2 2 3" xfId="36268" xr:uid="{D263BEE0-48F1-4DBA-9B13-FA011AEDD551}"/>
    <cellStyle name="Millares 2 3 7 3 3 2 3" xfId="45021" xr:uid="{DBC462E5-4FD5-4D49-A7B8-491156DFFBB9}"/>
    <cellStyle name="Millares 2 3 7 3 3 2 4" xfId="27516" xr:uid="{7A12A133-D55F-47FF-91AE-5B330A9E1345}"/>
    <cellStyle name="Millares 2 3 7 3 3 3" xfId="14387" xr:uid="{BFBD8E69-8BE6-4668-8866-0C21A6AF5A2F}"/>
    <cellStyle name="Millares 2 3 7 3 3 3 2" xfId="49397" xr:uid="{6E654586-68DF-494E-A682-D28D205057FE}"/>
    <cellStyle name="Millares 2 3 7 3 3 3 3" xfId="31892" xr:uid="{95C746BA-4188-450A-A824-9E309F16E087}"/>
    <cellStyle name="Millares 2 3 7 3 3 4" xfId="40645" xr:uid="{475205DB-E2CA-46C7-99E6-5FD820B66C4A}"/>
    <cellStyle name="Millares 2 3 7 3 3 5" xfId="23140" xr:uid="{68E5A80A-F874-4FF4-93C2-3D5185D212C6}"/>
    <cellStyle name="Millares 2 3 7 3 4" xfId="7822" xr:uid="{00000000-0005-0000-0000-0000C2100000}"/>
    <cellStyle name="Millares 2 3 7 3 4 2" xfId="16575" xr:uid="{41D90231-4A3C-4B4D-B477-54B6E84ACB3C}"/>
    <cellStyle name="Millares 2 3 7 3 4 2 2" xfId="51585" xr:uid="{E7B757B3-5F4F-49CF-9FEF-02EBA3BF3B1B}"/>
    <cellStyle name="Millares 2 3 7 3 4 2 3" xfId="34080" xr:uid="{DF31A0D6-4DB4-4BB2-949B-60DFABEE7E8A}"/>
    <cellStyle name="Millares 2 3 7 3 4 3" xfId="42833" xr:uid="{48717A62-0A8A-4038-A6B1-BE52B24DEAED}"/>
    <cellStyle name="Millares 2 3 7 3 4 4" xfId="25328" xr:uid="{0526066C-B57D-47CC-A4CC-9C79DEFFB217}"/>
    <cellStyle name="Millares 2 3 7 3 5" xfId="12199" xr:uid="{689DFE47-9A22-40F6-A4A1-5CA21D7947E8}"/>
    <cellStyle name="Millares 2 3 7 3 5 2" xfId="47209" xr:uid="{BE8496C5-C934-4EDE-9B37-D207CC1E3A00}"/>
    <cellStyle name="Millares 2 3 7 3 5 3" xfId="29704" xr:uid="{762C3A43-D7B2-4DFF-A743-7DAE53706C4B}"/>
    <cellStyle name="Millares 2 3 7 3 6" xfId="38457" xr:uid="{94700344-4927-40FC-9BDD-AE9BB0E6A3F8}"/>
    <cellStyle name="Millares 2 3 7 3 7" xfId="20952" xr:uid="{5B6F62C2-D568-4B67-BA53-A0B69299F6EF}"/>
    <cellStyle name="Millares 2 3 7 4" xfId="3990" xr:uid="{00000000-0005-0000-0000-0000C3100000}"/>
    <cellStyle name="Millares 2 3 7 4 2" xfId="6179" xr:uid="{00000000-0005-0000-0000-0000C4100000}"/>
    <cellStyle name="Millares 2 3 7 4 2 2" xfId="10556" xr:uid="{00000000-0005-0000-0000-0000C5100000}"/>
    <cellStyle name="Millares 2 3 7 4 2 2 2" xfId="19309" xr:uid="{74DB7EE8-B571-4976-B0A4-515894E5DBC2}"/>
    <cellStyle name="Millares 2 3 7 4 2 2 2 2" xfId="54319" xr:uid="{F99C5396-5D56-42B6-8C81-1CA4E8310DD7}"/>
    <cellStyle name="Millares 2 3 7 4 2 2 2 3" xfId="36814" xr:uid="{49EA7893-83B8-417D-BF4B-AF6E3C4CC46D}"/>
    <cellStyle name="Millares 2 3 7 4 2 2 3" xfId="45567" xr:uid="{382AC180-7537-44AB-B468-D415CDE5901E}"/>
    <cellStyle name="Millares 2 3 7 4 2 2 4" xfId="28062" xr:uid="{9D2043BE-C749-4091-A55B-C31E4F8A9CBE}"/>
    <cellStyle name="Millares 2 3 7 4 2 3" xfId="14933" xr:uid="{9FED8CA3-F6A2-4EA5-A059-B09F2EB56321}"/>
    <cellStyle name="Millares 2 3 7 4 2 3 2" xfId="49943" xr:uid="{DA757638-F19E-48DF-A147-D1F02E5892CB}"/>
    <cellStyle name="Millares 2 3 7 4 2 3 3" xfId="32438" xr:uid="{F79F5DD5-6F09-400B-99E8-AD3058694BD0}"/>
    <cellStyle name="Millares 2 3 7 4 2 4" xfId="41191" xr:uid="{640EB018-4DE2-4BD3-A7A2-36BB0F553CD5}"/>
    <cellStyle name="Millares 2 3 7 4 2 5" xfId="23686" xr:uid="{F696B2E7-ED4F-44C3-BB6B-0084AE99E391}"/>
    <cellStyle name="Millares 2 3 7 4 3" xfId="8368" xr:uid="{00000000-0005-0000-0000-0000C6100000}"/>
    <cellStyle name="Millares 2 3 7 4 3 2" xfId="17121" xr:uid="{6BEC95A6-9712-454F-A609-F9CEBD759FE7}"/>
    <cellStyle name="Millares 2 3 7 4 3 2 2" xfId="52131" xr:uid="{2246F39E-A2F5-4A20-A30D-8EA9C6F6AD06}"/>
    <cellStyle name="Millares 2 3 7 4 3 2 3" xfId="34626" xr:uid="{12C912F0-7271-4FE4-A8CD-39A53033BC69}"/>
    <cellStyle name="Millares 2 3 7 4 3 3" xfId="43379" xr:uid="{DD32DFDD-66D3-4EFC-BE23-FA090A76725A}"/>
    <cellStyle name="Millares 2 3 7 4 3 4" xfId="25874" xr:uid="{36AD03EF-8B7D-4DF4-AF97-2FB7F219817F}"/>
    <cellStyle name="Millares 2 3 7 4 4" xfId="12745" xr:uid="{FA2FAF07-AB39-4F2F-95A6-BE4C31C8487D}"/>
    <cellStyle name="Millares 2 3 7 4 4 2" xfId="47755" xr:uid="{4F1E9BD0-C284-4E52-AA04-A1886614011C}"/>
    <cellStyle name="Millares 2 3 7 4 4 3" xfId="30250" xr:uid="{BBFDF0C3-58DD-437C-8944-1A301923CE70}"/>
    <cellStyle name="Millares 2 3 7 4 5" xfId="39003" xr:uid="{DB4D38FB-C6F4-4076-8BD9-132E0567D6A9}"/>
    <cellStyle name="Millares 2 3 7 4 6" xfId="21498" xr:uid="{EBDAF03E-6DC6-4933-A63C-E3739DCC5DBD}"/>
    <cellStyle name="Millares 2 3 7 5" xfId="5085" xr:uid="{00000000-0005-0000-0000-0000C7100000}"/>
    <cellStyle name="Millares 2 3 7 5 2" xfId="9462" xr:uid="{00000000-0005-0000-0000-0000C8100000}"/>
    <cellStyle name="Millares 2 3 7 5 2 2" xfId="18215" xr:uid="{6415297C-FD1A-43F5-87D5-11286A593D83}"/>
    <cellStyle name="Millares 2 3 7 5 2 2 2" xfId="53225" xr:uid="{88CAC63D-56DE-48D3-9127-EF4F0924E32F}"/>
    <cellStyle name="Millares 2 3 7 5 2 2 3" xfId="35720" xr:uid="{AFF30369-832F-4372-B172-CA4858534DC9}"/>
    <cellStyle name="Millares 2 3 7 5 2 3" xfId="44473" xr:uid="{D9968918-6B16-4A1C-B42D-A37AE1DD75BE}"/>
    <cellStyle name="Millares 2 3 7 5 2 4" xfId="26968" xr:uid="{DBEEA27D-52EC-4B55-A2F1-7EEFE0557516}"/>
    <cellStyle name="Millares 2 3 7 5 3" xfId="13839" xr:uid="{04BFB95D-4442-4765-AC09-3AF1C8E72EF0}"/>
    <cellStyle name="Millares 2 3 7 5 3 2" xfId="48849" xr:uid="{90FC7909-19E5-4BC4-A3B7-986D57B96D7F}"/>
    <cellStyle name="Millares 2 3 7 5 3 3" xfId="31344" xr:uid="{B0304569-39BE-49B6-A6CA-03AA3B684FF8}"/>
    <cellStyle name="Millares 2 3 7 5 4" xfId="40097" xr:uid="{214BC59B-BB64-4B6C-84AF-EAA1E0C164A8}"/>
    <cellStyle name="Millares 2 3 7 5 5" xfId="22592" xr:uid="{CD9E0FB0-B4AB-4777-9F2C-43E6A88C0A78}"/>
    <cellStyle name="Millares 2 3 7 6" xfId="7274" xr:uid="{00000000-0005-0000-0000-0000C9100000}"/>
    <cellStyle name="Millares 2 3 7 6 2" xfId="16027" xr:uid="{DEE5A2D0-5E7A-4023-87C9-BB604A739BE9}"/>
    <cellStyle name="Millares 2 3 7 6 2 2" xfId="51037" xr:uid="{79A10694-E78D-4D6A-845F-89F58FC637B6}"/>
    <cellStyle name="Millares 2 3 7 6 2 3" xfId="33532" xr:uid="{FA30C834-DB0A-494C-B3FF-FA9A2C6F96D1}"/>
    <cellStyle name="Millares 2 3 7 6 3" xfId="42285" xr:uid="{28B03DEC-238E-4E59-BDB0-1C4AECBD1239}"/>
    <cellStyle name="Millares 2 3 7 6 4" xfId="24780" xr:uid="{4C2299F2-F455-4738-9108-6C6199684E1A}"/>
    <cellStyle name="Millares 2 3 7 7" xfId="11651" xr:uid="{CB0DD8A8-777A-4F77-AA80-9AD8D07A7E36}"/>
    <cellStyle name="Millares 2 3 7 7 2" xfId="46661" xr:uid="{E6D97BF1-DF75-414B-9603-EF159F79BE87}"/>
    <cellStyle name="Millares 2 3 7 7 3" xfId="29156" xr:uid="{EFDE0EA6-021F-443B-BDFC-95D0FB7C0C7D}"/>
    <cellStyle name="Millares 2 3 7 8" xfId="37909" xr:uid="{4771B7B3-783F-4C8C-B1C5-FF8813CBB396}"/>
    <cellStyle name="Millares 2 3 7 9" xfId="20404" xr:uid="{7FAEA031-42B8-43C8-934A-E6E2B78B627F}"/>
    <cellStyle name="Millares 2 3 8" xfId="3113" xr:uid="{00000000-0005-0000-0000-0000CA100000}"/>
    <cellStyle name="Millares 2 3 8 2" xfId="3667" xr:uid="{00000000-0005-0000-0000-0000CB100000}"/>
    <cellStyle name="Millares 2 3 8 2 2" xfId="4763" xr:uid="{00000000-0005-0000-0000-0000CC100000}"/>
    <cellStyle name="Millares 2 3 8 2 2 2" xfId="6952" xr:uid="{00000000-0005-0000-0000-0000CD100000}"/>
    <cellStyle name="Millares 2 3 8 2 2 2 2" xfId="11329" xr:uid="{00000000-0005-0000-0000-0000CE100000}"/>
    <cellStyle name="Millares 2 3 8 2 2 2 2 2" xfId="20082" xr:uid="{9489EE8D-7159-4FDB-8CBC-569E64D2CF48}"/>
    <cellStyle name="Millares 2 3 8 2 2 2 2 2 2" xfId="55092" xr:uid="{A8F160F8-9674-48F3-A386-9FBA9A0E5902}"/>
    <cellStyle name="Millares 2 3 8 2 2 2 2 2 3" xfId="37587" xr:uid="{42867C93-8F5E-4F71-BEFE-02C749F0DCE2}"/>
    <cellStyle name="Millares 2 3 8 2 2 2 2 3" xfId="46340" xr:uid="{2BF3948F-B97C-41ED-9B2F-9A43BA42EB1D}"/>
    <cellStyle name="Millares 2 3 8 2 2 2 2 4" xfId="28835" xr:uid="{33956F07-42D6-4779-8ED4-34FB34111DE2}"/>
    <cellStyle name="Millares 2 3 8 2 2 2 3" xfId="15706" xr:uid="{499938D2-4C22-4216-8E01-C3294B2D6882}"/>
    <cellStyle name="Millares 2 3 8 2 2 2 3 2" xfId="50716" xr:uid="{6B98412D-CEBD-4BC1-9689-C61C8A8FDD22}"/>
    <cellStyle name="Millares 2 3 8 2 2 2 3 3" xfId="33211" xr:uid="{5662CD24-6D45-458E-9A0F-EAD9312507C9}"/>
    <cellStyle name="Millares 2 3 8 2 2 2 4" xfId="41964" xr:uid="{3F31C9E0-FFC0-4B52-AD96-C0514EF62DE1}"/>
    <cellStyle name="Millares 2 3 8 2 2 2 5" xfId="24459" xr:uid="{0DBAEA86-288D-4E1F-897D-30C3B3200134}"/>
    <cellStyle name="Millares 2 3 8 2 2 3" xfId="9141" xr:uid="{00000000-0005-0000-0000-0000CF100000}"/>
    <cellStyle name="Millares 2 3 8 2 2 3 2" xfId="17894" xr:uid="{8C491D6A-0466-40C6-9C05-5C1349751B0D}"/>
    <cellStyle name="Millares 2 3 8 2 2 3 2 2" xfId="52904" xr:uid="{52DFB49A-6715-4AA6-A04B-467EDC70327F}"/>
    <cellStyle name="Millares 2 3 8 2 2 3 2 3" xfId="35399" xr:uid="{B21CE1A4-6DE8-4ECC-8F05-22A331431EEF}"/>
    <cellStyle name="Millares 2 3 8 2 2 3 3" xfId="44152" xr:uid="{E02BBFF2-1DB8-4AE6-A9F7-FCE7CD422958}"/>
    <cellStyle name="Millares 2 3 8 2 2 3 4" xfId="26647" xr:uid="{45AF2F03-AB14-481B-8EDE-D42B740BFA78}"/>
    <cellStyle name="Millares 2 3 8 2 2 4" xfId="13518" xr:uid="{56B7023A-DA6F-4557-AE1C-7621104A811B}"/>
    <cellStyle name="Millares 2 3 8 2 2 4 2" xfId="48528" xr:uid="{E99238AE-7DF1-470F-8736-B9626CE21B23}"/>
    <cellStyle name="Millares 2 3 8 2 2 4 3" xfId="31023" xr:uid="{82CE93E4-3EEC-43C6-8437-9A3C3BEDC80A}"/>
    <cellStyle name="Millares 2 3 8 2 2 5" xfId="39776" xr:uid="{B307B94A-9428-4D78-9E95-6BF698D56A3A}"/>
    <cellStyle name="Millares 2 3 8 2 2 6" xfId="22271" xr:uid="{346B6482-21BA-4C1F-BBAE-A2AAC2EDC349}"/>
    <cellStyle name="Millares 2 3 8 2 3" xfId="5858" xr:uid="{00000000-0005-0000-0000-0000D0100000}"/>
    <cellStyle name="Millares 2 3 8 2 3 2" xfId="10235" xr:uid="{00000000-0005-0000-0000-0000D1100000}"/>
    <cellStyle name="Millares 2 3 8 2 3 2 2" xfId="18988" xr:uid="{C663AC8F-6DA2-4389-A6B5-9A88CC5B5916}"/>
    <cellStyle name="Millares 2 3 8 2 3 2 2 2" xfId="53998" xr:uid="{9006E8AC-F731-4A59-A00C-8E31E3A5BE00}"/>
    <cellStyle name="Millares 2 3 8 2 3 2 2 3" xfId="36493" xr:uid="{D61896C5-7B26-4D0A-893A-092CF65C3DC2}"/>
    <cellStyle name="Millares 2 3 8 2 3 2 3" xfId="45246" xr:uid="{5C1F38A2-CE14-4021-909A-250C36FF4EAC}"/>
    <cellStyle name="Millares 2 3 8 2 3 2 4" xfId="27741" xr:uid="{A3AA4707-E81C-4A63-9721-9C1C904DE136}"/>
    <cellStyle name="Millares 2 3 8 2 3 3" xfId="14612" xr:uid="{12ECB616-B2AE-4303-B483-9CD4C9ADFC6E}"/>
    <cellStyle name="Millares 2 3 8 2 3 3 2" xfId="49622" xr:uid="{ACDB06DC-35C2-406D-9CA3-46B6DA321A81}"/>
    <cellStyle name="Millares 2 3 8 2 3 3 3" xfId="32117" xr:uid="{EA592FA4-E6C3-494D-95B1-AA3D17CB38C0}"/>
    <cellStyle name="Millares 2 3 8 2 3 4" xfId="40870" xr:uid="{2F0E41AE-23FE-467B-9EDB-D78164DC39EB}"/>
    <cellStyle name="Millares 2 3 8 2 3 5" xfId="23365" xr:uid="{3A020D23-0ED2-41DF-9DC4-1B1D5E510705}"/>
    <cellStyle name="Millares 2 3 8 2 4" xfId="8047" xr:uid="{00000000-0005-0000-0000-0000D2100000}"/>
    <cellStyle name="Millares 2 3 8 2 4 2" xfId="16800" xr:uid="{34D7ADBF-67F1-473C-B95C-AEC4A2367C83}"/>
    <cellStyle name="Millares 2 3 8 2 4 2 2" xfId="51810" xr:uid="{AE7F1E84-4E40-4287-98BF-81593E2A9694}"/>
    <cellStyle name="Millares 2 3 8 2 4 2 3" xfId="34305" xr:uid="{4D7A0F6F-60F0-42FA-B483-803A6CE68574}"/>
    <cellStyle name="Millares 2 3 8 2 4 3" xfId="43058" xr:uid="{F7F7F802-D70D-46F6-81F7-2E0666384229}"/>
    <cellStyle name="Millares 2 3 8 2 4 4" xfId="25553" xr:uid="{7971C1A5-00D4-4F9F-A4C6-829204895EB3}"/>
    <cellStyle name="Millares 2 3 8 2 5" xfId="12424" xr:uid="{0CDA4562-5ECF-485C-B618-632FCB96DB79}"/>
    <cellStyle name="Millares 2 3 8 2 5 2" xfId="47434" xr:uid="{BE60BF8D-FC61-45E3-9821-3F40CDC6FB5F}"/>
    <cellStyle name="Millares 2 3 8 2 5 3" xfId="29929" xr:uid="{A70C3EA9-4F31-40E2-8176-EE3EE327CC6A}"/>
    <cellStyle name="Millares 2 3 8 2 6" xfId="38682" xr:uid="{920DF4B4-82C3-491C-94E2-9B93D1BA7B3F}"/>
    <cellStyle name="Millares 2 3 8 2 7" xfId="21177" xr:uid="{35F7461D-D964-45D7-AC06-523A7E330561}"/>
    <cellStyle name="Millares 2 3 8 3" xfId="4215" xr:uid="{00000000-0005-0000-0000-0000D3100000}"/>
    <cellStyle name="Millares 2 3 8 3 2" xfId="6404" xr:uid="{00000000-0005-0000-0000-0000D4100000}"/>
    <cellStyle name="Millares 2 3 8 3 2 2" xfId="10781" xr:uid="{00000000-0005-0000-0000-0000D5100000}"/>
    <cellStyle name="Millares 2 3 8 3 2 2 2" xfId="19534" xr:uid="{DC1D4CF3-886C-4CA5-8063-3ED008FA9283}"/>
    <cellStyle name="Millares 2 3 8 3 2 2 2 2" xfId="54544" xr:uid="{75BC492F-853B-4DC0-AB0F-F8BAA94BBCAA}"/>
    <cellStyle name="Millares 2 3 8 3 2 2 2 3" xfId="37039" xr:uid="{F7551BB6-F573-4304-9E7E-E1F91143FE49}"/>
    <cellStyle name="Millares 2 3 8 3 2 2 3" xfId="45792" xr:uid="{BD268696-B24E-4EAD-805B-EB92C962432D}"/>
    <cellStyle name="Millares 2 3 8 3 2 2 4" xfId="28287" xr:uid="{1F2332D4-9F22-4B2D-B9F7-CE78D7FE134C}"/>
    <cellStyle name="Millares 2 3 8 3 2 3" xfId="15158" xr:uid="{B812DFFE-2F96-46CD-91AD-4C174B1C5A15}"/>
    <cellStyle name="Millares 2 3 8 3 2 3 2" xfId="50168" xr:uid="{6EE13E43-C53D-4E20-8D16-268BC753D4F8}"/>
    <cellStyle name="Millares 2 3 8 3 2 3 3" xfId="32663" xr:uid="{CBD67258-AB8D-4B9C-8016-F2A8A419A40D}"/>
    <cellStyle name="Millares 2 3 8 3 2 4" xfId="41416" xr:uid="{0A3E8CD9-4869-49F7-A148-7DB59F282190}"/>
    <cellStyle name="Millares 2 3 8 3 2 5" xfId="23911" xr:uid="{0F166ACA-4846-4B2F-9563-57AC89640C46}"/>
    <cellStyle name="Millares 2 3 8 3 3" xfId="8593" xr:uid="{00000000-0005-0000-0000-0000D6100000}"/>
    <cellStyle name="Millares 2 3 8 3 3 2" xfId="17346" xr:uid="{7CECA70C-287B-4B8F-94E9-671F09C78E60}"/>
    <cellStyle name="Millares 2 3 8 3 3 2 2" xfId="52356" xr:uid="{D067064E-0EF2-4273-9383-394BA9720A0C}"/>
    <cellStyle name="Millares 2 3 8 3 3 2 3" xfId="34851" xr:uid="{85601157-265C-4F40-AD92-04449559F4AA}"/>
    <cellStyle name="Millares 2 3 8 3 3 3" xfId="43604" xr:uid="{86C383B6-0D5D-4CC5-B12C-A0B065EA8425}"/>
    <cellStyle name="Millares 2 3 8 3 3 4" xfId="26099" xr:uid="{A12DD517-AD1E-4A7D-A067-D8EBA42DBA33}"/>
    <cellStyle name="Millares 2 3 8 3 4" xfId="12970" xr:uid="{33B880A0-B3E6-4C2C-B4DB-508B53F4A30D}"/>
    <cellStyle name="Millares 2 3 8 3 4 2" xfId="47980" xr:uid="{292483C9-3FCF-4A04-A75F-90B2D615F698}"/>
    <cellStyle name="Millares 2 3 8 3 4 3" xfId="30475" xr:uid="{C07B53DA-D71D-444C-BD99-5191DFFD3B07}"/>
    <cellStyle name="Millares 2 3 8 3 5" xfId="39228" xr:uid="{29E10A02-F099-4757-80A1-03856450709D}"/>
    <cellStyle name="Millares 2 3 8 3 6" xfId="21723" xr:uid="{F40480A3-2917-446B-8C66-3F652E6432BF}"/>
    <cellStyle name="Millares 2 3 8 4" xfId="5310" xr:uid="{00000000-0005-0000-0000-0000D7100000}"/>
    <cellStyle name="Millares 2 3 8 4 2" xfId="9687" xr:uid="{00000000-0005-0000-0000-0000D8100000}"/>
    <cellStyle name="Millares 2 3 8 4 2 2" xfId="18440" xr:uid="{10941563-46FE-4644-88E3-E33493E014CD}"/>
    <cellStyle name="Millares 2 3 8 4 2 2 2" xfId="53450" xr:uid="{401B6F53-D9F1-4C61-8D85-1E00C8181E33}"/>
    <cellStyle name="Millares 2 3 8 4 2 2 3" xfId="35945" xr:uid="{0471CD6E-8805-4900-B6E1-6750C223D939}"/>
    <cellStyle name="Millares 2 3 8 4 2 3" xfId="44698" xr:uid="{D6D59B51-91FD-4281-8D3A-E83AB45D108B}"/>
    <cellStyle name="Millares 2 3 8 4 2 4" xfId="27193" xr:uid="{E8435C68-C8AE-4862-BF64-8D1F0E54A802}"/>
    <cellStyle name="Millares 2 3 8 4 3" xfId="14064" xr:uid="{645EA434-3072-488A-89D1-8BAB27AC4DB1}"/>
    <cellStyle name="Millares 2 3 8 4 3 2" xfId="49074" xr:uid="{F7FE0A2F-526B-4BBC-A5D7-1EFEE54221BE}"/>
    <cellStyle name="Millares 2 3 8 4 3 3" xfId="31569" xr:uid="{5CBA561D-EF0C-4F39-B8E7-CC360E025926}"/>
    <cellStyle name="Millares 2 3 8 4 4" xfId="40322" xr:uid="{93EAB49E-DCDA-438C-99EC-1C490172D433}"/>
    <cellStyle name="Millares 2 3 8 4 5" xfId="22817" xr:uid="{AEBA81F4-6497-4ABB-A023-887AF06485B8}"/>
    <cellStyle name="Millares 2 3 8 5" xfId="7499" xr:uid="{00000000-0005-0000-0000-0000D9100000}"/>
    <cellStyle name="Millares 2 3 8 5 2" xfId="16252" xr:uid="{74CAFB64-F827-4054-8EF2-A7002EAE6FC0}"/>
    <cellStyle name="Millares 2 3 8 5 2 2" xfId="51262" xr:uid="{2E822C88-1016-4478-9E37-696ECE034F58}"/>
    <cellStyle name="Millares 2 3 8 5 2 3" xfId="33757" xr:uid="{9DE6538C-B18D-4A0C-B6FB-7814B1C9C95D}"/>
    <cellStyle name="Millares 2 3 8 5 3" xfId="42510" xr:uid="{3A44F5E3-CEEA-4259-BD05-4340C0538902}"/>
    <cellStyle name="Millares 2 3 8 5 4" xfId="25005" xr:uid="{7760D2FC-78A2-4398-BC5B-0B92850198A2}"/>
    <cellStyle name="Millares 2 3 8 6" xfId="11876" xr:uid="{FB9DEA6E-FCA9-4D2F-9C4A-FCF07D7BB4C3}"/>
    <cellStyle name="Millares 2 3 8 6 2" xfId="46886" xr:uid="{980B6AF2-CD8B-48FE-9504-E8DC0E059859}"/>
    <cellStyle name="Millares 2 3 8 6 3" xfId="29381" xr:uid="{AC9D90B1-9E86-4C17-B2E9-06F858351379}"/>
    <cellStyle name="Millares 2 3 8 7" xfId="38134" xr:uid="{A10092B5-6F01-400C-A440-B8BB901EEE67}"/>
    <cellStyle name="Millares 2 3 8 8" xfId="20629" xr:uid="{C40A2650-259A-4415-A3FF-F97E36445512}"/>
    <cellStyle name="Millares 2 3 9" xfId="3392" xr:uid="{00000000-0005-0000-0000-0000DA100000}"/>
    <cellStyle name="Millares 2 3 9 2" xfId="4489" xr:uid="{00000000-0005-0000-0000-0000DB100000}"/>
    <cellStyle name="Millares 2 3 9 2 2" xfId="6678" xr:uid="{00000000-0005-0000-0000-0000DC100000}"/>
    <cellStyle name="Millares 2 3 9 2 2 2" xfId="11055" xr:uid="{00000000-0005-0000-0000-0000DD100000}"/>
    <cellStyle name="Millares 2 3 9 2 2 2 2" xfId="19808" xr:uid="{06EDEB69-BC87-4DB9-AA30-0BFA94541372}"/>
    <cellStyle name="Millares 2 3 9 2 2 2 2 2" xfId="54818" xr:uid="{E6734233-76F2-4FE9-84DA-B1884C73AA46}"/>
    <cellStyle name="Millares 2 3 9 2 2 2 2 3" xfId="37313" xr:uid="{53C0AB8B-9EC6-4392-888C-10FCD2735EB5}"/>
    <cellStyle name="Millares 2 3 9 2 2 2 3" xfId="46066" xr:uid="{FEE81AF5-41BE-4242-9DDB-99EBEADA82A0}"/>
    <cellStyle name="Millares 2 3 9 2 2 2 4" xfId="28561" xr:uid="{B3092FDB-84C8-4E00-BA01-F767803538E5}"/>
    <cellStyle name="Millares 2 3 9 2 2 3" xfId="15432" xr:uid="{B70A3029-A036-49DB-B958-7E295B88DBC3}"/>
    <cellStyle name="Millares 2 3 9 2 2 3 2" xfId="50442" xr:uid="{956FE01C-88CD-405F-95B5-9DA87A69EA58}"/>
    <cellStyle name="Millares 2 3 9 2 2 3 3" xfId="32937" xr:uid="{15C7DE8F-3579-40A1-8036-5F63535D7479}"/>
    <cellStyle name="Millares 2 3 9 2 2 4" xfId="41690" xr:uid="{A181B381-76E3-4949-B818-90480C7DB1CC}"/>
    <cellStyle name="Millares 2 3 9 2 2 5" xfId="24185" xr:uid="{3706491F-69EF-4DC9-8A02-41255A7E6E6E}"/>
    <cellStyle name="Millares 2 3 9 2 3" xfId="8867" xr:uid="{00000000-0005-0000-0000-0000DE100000}"/>
    <cellStyle name="Millares 2 3 9 2 3 2" xfId="17620" xr:uid="{A106052D-1A5D-4BAF-982A-69CB992C0B00}"/>
    <cellStyle name="Millares 2 3 9 2 3 2 2" xfId="52630" xr:uid="{17B5DE90-B457-488C-B0CF-1C4877E1ECA4}"/>
    <cellStyle name="Millares 2 3 9 2 3 2 3" xfId="35125" xr:uid="{B34F0378-C44B-470B-88ED-739F377FDBD7}"/>
    <cellStyle name="Millares 2 3 9 2 3 3" xfId="43878" xr:uid="{3C7DE758-2726-4D3B-90B7-C47EA4EFAD11}"/>
    <cellStyle name="Millares 2 3 9 2 3 4" xfId="26373" xr:uid="{33355B9D-1F16-4EA0-A4EB-1B3D125D7B2B}"/>
    <cellStyle name="Millares 2 3 9 2 4" xfId="13244" xr:uid="{B7543A36-3168-4DBA-86B8-C3EA30BB860A}"/>
    <cellStyle name="Millares 2 3 9 2 4 2" xfId="48254" xr:uid="{38CB1955-D76F-4072-A89C-79D7143BC637}"/>
    <cellStyle name="Millares 2 3 9 2 4 3" xfId="30749" xr:uid="{C0BFC0F8-E296-48D3-B028-BA874856FF62}"/>
    <cellStyle name="Millares 2 3 9 2 5" xfId="39502" xr:uid="{E1EC44B5-2CD0-47E8-BA3A-C14644CC316A}"/>
    <cellStyle name="Millares 2 3 9 2 6" xfId="21997" xr:uid="{84973BF4-B5A9-4355-AC2D-4D9395D18D57}"/>
    <cellStyle name="Millares 2 3 9 3" xfId="5584" xr:uid="{00000000-0005-0000-0000-0000DF100000}"/>
    <cellStyle name="Millares 2 3 9 3 2" xfId="9961" xr:uid="{00000000-0005-0000-0000-0000E0100000}"/>
    <cellStyle name="Millares 2 3 9 3 2 2" xfId="18714" xr:uid="{08F77FD9-8C01-40AB-925B-8AFEDB4C9752}"/>
    <cellStyle name="Millares 2 3 9 3 2 2 2" xfId="53724" xr:uid="{8A3FDA47-492A-4EFE-A0B1-5DC60B3F9C37}"/>
    <cellStyle name="Millares 2 3 9 3 2 2 3" xfId="36219" xr:uid="{69C55A8F-79DC-41DF-8729-5AAA72E34A75}"/>
    <cellStyle name="Millares 2 3 9 3 2 3" xfId="44972" xr:uid="{A7E62C6B-4A52-4592-ABFD-3A681FE251A1}"/>
    <cellStyle name="Millares 2 3 9 3 2 4" xfId="27467" xr:uid="{489941D0-E910-448C-8976-F45E8A66E2FD}"/>
    <cellStyle name="Millares 2 3 9 3 3" xfId="14338" xr:uid="{A2D81D91-33A4-4F9C-9B93-EE152366E959}"/>
    <cellStyle name="Millares 2 3 9 3 3 2" xfId="49348" xr:uid="{6A74BB69-2492-4A22-B69C-AEC740DCA8E3}"/>
    <cellStyle name="Millares 2 3 9 3 3 3" xfId="31843" xr:uid="{1499D63A-1470-43E8-BF89-9749F107949F}"/>
    <cellStyle name="Millares 2 3 9 3 4" xfId="40596" xr:uid="{E97D15B1-2CC0-4C40-BC82-B7DA52F1410A}"/>
    <cellStyle name="Millares 2 3 9 3 5" xfId="23091" xr:uid="{01FFF2D9-6878-4240-8410-92DC524076E1}"/>
    <cellStyle name="Millares 2 3 9 4" xfId="7773" xr:uid="{00000000-0005-0000-0000-0000E1100000}"/>
    <cellStyle name="Millares 2 3 9 4 2" xfId="16526" xr:uid="{C9D342AC-6C52-4FAD-B2B0-28AD23C8760C}"/>
    <cellStyle name="Millares 2 3 9 4 2 2" xfId="51536" xr:uid="{5341A056-13AA-44E3-8F5A-62ABA28733C9}"/>
    <cellStyle name="Millares 2 3 9 4 2 3" xfId="34031" xr:uid="{67861F95-64D3-4CF8-B79A-8B95E85F85AC}"/>
    <cellStyle name="Millares 2 3 9 4 3" xfId="42784" xr:uid="{52693A90-7864-433B-AF29-00670567EEF2}"/>
    <cellStyle name="Millares 2 3 9 4 4" xfId="25279" xr:uid="{433B8D85-5AD3-49ED-83BD-0DAC4E7FAF59}"/>
    <cellStyle name="Millares 2 3 9 5" xfId="12150" xr:uid="{50EFD345-C826-4E97-8E07-2ADBC8A3A822}"/>
    <cellStyle name="Millares 2 3 9 5 2" xfId="47160" xr:uid="{BA42E84E-F377-4868-B8C6-5956A5E08EC3}"/>
    <cellStyle name="Millares 2 3 9 5 3" xfId="29655" xr:uid="{0AEE9E33-F543-45E1-A1DC-349838DAED32}"/>
    <cellStyle name="Millares 2 3 9 6" xfId="38408" xr:uid="{45E900D8-5319-4131-AB66-12BA5B990624}"/>
    <cellStyle name="Millares 2 3 9 7" xfId="20903" xr:uid="{84BF3C33-2C7A-4593-914B-236DA997ED56}"/>
    <cellStyle name="Millares 2 4" xfId="218" xr:uid="{00000000-0005-0000-0000-0000E2100000}"/>
    <cellStyle name="Millares 2 4 10" xfId="5042" xr:uid="{00000000-0005-0000-0000-0000E3100000}"/>
    <cellStyle name="Millares 2 4 10 2" xfId="9419" xr:uid="{00000000-0005-0000-0000-0000E4100000}"/>
    <cellStyle name="Millares 2 4 10 2 2" xfId="18172" xr:uid="{5FBD4805-545C-47E4-AE90-5168D010B67B}"/>
    <cellStyle name="Millares 2 4 10 2 2 2" xfId="53182" xr:uid="{7F579FFD-2429-4661-B330-2437AABCF998}"/>
    <cellStyle name="Millares 2 4 10 2 2 3" xfId="35677" xr:uid="{99C6270A-62C4-423D-8253-BE5352112B1A}"/>
    <cellStyle name="Millares 2 4 10 2 3" xfId="44430" xr:uid="{B3BBC8BC-7576-4D16-9019-CB623E9B8D6F}"/>
    <cellStyle name="Millares 2 4 10 2 4" xfId="26925" xr:uid="{5B7F8B44-F5EF-4A22-B0CB-DEA75AE3F42B}"/>
    <cellStyle name="Millares 2 4 10 3" xfId="13796" xr:uid="{69CFF7E3-E618-4579-85EC-ED5B75048876}"/>
    <cellStyle name="Millares 2 4 10 3 2" xfId="48806" xr:uid="{3FABB1F4-A9EF-43E8-BF3E-6A2EFF08C177}"/>
    <cellStyle name="Millares 2 4 10 3 3" xfId="31301" xr:uid="{3C0433DD-A27B-4F93-BCAF-06DFE11688AB}"/>
    <cellStyle name="Millares 2 4 10 4" xfId="40054" xr:uid="{E3ECEAC8-4EB5-4C12-92B5-09A1E823B69A}"/>
    <cellStyle name="Millares 2 4 10 5" xfId="22549" xr:uid="{29EA09D5-63A2-4AEF-9949-51E56FABB878}"/>
    <cellStyle name="Millares 2 4 11" xfId="7231" xr:uid="{00000000-0005-0000-0000-0000E5100000}"/>
    <cellStyle name="Millares 2 4 11 2" xfId="15984" xr:uid="{21D94050-D20D-4CDB-9784-C5ABB492F3D8}"/>
    <cellStyle name="Millares 2 4 11 2 2" xfId="50994" xr:uid="{8DB4E73A-6C95-41FE-940F-85B762864072}"/>
    <cellStyle name="Millares 2 4 11 2 3" xfId="33489" xr:uid="{78471DF9-D0EE-4EA9-848B-CAC5156FBF13}"/>
    <cellStyle name="Millares 2 4 11 3" xfId="42242" xr:uid="{C029EC4A-FFC6-486F-85E4-F8F6005A3183}"/>
    <cellStyle name="Millares 2 4 11 4" xfId="24737" xr:uid="{60B1AD85-7A47-4B7E-8964-CCC1B40B8DA0}"/>
    <cellStyle name="Millares 2 4 12" xfId="11608" xr:uid="{875F037F-D345-4E12-A51D-6CF33E40624F}"/>
    <cellStyle name="Millares 2 4 12 2" xfId="46618" xr:uid="{5195A3A0-3163-4181-9D3C-EE130902B104}"/>
    <cellStyle name="Millares 2 4 12 3" xfId="29113" xr:uid="{7A4AC4C8-01F1-4E31-B797-122481E03F04}"/>
    <cellStyle name="Millares 2 4 13" xfId="37866" xr:uid="{016BBFBE-4DAE-40CF-AFAF-B6CE096BF0F7}"/>
    <cellStyle name="Millares 2 4 14" xfId="20361" xr:uid="{3232B173-1197-4324-8EFB-2C681A30E7EC}"/>
    <cellStyle name="Millares 2 4 2" xfId="219" xr:uid="{00000000-0005-0000-0000-0000E6100000}"/>
    <cellStyle name="Millares 2 4 2 10" xfId="11609" xr:uid="{C4A06480-5A76-414A-BEFC-2FEFE62C54A9}"/>
    <cellStyle name="Millares 2 4 2 10 2" xfId="46619" xr:uid="{EAB5EB79-5C28-42D8-AF1F-16DCF3401C01}"/>
    <cellStyle name="Millares 2 4 2 10 3" xfId="29114" xr:uid="{2EB75CAE-8FC0-4F6D-BC38-CFE59E0C895A}"/>
    <cellStyle name="Millares 2 4 2 11" xfId="37867" xr:uid="{69AC897A-1582-4A51-A054-6812ADBFF922}"/>
    <cellStyle name="Millares 2 4 2 12" xfId="20362" xr:uid="{FD02045B-03AD-4F81-A18A-7A5117004824}"/>
    <cellStyle name="Millares 2 4 2 2" xfId="2948" xr:uid="{00000000-0005-0000-0000-0000E7100000}"/>
    <cellStyle name="Millares 2 4 2 2 10" xfId="20465" xr:uid="{DEA8F1A6-0342-4278-A036-163F73C8BA57}"/>
    <cellStyle name="Millares 2 4 2 2 2" xfId="3060" xr:uid="{00000000-0005-0000-0000-0000E8100000}"/>
    <cellStyle name="Millares 2 4 2 2 2 2" xfId="3336" xr:uid="{00000000-0005-0000-0000-0000E9100000}"/>
    <cellStyle name="Millares 2 4 2 2 2 2 2" xfId="3889" xr:uid="{00000000-0005-0000-0000-0000EA100000}"/>
    <cellStyle name="Millares 2 4 2 2 2 2 2 2" xfId="4985" xr:uid="{00000000-0005-0000-0000-0000EB100000}"/>
    <cellStyle name="Millares 2 4 2 2 2 2 2 2 2" xfId="7174" xr:uid="{00000000-0005-0000-0000-0000EC100000}"/>
    <cellStyle name="Millares 2 4 2 2 2 2 2 2 2 2" xfId="11551" xr:uid="{00000000-0005-0000-0000-0000ED100000}"/>
    <cellStyle name="Millares 2 4 2 2 2 2 2 2 2 2 2" xfId="20304" xr:uid="{28D77A04-097F-4F2A-B180-383AFF86D417}"/>
    <cellStyle name="Millares 2 4 2 2 2 2 2 2 2 2 2 2" xfId="55314" xr:uid="{D10DB55F-CC63-47CF-BF75-A79F2A4626AB}"/>
    <cellStyle name="Millares 2 4 2 2 2 2 2 2 2 2 2 3" xfId="37809" xr:uid="{6FD39767-1298-4B3B-A9F1-4FC7CD0B1F08}"/>
    <cellStyle name="Millares 2 4 2 2 2 2 2 2 2 2 3" xfId="46562" xr:uid="{752B595F-5ECA-49F9-9A9C-A644FECEFA3C}"/>
    <cellStyle name="Millares 2 4 2 2 2 2 2 2 2 2 4" xfId="29057" xr:uid="{639B5C6F-81E6-49F5-81EF-A0D9DBE5CC75}"/>
    <cellStyle name="Millares 2 4 2 2 2 2 2 2 2 3" xfId="15928" xr:uid="{25E99BE5-8132-4ABC-9957-913C91967F64}"/>
    <cellStyle name="Millares 2 4 2 2 2 2 2 2 2 3 2" xfId="50938" xr:uid="{2EE18FD6-77C3-4E49-8220-5E82A56765FC}"/>
    <cellStyle name="Millares 2 4 2 2 2 2 2 2 2 3 3" xfId="33433" xr:uid="{A389E9E8-9FD2-41B0-B1CC-1380350D6704}"/>
    <cellStyle name="Millares 2 4 2 2 2 2 2 2 2 4" xfId="42186" xr:uid="{4AAD6AC5-3AAA-44ED-BD3A-EDF0C4072EB5}"/>
    <cellStyle name="Millares 2 4 2 2 2 2 2 2 2 5" xfId="24681" xr:uid="{F59FEC57-F3F4-45C5-ABCE-90462D64D353}"/>
    <cellStyle name="Millares 2 4 2 2 2 2 2 2 3" xfId="9363" xr:uid="{00000000-0005-0000-0000-0000EE100000}"/>
    <cellStyle name="Millares 2 4 2 2 2 2 2 2 3 2" xfId="18116" xr:uid="{0B17D3D0-13D6-4F23-878E-11A346F2BEF9}"/>
    <cellStyle name="Millares 2 4 2 2 2 2 2 2 3 2 2" xfId="53126" xr:uid="{18DC1A8F-631E-4CC5-9411-F2802910796D}"/>
    <cellStyle name="Millares 2 4 2 2 2 2 2 2 3 2 3" xfId="35621" xr:uid="{24CAB3ED-642B-4D7A-80A6-1296568639CF}"/>
    <cellStyle name="Millares 2 4 2 2 2 2 2 2 3 3" xfId="44374" xr:uid="{278EFB26-5AD6-4B39-9120-057770AE0946}"/>
    <cellStyle name="Millares 2 4 2 2 2 2 2 2 3 4" xfId="26869" xr:uid="{73C4F900-C12E-4578-A121-FB65211119EF}"/>
    <cellStyle name="Millares 2 4 2 2 2 2 2 2 4" xfId="13740" xr:uid="{B5D1F71C-5A26-4D87-811E-B7A804552B7F}"/>
    <cellStyle name="Millares 2 4 2 2 2 2 2 2 4 2" xfId="48750" xr:uid="{268C8EAF-5030-42F2-87E8-6A3429276C26}"/>
    <cellStyle name="Millares 2 4 2 2 2 2 2 2 4 3" xfId="31245" xr:uid="{5EBC6B3F-660B-4AC6-8FF9-8EA108E314BE}"/>
    <cellStyle name="Millares 2 4 2 2 2 2 2 2 5" xfId="39998" xr:uid="{2EA3568F-39DA-42BC-81E1-2783D261CA5B}"/>
    <cellStyle name="Millares 2 4 2 2 2 2 2 2 6" xfId="22493" xr:uid="{84723C28-3207-4D79-8468-2B2D960DA448}"/>
    <cellStyle name="Millares 2 4 2 2 2 2 2 3" xfId="6080" xr:uid="{00000000-0005-0000-0000-0000EF100000}"/>
    <cellStyle name="Millares 2 4 2 2 2 2 2 3 2" xfId="10457" xr:uid="{00000000-0005-0000-0000-0000F0100000}"/>
    <cellStyle name="Millares 2 4 2 2 2 2 2 3 2 2" xfId="19210" xr:uid="{B524E5DF-D8A9-42B0-99CB-2CE418ADEB48}"/>
    <cellStyle name="Millares 2 4 2 2 2 2 2 3 2 2 2" xfId="54220" xr:uid="{9622BB53-D64B-41CE-96B0-34045CDED393}"/>
    <cellStyle name="Millares 2 4 2 2 2 2 2 3 2 2 3" xfId="36715" xr:uid="{94D67306-85AF-436B-BD5F-7E494457D20C}"/>
    <cellStyle name="Millares 2 4 2 2 2 2 2 3 2 3" xfId="45468" xr:uid="{AEAAD785-0172-4CB8-861C-C19065E3B57F}"/>
    <cellStyle name="Millares 2 4 2 2 2 2 2 3 2 4" xfId="27963" xr:uid="{3D32DEA6-C37C-4F08-8238-949B85D104AE}"/>
    <cellStyle name="Millares 2 4 2 2 2 2 2 3 3" xfId="14834" xr:uid="{458AF5E2-9A84-4B73-85B3-B1D5E8606AC4}"/>
    <cellStyle name="Millares 2 4 2 2 2 2 2 3 3 2" xfId="49844" xr:uid="{BDC87FB3-D8AB-46FF-8ED9-12D2F9D6B30D}"/>
    <cellStyle name="Millares 2 4 2 2 2 2 2 3 3 3" xfId="32339" xr:uid="{9FED4D96-23F6-4AD5-9F9C-103D39F4A92C}"/>
    <cellStyle name="Millares 2 4 2 2 2 2 2 3 4" xfId="41092" xr:uid="{10BF925B-FFAF-4CDA-9D5F-2977E123296B}"/>
    <cellStyle name="Millares 2 4 2 2 2 2 2 3 5" xfId="23587" xr:uid="{B5B3B16C-5E6B-4CE1-8B46-C1034CF49C39}"/>
    <cellStyle name="Millares 2 4 2 2 2 2 2 4" xfId="8269" xr:uid="{00000000-0005-0000-0000-0000F1100000}"/>
    <cellStyle name="Millares 2 4 2 2 2 2 2 4 2" xfId="17022" xr:uid="{F753B025-1ADE-48B7-B5F1-D33FD279FC9C}"/>
    <cellStyle name="Millares 2 4 2 2 2 2 2 4 2 2" xfId="52032" xr:uid="{C8365A29-5FC1-46D3-8083-46E26C163FBC}"/>
    <cellStyle name="Millares 2 4 2 2 2 2 2 4 2 3" xfId="34527" xr:uid="{010728C5-20F6-45C9-9FBB-AC94245772DF}"/>
    <cellStyle name="Millares 2 4 2 2 2 2 2 4 3" xfId="43280" xr:uid="{7964369E-C788-4F60-A0FA-6864ABD48694}"/>
    <cellStyle name="Millares 2 4 2 2 2 2 2 4 4" xfId="25775" xr:uid="{BBEA94A6-97FB-4762-B8A2-32B6F723934C}"/>
    <cellStyle name="Millares 2 4 2 2 2 2 2 5" xfId="12646" xr:uid="{F5890421-B1A9-477E-9959-2F444DBB5A71}"/>
    <cellStyle name="Millares 2 4 2 2 2 2 2 5 2" xfId="47656" xr:uid="{136E6C35-9FC6-4F09-B4F7-B37D647EF886}"/>
    <cellStyle name="Millares 2 4 2 2 2 2 2 5 3" xfId="30151" xr:uid="{AB64F249-235D-4645-8FA5-8EA7BB97A197}"/>
    <cellStyle name="Millares 2 4 2 2 2 2 2 6" xfId="38904" xr:uid="{AA4B235C-2C70-4DAD-AF17-FA48F7A58FC0}"/>
    <cellStyle name="Millares 2 4 2 2 2 2 2 7" xfId="21399" xr:uid="{C567C823-FA96-4E2F-BBAF-345F2B68AD70}"/>
    <cellStyle name="Millares 2 4 2 2 2 2 3" xfId="4437" xr:uid="{00000000-0005-0000-0000-0000F2100000}"/>
    <cellStyle name="Millares 2 4 2 2 2 2 3 2" xfId="6626" xr:uid="{00000000-0005-0000-0000-0000F3100000}"/>
    <cellStyle name="Millares 2 4 2 2 2 2 3 2 2" xfId="11003" xr:uid="{00000000-0005-0000-0000-0000F4100000}"/>
    <cellStyle name="Millares 2 4 2 2 2 2 3 2 2 2" xfId="19756" xr:uid="{60C72095-B692-4660-B021-AEC8B59EC9BE}"/>
    <cellStyle name="Millares 2 4 2 2 2 2 3 2 2 2 2" xfId="54766" xr:uid="{2A266382-7E28-4A6B-90FE-B5F445173E9B}"/>
    <cellStyle name="Millares 2 4 2 2 2 2 3 2 2 2 3" xfId="37261" xr:uid="{CAF24790-974B-4B6F-8552-9405FB7F10DF}"/>
    <cellStyle name="Millares 2 4 2 2 2 2 3 2 2 3" xfId="46014" xr:uid="{F8F81B96-9988-45CA-A066-72B5B59609F5}"/>
    <cellStyle name="Millares 2 4 2 2 2 2 3 2 2 4" xfId="28509" xr:uid="{2EB5B094-9C9D-4D31-8812-45491F9F693E}"/>
    <cellStyle name="Millares 2 4 2 2 2 2 3 2 3" xfId="15380" xr:uid="{0AE21CC0-432D-4BDB-8A48-299B1AFC64DF}"/>
    <cellStyle name="Millares 2 4 2 2 2 2 3 2 3 2" xfId="50390" xr:uid="{1D57F9D4-9E5B-4509-B7CA-7A1AD810D161}"/>
    <cellStyle name="Millares 2 4 2 2 2 2 3 2 3 3" xfId="32885" xr:uid="{00F5026E-64A9-4E6B-9619-51CA96B912BF}"/>
    <cellStyle name="Millares 2 4 2 2 2 2 3 2 4" xfId="41638" xr:uid="{A6A2EE82-FA71-4F47-974E-01310CE9819E}"/>
    <cellStyle name="Millares 2 4 2 2 2 2 3 2 5" xfId="24133" xr:uid="{2B5E9359-DB56-4B74-BD12-095913EB42B6}"/>
    <cellStyle name="Millares 2 4 2 2 2 2 3 3" xfId="8815" xr:uid="{00000000-0005-0000-0000-0000F5100000}"/>
    <cellStyle name="Millares 2 4 2 2 2 2 3 3 2" xfId="17568" xr:uid="{0A59A731-F5DA-4FDB-8393-B8E68392B1A5}"/>
    <cellStyle name="Millares 2 4 2 2 2 2 3 3 2 2" xfId="52578" xr:uid="{3A092A28-13F0-42B4-8DAE-79D10F238CBB}"/>
    <cellStyle name="Millares 2 4 2 2 2 2 3 3 2 3" xfId="35073" xr:uid="{F8102C83-FE1B-4BB0-84ED-B060542506A2}"/>
    <cellStyle name="Millares 2 4 2 2 2 2 3 3 3" xfId="43826" xr:uid="{154A866B-D669-4259-BED6-35F8B09AD90F}"/>
    <cellStyle name="Millares 2 4 2 2 2 2 3 3 4" xfId="26321" xr:uid="{64D3C394-856A-4193-A8C8-3498AAD9383E}"/>
    <cellStyle name="Millares 2 4 2 2 2 2 3 4" xfId="13192" xr:uid="{7E78E1BD-1429-4D99-BF78-3FD05E6C1477}"/>
    <cellStyle name="Millares 2 4 2 2 2 2 3 4 2" xfId="48202" xr:uid="{3B1E2082-612A-4B9C-BC09-9EEACF9A8139}"/>
    <cellStyle name="Millares 2 4 2 2 2 2 3 4 3" xfId="30697" xr:uid="{26E61033-4D8B-4E43-9392-033815CC0DA5}"/>
    <cellStyle name="Millares 2 4 2 2 2 2 3 5" xfId="39450" xr:uid="{0375C4D8-7FE4-4374-AF9B-6EC56C573E83}"/>
    <cellStyle name="Millares 2 4 2 2 2 2 3 6" xfId="21945" xr:uid="{199C77C2-05D2-4F43-A57D-06588ABE9820}"/>
    <cellStyle name="Millares 2 4 2 2 2 2 4" xfId="5532" xr:uid="{00000000-0005-0000-0000-0000F6100000}"/>
    <cellStyle name="Millares 2 4 2 2 2 2 4 2" xfId="9909" xr:uid="{00000000-0005-0000-0000-0000F7100000}"/>
    <cellStyle name="Millares 2 4 2 2 2 2 4 2 2" xfId="18662" xr:uid="{4F5E6130-86DB-48D8-B9F0-C4CAA55BB292}"/>
    <cellStyle name="Millares 2 4 2 2 2 2 4 2 2 2" xfId="53672" xr:uid="{9413E446-DF94-429D-AFBD-1EAE330402EC}"/>
    <cellStyle name="Millares 2 4 2 2 2 2 4 2 2 3" xfId="36167" xr:uid="{327CDBFA-2E31-41A4-ACBC-2CD0BD969847}"/>
    <cellStyle name="Millares 2 4 2 2 2 2 4 2 3" xfId="44920" xr:uid="{9059B02D-CCAB-4DAD-8BFA-6DAF49CDF7B8}"/>
    <cellStyle name="Millares 2 4 2 2 2 2 4 2 4" xfId="27415" xr:uid="{993F9EC0-4255-43EA-A22B-E4FFCA1EDC7E}"/>
    <cellStyle name="Millares 2 4 2 2 2 2 4 3" xfId="14286" xr:uid="{8B04D18B-CA2A-4DDA-AC55-E921FAA76902}"/>
    <cellStyle name="Millares 2 4 2 2 2 2 4 3 2" xfId="49296" xr:uid="{ECBAAFD0-8611-4983-870F-1AA186F830BD}"/>
    <cellStyle name="Millares 2 4 2 2 2 2 4 3 3" xfId="31791" xr:uid="{7D4D797C-5FE6-4FD6-A238-860F09B919AE}"/>
    <cellStyle name="Millares 2 4 2 2 2 2 4 4" xfId="40544" xr:uid="{BB05BA46-1B76-4CE6-90B1-3580450278CF}"/>
    <cellStyle name="Millares 2 4 2 2 2 2 4 5" xfId="23039" xr:uid="{89607402-0356-4287-A04A-F1C21C482CD5}"/>
    <cellStyle name="Millares 2 4 2 2 2 2 5" xfId="7721" xr:uid="{00000000-0005-0000-0000-0000F8100000}"/>
    <cellStyle name="Millares 2 4 2 2 2 2 5 2" xfId="16474" xr:uid="{4C3D213D-7FD1-4C2A-ADF9-8A2DBC7B813C}"/>
    <cellStyle name="Millares 2 4 2 2 2 2 5 2 2" xfId="51484" xr:uid="{F0D4B839-E02E-42BF-8398-8123947A4123}"/>
    <cellStyle name="Millares 2 4 2 2 2 2 5 2 3" xfId="33979" xr:uid="{A3ABC1DC-816D-4686-9858-B6D746AEDC5F}"/>
    <cellStyle name="Millares 2 4 2 2 2 2 5 3" xfId="42732" xr:uid="{BF5B42ED-AD9D-4ADC-84C4-1CBA95E7002C}"/>
    <cellStyle name="Millares 2 4 2 2 2 2 5 4" xfId="25227" xr:uid="{F48EF804-C572-4D51-99DC-F2B73F7C655B}"/>
    <cellStyle name="Millares 2 4 2 2 2 2 6" xfId="12098" xr:uid="{C27BC02A-51B1-4929-8950-B9DCC5E9DCD0}"/>
    <cellStyle name="Millares 2 4 2 2 2 2 6 2" xfId="47108" xr:uid="{0A4B4523-A0D7-4B6D-BE6F-F8429966396B}"/>
    <cellStyle name="Millares 2 4 2 2 2 2 6 3" xfId="29603" xr:uid="{7642A092-0E62-44CA-B9DC-AE8AA2BC590A}"/>
    <cellStyle name="Millares 2 4 2 2 2 2 7" xfId="38356" xr:uid="{6F8104BF-664F-4F46-AAEA-4F46AC4C8722}"/>
    <cellStyle name="Millares 2 4 2 2 2 2 8" xfId="20851" xr:uid="{D9642DC3-FF58-419D-89AD-14D084EC179C}"/>
    <cellStyle name="Millares 2 4 2 2 2 3" xfId="3615" xr:uid="{00000000-0005-0000-0000-0000F9100000}"/>
    <cellStyle name="Millares 2 4 2 2 2 3 2" xfId="4711" xr:uid="{00000000-0005-0000-0000-0000FA100000}"/>
    <cellStyle name="Millares 2 4 2 2 2 3 2 2" xfId="6900" xr:uid="{00000000-0005-0000-0000-0000FB100000}"/>
    <cellStyle name="Millares 2 4 2 2 2 3 2 2 2" xfId="11277" xr:uid="{00000000-0005-0000-0000-0000FC100000}"/>
    <cellStyle name="Millares 2 4 2 2 2 3 2 2 2 2" xfId="20030" xr:uid="{B4EE0471-BDC1-4960-8260-4949FDDCB616}"/>
    <cellStyle name="Millares 2 4 2 2 2 3 2 2 2 2 2" xfId="55040" xr:uid="{2C694738-C212-43E7-B7EF-C090B4D7CC97}"/>
    <cellStyle name="Millares 2 4 2 2 2 3 2 2 2 2 3" xfId="37535" xr:uid="{47AE4B83-9D5C-4C6C-8B24-D7ACCAEC2C2C}"/>
    <cellStyle name="Millares 2 4 2 2 2 3 2 2 2 3" xfId="46288" xr:uid="{78BF4513-B0FB-48EC-8206-74655817611A}"/>
    <cellStyle name="Millares 2 4 2 2 2 3 2 2 2 4" xfId="28783" xr:uid="{8BAB8FBD-DD37-4542-84D9-167C9EF583D0}"/>
    <cellStyle name="Millares 2 4 2 2 2 3 2 2 3" xfId="15654" xr:uid="{046EB771-1C02-4F55-B0E4-5C3BB0F89A01}"/>
    <cellStyle name="Millares 2 4 2 2 2 3 2 2 3 2" xfId="50664" xr:uid="{3C62591A-0BC2-4F86-91DC-C18E1AC69DC6}"/>
    <cellStyle name="Millares 2 4 2 2 2 3 2 2 3 3" xfId="33159" xr:uid="{C6DA6E68-4BFA-42D8-B457-51F32BD62C5C}"/>
    <cellStyle name="Millares 2 4 2 2 2 3 2 2 4" xfId="41912" xr:uid="{3269CB4F-900D-4936-A1A9-B95431D90EAE}"/>
    <cellStyle name="Millares 2 4 2 2 2 3 2 2 5" xfId="24407" xr:uid="{6AB11E93-A320-47A0-8BDB-B7075431F94C}"/>
    <cellStyle name="Millares 2 4 2 2 2 3 2 3" xfId="9089" xr:uid="{00000000-0005-0000-0000-0000FD100000}"/>
    <cellStyle name="Millares 2 4 2 2 2 3 2 3 2" xfId="17842" xr:uid="{9D3CFBEC-D01B-4F48-BA88-535D2317BD4D}"/>
    <cellStyle name="Millares 2 4 2 2 2 3 2 3 2 2" xfId="52852" xr:uid="{180A411B-C83F-4205-8BB9-1BD26A416D52}"/>
    <cellStyle name="Millares 2 4 2 2 2 3 2 3 2 3" xfId="35347" xr:uid="{AF93288A-1223-406D-8133-04E94423FA5B}"/>
    <cellStyle name="Millares 2 4 2 2 2 3 2 3 3" xfId="44100" xr:uid="{83B47A19-FFA9-42BE-AAEE-96B282781066}"/>
    <cellStyle name="Millares 2 4 2 2 2 3 2 3 4" xfId="26595" xr:uid="{A9D40383-07EF-466A-A367-3A30D7B18994}"/>
    <cellStyle name="Millares 2 4 2 2 2 3 2 4" xfId="13466" xr:uid="{EA5E5929-740D-4081-9AAB-7F0A445C34AB}"/>
    <cellStyle name="Millares 2 4 2 2 2 3 2 4 2" xfId="48476" xr:uid="{24BE3FEC-1140-4307-8D8C-EFD7A6B77E36}"/>
    <cellStyle name="Millares 2 4 2 2 2 3 2 4 3" xfId="30971" xr:uid="{84117B6A-6FA2-4D00-B648-1C97E840741A}"/>
    <cellStyle name="Millares 2 4 2 2 2 3 2 5" xfId="39724" xr:uid="{B58B13CB-7F10-4122-B302-9AF7956D71C0}"/>
    <cellStyle name="Millares 2 4 2 2 2 3 2 6" xfId="22219" xr:uid="{CD5DF69E-89E5-4C8B-9451-4D9CF72742F5}"/>
    <cellStyle name="Millares 2 4 2 2 2 3 3" xfId="5806" xr:uid="{00000000-0005-0000-0000-0000FE100000}"/>
    <cellStyle name="Millares 2 4 2 2 2 3 3 2" xfId="10183" xr:uid="{00000000-0005-0000-0000-0000FF100000}"/>
    <cellStyle name="Millares 2 4 2 2 2 3 3 2 2" xfId="18936" xr:uid="{3B978CE9-02F8-4EEE-9015-CF60A4E47232}"/>
    <cellStyle name="Millares 2 4 2 2 2 3 3 2 2 2" xfId="53946" xr:uid="{984AD9BB-B43A-48C5-8421-446AE03239AB}"/>
    <cellStyle name="Millares 2 4 2 2 2 3 3 2 2 3" xfId="36441" xr:uid="{579B3334-2F41-47ED-9D78-FE091F7277B0}"/>
    <cellStyle name="Millares 2 4 2 2 2 3 3 2 3" xfId="45194" xr:uid="{5C2870EF-75C5-4A55-9AF3-FD168E0C3A7D}"/>
    <cellStyle name="Millares 2 4 2 2 2 3 3 2 4" xfId="27689" xr:uid="{F0B54297-640A-422B-84FC-3664BC34D331}"/>
    <cellStyle name="Millares 2 4 2 2 2 3 3 3" xfId="14560" xr:uid="{5C9E9FD5-3923-45FE-A967-0C98F1F1F4D1}"/>
    <cellStyle name="Millares 2 4 2 2 2 3 3 3 2" xfId="49570" xr:uid="{9B07A6C4-86F4-4E60-BEFB-674BA4A5B94C}"/>
    <cellStyle name="Millares 2 4 2 2 2 3 3 3 3" xfId="32065" xr:uid="{F0B109C1-1E48-4CDD-A57A-D08DB9FC4D4A}"/>
    <cellStyle name="Millares 2 4 2 2 2 3 3 4" xfId="40818" xr:uid="{6EA94F18-6D8D-4B8E-BE01-3F8FFA2E5378}"/>
    <cellStyle name="Millares 2 4 2 2 2 3 3 5" xfId="23313" xr:uid="{959FF209-4325-4852-AA5D-8196ABC6C229}"/>
    <cellStyle name="Millares 2 4 2 2 2 3 4" xfId="7995" xr:uid="{00000000-0005-0000-0000-000000110000}"/>
    <cellStyle name="Millares 2 4 2 2 2 3 4 2" xfId="16748" xr:uid="{266EE861-F1A3-4136-BE77-6AA23D4D3336}"/>
    <cellStyle name="Millares 2 4 2 2 2 3 4 2 2" xfId="51758" xr:uid="{E604787B-A3D5-4965-87BF-4789F9D46652}"/>
    <cellStyle name="Millares 2 4 2 2 2 3 4 2 3" xfId="34253" xr:uid="{BCD83E51-07B2-429D-A168-C2B6F20A9432}"/>
    <cellStyle name="Millares 2 4 2 2 2 3 4 3" xfId="43006" xr:uid="{F2EE6DDD-CFA2-4D1D-9D4A-7555F3869F04}"/>
    <cellStyle name="Millares 2 4 2 2 2 3 4 4" xfId="25501" xr:uid="{0A31DC47-E2D5-4646-B473-0A8B05EA6C83}"/>
    <cellStyle name="Millares 2 4 2 2 2 3 5" xfId="12372" xr:uid="{E7D1A298-8640-4CE3-86DC-AFA71029789D}"/>
    <cellStyle name="Millares 2 4 2 2 2 3 5 2" xfId="47382" xr:uid="{543B78BB-AD9A-41C3-9682-48C8E1F18CBA}"/>
    <cellStyle name="Millares 2 4 2 2 2 3 5 3" xfId="29877" xr:uid="{CA2864B1-5562-4636-8437-26978D754E77}"/>
    <cellStyle name="Millares 2 4 2 2 2 3 6" xfId="38630" xr:uid="{74666272-2FD8-4602-B475-9FFCF80E76B0}"/>
    <cellStyle name="Millares 2 4 2 2 2 3 7" xfId="21125" xr:uid="{1A7C62AE-FB10-4409-9DAF-92FFBDB357D5}"/>
    <cellStyle name="Millares 2 4 2 2 2 4" xfId="4163" xr:uid="{00000000-0005-0000-0000-000001110000}"/>
    <cellStyle name="Millares 2 4 2 2 2 4 2" xfId="6352" xr:uid="{00000000-0005-0000-0000-000002110000}"/>
    <cellStyle name="Millares 2 4 2 2 2 4 2 2" xfId="10729" xr:uid="{00000000-0005-0000-0000-000003110000}"/>
    <cellStyle name="Millares 2 4 2 2 2 4 2 2 2" xfId="19482" xr:uid="{486CD2AD-F2B5-4DB7-B02C-051A63CBACB5}"/>
    <cellStyle name="Millares 2 4 2 2 2 4 2 2 2 2" xfId="54492" xr:uid="{D26A877A-62E8-4C39-A688-59081C48BF88}"/>
    <cellStyle name="Millares 2 4 2 2 2 4 2 2 2 3" xfId="36987" xr:uid="{BDD98426-B276-4D41-839A-9AA1CA5B8362}"/>
    <cellStyle name="Millares 2 4 2 2 2 4 2 2 3" xfId="45740" xr:uid="{F0D33C11-1183-4713-8A39-CFABA82BA99C}"/>
    <cellStyle name="Millares 2 4 2 2 2 4 2 2 4" xfId="28235" xr:uid="{83534A3E-6567-4BEF-BFF9-A60D5BF89710}"/>
    <cellStyle name="Millares 2 4 2 2 2 4 2 3" xfId="15106" xr:uid="{16C2DC0E-D195-4A00-8C77-F1E50BE45E35}"/>
    <cellStyle name="Millares 2 4 2 2 2 4 2 3 2" xfId="50116" xr:uid="{9903381B-822E-4073-AB2D-246825CCE239}"/>
    <cellStyle name="Millares 2 4 2 2 2 4 2 3 3" xfId="32611" xr:uid="{9E75B8E5-2F44-4378-B812-3F5B036B503A}"/>
    <cellStyle name="Millares 2 4 2 2 2 4 2 4" xfId="41364" xr:uid="{6BBD5D21-E626-4CCC-9E7B-4123927FDB68}"/>
    <cellStyle name="Millares 2 4 2 2 2 4 2 5" xfId="23859" xr:uid="{570D805C-2945-49F2-861B-740035DD9E3F}"/>
    <cellStyle name="Millares 2 4 2 2 2 4 3" xfId="8541" xr:uid="{00000000-0005-0000-0000-000004110000}"/>
    <cellStyle name="Millares 2 4 2 2 2 4 3 2" xfId="17294" xr:uid="{DF7E3EB8-7518-491C-A27C-DD87B3D14681}"/>
    <cellStyle name="Millares 2 4 2 2 2 4 3 2 2" xfId="52304" xr:uid="{E639E033-1418-4754-9EA1-6824235CBAAD}"/>
    <cellStyle name="Millares 2 4 2 2 2 4 3 2 3" xfId="34799" xr:uid="{1D3D8383-7178-4BC2-8104-97B626A19442}"/>
    <cellStyle name="Millares 2 4 2 2 2 4 3 3" xfId="43552" xr:uid="{E50D3C3A-1ADE-4426-AC82-6287CC14A18E}"/>
    <cellStyle name="Millares 2 4 2 2 2 4 3 4" xfId="26047" xr:uid="{E9C8AFCB-5CD2-4190-AA8D-4D36829ED874}"/>
    <cellStyle name="Millares 2 4 2 2 2 4 4" xfId="12918" xr:uid="{31CAB6D9-94C9-46CB-BEB9-BFB7568DEE21}"/>
    <cellStyle name="Millares 2 4 2 2 2 4 4 2" xfId="47928" xr:uid="{58C00447-A833-4134-81C6-0F2EB177474B}"/>
    <cellStyle name="Millares 2 4 2 2 2 4 4 3" xfId="30423" xr:uid="{F0274764-B17D-4EC7-931E-A93893321C62}"/>
    <cellStyle name="Millares 2 4 2 2 2 4 5" xfId="39176" xr:uid="{4FFE0C43-9FC6-4850-B95C-0BB02A536B0A}"/>
    <cellStyle name="Millares 2 4 2 2 2 4 6" xfId="21671" xr:uid="{D97C61F5-654D-48EE-8366-67E023219DA4}"/>
    <cellStyle name="Millares 2 4 2 2 2 5" xfId="5258" xr:uid="{00000000-0005-0000-0000-000005110000}"/>
    <cellStyle name="Millares 2 4 2 2 2 5 2" xfId="9635" xr:uid="{00000000-0005-0000-0000-000006110000}"/>
    <cellStyle name="Millares 2 4 2 2 2 5 2 2" xfId="18388" xr:uid="{605A2DF1-4DDF-4D9B-A5CE-257FB84CEEAB}"/>
    <cellStyle name="Millares 2 4 2 2 2 5 2 2 2" xfId="53398" xr:uid="{FDF788E3-AA6F-4222-9988-B261E677F9CC}"/>
    <cellStyle name="Millares 2 4 2 2 2 5 2 2 3" xfId="35893" xr:uid="{E5F8FEF5-BC43-46FD-8AA1-B172CB939D9C}"/>
    <cellStyle name="Millares 2 4 2 2 2 5 2 3" xfId="44646" xr:uid="{5596A4DB-9858-450A-B4D5-D6D783A64417}"/>
    <cellStyle name="Millares 2 4 2 2 2 5 2 4" xfId="27141" xr:uid="{314E7D2B-030C-4411-9202-0708EC361094}"/>
    <cellStyle name="Millares 2 4 2 2 2 5 3" xfId="14012" xr:uid="{E03DA72B-451D-4B21-B0CC-5A77569F6DC7}"/>
    <cellStyle name="Millares 2 4 2 2 2 5 3 2" xfId="49022" xr:uid="{C3B2661A-6B24-4646-AB26-F4DA75993EE5}"/>
    <cellStyle name="Millares 2 4 2 2 2 5 3 3" xfId="31517" xr:uid="{565D7A34-0E3B-400C-BBB8-226422013FD4}"/>
    <cellStyle name="Millares 2 4 2 2 2 5 4" xfId="40270" xr:uid="{271F81C4-80A3-4795-B77E-467A27558F35}"/>
    <cellStyle name="Millares 2 4 2 2 2 5 5" xfId="22765" xr:uid="{B71355AE-0B7B-4177-9A9E-9ADA4870E863}"/>
    <cellStyle name="Millares 2 4 2 2 2 6" xfId="7447" xr:uid="{00000000-0005-0000-0000-000007110000}"/>
    <cellStyle name="Millares 2 4 2 2 2 6 2" xfId="16200" xr:uid="{5B6A8CAA-807C-4F97-97B9-F01C97EC147C}"/>
    <cellStyle name="Millares 2 4 2 2 2 6 2 2" xfId="51210" xr:uid="{31D2A6EF-1A9F-4A8E-9AC2-AA5A15ADDF26}"/>
    <cellStyle name="Millares 2 4 2 2 2 6 2 3" xfId="33705" xr:uid="{818C17D8-9145-4D67-A286-3EB54C0FE69D}"/>
    <cellStyle name="Millares 2 4 2 2 2 6 3" xfId="42458" xr:uid="{743F7C4A-138B-4B72-8751-96F2110CD9E8}"/>
    <cellStyle name="Millares 2 4 2 2 2 6 4" xfId="24953" xr:uid="{C9C23127-DD78-4DD4-AB48-C00725F0AFDC}"/>
    <cellStyle name="Millares 2 4 2 2 2 7" xfId="11824" xr:uid="{DDD87270-09F9-470F-894F-FA0DB8399865}"/>
    <cellStyle name="Millares 2 4 2 2 2 7 2" xfId="46834" xr:uid="{5B0A4CA2-78C1-475C-BB5A-48241C049AFD}"/>
    <cellStyle name="Millares 2 4 2 2 2 7 3" xfId="29329" xr:uid="{AC7F53D2-2BDF-4270-B520-79F5B0BC87E9}"/>
    <cellStyle name="Millares 2 4 2 2 2 8" xfId="38082" xr:uid="{1418620C-9CE7-4042-B5E0-B0B4D7FD7DDF}"/>
    <cellStyle name="Millares 2 4 2 2 2 9" xfId="20577" xr:uid="{734F1008-86BC-4BC6-A5B3-3D9AE34C01E2}"/>
    <cellStyle name="Millares 2 4 2 2 3" xfId="3224" xr:uid="{00000000-0005-0000-0000-000008110000}"/>
    <cellStyle name="Millares 2 4 2 2 3 2" xfId="3777" xr:uid="{00000000-0005-0000-0000-000009110000}"/>
    <cellStyle name="Millares 2 4 2 2 3 2 2" xfId="4873" xr:uid="{00000000-0005-0000-0000-00000A110000}"/>
    <cellStyle name="Millares 2 4 2 2 3 2 2 2" xfId="7062" xr:uid="{00000000-0005-0000-0000-00000B110000}"/>
    <cellStyle name="Millares 2 4 2 2 3 2 2 2 2" xfId="11439" xr:uid="{00000000-0005-0000-0000-00000C110000}"/>
    <cellStyle name="Millares 2 4 2 2 3 2 2 2 2 2" xfId="20192" xr:uid="{AD4A1651-FBBE-462F-97FC-2D0DA2B97CF4}"/>
    <cellStyle name="Millares 2 4 2 2 3 2 2 2 2 2 2" xfId="55202" xr:uid="{506C69DC-6D01-4BDF-B775-EEC071398359}"/>
    <cellStyle name="Millares 2 4 2 2 3 2 2 2 2 2 3" xfId="37697" xr:uid="{B60B9610-0369-4943-B705-B4D8CF013381}"/>
    <cellStyle name="Millares 2 4 2 2 3 2 2 2 2 3" xfId="46450" xr:uid="{D39DE1FF-E645-4AEC-B788-86EB3504C446}"/>
    <cellStyle name="Millares 2 4 2 2 3 2 2 2 2 4" xfId="28945" xr:uid="{819026E1-F62A-46E2-B0F8-2912D6D7B4EA}"/>
    <cellStyle name="Millares 2 4 2 2 3 2 2 2 3" xfId="15816" xr:uid="{3D38A176-450B-472F-8526-97663CDAEE90}"/>
    <cellStyle name="Millares 2 4 2 2 3 2 2 2 3 2" xfId="50826" xr:uid="{B49FE919-F237-4AF6-9DFB-5B9CE73810ED}"/>
    <cellStyle name="Millares 2 4 2 2 3 2 2 2 3 3" xfId="33321" xr:uid="{8762DD79-BF6A-469E-8F9F-1C8F4492B4E9}"/>
    <cellStyle name="Millares 2 4 2 2 3 2 2 2 4" xfId="42074" xr:uid="{552D9D54-3286-4D95-9AF7-35ED8D5E89A3}"/>
    <cellStyle name="Millares 2 4 2 2 3 2 2 2 5" xfId="24569" xr:uid="{093509A8-8BF9-4BE5-B7C9-71724AA27CE4}"/>
    <cellStyle name="Millares 2 4 2 2 3 2 2 3" xfId="9251" xr:uid="{00000000-0005-0000-0000-00000D110000}"/>
    <cellStyle name="Millares 2 4 2 2 3 2 2 3 2" xfId="18004" xr:uid="{0F16CFFC-52BD-4EFF-B57E-E0882E3D7BD4}"/>
    <cellStyle name="Millares 2 4 2 2 3 2 2 3 2 2" xfId="53014" xr:uid="{DFFE157B-C1F5-4EF9-8676-C26E2966DD02}"/>
    <cellStyle name="Millares 2 4 2 2 3 2 2 3 2 3" xfId="35509" xr:uid="{0481344B-989C-40DB-9C58-B5784CD29F5A}"/>
    <cellStyle name="Millares 2 4 2 2 3 2 2 3 3" xfId="44262" xr:uid="{C3F23808-E05F-4BD0-92C9-2952B3490212}"/>
    <cellStyle name="Millares 2 4 2 2 3 2 2 3 4" xfId="26757" xr:uid="{B45784E9-8A2F-4F21-AA80-B669990FEDD1}"/>
    <cellStyle name="Millares 2 4 2 2 3 2 2 4" xfId="13628" xr:uid="{F10E9CA9-BAE6-4C76-B630-EBE0C03CCA37}"/>
    <cellStyle name="Millares 2 4 2 2 3 2 2 4 2" xfId="48638" xr:uid="{20272352-0B77-400B-963C-F19236B194C5}"/>
    <cellStyle name="Millares 2 4 2 2 3 2 2 4 3" xfId="31133" xr:uid="{37448296-D5F5-4448-98CB-D6F79258223B}"/>
    <cellStyle name="Millares 2 4 2 2 3 2 2 5" xfId="39886" xr:uid="{30BEC526-8F02-4FC7-82BC-9FEFE332A0B1}"/>
    <cellStyle name="Millares 2 4 2 2 3 2 2 6" xfId="22381" xr:uid="{340B49D5-A261-455F-9CB2-A495BE78ED85}"/>
    <cellStyle name="Millares 2 4 2 2 3 2 3" xfId="5968" xr:uid="{00000000-0005-0000-0000-00000E110000}"/>
    <cellStyle name="Millares 2 4 2 2 3 2 3 2" xfId="10345" xr:uid="{00000000-0005-0000-0000-00000F110000}"/>
    <cellStyle name="Millares 2 4 2 2 3 2 3 2 2" xfId="19098" xr:uid="{1994EDCB-A411-4524-B5AB-C7B49040E6E0}"/>
    <cellStyle name="Millares 2 4 2 2 3 2 3 2 2 2" xfId="54108" xr:uid="{1798A292-A878-408E-B89F-AC74C12BFCCA}"/>
    <cellStyle name="Millares 2 4 2 2 3 2 3 2 2 3" xfId="36603" xr:uid="{E3883083-2E65-4F64-B6E0-56E1D55EE7D4}"/>
    <cellStyle name="Millares 2 4 2 2 3 2 3 2 3" xfId="45356" xr:uid="{158E5AB7-C358-4CD5-A63F-2786D1F233B4}"/>
    <cellStyle name="Millares 2 4 2 2 3 2 3 2 4" xfId="27851" xr:uid="{48CEB263-5CA7-4F87-B831-7575EDACF637}"/>
    <cellStyle name="Millares 2 4 2 2 3 2 3 3" xfId="14722" xr:uid="{5FDD963C-7195-4861-AA90-06300CAE89EA}"/>
    <cellStyle name="Millares 2 4 2 2 3 2 3 3 2" xfId="49732" xr:uid="{773BF5FF-CFBB-49A8-82BB-9D9A566969E1}"/>
    <cellStyle name="Millares 2 4 2 2 3 2 3 3 3" xfId="32227" xr:uid="{D402B784-0DCD-48B8-BE93-AF5EC0ACA3D1}"/>
    <cellStyle name="Millares 2 4 2 2 3 2 3 4" xfId="40980" xr:uid="{4E0125B3-C218-4E77-B961-450B4072286F}"/>
    <cellStyle name="Millares 2 4 2 2 3 2 3 5" xfId="23475" xr:uid="{3740D6E8-3B23-4596-B703-9C5AE0E17EC9}"/>
    <cellStyle name="Millares 2 4 2 2 3 2 4" xfId="8157" xr:uid="{00000000-0005-0000-0000-000010110000}"/>
    <cellStyle name="Millares 2 4 2 2 3 2 4 2" xfId="16910" xr:uid="{200264D2-1EA1-4E4C-8849-0606E601D199}"/>
    <cellStyle name="Millares 2 4 2 2 3 2 4 2 2" xfId="51920" xr:uid="{1FD32B1B-D216-4963-A808-78A720C519F9}"/>
    <cellStyle name="Millares 2 4 2 2 3 2 4 2 3" xfId="34415" xr:uid="{5970D300-7DB8-4C0B-B227-7E244F39DA9D}"/>
    <cellStyle name="Millares 2 4 2 2 3 2 4 3" xfId="43168" xr:uid="{75B3C9F8-E6B5-4586-A575-D84DFD57B635}"/>
    <cellStyle name="Millares 2 4 2 2 3 2 4 4" xfId="25663" xr:uid="{FDB03651-2F69-4FED-84E1-6EC8E31F0478}"/>
    <cellStyle name="Millares 2 4 2 2 3 2 5" xfId="12534" xr:uid="{6D3BD523-688C-436A-8B19-BC5EB6AE077D}"/>
    <cellStyle name="Millares 2 4 2 2 3 2 5 2" xfId="47544" xr:uid="{83F01D39-6531-4E5D-83FF-FAF331274987}"/>
    <cellStyle name="Millares 2 4 2 2 3 2 5 3" xfId="30039" xr:uid="{6804A02B-EF63-4A5D-9040-89A1CE37BEB7}"/>
    <cellStyle name="Millares 2 4 2 2 3 2 6" xfId="38792" xr:uid="{C81E8589-F36A-4216-8E31-4F42EB6AE0A6}"/>
    <cellStyle name="Millares 2 4 2 2 3 2 7" xfId="21287" xr:uid="{5A912ADF-6B2B-4100-BC8A-E9B180C580CE}"/>
    <cellStyle name="Millares 2 4 2 2 3 3" xfId="4325" xr:uid="{00000000-0005-0000-0000-000011110000}"/>
    <cellStyle name="Millares 2 4 2 2 3 3 2" xfId="6514" xr:uid="{00000000-0005-0000-0000-000012110000}"/>
    <cellStyle name="Millares 2 4 2 2 3 3 2 2" xfId="10891" xr:uid="{00000000-0005-0000-0000-000013110000}"/>
    <cellStyle name="Millares 2 4 2 2 3 3 2 2 2" xfId="19644" xr:uid="{B295F80F-3582-4851-8B11-89CFEDC55EC9}"/>
    <cellStyle name="Millares 2 4 2 2 3 3 2 2 2 2" xfId="54654" xr:uid="{EB8B4E7D-426E-40FB-A48D-8ADB342C3F1A}"/>
    <cellStyle name="Millares 2 4 2 2 3 3 2 2 2 3" xfId="37149" xr:uid="{697540F2-2B2F-440B-81E9-FE67945E0A7F}"/>
    <cellStyle name="Millares 2 4 2 2 3 3 2 2 3" xfId="45902" xr:uid="{D5DBDDE7-7853-422F-9A06-797B0AE533B1}"/>
    <cellStyle name="Millares 2 4 2 2 3 3 2 2 4" xfId="28397" xr:uid="{21B39896-6BE7-434C-ACF5-CE1067875179}"/>
    <cellStyle name="Millares 2 4 2 2 3 3 2 3" xfId="15268" xr:uid="{7C4AA46D-4BA2-40B5-8CD6-EB2F484784B8}"/>
    <cellStyle name="Millares 2 4 2 2 3 3 2 3 2" xfId="50278" xr:uid="{368D2AAF-779D-42BA-B89F-BF0DCEA7C4B2}"/>
    <cellStyle name="Millares 2 4 2 2 3 3 2 3 3" xfId="32773" xr:uid="{C6DD137C-2923-4C21-A0F2-87CA1D986DC9}"/>
    <cellStyle name="Millares 2 4 2 2 3 3 2 4" xfId="41526" xr:uid="{6A5C04A3-33C7-464C-99D8-9EFD47A85D83}"/>
    <cellStyle name="Millares 2 4 2 2 3 3 2 5" xfId="24021" xr:uid="{DECE2950-733D-49E1-8DD7-62B7D312E6F4}"/>
    <cellStyle name="Millares 2 4 2 2 3 3 3" xfId="8703" xr:uid="{00000000-0005-0000-0000-000014110000}"/>
    <cellStyle name="Millares 2 4 2 2 3 3 3 2" xfId="17456" xr:uid="{A449A9EC-5D43-435D-B6D3-F624CD182A27}"/>
    <cellStyle name="Millares 2 4 2 2 3 3 3 2 2" xfId="52466" xr:uid="{0A5C77DC-F16A-4249-AB3E-51A4FAC55DF6}"/>
    <cellStyle name="Millares 2 4 2 2 3 3 3 2 3" xfId="34961" xr:uid="{6E48C914-027A-4BBC-8BD6-C941B4A9BF1D}"/>
    <cellStyle name="Millares 2 4 2 2 3 3 3 3" xfId="43714" xr:uid="{5D5D4F4C-2BA9-446F-9246-879E64684979}"/>
    <cellStyle name="Millares 2 4 2 2 3 3 3 4" xfId="26209" xr:uid="{C1A9B242-FBFE-4F7A-B57C-598FDFA3EFD1}"/>
    <cellStyle name="Millares 2 4 2 2 3 3 4" xfId="13080" xr:uid="{E97BE399-B4F4-4CC3-AFCC-322C10D417F5}"/>
    <cellStyle name="Millares 2 4 2 2 3 3 4 2" xfId="48090" xr:uid="{E88F3656-17BF-4A98-8EF2-92EACC99F82D}"/>
    <cellStyle name="Millares 2 4 2 2 3 3 4 3" xfId="30585" xr:uid="{FE2FADDF-DE17-4F04-9CBE-A258390E03F7}"/>
    <cellStyle name="Millares 2 4 2 2 3 3 5" xfId="39338" xr:uid="{4743493B-BBAB-4E1B-AF8D-F72BADBB6820}"/>
    <cellStyle name="Millares 2 4 2 2 3 3 6" xfId="21833" xr:uid="{E6EA1A51-92E9-4AD0-ADDB-CAA7E192DB73}"/>
    <cellStyle name="Millares 2 4 2 2 3 4" xfId="5420" xr:uid="{00000000-0005-0000-0000-000015110000}"/>
    <cellStyle name="Millares 2 4 2 2 3 4 2" xfId="9797" xr:uid="{00000000-0005-0000-0000-000016110000}"/>
    <cellStyle name="Millares 2 4 2 2 3 4 2 2" xfId="18550" xr:uid="{5DCD2092-7C4A-49FF-A8D3-F72F159AF0DC}"/>
    <cellStyle name="Millares 2 4 2 2 3 4 2 2 2" xfId="53560" xr:uid="{1D337D8F-3EF4-4AEE-9EBE-717E29EA175D}"/>
    <cellStyle name="Millares 2 4 2 2 3 4 2 2 3" xfId="36055" xr:uid="{26687D2C-E0DE-4DDA-A1AE-3B968085B329}"/>
    <cellStyle name="Millares 2 4 2 2 3 4 2 3" xfId="44808" xr:uid="{6863EABB-2779-4C57-BE84-ECCBA9888182}"/>
    <cellStyle name="Millares 2 4 2 2 3 4 2 4" xfId="27303" xr:uid="{C10656DE-0495-4DF6-AC0D-96566F86C015}"/>
    <cellStyle name="Millares 2 4 2 2 3 4 3" xfId="14174" xr:uid="{6019D4BE-2D76-4F2D-A8BB-2A5B27E4F315}"/>
    <cellStyle name="Millares 2 4 2 2 3 4 3 2" xfId="49184" xr:uid="{9C48ED5E-E442-4113-9CE5-96AC5E23F2C3}"/>
    <cellStyle name="Millares 2 4 2 2 3 4 3 3" xfId="31679" xr:uid="{382AE025-C6FF-42C6-BB1C-CE0A963BC1DD}"/>
    <cellStyle name="Millares 2 4 2 2 3 4 4" xfId="40432" xr:uid="{755B2BB2-6D22-4BBC-8BA0-CCD82A0D2F4B}"/>
    <cellStyle name="Millares 2 4 2 2 3 4 5" xfId="22927" xr:uid="{8F51B44F-5238-4A99-AC77-F493C9B8375B}"/>
    <cellStyle name="Millares 2 4 2 2 3 5" xfId="7609" xr:uid="{00000000-0005-0000-0000-000017110000}"/>
    <cellStyle name="Millares 2 4 2 2 3 5 2" xfId="16362" xr:uid="{694CC6A8-C542-4099-9056-84DEF7ADD4D8}"/>
    <cellStyle name="Millares 2 4 2 2 3 5 2 2" xfId="51372" xr:uid="{55850035-D9A7-4F5C-88BB-577179C5A2AA}"/>
    <cellStyle name="Millares 2 4 2 2 3 5 2 3" xfId="33867" xr:uid="{68D2E6E9-F227-4ECC-BA1A-36ED43C2DA81}"/>
    <cellStyle name="Millares 2 4 2 2 3 5 3" xfId="42620" xr:uid="{8F64CCEC-F08A-4A3B-837C-29747B8597B4}"/>
    <cellStyle name="Millares 2 4 2 2 3 5 4" xfId="25115" xr:uid="{77173E04-EA1A-4D4A-AD54-0C0713279DA1}"/>
    <cellStyle name="Millares 2 4 2 2 3 6" xfId="11986" xr:uid="{F63EEBF7-74CC-4A77-B20F-F1A1394CB89A}"/>
    <cellStyle name="Millares 2 4 2 2 3 6 2" xfId="46996" xr:uid="{F97D192D-9BE7-41C9-91F1-D7DA42035BA4}"/>
    <cellStyle name="Millares 2 4 2 2 3 6 3" xfId="29491" xr:uid="{16948C1A-41A1-4BAE-828A-6735A9916C35}"/>
    <cellStyle name="Millares 2 4 2 2 3 7" xfId="38244" xr:uid="{5B390DCB-93DD-48E1-B6DB-31042ECF4839}"/>
    <cellStyle name="Millares 2 4 2 2 3 8" xfId="20739" xr:uid="{D1A4DA97-DC1F-4ED0-8C97-335F88C7607E}"/>
    <cellStyle name="Millares 2 4 2 2 4" xfId="3503" xr:uid="{00000000-0005-0000-0000-000018110000}"/>
    <cellStyle name="Millares 2 4 2 2 4 2" xfId="4599" xr:uid="{00000000-0005-0000-0000-000019110000}"/>
    <cellStyle name="Millares 2 4 2 2 4 2 2" xfId="6788" xr:uid="{00000000-0005-0000-0000-00001A110000}"/>
    <cellStyle name="Millares 2 4 2 2 4 2 2 2" xfId="11165" xr:uid="{00000000-0005-0000-0000-00001B110000}"/>
    <cellStyle name="Millares 2 4 2 2 4 2 2 2 2" xfId="19918" xr:uid="{840FF545-3358-4624-A907-DD4149B5758A}"/>
    <cellStyle name="Millares 2 4 2 2 4 2 2 2 2 2" xfId="54928" xr:uid="{F7C673C1-F161-40F6-9A25-5069BB76E0E4}"/>
    <cellStyle name="Millares 2 4 2 2 4 2 2 2 2 3" xfId="37423" xr:uid="{1FADBBCC-C4ED-407F-B91C-C02BDBF0B0AF}"/>
    <cellStyle name="Millares 2 4 2 2 4 2 2 2 3" xfId="46176" xr:uid="{594D7215-B17A-40B0-B230-2116CC95EEB8}"/>
    <cellStyle name="Millares 2 4 2 2 4 2 2 2 4" xfId="28671" xr:uid="{2D9F6EA8-131E-4BF5-806A-ABCD6B73BA7F}"/>
    <cellStyle name="Millares 2 4 2 2 4 2 2 3" xfId="15542" xr:uid="{56D1CCB1-0842-40A4-8DC7-5A276FE1E0C6}"/>
    <cellStyle name="Millares 2 4 2 2 4 2 2 3 2" xfId="50552" xr:uid="{FCE12A72-3CCE-4A2A-9164-30A1B4D24EC2}"/>
    <cellStyle name="Millares 2 4 2 2 4 2 2 3 3" xfId="33047" xr:uid="{EA18A140-752D-4E64-A420-A26972BEB665}"/>
    <cellStyle name="Millares 2 4 2 2 4 2 2 4" xfId="41800" xr:uid="{7A1207DC-2572-4FC6-B94F-F97DF57969E6}"/>
    <cellStyle name="Millares 2 4 2 2 4 2 2 5" xfId="24295" xr:uid="{035361DA-9E41-4F9D-9D9C-0DC4BD197A55}"/>
    <cellStyle name="Millares 2 4 2 2 4 2 3" xfId="8977" xr:uid="{00000000-0005-0000-0000-00001C110000}"/>
    <cellStyle name="Millares 2 4 2 2 4 2 3 2" xfId="17730" xr:uid="{4038C4AA-DA64-4E3F-880A-B0CF2CB93B37}"/>
    <cellStyle name="Millares 2 4 2 2 4 2 3 2 2" xfId="52740" xr:uid="{53C2E1DA-1CDA-4208-9AFE-9E83D3D9F54E}"/>
    <cellStyle name="Millares 2 4 2 2 4 2 3 2 3" xfId="35235" xr:uid="{0FAF4F20-20BA-43CB-A319-0AA4F210A7B9}"/>
    <cellStyle name="Millares 2 4 2 2 4 2 3 3" xfId="43988" xr:uid="{8F7EFD04-73EC-4537-AECF-DDDCAB95686C}"/>
    <cellStyle name="Millares 2 4 2 2 4 2 3 4" xfId="26483" xr:uid="{78EEA193-C0CD-438A-B364-686A350DEC8A}"/>
    <cellStyle name="Millares 2 4 2 2 4 2 4" xfId="13354" xr:uid="{6130E104-9FFC-4851-B9AA-8CF739776E8A}"/>
    <cellStyle name="Millares 2 4 2 2 4 2 4 2" xfId="48364" xr:uid="{4FF4D81D-1037-4F09-9E8E-516336096E83}"/>
    <cellStyle name="Millares 2 4 2 2 4 2 4 3" xfId="30859" xr:uid="{EA3C8C93-0298-45E5-83A1-E26C354DCC61}"/>
    <cellStyle name="Millares 2 4 2 2 4 2 5" xfId="39612" xr:uid="{73F85B57-2EC7-4AF7-A59D-20706FF514B5}"/>
    <cellStyle name="Millares 2 4 2 2 4 2 6" xfId="22107" xr:uid="{6CD967B9-DBAB-498D-9B08-80F82FB89A07}"/>
    <cellStyle name="Millares 2 4 2 2 4 3" xfId="5694" xr:uid="{00000000-0005-0000-0000-00001D110000}"/>
    <cellStyle name="Millares 2 4 2 2 4 3 2" xfId="10071" xr:uid="{00000000-0005-0000-0000-00001E110000}"/>
    <cellStyle name="Millares 2 4 2 2 4 3 2 2" xfId="18824" xr:uid="{64DD81A3-52E6-4CD6-9D52-B90681A9ADF2}"/>
    <cellStyle name="Millares 2 4 2 2 4 3 2 2 2" xfId="53834" xr:uid="{F313764C-B142-4E5F-80CB-04A0BDF0999F}"/>
    <cellStyle name="Millares 2 4 2 2 4 3 2 2 3" xfId="36329" xr:uid="{2DCE4514-0E1B-4B81-9D0B-372822BC842A}"/>
    <cellStyle name="Millares 2 4 2 2 4 3 2 3" xfId="45082" xr:uid="{DCB68A03-5D64-4FD0-8744-EB9837E6CACD}"/>
    <cellStyle name="Millares 2 4 2 2 4 3 2 4" xfId="27577" xr:uid="{81307514-17A5-4ACD-84B8-EAB0953EC23E}"/>
    <cellStyle name="Millares 2 4 2 2 4 3 3" xfId="14448" xr:uid="{7669434B-CB7C-4F34-9548-64CD92D9B071}"/>
    <cellStyle name="Millares 2 4 2 2 4 3 3 2" xfId="49458" xr:uid="{204EE129-8185-46FB-B234-081339D4E53C}"/>
    <cellStyle name="Millares 2 4 2 2 4 3 3 3" xfId="31953" xr:uid="{CF583146-F706-4D51-9D59-FDDEF6B50892}"/>
    <cellStyle name="Millares 2 4 2 2 4 3 4" xfId="40706" xr:uid="{C8A26BA1-A24F-402C-979B-2949078FDB89}"/>
    <cellStyle name="Millares 2 4 2 2 4 3 5" xfId="23201" xr:uid="{5AC4D5E8-20FB-4E8E-9390-B0BE64961938}"/>
    <cellStyle name="Millares 2 4 2 2 4 4" xfId="7883" xr:uid="{00000000-0005-0000-0000-00001F110000}"/>
    <cellStyle name="Millares 2 4 2 2 4 4 2" xfId="16636" xr:uid="{D0B06A37-E72D-4F44-9C74-2E210D9C2FB7}"/>
    <cellStyle name="Millares 2 4 2 2 4 4 2 2" xfId="51646" xr:uid="{6AA900CF-891E-479E-918F-E4B1A02DD908}"/>
    <cellStyle name="Millares 2 4 2 2 4 4 2 3" xfId="34141" xr:uid="{6093260D-19F1-4A07-B925-7154018A2CA8}"/>
    <cellStyle name="Millares 2 4 2 2 4 4 3" xfId="42894" xr:uid="{39C6ABE4-D935-441A-B40C-F2380778BF2D}"/>
    <cellStyle name="Millares 2 4 2 2 4 4 4" xfId="25389" xr:uid="{8B4D48BF-40B5-4548-AA55-495FB022814A}"/>
    <cellStyle name="Millares 2 4 2 2 4 5" xfId="12260" xr:uid="{AF810C6A-5CDA-4B9D-8741-9965B078A8E8}"/>
    <cellStyle name="Millares 2 4 2 2 4 5 2" xfId="47270" xr:uid="{E5C6CD57-C64E-42E2-AB5B-D1140F4EAC70}"/>
    <cellStyle name="Millares 2 4 2 2 4 5 3" xfId="29765" xr:uid="{F7FE8E15-5674-4062-97BC-CFA000864FEE}"/>
    <cellStyle name="Millares 2 4 2 2 4 6" xfId="38518" xr:uid="{A0A634C9-81C5-4199-82BD-33E72AA1A1BC}"/>
    <cellStyle name="Millares 2 4 2 2 4 7" xfId="21013" xr:uid="{E86703B0-EC5E-4568-90DE-5AC06556BDB2}"/>
    <cellStyle name="Millares 2 4 2 2 5" xfId="4051" xr:uid="{00000000-0005-0000-0000-000020110000}"/>
    <cellStyle name="Millares 2 4 2 2 5 2" xfId="6240" xr:uid="{00000000-0005-0000-0000-000021110000}"/>
    <cellStyle name="Millares 2 4 2 2 5 2 2" xfId="10617" xr:uid="{00000000-0005-0000-0000-000022110000}"/>
    <cellStyle name="Millares 2 4 2 2 5 2 2 2" xfId="19370" xr:uid="{453F7EBD-8A8A-498C-9017-22060CEE7A09}"/>
    <cellStyle name="Millares 2 4 2 2 5 2 2 2 2" xfId="54380" xr:uid="{AC16CCCA-3ABA-4055-8DAA-0F3F1CA6ED93}"/>
    <cellStyle name="Millares 2 4 2 2 5 2 2 2 3" xfId="36875" xr:uid="{89D1A4AC-C43E-4C3A-9F3C-3A72C81063FF}"/>
    <cellStyle name="Millares 2 4 2 2 5 2 2 3" xfId="45628" xr:uid="{F019446D-8AD4-467F-92F3-C0CAF69BC15F}"/>
    <cellStyle name="Millares 2 4 2 2 5 2 2 4" xfId="28123" xr:uid="{850A32A7-4802-44CF-A071-582B1B11D0E7}"/>
    <cellStyle name="Millares 2 4 2 2 5 2 3" xfId="14994" xr:uid="{49A8A16C-F4D0-4CCC-95D6-877DFD2C4BC4}"/>
    <cellStyle name="Millares 2 4 2 2 5 2 3 2" xfId="50004" xr:uid="{8787C9AD-E304-4549-BF06-55D39FF33FD6}"/>
    <cellStyle name="Millares 2 4 2 2 5 2 3 3" xfId="32499" xr:uid="{3DE706AA-9E2E-4E9F-8039-5D4E8FF0C03D}"/>
    <cellStyle name="Millares 2 4 2 2 5 2 4" xfId="41252" xr:uid="{3C6A5790-1A57-4E81-AF08-DF24E6288085}"/>
    <cellStyle name="Millares 2 4 2 2 5 2 5" xfId="23747" xr:uid="{AAC6ACDF-73D1-44AD-BE14-7D1F4F5A0D41}"/>
    <cellStyle name="Millares 2 4 2 2 5 3" xfId="8429" xr:uid="{00000000-0005-0000-0000-000023110000}"/>
    <cellStyle name="Millares 2 4 2 2 5 3 2" xfId="17182" xr:uid="{03A194EA-E17B-4F0C-A4EF-1DFDFFC24055}"/>
    <cellStyle name="Millares 2 4 2 2 5 3 2 2" xfId="52192" xr:uid="{4CCF37C7-6723-421D-820F-2FAB551054EF}"/>
    <cellStyle name="Millares 2 4 2 2 5 3 2 3" xfId="34687" xr:uid="{A3FE5632-79AA-40EE-88E6-4F2AEB49337B}"/>
    <cellStyle name="Millares 2 4 2 2 5 3 3" xfId="43440" xr:uid="{D5C64ADA-FF2B-4FB8-B4BB-5B5DC2C5C60A}"/>
    <cellStyle name="Millares 2 4 2 2 5 3 4" xfId="25935" xr:uid="{239B2110-2938-43AA-BB28-FD76CA1F077F}"/>
    <cellStyle name="Millares 2 4 2 2 5 4" xfId="12806" xr:uid="{382FC363-D8CE-42EF-8F89-A5A604010AC2}"/>
    <cellStyle name="Millares 2 4 2 2 5 4 2" xfId="47816" xr:uid="{D0906040-F128-4706-8733-4E39F954635E}"/>
    <cellStyle name="Millares 2 4 2 2 5 4 3" xfId="30311" xr:uid="{1F53FEBF-BA09-4756-B1F2-12D3C16A6551}"/>
    <cellStyle name="Millares 2 4 2 2 5 5" xfId="39064" xr:uid="{A0310938-0F15-4020-B2C6-690777B9F606}"/>
    <cellStyle name="Millares 2 4 2 2 5 6" xfId="21559" xr:uid="{FC7C35E3-B2A2-4FEA-94D4-C17B0B1A6F25}"/>
    <cellStyle name="Millares 2 4 2 2 6" xfId="5146" xr:uid="{00000000-0005-0000-0000-000024110000}"/>
    <cellStyle name="Millares 2 4 2 2 6 2" xfId="9523" xr:uid="{00000000-0005-0000-0000-000025110000}"/>
    <cellStyle name="Millares 2 4 2 2 6 2 2" xfId="18276" xr:uid="{0FFF8A07-DC02-44F5-9FA1-97CBBD2EBE3A}"/>
    <cellStyle name="Millares 2 4 2 2 6 2 2 2" xfId="53286" xr:uid="{DEA7BC5C-76F3-4CF0-96A1-30F59E5732DC}"/>
    <cellStyle name="Millares 2 4 2 2 6 2 2 3" xfId="35781" xr:uid="{B7E54F9F-02B4-41DE-8A6E-72A431306042}"/>
    <cellStyle name="Millares 2 4 2 2 6 2 3" xfId="44534" xr:uid="{C863E782-4344-4A44-9CFA-6C6AFB55A506}"/>
    <cellStyle name="Millares 2 4 2 2 6 2 4" xfId="27029" xr:uid="{8F27FCAA-E9AF-4996-9E65-62BF4C30B2A2}"/>
    <cellStyle name="Millares 2 4 2 2 6 3" xfId="13900" xr:uid="{F201DAD5-ABF9-4DE1-A066-B1BDDDE0D171}"/>
    <cellStyle name="Millares 2 4 2 2 6 3 2" xfId="48910" xr:uid="{63AEF552-E97E-4E0E-A6E0-65171D0E8F16}"/>
    <cellStyle name="Millares 2 4 2 2 6 3 3" xfId="31405" xr:uid="{69D78160-DEA5-47B6-9F02-7F6AD8D3E0AD}"/>
    <cellStyle name="Millares 2 4 2 2 6 4" xfId="40158" xr:uid="{9610FD55-93F7-4648-9102-86879CD04F34}"/>
    <cellStyle name="Millares 2 4 2 2 6 5" xfId="22653" xr:uid="{C1BE0061-70C7-4DA6-A6CD-12DC3A6C8304}"/>
    <cellStyle name="Millares 2 4 2 2 7" xfId="7335" xr:uid="{00000000-0005-0000-0000-000026110000}"/>
    <cellStyle name="Millares 2 4 2 2 7 2" xfId="16088" xr:uid="{84EA457E-4324-45F9-8A87-ABC5A11E5A64}"/>
    <cellStyle name="Millares 2 4 2 2 7 2 2" xfId="51098" xr:uid="{B35E1837-0B47-432C-83F4-39AEA7C3A036}"/>
    <cellStyle name="Millares 2 4 2 2 7 2 3" xfId="33593" xr:uid="{316D0E9A-B844-4C7F-9B46-B3BB6A73A1F0}"/>
    <cellStyle name="Millares 2 4 2 2 7 3" xfId="42346" xr:uid="{426B3CBA-A3BA-472D-951D-7556F11C762B}"/>
    <cellStyle name="Millares 2 4 2 2 7 4" xfId="24841" xr:uid="{A373503A-4841-4FD4-99F8-3DA9464673AB}"/>
    <cellStyle name="Millares 2 4 2 2 8" xfId="11712" xr:uid="{14EF78E2-E41D-4EB4-BE87-484653A84EDA}"/>
    <cellStyle name="Millares 2 4 2 2 8 2" xfId="46722" xr:uid="{01CB3DF1-9A2C-4427-9A72-F38A2C3F4846}"/>
    <cellStyle name="Millares 2 4 2 2 8 3" xfId="29217" xr:uid="{C7323F29-7C85-42AE-9B38-DA2646B76F62}"/>
    <cellStyle name="Millares 2 4 2 2 9" xfId="37970" xr:uid="{DDB113CD-AB81-4BCF-944A-6B8BDA6D377A}"/>
    <cellStyle name="Millares 2 4 2 3" xfId="3003" xr:uid="{00000000-0005-0000-0000-000027110000}"/>
    <cellStyle name="Millares 2 4 2 3 2" xfId="3279" xr:uid="{00000000-0005-0000-0000-000028110000}"/>
    <cellStyle name="Millares 2 4 2 3 2 2" xfId="3832" xr:uid="{00000000-0005-0000-0000-000029110000}"/>
    <cellStyle name="Millares 2 4 2 3 2 2 2" xfId="4928" xr:uid="{00000000-0005-0000-0000-00002A110000}"/>
    <cellStyle name="Millares 2 4 2 3 2 2 2 2" xfId="7117" xr:uid="{00000000-0005-0000-0000-00002B110000}"/>
    <cellStyle name="Millares 2 4 2 3 2 2 2 2 2" xfId="11494" xr:uid="{00000000-0005-0000-0000-00002C110000}"/>
    <cellStyle name="Millares 2 4 2 3 2 2 2 2 2 2" xfId="20247" xr:uid="{616CD0BE-03FD-4565-8BA2-2A2C0D41ED4C}"/>
    <cellStyle name="Millares 2 4 2 3 2 2 2 2 2 2 2" xfId="55257" xr:uid="{729141A5-353C-4852-A636-5D3579E9EF55}"/>
    <cellStyle name="Millares 2 4 2 3 2 2 2 2 2 2 3" xfId="37752" xr:uid="{62E1F93E-0B53-44FF-BEA9-AE228D1EC333}"/>
    <cellStyle name="Millares 2 4 2 3 2 2 2 2 2 3" xfId="46505" xr:uid="{A0342980-73FA-4BB5-828B-7F736FFDC3DA}"/>
    <cellStyle name="Millares 2 4 2 3 2 2 2 2 2 4" xfId="29000" xr:uid="{3DA0C55E-ECB1-4B64-9381-6432232492B9}"/>
    <cellStyle name="Millares 2 4 2 3 2 2 2 2 3" xfId="15871" xr:uid="{5FC492F8-D6B3-4F23-8C00-C00502024641}"/>
    <cellStyle name="Millares 2 4 2 3 2 2 2 2 3 2" xfId="50881" xr:uid="{5FEA91F2-12F4-4A6C-93A0-DF396E8D1938}"/>
    <cellStyle name="Millares 2 4 2 3 2 2 2 2 3 3" xfId="33376" xr:uid="{B6C6F528-A72B-4F98-B736-5C1F025FBACD}"/>
    <cellStyle name="Millares 2 4 2 3 2 2 2 2 4" xfId="42129" xr:uid="{4F753889-AD26-4121-9F5D-248D9C52561C}"/>
    <cellStyle name="Millares 2 4 2 3 2 2 2 2 5" xfId="24624" xr:uid="{C68281FC-66BB-40BE-8C1F-2E0C4742F09A}"/>
    <cellStyle name="Millares 2 4 2 3 2 2 2 3" xfId="9306" xr:uid="{00000000-0005-0000-0000-00002D110000}"/>
    <cellStyle name="Millares 2 4 2 3 2 2 2 3 2" xfId="18059" xr:uid="{6139FF7A-B30C-4CD8-9CF4-C0210AB73495}"/>
    <cellStyle name="Millares 2 4 2 3 2 2 2 3 2 2" xfId="53069" xr:uid="{08B80986-3F55-49C9-8050-BD36A0655109}"/>
    <cellStyle name="Millares 2 4 2 3 2 2 2 3 2 3" xfId="35564" xr:uid="{81527A18-B509-4D5C-99CC-5EE72BAC0937}"/>
    <cellStyle name="Millares 2 4 2 3 2 2 2 3 3" xfId="44317" xr:uid="{7F9E8318-AB4E-421E-B351-9D2C79B53D77}"/>
    <cellStyle name="Millares 2 4 2 3 2 2 2 3 4" xfId="26812" xr:uid="{3D751F3F-B80E-4A9C-A8D4-46EA19EA0940}"/>
    <cellStyle name="Millares 2 4 2 3 2 2 2 4" xfId="13683" xr:uid="{98F81CBF-51D8-48C9-9A24-BE0BF0E3FCB9}"/>
    <cellStyle name="Millares 2 4 2 3 2 2 2 4 2" xfId="48693" xr:uid="{A69601D3-F6A0-46BA-99CD-E092FB8E863E}"/>
    <cellStyle name="Millares 2 4 2 3 2 2 2 4 3" xfId="31188" xr:uid="{2024C096-9FB2-4398-A728-1B0BD6F3BCEA}"/>
    <cellStyle name="Millares 2 4 2 3 2 2 2 5" xfId="39941" xr:uid="{90E2E3D0-F86F-4317-8F81-549E12DBDFDA}"/>
    <cellStyle name="Millares 2 4 2 3 2 2 2 6" xfId="22436" xr:uid="{5175CAE6-6309-4C4D-BF83-B31302302F6B}"/>
    <cellStyle name="Millares 2 4 2 3 2 2 3" xfId="6023" xr:uid="{00000000-0005-0000-0000-00002E110000}"/>
    <cellStyle name="Millares 2 4 2 3 2 2 3 2" xfId="10400" xr:uid="{00000000-0005-0000-0000-00002F110000}"/>
    <cellStyle name="Millares 2 4 2 3 2 2 3 2 2" xfId="19153" xr:uid="{827E1EDA-48F4-4C24-8453-2453BD1679C0}"/>
    <cellStyle name="Millares 2 4 2 3 2 2 3 2 2 2" xfId="54163" xr:uid="{961B848E-9AFC-4A8D-9992-39F031A9A81C}"/>
    <cellStyle name="Millares 2 4 2 3 2 2 3 2 2 3" xfId="36658" xr:uid="{C9BEB8A3-DB79-46BD-8C27-AA206892EA95}"/>
    <cellStyle name="Millares 2 4 2 3 2 2 3 2 3" xfId="45411" xr:uid="{25A52AEB-68ED-4B4C-8936-9016E1150939}"/>
    <cellStyle name="Millares 2 4 2 3 2 2 3 2 4" xfId="27906" xr:uid="{7AF8EE8A-F05C-468D-924A-E117FC4D16CA}"/>
    <cellStyle name="Millares 2 4 2 3 2 2 3 3" xfId="14777" xr:uid="{4429592A-0C54-488D-8122-5E766B696CD7}"/>
    <cellStyle name="Millares 2 4 2 3 2 2 3 3 2" xfId="49787" xr:uid="{8ABA17C5-45C2-4225-99DE-DA1C6EDB8586}"/>
    <cellStyle name="Millares 2 4 2 3 2 2 3 3 3" xfId="32282" xr:uid="{2863DEB6-9E4F-43D1-B57D-512E20ECDD88}"/>
    <cellStyle name="Millares 2 4 2 3 2 2 3 4" xfId="41035" xr:uid="{B3937685-CC80-4484-880E-98D799B7D482}"/>
    <cellStyle name="Millares 2 4 2 3 2 2 3 5" xfId="23530" xr:uid="{51CE4173-3EFD-4C1E-8BC7-7D82DE2717E1}"/>
    <cellStyle name="Millares 2 4 2 3 2 2 4" xfId="8212" xr:uid="{00000000-0005-0000-0000-000030110000}"/>
    <cellStyle name="Millares 2 4 2 3 2 2 4 2" xfId="16965" xr:uid="{433EF248-3B05-4FAC-AB19-CD569B71159A}"/>
    <cellStyle name="Millares 2 4 2 3 2 2 4 2 2" xfId="51975" xr:uid="{5058A13E-855E-49F1-ADC5-4ECD5C3BDD47}"/>
    <cellStyle name="Millares 2 4 2 3 2 2 4 2 3" xfId="34470" xr:uid="{BCDA9C6F-FD04-494B-8EBE-B97FB06A6FA0}"/>
    <cellStyle name="Millares 2 4 2 3 2 2 4 3" xfId="43223" xr:uid="{567B331E-2892-4A14-801D-AE10236794F4}"/>
    <cellStyle name="Millares 2 4 2 3 2 2 4 4" xfId="25718" xr:uid="{DF85780D-0C1E-4C2A-B2CC-C0977005644D}"/>
    <cellStyle name="Millares 2 4 2 3 2 2 5" xfId="12589" xr:uid="{09182D49-807A-4D59-8B73-6E58FF3BCFF2}"/>
    <cellStyle name="Millares 2 4 2 3 2 2 5 2" xfId="47599" xr:uid="{BCE73659-6646-432C-AE1A-F90B89880273}"/>
    <cellStyle name="Millares 2 4 2 3 2 2 5 3" xfId="30094" xr:uid="{70411A1E-CCEB-4B8B-81D2-2A8314D0047C}"/>
    <cellStyle name="Millares 2 4 2 3 2 2 6" xfId="38847" xr:uid="{2FEC1F0D-5518-4E96-BA28-63C234E98567}"/>
    <cellStyle name="Millares 2 4 2 3 2 2 7" xfId="21342" xr:uid="{E5888B72-F8EB-4BE3-B45F-A7B17F2307D8}"/>
    <cellStyle name="Millares 2 4 2 3 2 3" xfId="4380" xr:uid="{00000000-0005-0000-0000-000031110000}"/>
    <cellStyle name="Millares 2 4 2 3 2 3 2" xfId="6569" xr:uid="{00000000-0005-0000-0000-000032110000}"/>
    <cellStyle name="Millares 2 4 2 3 2 3 2 2" xfId="10946" xr:uid="{00000000-0005-0000-0000-000033110000}"/>
    <cellStyle name="Millares 2 4 2 3 2 3 2 2 2" xfId="19699" xr:uid="{B0D30A66-F3D1-4BBF-9E4B-A0497FD6943D}"/>
    <cellStyle name="Millares 2 4 2 3 2 3 2 2 2 2" xfId="54709" xr:uid="{50F67DCB-315A-41EA-AFA4-97BAF8B7581D}"/>
    <cellStyle name="Millares 2 4 2 3 2 3 2 2 2 3" xfId="37204" xr:uid="{972334A0-2F20-4D57-BA83-0FCEB95DDEED}"/>
    <cellStyle name="Millares 2 4 2 3 2 3 2 2 3" xfId="45957" xr:uid="{90F2C4BC-2C7B-4B86-BF34-F39045C51AA0}"/>
    <cellStyle name="Millares 2 4 2 3 2 3 2 2 4" xfId="28452" xr:uid="{E9A60F4F-AC12-466F-82F6-8506F127ABB4}"/>
    <cellStyle name="Millares 2 4 2 3 2 3 2 3" xfId="15323" xr:uid="{06586A87-6649-4C83-95C2-678F3A97450E}"/>
    <cellStyle name="Millares 2 4 2 3 2 3 2 3 2" xfId="50333" xr:uid="{309F1561-3483-4866-8C85-7D07F824A8CC}"/>
    <cellStyle name="Millares 2 4 2 3 2 3 2 3 3" xfId="32828" xr:uid="{1482C6D5-C253-4142-9891-ADB60F07B36F}"/>
    <cellStyle name="Millares 2 4 2 3 2 3 2 4" xfId="41581" xr:uid="{687B7180-8B9A-4E77-9D03-3FC48B3A6107}"/>
    <cellStyle name="Millares 2 4 2 3 2 3 2 5" xfId="24076" xr:uid="{921999F6-C3E5-402A-ACD7-59B96E3810E8}"/>
    <cellStyle name="Millares 2 4 2 3 2 3 3" xfId="8758" xr:uid="{00000000-0005-0000-0000-000034110000}"/>
    <cellStyle name="Millares 2 4 2 3 2 3 3 2" xfId="17511" xr:uid="{1F4B5667-640F-41BE-945F-A8EEAD1FA897}"/>
    <cellStyle name="Millares 2 4 2 3 2 3 3 2 2" xfId="52521" xr:uid="{EA7ED8E0-BFF9-4205-8D8E-7123EDFBADCC}"/>
    <cellStyle name="Millares 2 4 2 3 2 3 3 2 3" xfId="35016" xr:uid="{52735CBE-9187-4110-AC5A-DDF2972A05CF}"/>
    <cellStyle name="Millares 2 4 2 3 2 3 3 3" xfId="43769" xr:uid="{6CF84E6A-7C85-4B28-A817-3FA2F0E62CD1}"/>
    <cellStyle name="Millares 2 4 2 3 2 3 3 4" xfId="26264" xr:uid="{EAF7A79A-DA1B-4A0F-B681-8A652CB3D571}"/>
    <cellStyle name="Millares 2 4 2 3 2 3 4" xfId="13135" xr:uid="{640273AE-4EFC-437E-B856-EAF8F4FD9C98}"/>
    <cellStyle name="Millares 2 4 2 3 2 3 4 2" xfId="48145" xr:uid="{2DE075C2-4B16-4971-A896-1FE4AB4BB9CB}"/>
    <cellStyle name="Millares 2 4 2 3 2 3 4 3" xfId="30640" xr:uid="{A998C510-A091-41F3-8C52-DEE6E2F6C097}"/>
    <cellStyle name="Millares 2 4 2 3 2 3 5" xfId="39393" xr:uid="{AE8B4B78-4E3F-465D-96AA-F59B249BBDF6}"/>
    <cellStyle name="Millares 2 4 2 3 2 3 6" xfId="21888" xr:uid="{811CE586-E6A9-4799-956F-5219D6B26A1B}"/>
    <cellStyle name="Millares 2 4 2 3 2 4" xfId="5475" xr:uid="{00000000-0005-0000-0000-000035110000}"/>
    <cellStyle name="Millares 2 4 2 3 2 4 2" xfId="9852" xr:uid="{00000000-0005-0000-0000-000036110000}"/>
    <cellStyle name="Millares 2 4 2 3 2 4 2 2" xfId="18605" xr:uid="{8C41254D-794A-41D3-8BD1-BED765320703}"/>
    <cellStyle name="Millares 2 4 2 3 2 4 2 2 2" xfId="53615" xr:uid="{1D423DFF-1886-4133-BDEB-C14143DCBD44}"/>
    <cellStyle name="Millares 2 4 2 3 2 4 2 2 3" xfId="36110" xr:uid="{0DFAED1B-74B7-4A69-8534-65254769948F}"/>
    <cellStyle name="Millares 2 4 2 3 2 4 2 3" xfId="44863" xr:uid="{FFEF04CC-796C-433F-A9EA-E528D9C8B115}"/>
    <cellStyle name="Millares 2 4 2 3 2 4 2 4" xfId="27358" xr:uid="{04160A44-98E7-4B22-A4DD-CF69BCD6F358}"/>
    <cellStyle name="Millares 2 4 2 3 2 4 3" xfId="14229" xr:uid="{1E20C0DA-FC39-4434-A6ED-D8990B61C3D6}"/>
    <cellStyle name="Millares 2 4 2 3 2 4 3 2" xfId="49239" xr:uid="{D73EDAF2-0712-4FAC-AFE3-3D8046BA84C4}"/>
    <cellStyle name="Millares 2 4 2 3 2 4 3 3" xfId="31734" xr:uid="{6F4885F4-7FEB-4883-9D7E-AA61163CF57F}"/>
    <cellStyle name="Millares 2 4 2 3 2 4 4" xfId="40487" xr:uid="{9BD6FDE0-3BF0-44B5-8B69-50FB124CBDBE}"/>
    <cellStyle name="Millares 2 4 2 3 2 4 5" xfId="22982" xr:uid="{DC63254B-25D5-4508-BF08-2FB438C32CEC}"/>
    <cellStyle name="Millares 2 4 2 3 2 5" xfId="7664" xr:uid="{00000000-0005-0000-0000-000037110000}"/>
    <cellStyle name="Millares 2 4 2 3 2 5 2" xfId="16417" xr:uid="{EE334C0E-C564-4A0B-BB8E-8267ADE24BA2}"/>
    <cellStyle name="Millares 2 4 2 3 2 5 2 2" xfId="51427" xr:uid="{861DBFC2-EE47-41A9-B36A-973EB5AAC5B7}"/>
    <cellStyle name="Millares 2 4 2 3 2 5 2 3" xfId="33922" xr:uid="{CF732761-82A3-4D6B-969D-137652FA28B6}"/>
    <cellStyle name="Millares 2 4 2 3 2 5 3" xfId="42675" xr:uid="{6EA2FA61-06FE-47BE-BD12-A46A371374C5}"/>
    <cellStyle name="Millares 2 4 2 3 2 5 4" xfId="25170" xr:uid="{C73FE0C9-486F-4FA8-8877-E654A2574376}"/>
    <cellStyle name="Millares 2 4 2 3 2 6" xfId="12041" xr:uid="{C11C5368-6182-446A-A264-45F61B8CE1CB}"/>
    <cellStyle name="Millares 2 4 2 3 2 6 2" xfId="47051" xr:uid="{1B462BDF-5140-4120-915A-77F71CA35934}"/>
    <cellStyle name="Millares 2 4 2 3 2 6 3" xfId="29546" xr:uid="{76C08247-6116-4728-BE41-2D61799CBCA8}"/>
    <cellStyle name="Millares 2 4 2 3 2 7" xfId="38299" xr:uid="{1A6A6108-0E98-440D-88D6-7497CAB1AF80}"/>
    <cellStyle name="Millares 2 4 2 3 2 8" xfId="20794" xr:uid="{7E865C53-9DA8-4B4B-B7E5-5E96F4B9CEAF}"/>
    <cellStyle name="Millares 2 4 2 3 3" xfId="3558" xr:uid="{00000000-0005-0000-0000-000038110000}"/>
    <cellStyle name="Millares 2 4 2 3 3 2" xfId="4654" xr:uid="{00000000-0005-0000-0000-000039110000}"/>
    <cellStyle name="Millares 2 4 2 3 3 2 2" xfId="6843" xr:uid="{00000000-0005-0000-0000-00003A110000}"/>
    <cellStyle name="Millares 2 4 2 3 3 2 2 2" xfId="11220" xr:uid="{00000000-0005-0000-0000-00003B110000}"/>
    <cellStyle name="Millares 2 4 2 3 3 2 2 2 2" xfId="19973" xr:uid="{E307A2FC-EA0D-4220-A5DB-4BE47C1AD340}"/>
    <cellStyle name="Millares 2 4 2 3 3 2 2 2 2 2" xfId="54983" xr:uid="{8CDD849D-DE5F-445F-B365-D49A94A58EA1}"/>
    <cellStyle name="Millares 2 4 2 3 3 2 2 2 2 3" xfId="37478" xr:uid="{FDA1B541-469C-4EF6-8C77-B37142A93ABC}"/>
    <cellStyle name="Millares 2 4 2 3 3 2 2 2 3" xfId="46231" xr:uid="{F46CFF1A-2611-4172-BEB1-A56A38CF2FE7}"/>
    <cellStyle name="Millares 2 4 2 3 3 2 2 2 4" xfId="28726" xr:uid="{B17BC1AF-9C7A-4470-8FD5-ACF8DCBF0150}"/>
    <cellStyle name="Millares 2 4 2 3 3 2 2 3" xfId="15597" xr:uid="{4D029A81-F194-456A-A3AC-38FB7EAB419B}"/>
    <cellStyle name="Millares 2 4 2 3 3 2 2 3 2" xfId="50607" xr:uid="{F827BA73-303E-4E9D-8989-0759803A75B7}"/>
    <cellStyle name="Millares 2 4 2 3 3 2 2 3 3" xfId="33102" xr:uid="{660C51D7-084B-4571-8D70-FB92DDB49677}"/>
    <cellStyle name="Millares 2 4 2 3 3 2 2 4" xfId="41855" xr:uid="{AB1C0F0B-D71F-4B1F-82BB-EA47213ED760}"/>
    <cellStyle name="Millares 2 4 2 3 3 2 2 5" xfId="24350" xr:uid="{D9C02824-E873-4456-BC41-3CDAD47569C2}"/>
    <cellStyle name="Millares 2 4 2 3 3 2 3" xfId="9032" xr:uid="{00000000-0005-0000-0000-00003C110000}"/>
    <cellStyle name="Millares 2 4 2 3 3 2 3 2" xfId="17785" xr:uid="{71CB9ECA-9B06-4DCA-887F-A59FCE70753E}"/>
    <cellStyle name="Millares 2 4 2 3 3 2 3 2 2" xfId="52795" xr:uid="{735B5ACC-D3AD-423F-B2A0-2D79414C1C74}"/>
    <cellStyle name="Millares 2 4 2 3 3 2 3 2 3" xfId="35290" xr:uid="{43B13783-39BC-4C9E-87D1-E3D5F618A473}"/>
    <cellStyle name="Millares 2 4 2 3 3 2 3 3" xfId="44043" xr:uid="{F32EC5D2-01AC-4419-96A1-5D0A0DB89FA8}"/>
    <cellStyle name="Millares 2 4 2 3 3 2 3 4" xfId="26538" xr:uid="{C2601526-2D27-46CD-A653-03D35A4D71DB}"/>
    <cellStyle name="Millares 2 4 2 3 3 2 4" xfId="13409" xr:uid="{B39E8290-266F-4730-99D6-49DBCD225555}"/>
    <cellStyle name="Millares 2 4 2 3 3 2 4 2" xfId="48419" xr:uid="{BE4EC27B-FC6A-42DE-9FCA-4ED8407E8403}"/>
    <cellStyle name="Millares 2 4 2 3 3 2 4 3" xfId="30914" xr:uid="{CA27BEE0-4513-4639-8294-CF2892B39891}"/>
    <cellStyle name="Millares 2 4 2 3 3 2 5" xfId="39667" xr:uid="{A3AA1E81-05ED-4893-B471-6C9313E9260F}"/>
    <cellStyle name="Millares 2 4 2 3 3 2 6" xfId="22162" xr:uid="{3E9F3C7F-84E0-40DE-A07C-4C0163BF4C3F}"/>
    <cellStyle name="Millares 2 4 2 3 3 3" xfId="5749" xr:uid="{00000000-0005-0000-0000-00003D110000}"/>
    <cellStyle name="Millares 2 4 2 3 3 3 2" xfId="10126" xr:uid="{00000000-0005-0000-0000-00003E110000}"/>
    <cellStyle name="Millares 2 4 2 3 3 3 2 2" xfId="18879" xr:uid="{C7ECB49C-E865-4812-84AE-02AFE8090F0C}"/>
    <cellStyle name="Millares 2 4 2 3 3 3 2 2 2" xfId="53889" xr:uid="{1984DD38-895A-41F2-A267-1CC151A78A1E}"/>
    <cellStyle name="Millares 2 4 2 3 3 3 2 2 3" xfId="36384" xr:uid="{084D211D-FC07-4C19-870A-9B86D5B98844}"/>
    <cellStyle name="Millares 2 4 2 3 3 3 2 3" xfId="45137" xr:uid="{8476DD38-EBE7-4743-94AA-677B70728D00}"/>
    <cellStyle name="Millares 2 4 2 3 3 3 2 4" xfId="27632" xr:uid="{0B8BFD37-C8B7-4181-8288-E9C393B21365}"/>
    <cellStyle name="Millares 2 4 2 3 3 3 3" xfId="14503" xr:uid="{2E2F76E0-D80A-4683-B78D-EC423B95E95A}"/>
    <cellStyle name="Millares 2 4 2 3 3 3 3 2" xfId="49513" xr:uid="{C6BB89D0-E49C-4756-A789-2F51C8FA3792}"/>
    <cellStyle name="Millares 2 4 2 3 3 3 3 3" xfId="32008" xr:uid="{3FE7381C-A59E-4045-B83D-52606E4287E1}"/>
    <cellStyle name="Millares 2 4 2 3 3 3 4" xfId="40761" xr:uid="{6362F156-FF9A-4B2D-8A8A-1004A235F497}"/>
    <cellStyle name="Millares 2 4 2 3 3 3 5" xfId="23256" xr:uid="{B220AF58-C2FC-4C0A-AACF-D29480215135}"/>
    <cellStyle name="Millares 2 4 2 3 3 4" xfId="7938" xr:uid="{00000000-0005-0000-0000-00003F110000}"/>
    <cellStyle name="Millares 2 4 2 3 3 4 2" xfId="16691" xr:uid="{CBB0C81C-BD3B-4574-9E2A-D51C15138703}"/>
    <cellStyle name="Millares 2 4 2 3 3 4 2 2" xfId="51701" xr:uid="{59D36D5E-F48E-49E9-89D4-9601A4CD3D8D}"/>
    <cellStyle name="Millares 2 4 2 3 3 4 2 3" xfId="34196" xr:uid="{0F84A2F3-6255-4901-ABE1-96D6F47096C8}"/>
    <cellStyle name="Millares 2 4 2 3 3 4 3" xfId="42949" xr:uid="{04E73498-ED6C-4FFA-99EA-DBD10AB7521C}"/>
    <cellStyle name="Millares 2 4 2 3 3 4 4" xfId="25444" xr:uid="{7F5E26E9-05F6-4A56-B90A-C29800ECAD99}"/>
    <cellStyle name="Millares 2 4 2 3 3 5" xfId="12315" xr:uid="{266805F4-AC36-4AC9-8BD7-1537A68D63B1}"/>
    <cellStyle name="Millares 2 4 2 3 3 5 2" xfId="47325" xr:uid="{6412AE96-8F99-4672-9D9E-EE61D4EC73D9}"/>
    <cellStyle name="Millares 2 4 2 3 3 5 3" xfId="29820" xr:uid="{136AAC80-FCF3-4C36-A239-9D225D1747B6}"/>
    <cellStyle name="Millares 2 4 2 3 3 6" xfId="38573" xr:uid="{00E55D7E-2DC1-41C1-AB43-4EBAC5888D9D}"/>
    <cellStyle name="Millares 2 4 2 3 3 7" xfId="21068" xr:uid="{F15E3561-EFE3-464B-9D9D-12C105AF8F4E}"/>
    <cellStyle name="Millares 2 4 2 3 4" xfId="4106" xr:uid="{00000000-0005-0000-0000-000040110000}"/>
    <cellStyle name="Millares 2 4 2 3 4 2" xfId="6295" xr:uid="{00000000-0005-0000-0000-000041110000}"/>
    <cellStyle name="Millares 2 4 2 3 4 2 2" xfId="10672" xr:uid="{00000000-0005-0000-0000-000042110000}"/>
    <cellStyle name="Millares 2 4 2 3 4 2 2 2" xfId="19425" xr:uid="{E22045F6-E8F5-43CD-92EE-CDF77A48D44B}"/>
    <cellStyle name="Millares 2 4 2 3 4 2 2 2 2" xfId="54435" xr:uid="{79F8DCB5-4745-4C7B-B8D3-0480C5C36371}"/>
    <cellStyle name="Millares 2 4 2 3 4 2 2 2 3" xfId="36930" xr:uid="{07053DAC-6161-40E6-A45E-82238D8A628D}"/>
    <cellStyle name="Millares 2 4 2 3 4 2 2 3" xfId="45683" xr:uid="{D45F3487-3C99-47AB-A3D4-73B949FE427B}"/>
    <cellStyle name="Millares 2 4 2 3 4 2 2 4" xfId="28178" xr:uid="{B0F581D7-0823-4CB6-A2C3-633774B38E5A}"/>
    <cellStyle name="Millares 2 4 2 3 4 2 3" xfId="15049" xr:uid="{2785259D-65E0-483D-9ED8-404EA1A55652}"/>
    <cellStyle name="Millares 2 4 2 3 4 2 3 2" xfId="50059" xr:uid="{F475CDA4-23CA-4AD8-B795-D0CE4431E600}"/>
    <cellStyle name="Millares 2 4 2 3 4 2 3 3" xfId="32554" xr:uid="{C171BDE4-8FF0-43EA-A93B-2560498CD439}"/>
    <cellStyle name="Millares 2 4 2 3 4 2 4" xfId="41307" xr:uid="{93B62222-040D-4609-A0B7-8AD5CB97C860}"/>
    <cellStyle name="Millares 2 4 2 3 4 2 5" xfId="23802" xr:uid="{E6B09405-53DD-4C4B-83D5-FB0792F96B8E}"/>
    <cellStyle name="Millares 2 4 2 3 4 3" xfId="8484" xr:uid="{00000000-0005-0000-0000-000043110000}"/>
    <cellStyle name="Millares 2 4 2 3 4 3 2" xfId="17237" xr:uid="{08140A99-8F66-4931-8770-1ED556E07C09}"/>
    <cellStyle name="Millares 2 4 2 3 4 3 2 2" xfId="52247" xr:uid="{E0CAB88B-4ED4-4E8D-8D75-DFC277B099F6}"/>
    <cellStyle name="Millares 2 4 2 3 4 3 2 3" xfId="34742" xr:uid="{7B9D9E4D-574F-4A39-AA94-C714B3AC988A}"/>
    <cellStyle name="Millares 2 4 2 3 4 3 3" xfId="43495" xr:uid="{888501D9-FD26-4B44-8856-B6A012C5E129}"/>
    <cellStyle name="Millares 2 4 2 3 4 3 4" xfId="25990" xr:uid="{9F3FEDA3-75B0-4F67-A33B-4C54DA475375}"/>
    <cellStyle name="Millares 2 4 2 3 4 4" xfId="12861" xr:uid="{22BD4D00-0041-48C1-A156-6A49B18EBDAE}"/>
    <cellStyle name="Millares 2 4 2 3 4 4 2" xfId="47871" xr:uid="{67A37B20-2389-4207-9810-9D9886242E07}"/>
    <cellStyle name="Millares 2 4 2 3 4 4 3" xfId="30366" xr:uid="{BA543F0D-3E4D-4D9C-9E39-CE2AC3AA879F}"/>
    <cellStyle name="Millares 2 4 2 3 4 5" xfId="39119" xr:uid="{432393B0-B117-49B1-A224-6E33D547BA55}"/>
    <cellStyle name="Millares 2 4 2 3 4 6" xfId="21614" xr:uid="{DF492AAD-A8CF-4A2B-A795-F4D38037CAEE}"/>
    <cellStyle name="Millares 2 4 2 3 5" xfId="5201" xr:uid="{00000000-0005-0000-0000-000044110000}"/>
    <cellStyle name="Millares 2 4 2 3 5 2" xfId="9578" xr:uid="{00000000-0005-0000-0000-000045110000}"/>
    <cellStyle name="Millares 2 4 2 3 5 2 2" xfId="18331" xr:uid="{7CE0BBF3-8754-43CD-A503-57C35CB5A84A}"/>
    <cellStyle name="Millares 2 4 2 3 5 2 2 2" xfId="53341" xr:uid="{41E49EA8-F2D8-41FA-8613-629FCF25D418}"/>
    <cellStyle name="Millares 2 4 2 3 5 2 2 3" xfId="35836" xr:uid="{FA293B93-29F5-4C15-ABF1-043FBD238E68}"/>
    <cellStyle name="Millares 2 4 2 3 5 2 3" xfId="44589" xr:uid="{4DD86692-59D8-4754-89D0-5EF4CF78A5CD}"/>
    <cellStyle name="Millares 2 4 2 3 5 2 4" xfId="27084" xr:uid="{0CA7A3DC-3EB2-47EF-9B22-C2B3803F3586}"/>
    <cellStyle name="Millares 2 4 2 3 5 3" xfId="13955" xr:uid="{1F59BED6-F91E-44B2-A87C-5E2802CF9575}"/>
    <cellStyle name="Millares 2 4 2 3 5 3 2" xfId="48965" xr:uid="{0ADC6DE5-855B-469B-B187-A0BA582BFB7C}"/>
    <cellStyle name="Millares 2 4 2 3 5 3 3" xfId="31460" xr:uid="{1BB91CAE-B967-4EF9-891D-16C00A63AF64}"/>
    <cellStyle name="Millares 2 4 2 3 5 4" xfId="40213" xr:uid="{02C0FD1A-2036-4D9F-A58F-6CEFF44A1752}"/>
    <cellStyle name="Millares 2 4 2 3 5 5" xfId="22708" xr:uid="{83228A68-A643-4328-9B0D-479F42A2746E}"/>
    <cellStyle name="Millares 2 4 2 3 6" xfId="7390" xr:uid="{00000000-0005-0000-0000-000046110000}"/>
    <cellStyle name="Millares 2 4 2 3 6 2" xfId="16143" xr:uid="{93FBDBE4-5FD8-42B0-9D3A-B4436DCBBD26}"/>
    <cellStyle name="Millares 2 4 2 3 6 2 2" xfId="51153" xr:uid="{21CB5A85-3EC1-41CA-BAE3-663A14798508}"/>
    <cellStyle name="Millares 2 4 2 3 6 2 3" xfId="33648" xr:uid="{4B3C3865-9696-44F2-BE08-8716E6C87021}"/>
    <cellStyle name="Millares 2 4 2 3 6 3" xfId="42401" xr:uid="{A150EE4B-4AE1-4D4E-86A8-D4BFFA503976}"/>
    <cellStyle name="Millares 2 4 2 3 6 4" xfId="24896" xr:uid="{F1734E77-4CE1-4A9A-BB94-E3517B570C32}"/>
    <cellStyle name="Millares 2 4 2 3 7" xfId="11767" xr:uid="{E61A2D65-2B0D-4D5F-B1C4-1A77973E1086}"/>
    <cellStyle name="Millares 2 4 2 3 7 2" xfId="46777" xr:uid="{D1069C43-0D2F-4E1F-8BF0-BDBB81C36945}"/>
    <cellStyle name="Millares 2 4 2 3 7 3" xfId="29272" xr:uid="{FAC32271-02DB-4FA0-9A6B-75F7129E0B33}"/>
    <cellStyle name="Millares 2 4 2 3 8" xfId="38025" xr:uid="{E4450425-F45B-4D42-855D-D4D2D43CCE68}"/>
    <cellStyle name="Millares 2 4 2 3 9" xfId="20520" xr:uid="{9E31F02E-6DFA-44CB-B8FB-6739D2997307}"/>
    <cellStyle name="Millares 2 4 2 4" xfId="2890" xr:uid="{00000000-0005-0000-0000-000047110000}"/>
    <cellStyle name="Millares 2 4 2 4 2" xfId="3169" xr:uid="{00000000-0005-0000-0000-000048110000}"/>
    <cellStyle name="Millares 2 4 2 4 2 2" xfId="3722" xr:uid="{00000000-0005-0000-0000-000049110000}"/>
    <cellStyle name="Millares 2 4 2 4 2 2 2" xfId="4818" xr:uid="{00000000-0005-0000-0000-00004A110000}"/>
    <cellStyle name="Millares 2 4 2 4 2 2 2 2" xfId="7007" xr:uid="{00000000-0005-0000-0000-00004B110000}"/>
    <cellStyle name="Millares 2 4 2 4 2 2 2 2 2" xfId="11384" xr:uid="{00000000-0005-0000-0000-00004C110000}"/>
    <cellStyle name="Millares 2 4 2 4 2 2 2 2 2 2" xfId="20137" xr:uid="{C10376F0-9777-48BB-8927-E7CAD8825062}"/>
    <cellStyle name="Millares 2 4 2 4 2 2 2 2 2 2 2" xfId="55147" xr:uid="{294DE557-5E1B-40D1-A8FA-2A0A6CB2C20F}"/>
    <cellStyle name="Millares 2 4 2 4 2 2 2 2 2 2 3" xfId="37642" xr:uid="{E7D16D6F-1FD6-4C85-9F80-9004B72127E8}"/>
    <cellStyle name="Millares 2 4 2 4 2 2 2 2 2 3" xfId="46395" xr:uid="{45B395D9-D428-4369-ADC7-6692367B98ED}"/>
    <cellStyle name="Millares 2 4 2 4 2 2 2 2 2 4" xfId="28890" xr:uid="{BCF66942-275F-418E-B4FB-3457F6A926C5}"/>
    <cellStyle name="Millares 2 4 2 4 2 2 2 2 3" xfId="15761" xr:uid="{B23A2DE2-5E73-455E-A761-1589FF9FD5D1}"/>
    <cellStyle name="Millares 2 4 2 4 2 2 2 2 3 2" xfId="50771" xr:uid="{7F397FD1-B4EE-4108-9E42-4A478F14AC64}"/>
    <cellStyle name="Millares 2 4 2 4 2 2 2 2 3 3" xfId="33266" xr:uid="{47000F1B-2BE6-4BA1-BE45-9A129F981476}"/>
    <cellStyle name="Millares 2 4 2 4 2 2 2 2 4" xfId="42019" xr:uid="{BEF5BF36-9A28-4E13-9DBC-BF2A9E364F43}"/>
    <cellStyle name="Millares 2 4 2 4 2 2 2 2 5" xfId="24514" xr:uid="{E43EC29B-057F-412D-A244-3D7C36080B28}"/>
    <cellStyle name="Millares 2 4 2 4 2 2 2 3" xfId="9196" xr:uid="{00000000-0005-0000-0000-00004D110000}"/>
    <cellStyle name="Millares 2 4 2 4 2 2 2 3 2" xfId="17949" xr:uid="{F3C8A43E-03F6-4397-B3A6-0B11DEEE8607}"/>
    <cellStyle name="Millares 2 4 2 4 2 2 2 3 2 2" xfId="52959" xr:uid="{57E7D076-1705-4B77-8390-23C68BD9520A}"/>
    <cellStyle name="Millares 2 4 2 4 2 2 2 3 2 3" xfId="35454" xr:uid="{F2B3D387-9EE9-48F7-BD11-13B3DC659238}"/>
    <cellStyle name="Millares 2 4 2 4 2 2 2 3 3" xfId="44207" xr:uid="{C84DF1DC-77C6-4062-857D-40E2F9DBF9A1}"/>
    <cellStyle name="Millares 2 4 2 4 2 2 2 3 4" xfId="26702" xr:uid="{AE6B9B83-0862-4D20-BF86-A7E285BEB0BC}"/>
    <cellStyle name="Millares 2 4 2 4 2 2 2 4" xfId="13573" xr:uid="{87BDF23E-AB13-4BCB-A4A6-8B3DA5D1B884}"/>
    <cellStyle name="Millares 2 4 2 4 2 2 2 4 2" xfId="48583" xr:uid="{7D7A9464-C919-4FF6-A294-21262FAE4C15}"/>
    <cellStyle name="Millares 2 4 2 4 2 2 2 4 3" xfId="31078" xr:uid="{0B543B56-E10B-4754-B32F-C3346F938BE0}"/>
    <cellStyle name="Millares 2 4 2 4 2 2 2 5" xfId="39831" xr:uid="{95F7A606-E434-4E8A-A283-67874F388374}"/>
    <cellStyle name="Millares 2 4 2 4 2 2 2 6" xfId="22326" xr:uid="{1F26C880-87E3-4472-B045-6814450011DD}"/>
    <cellStyle name="Millares 2 4 2 4 2 2 3" xfId="5913" xr:uid="{00000000-0005-0000-0000-00004E110000}"/>
    <cellStyle name="Millares 2 4 2 4 2 2 3 2" xfId="10290" xr:uid="{00000000-0005-0000-0000-00004F110000}"/>
    <cellStyle name="Millares 2 4 2 4 2 2 3 2 2" xfId="19043" xr:uid="{562F97A0-1169-416E-8781-DEDD8907B1C0}"/>
    <cellStyle name="Millares 2 4 2 4 2 2 3 2 2 2" xfId="54053" xr:uid="{E4318A6F-4AB8-430B-A525-BCCD057953B7}"/>
    <cellStyle name="Millares 2 4 2 4 2 2 3 2 2 3" xfId="36548" xr:uid="{EB754611-1755-43AD-9A20-8CC214B9FD8F}"/>
    <cellStyle name="Millares 2 4 2 4 2 2 3 2 3" xfId="45301" xr:uid="{4142C807-B52D-4CF1-8D81-B8FDCF6C52BC}"/>
    <cellStyle name="Millares 2 4 2 4 2 2 3 2 4" xfId="27796" xr:uid="{51B243FD-F0BB-410D-8F37-1AFFF656E686}"/>
    <cellStyle name="Millares 2 4 2 4 2 2 3 3" xfId="14667" xr:uid="{17D420F7-9424-4B09-8BEF-1CE801134697}"/>
    <cellStyle name="Millares 2 4 2 4 2 2 3 3 2" xfId="49677" xr:uid="{969039B7-540C-4CA4-ADA5-E33EFEA19EB5}"/>
    <cellStyle name="Millares 2 4 2 4 2 2 3 3 3" xfId="32172" xr:uid="{EF0AD86D-818C-4BFC-BB31-6146EF6DF6DF}"/>
    <cellStyle name="Millares 2 4 2 4 2 2 3 4" xfId="40925" xr:uid="{C4866883-9975-49E4-BC6C-3FF78F6D6F1A}"/>
    <cellStyle name="Millares 2 4 2 4 2 2 3 5" xfId="23420" xr:uid="{0B08FE98-2B73-435A-A1DD-6017A4A9451A}"/>
    <cellStyle name="Millares 2 4 2 4 2 2 4" xfId="8102" xr:uid="{00000000-0005-0000-0000-000050110000}"/>
    <cellStyle name="Millares 2 4 2 4 2 2 4 2" xfId="16855" xr:uid="{F20B8FC8-B0C0-4F3E-9EA7-55B88070226B}"/>
    <cellStyle name="Millares 2 4 2 4 2 2 4 2 2" xfId="51865" xr:uid="{B12AA469-18BF-4DB0-8BAA-953E5DD3D39D}"/>
    <cellStyle name="Millares 2 4 2 4 2 2 4 2 3" xfId="34360" xr:uid="{534CED8C-4F1E-4C60-BE0D-9D99E71DC819}"/>
    <cellStyle name="Millares 2 4 2 4 2 2 4 3" xfId="43113" xr:uid="{CC85252F-F51C-4367-B765-215C0BA975F1}"/>
    <cellStyle name="Millares 2 4 2 4 2 2 4 4" xfId="25608" xr:uid="{58EA6609-67C4-4943-9514-6D81455E2766}"/>
    <cellStyle name="Millares 2 4 2 4 2 2 5" xfId="12479" xr:uid="{D9716A71-B060-4B56-848E-59550F7B0F53}"/>
    <cellStyle name="Millares 2 4 2 4 2 2 5 2" xfId="47489" xr:uid="{07F09DE1-294A-4AF2-A6A7-7B55D8D53981}"/>
    <cellStyle name="Millares 2 4 2 4 2 2 5 3" xfId="29984" xr:uid="{B64D9AB9-D312-4953-A97A-A472D9B29BF9}"/>
    <cellStyle name="Millares 2 4 2 4 2 2 6" xfId="38737" xr:uid="{7EF28D67-B3E5-4940-A76E-6A0FBF676CEF}"/>
    <cellStyle name="Millares 2 4 2 4 2 2 7" xfId="21232" xr:uid="{57330297-341D-431D-9C45-6E89C39910DD}"/>
    <cellStyle name="Millares 2 4 2 4 2 3" xfId="4270" xr:uid="{00000000-0005-0000-0000-000051110000}"/>
    <cellStyle name="Millares 2 4 2 4 2 3 2" xfId="6459" xr:uid="{00000000-0005-0000-0000-000052110000}"/>
    <cellStyle name="Millares 2 4 2 4 2 3 2 2" xfId="10836" xr:uid="{00000000-0005-0000-0000-000053110000}"/>
    <cellStyle name="Millares 2 4 2 4 2 3 2 2 2" xfId="19589" xr:uid="{15E3BE2A-20CA-495C-A22D-110572EC5EB4}"/>
    <cellStyle name="Millares 2 4 2 4 2 3 2 2 2 2" xfId="54599" xr:uid="{E8537D07-F1B3-4DA3-975A-66860F28BA5F}"/>
    <cellStyle name="Millares 2 4 2 4 2 3 2 2 2 3" xfId="37094" xr:uid="{86493EEF-71EB-45CA-BEC2-0C8D854FCEE9}"/>
    <cellStyle name="Millares 2 4 2 4 2 3 2 2 3" xfId="45847" xr:uid="{F374107D-BFFD-4869-AF6F-823F5186DA9A}"/>
    <cellStyle name="Millares 2 4 2 4 2 3 2 2 4" xfId="28342" xr:uid="{0A5B0A8A-590C-4B88-9FDB-2760CBA47327}"/>
    <cellStyle name="Millares 2 4 2 4 2 3 2 3" xfId="15213" xr:uid="{2F1CB4DA-F7E6-443E-B6FA-C2ADEFEF517A}"/>
    <cellStyle name="Millares 2 4 2 4 2 3 2 3 2" xfId="50223" xr:uid="{56CB2E92-5D13-46B5-880B-E407CAA4E34E}"/>
    <cellStyle name="Millares 2 4 2 4 2 3 2 3 3" xfId="32718" xr:uid="{2EF44EA2-D390-4951-BA3B-D930C60A5EC6}"/>
    <cellStyle name="Millares 2 4 2 4 2 3 2 4" xfId="41471" xr:uid="{18E093BB-E0C8-4F4D-8A1A-C568F96CDDE9}"/>
    <cellStyle name="Millares 2 4 2 4 2 3 2 5" xfId="23966" xr:uid="{56F641D9-A629-4FBB-95C2-BB428702325A}"/>
    <cellStyle name="Millares 2 4 2 4 2 3 3" xfId="8648" xr:uid="{00000000-0005-0000-0000-000054110000}"/>
    <cellStyle name="Millares 2 4 2 4 2 3 3 2" xfId="17401" xr:uid="{9F7AE10D-E050-47A8-8E78-79940D1BB7CC}"/>
    <cellStyle name="Millares 2 4 2 4 2 3 3 2 2" xfId="52411" xr:uid="{1E019846-D792-4450-8474-ACA2F00A9D5D}"/>
    <cellStyle name="Millares 2 4 2 4 2 3 3 2 3" xfId="34906" xr:uid="{75497F05-44BD-4899-AA66-594848076497}"/>
    <cellStyle name="Millares 2 4 2 4 2 3 3 3" xfId="43659" xr:uid="{A4FB0FDB-B54D-4DDB-80F9-34EBC36C0ECF}"/>
    <cellStyle name="Millares 2 4 2 4 2 3 3 4" xfId="26154" xr:uid="{3EB521F4-33EA-47B5-A4EA-E5853C5D59B4}"/>
    <cellStyle name="Millares 2 4 2 4 2 3 4" xfId="13025" xr:uid="{7F87E29A-E150-41B8-87DB-BDC61B86CF92}"/>
    <cellStyle name="Millares 2 4 2 4 2 3 4 2" xfId="48035" xr:uid="{7E9F81E6-AF37-4606-B7E0-12ADCD50D2C3}"/>
    <cellStyle name="Millares 2 4 2 4 2 3 4 3" xfId="30530" xr:uid="{8A3ECE69-3F9C-45E5-8783-4446B90DD104}"/>
    <cellStyle name="Millares 2 4 2 4 2 3 5" xfId="39283" xr:uid="{1CF5E87E-633D-4DEF-84D7-9F1DF30863DF}"/>
    <cellStyle name="Millares 2 4 2 4 2 3 6" xfId="21778" xr:uid="{A4758DA1-BCA4-4889-901C-2B51AF22B94E}"/>
    <cellStyle name="Millares 2 4 2 4 2 4" xfId="5365" xr:uid="{00000000-0005-0000-0000-000055110000}"/>
    <cellStyle name="Millares 2 4 2 4 2 4 2" xfId="9742" xr:uid="{00000000-0005-0000-0000-000056110000}"/>
    <cellStyle name="Millares 2 4 2 4 2 4 2 2" xfId="18495" xr:uid="{2942E47D-2BF5-4D8D-9A50-D2EBDEFA6AA4}"/>
    <cellStyle name="Millares 2 4 2 4 2 4 2 2 2" xfId="53505" xr:uid="{EEB6EE8A-291A-44E6-BA23-BA3CAD729C69}"/>
    <cellStyle name="Millares 2 4 2 4 2 4 2 2 3" xfId="36000" xr:uid="{D017BBA3-DD85-4067-B4C7-A909CE9021D6}"/>
    <cellStyle name="Millares 2 4 2 4 2 4 2 3" xfId="44753" xr:uid="{5AEAA903-86E3-4105-A377-397BA0388B99}"/>
    <cellStyle name="Millares 2 4 2 4 2 4 2 4" xfId="27248" xr:uid="{ECB5BEB9-2F40-4ED3-B0A4-F7DBC9D6CA8C}"/>
    <cellStyle name="Millares 2 4 2 4 2 4 3" xfId="14119" xr:uid="{ABE561D7-18B7-4CBC-8D80-7A2BA76AEE93}"/>
    <cellStyle name="Millares 2 4 2 4 2 4 3 2" xfId="49129" xr:uid="{1B6A6980-E72A-4444-9E97-34D8787DC45E}"/>
    <cellStyle name="Millares 2 4 2 4 2 4 3 3" xfId="31624" xr:uid="{BDC118BB-DF41-40B5-BD1A-46AB64639B53}"/>
    <cellStyle name="Millares 2 4 2 4 2 4 4" xfId="40377" xr:uid="{AFF1822D-E72E-4419-8E8A-3716AAA1DA10}"/>
    <cellStyle name="Millares 2 4 2 4 2 4 5" xfId="22872" xr:uid="{A8B8105D-5B83-4DA1-8722-BB13E9099DEF}"/>
    <cellStyle name="Millares 2 4 2 4 2 5" xfId="7554" xr:uid="{00000000-0005-0000-0000-000057110000}"/>
    <cellStyle name="Millares 2 4 2 4 2 5 2" xfId="16307" xr:uid="{5B902573-E137-4798-A628-4AFA5321AF19}"/>
    <cellStyle name="Millares 2 4 2 4 2 5 2 2" xfId="51317" xr:uid="{2F5D2575-1524-4663-BE81-6F54F9E41EF6}"/>
    <cellStyle name="Millares 2 4 2 4 2 5 2 3" xfId="33812" xr:uid="{8D7ABC8E-C43C-44C7-8218-EA9785FC88EF}"/>
    <cellStyle name="Millares 2 4 2 4 2 5 3" xfId="42565" xr:uid="{2FBF874A-883C-420F-9874-7D80E5CBC969}"/>
    <cellStyle name="Millares 2 4 2 4 2 5 4" xfId="25060" xr:uid="{596C8352-DC04-4AF7-9825-C2DF21366D8C}"/>
    <cellStyle name="Millares 2 4 2 4 2 6" xfId="11931" xr:uid="{46E58889-C768-43E4-912F-D900E007E08A}"/>
    <cellStyle name="Millares 2 4 2 4 2 6 2" xfId="46941" xr:uid="{CF051100-5928-46EA-862C-ACAF383EA869}"/>
    <cellStyle name="Millares 2 4 2 4 2 6 3" xfId="29436" xr:uid="{E7168ABF-81A0-40A5-AE6A-E1FA8E0C2787}"/>
    <cellStyle name="Millares 2 4 2 4 2 7" xfId="38189" xr:uid="{F3732CE5-D301-48BB-AC2B-F16CF65599CC}"/>
    <cellStyle name="Millares 2 4 2 4 2 8" xfId="20684" xr:uid="{4231C55A-6225-426D-AAEB-B3C2828C32E6}"/>
    <cellStyle name="Millares 2 4 2 4 3" xfId="3448" xr:uid="{00000000-0005-0000-0000-000058110000}"/>
    <cellStyle name="Millares 2 4 2 4 3 2" xfId="4544" xr:uid="{00000000-0005-0000-0000-000059110000}"/>
    <cellStyle name="Millares 2 4 2 4 3 2 2" xfId="6733" xr:uid="{00000000-0005-0000-0000-00005A110000}"/>
    <cellStyle name="Millares 2 4 2 4 3 2 2 2" xfId="11110" xr:uid="{00000000-0005-0000-0000-00005B110000}"/>
    <cellStyle name="Millares 2 4 2 4 3 2 2 2 2" xfId="19863" xr:uid="{D5B6FB49-85CD-4BC0-9798-365A999CFE90}"/>
    <cellStyle name="Millares 2 4 2 4 3 2 2 2 2 2" xfId="54873" xr:uid="{5B9EA933-5660-4BF1-A6C5-C949F4C1E884}"/>
    <cellStyle name="Millares 2 4 2 4 3 2 2 2 2 3" xfId="37368" xr:uid="{1EA0A427-CB76-48D4-9A6B-1DC9341711AD}"/>
    <cellStyle name="Millares 2 4 2 4 3 2 2 2 3" xfId="46121" xr:uid="{9EDE5D54-7678-40B9-A84A-2FD87013757E}"/>
    <cellStyle name="Millares 2 4 2 4 3 2 2 2 4" xfId="28616" xr:uid="{CEEC1A0D-A52F-4B3F-87B9-C986F256651A}"/>
    <cellStyle name="Millares 2 4 2 4 3 2 2 3" xfId="15487" xr:uid="{40B5784F-8E02-4AC9-A28A-9EC5F2B0D828}"/>
    <cellStyle name="Millares 2 4 2 4 3 2 2 3 2" xfId="50497" xr:uid="{8A4B7B50-D7F7-4889-8294-D42DA9BE18D5}"/>
    <cellStyle name="Millares 2 4 2 4 3 2 2 3 3" xfId="32992" xr:uid="{E4ACDB82-F8E9-4056-A926-EB3F19D7E730}"/>
    <cellStyle name="Millares 2 4 2 4 3 2 2 4" xfId="41745" xr:uid="{9CD4C53C-44AD-43CE-A8EB-091D68C4EA1A}"/>
    <cellStyle name="Millares 2 4 2 4 3 2 2 5" xfId="24240" xr:uid="{E7706866-F71B-4688-B832-8D41140CA8AA}"/>
    <cellStyle name="Millares 2 4 2 4 3 2 3" xfId="8922" xr:uid="{00000000-0005-0000-0000-00005C110000}"/>
    <cellStyle name="Millares 2 4 2 4 3 2 3 2" xfId="17675" xr:uid="{3272BF97-AF89-420D-B3AD-D0440DC9992A}"/>
    <cellStyle name="Millares 2 4 2 4 3 2 3 2 2" xfId="52685" xr:uid="{BF0DA927-4039-4EB8-B7CA-DA60267F0AB5}"/>
    <cellStyle name="Millares 2 4 2 4 3 2 3 2 3" xfId="35180" xr:uid="{6BA22A6A-D6D9-498C-A0FB-AD0080BBF27E}"/>
    <cellStyle name="Millares 2 4 2 4 3 2 3 3" xfId="43933" xr:uid="{6D22D739-3F37-45AF-9A9E-5D950AAD8A3E}"/>
    <cellStyle name="Millares 2 4 2 4 3 2 3 4" xfId="26428" xr:uid="{25D2A8C3-284E-4C59-A039-C7603B2190E1}"/>
    <cellStyle name="Millares 2 4 2 4 3 2 4" xfId="13299" xr:uid="{7981C51E-C9D2-4F1F-9960-E6568A00D022}"/>
    <cellStyle name="Millares 2 4 2 4 3 2 4 2" xfId="48309" xr:uid="{09916AE9-63BC-4072-9413-8811DE1E08BB}"/>
    <cellStyle name="Millares 2 4 2 4 3 2 4 3" xfId="30804" xr:uid="{28E31D23-88E5-4638-ADAD-9450F89D180B}"/>
    <cellStyle name="Millares 2 4 2 4 3 2 5" xfId="39557" xr:uid="{A13B6175-16D9-4A6E-A301-3C4D2D980B78}"/>
    <cellStyle name="Millares 2 4 2 4 3 2 6" xfId="22052" xr:uid="{0270FA3B-29D6-4BF3-BD33-EE50981CB2E9}"/>
    <cellStyle name="Millares 2 4 2 4 3 3" xfId="5639" xr:uid="{00000000-0005-0000-0000-00005D110000}"/>
    <cellStyle name="Millares 2 4 2 4 3 3 2" xfId="10016" xr:uid="{00000000-0005-0000-0000-00005E110000}"/>
    <cellStyle name="Millares 2 4 2 4 3 3 2 2" xfId="18769" xr:uid="{45C938D7-F077-4E3E-9309-610603BA6E4A}"/>
    <cellStyle name="Millares 2 4 2 4 3 3 2 2 2" xfId="53779" xr:uid="{A9DCDD1D-7D4E-4ACB-8A52-59DB4476C8ED}"/>
    <cellStyle name="Millares 2 4 2 4 3 3 2 2 3" xfId="36274" xr:uid="{E5613049-98CA-4CA0-BCD5-12212F5826B3}"/>
    <cellStyle name="Millares 2 4 2 4 3 3 2 3" xfId="45027" xr:uid="{D1AAD743-F446-4FA3-AC4B-848253464BB1}"/>
    <cellStyle name="Millares 2 4 2 4 3 3 2 4" xfId="27522" xr:uid="{7B07BA67-5A95-4909-AFCB-247EDE8590ED}"/>
    <cellStyle name="Millares 2 4 2 4 3 3 3" xfId="14393" xr:uid="{C070C956-A589-4AB9-B837-50B4E73BFCC9}"/>
    <cellStyle name="Millares 2 4 2 4 3 3 3 2" xfId="49403" xr:uid="{C922C803-FBA6-4817-9750-CD9FA46030FD}"/>
    <cellStyle name="Millares 2 4 2 4 3 3 3 3" xfId="31898" xr:uid="{7AE92723-FD77-46EF-A9D3-72B3861AC86E}"/>
    <cellStyle name="Millares 2 4 2 4 3 3 4" xfId="40651" xr:uid="{3FA2BDB9-152C-485B-8AEA-3219169A7684}"/>
    <cellStyle name="Millares 2 4 2 4 3 3 5" xfId="23146" xr:uid="{33374EE9-E145-4085-876B-185589E98B4E}"/>
    <cellStyle name="Millares 2 4 2 4 3 4" xfId="7828" xr:uid="{00000000-0005-0000-0000-00005F110000}"/>
    <cellStyle name="Millares 2 4 2 4 3 4 2" xfId="16581" xr:uid="{268F4E53-CB4A-443F-8AF1-67BBC892859C}"/>
    <cellStyle name="Millares 2 4 2 4 3 4 2 2" xfId="51591" xr:uid="{3FE44132-A091-491A-8A5D-DFC73EEFA7FF}"/>
    <cellStyle name="Millares 2 4 2 4 3 4 2 3" xfId="34086" xr:uid="{9783939B-32A3-40F2-B562-FB32DC4ECAFB}"/>
    <cellStyle name="Millares 2 4 2 4 3 4 3" xfId="42839" xr:uid="{D85949E5-01A1-4A42-A28C-4C40BA6DFD0C}"/>
    <cellStyle name="Millares 2 4 2 4 3 4 4" xfId="25334" xr:uid="{8879597A-5268-4D6F-B926-B55ABE4119ED}"/>
    <cellStyle name="Millares 2 4 2 4 3 5" xfId="12205" xr:uid="{B4CF4DCC-8185-4071-8B10-335C28274B4D}"/>
    <cellStyle name="Millares 2 4 2 4 3 5 2" xfId="47215" xr:uid="{3DBA9558-29BB-4FB2-950D-FD930820C79B}"/>
    <cellStyle name="Millares 2 4 2 4 3 5 3" xfId="29710" xr:uid="{C4D15BF0-EC6E-48D3-8103-3D9CBAF80202}"/>
    <cellStyle name="Millares 2 4 2 4 3 6" xfId="38463" xr:uid="{D0C5C9B1-BEC7-44A3-90E3-7604435A6172}"/>
    <cellStyle name="Millares 2 4 2 4 3 7" xfId="20958" xr:uid="{054C07B6-F4BA-46F0-A629-113081A36B49}"/>
    <cellStyle name="Millares 2 4 2 4 4" xfId="3996" xr:uid="{00000000-0005-0000-0000-000060110000}"/>
    <cellStyle name="Millares 2 4 2 4 4 2" xfId="6185" xr:uid="{00000000-0005-0000-0000-000061110000}"/>
    <cellStyle name="Millares 2 4 2 4 4 2 2" xfId="10562" xr:uid="{00000000-0005-0000-0000-000062110000}"/>
    <cellStyle name="Millares 2 4 2 4 4 2 2 2" xfId="19315" xr:uid="{25E9E6C0-2C0C-4A0B-8845-7A1B11065754}"/>
    <cellStyle name="Millares 2 4 2 4 4 2 2 2 2" xfId="54325" xr:uid="{E9536190-967C-41E1-B819-468609BD094D}"/>
    <cellStyle name="Millares 2 4 2 4 4 2 2 2 3" xfId="36820" xr:uid="{1776C5B4-1A2E-4CDB-B679-796802545A51}"/>
    <cellStyle name="Millares 2 4 2 4 4 2 2 3" xfId="45573" xr:uid="{AA7F0461-EABB-4CBC-B5B0-FBEC1D73E245}"/>
    <cellStyle name="Millares 2 4 2 4 4 2 2 4" xfId="28068" xr:uid="{97D0E74F-3FFB-4C61-B411-947795C78C0C}"/>
    <cellStyle name="Millares 2 4 2 4 4 2 3" xfId="14939" xr:uid="{6215E068-B5DA-42F4-93A3-0E541C1C79F1}"/>
    <cellStyle name="Millares 2 4 2 4 4 2 3 2" xfId="49949" xr:uid="{945D867A-FCC5-4C21-BC7B-4698C2AD398F}"/>
    <cellStyle name="Millares 2 4 2 4 4 2 3 3" xfId="32444" xr:uid="{7822EE8E-95C8-44E9-A263-8DBBBFEFD258}"/>
    <cellStyle name="Millares 2 4 2 4 4 2 4" xfId="41197" xr:uid="{1544B58C-ACA0-475D-9C09-E8497FEB58CA}"/>
    <cellStyle name="Millares 2 4 2 4 4 2 5" xfId="23692" xr:uid="{E630215F-9C75-474B-A4E2-BC112FEC77B4}"/>
    <cellStyle name="Millares 2 4 2 4 4 3" xfId="8374" xr:uid="{00000000-0005-0000-0000-000063110000}"/>
    <cellStyle name="Millares 2 4 2 4 4 3 2" xfId="17127" xr:uid="{4D83D5DC-D9B8-479D-8E20-8FF46BDB8415}"/>
    <cellStyle name="Millares 2 4 2 4 4 3 2 2" xfId="52137" xr:uid="{7B49C786-7B41-46BE-8F53-6E3E274F74D5}"/>
    <cellStyle name="Millares 2 4 2 4 4 3 2 3" xfId="34632" xr:uid="{FBDDE6D6-7B44-4677-A71C-0511AF4C5D3E}"/>
    <cellStyle name="Millares 2 4 2 4 4 3 3" xfId="43385" xr:uid="{F5E568F1-3906-4ECB-A814-4EFC5D71E15A}"/>
    <cellStyle name="Millares 2 4 2 4 4 3 4" xfId="25880" xr:uid="{3A555790-2F9C-4CD1-99AB-4EC2A83C53F4}"/>
    <cellStyle name="Millares 2 4 2 4 4 4" xfId="12751" xr:uid="{0811DE75-90AB-4550-A5BF-EB818B32DEF5}"/>
    <cellStyle name="Millares 2 4 2 4 4 4 2" xfId="47761" xr:uid="{DF21B5E4-12DE-4263-B6E5-1FD5A2337BAB}"/>
    <cellStyle name="Millares 2 4 2 4 4 4 3" xfId="30256" xr:uid="{4F2ED2D2-5E1A-4978-B3EC-C447030CE015}"/>
    <cellStyle name="Millares 2 4 2 4 4 5" xfId="39009" xr:uid="{482DA087-906F-4307-818B-0EB2BC7694A6}"/>
    <cellStyle name="Millares 2 4 2 4 4 6" xfId="21504" xr:uid="{15D26939-B7A2-414C-9E22-4302248D7CA0}"/>
    <cellStyle name="Millares 2 4 2 4 5" xfId="5091" xr:uid="{00000000-0005-0000-0000-000064110000}"/>
    <cellStyle name="Millares 2 4 2 4 5 2" xfId="9468" xr:uid="{00000000-0005-0000-0000-000065110000}"/>
    <cellStyle name="Millares 2 4 2 4 5 2 2" xfId="18221" xr:uid="{E92A12E3-1DD0-4171-83D7-B8167953CCBB}"/>
    <cellStyle name="Millares 2 4 2 4 5 2 2 2" xfId="53231" xr:uid="{9693AB64-3E4F-4B41-AED0-8B178FDF5724}"/>
    <cellStyle name="Millares 2 4 2 4 5 2 2 3" xfId="35726" xr:uid="{C60707EC-8313-4FC6-9D1A-918CBC643562}"/>
    <cellStyle name="Millares 2 4 2 4 5 2 3" xfId="44479" xr:uid="{D5BBDFEE-2840-40B9-A90A-BEB8ECC14945}"/>
    <cellStyle name="Millares 2 4 2 4 5 2 4" xfId="26974" xr:uid="{172DD49F-B5E3-461B-AC86-2795847332A7}"/>
    <cellStyle name="Millares 2 4 2 4 5 3" xfId="13845" xr:uid="{41CCBE2F-8CB2-4E36-8103-29629724CDA7}"/>
    <cellStyle name="Millares 2 4 2 4 5 3 2" xfId="48855" xr:uid="{CF4C157D-9D3C-4AD4-BC04-2A1097D0E411}"/>
    <cellStyle name="Millares 2 4 2 4 5 3 3" xfId="31350" xr:uid="{D3B50563-D761-44C8-8FA4-C93652576096}"/>
    <cellStyle name="Millares 2 4 2 4 5 4" xfId="40103" xr:uid="{3F0993F9-5423-42B1-91F3-121514B48C28}"/>
    <cellStyle name="Millares 2 4 2 4 5 5" xfId="22598" xr:uid="{3C5ABB2E-06C1-445C-9AD7-425516099FE1}"/>
    <cellStyle name="Millares 2 4 2 4 6" xfId="7280" xr:uid="{00000000-0005-0000-0000-000066110000}"/>
    <cellStyle name="Millares 2 4 2 4 6 2" xfId="16033" xr:uid="{D698EA98-7F21-4AD8-8EE8-BCDBEBCB4D21}"/>
    <cellStyle name="Millares 2 4 2 4 6 2 2" xfId="51043" xr:uid="{977869AB-03FB-4067-9E01-C811E37335EE}"/>
    <cellStyle name="Millares 2 4 2 4 6 2 3" xfId="33538" xr:uid="{95D6FD9D-E9FD-41D5-A847-BE6D32404122}"/>
    <cellStyle name="Millares 2 4 2 4 6 3" xfId="42291" xr:uid="{5B83B3F2-113D-4408-B006-284D8315E253}"/>
    <cellStyle name="Millares 2 4 2 4 6 4" xfId="24786" xr:uid="{9E15A382-D8A9-43B4-9F0B-F23AF3949085}"/>
    <cellStyle name="Millares 2 4 2 4 7" xfId="11657" xr:uid="{CE78903A-418B-4DAE-9CC1-113D9804581B}"/>
    <cellStyle name="Millares 2 4 2 4 7 2" xfId="46667" xr:uid="{5F88D750-B7A2-4048-852D-896A1CF450F5}"/>
    <cellStyle name="Millares 2 4 2 4 7 3" xfId="29162" xr:uid="{03650361-1AF3-416A-A2FD-3B17E1EB5295}"/>
    <cellStyle name="Millares 2 4 2 4 8" xfId="37915" xr:uid="{3E2C2096-30E6-473F-BFE8-6FFDE3ABCA26}"/>
    <cellStyle name="Millares 2 4 2 4 9" xfId="20410" xr:uid="{62C452EF-C615-447E-87F7-F6602FD03045}"/>
    <cellStyle name="Millares 2 4 2 5" xfId="3119" xr:uid="{00000000-0005-0000-0000-000067110000}"/>
    <cellStyle name="Millares 2 4 2 5 2" xfId="3673" xr:uid="{00000000-0005-0000-0000-000068110000}"/>
    <cellStyle name="Millares 2 4 2 5 2 2" xfId="4769" xr:uid="{00000000-0005-0000-0000-000069110000}"/>
    <cellStyle name="Millares 2 4 2 5 2 2 2" xfId="6958" xr:uid="{00000000-0005-0000-0000-00006A110000}"/>
    <cellStyle name="Millares 2 4 2 5 2 2 2 2" xfId="11335" xr:uid="{00000000-0005-0000-0000-00006B110000}"/>
    <cellStyle name="Millares 2 4 2 5 2 2 2 2 2" xfId="20088" xr:uid="{71F3E8F5-A398-4149-9092-98D8913ACBAA}"/>
    <cellStyle name="Millares 2 4 2 5 2 2 2 2 2 2" xfId="55098" xr:uid="{34AC4A0F-FD52-4205-AC0C-34422E475624}"/>
    <cellStyle name="Millares 2 4 2 5 2 2 2 2 2 3" xfId="37593" xr:uid="{AF723EA7-1503-42D2-AAEE-81F07CB3EE4F}"/>
    <cellStyle name="Millares 2 4 2 5 2 2 2 2 3" xfId="46346" xr:uid="{F6D2374E-53D9-4CB5-9E3C-06D42786D4F7}"/>
    <cellStyle name="Millares 2 4 2 5 2 2 2 2 4" xfId="28841" xr:uid="{7AB9A3C7-EA2C-42AF-8E29-9D8B85C323F2}"/>
    <cellStyle name="Millares 2 4 2 5 2 2 2 3" xfId="15712" xr:uid="{6B205A54-0F02-4480-A60F-AD08F6063B79}"/>
    <cellStyle name="Millares 2 4 2 5 2 2 2 3 2" xfId="50722" xr:uid="{57978925-63B7-49B5-8BB9-2F43BDD66843}"/>
    <cellStyle name="Millares 2 4 2 5 2 2 2 3 3" xfId="33217" xr:uid="{E3712C6D-116D-4C9F-8D20-6B4075CD4284}"/>
    <cellStyle name="Millares 2 4 2 5 2 2 2 4" xfId="41970" xr:uid="{4FC574C2-76C0-4B05-B8DA-11510EE7E592}"/>
    <cellStyle name="Millares 2 4 2 5 2 2 2 5" xfId="24465" xr:uid="{840954FA-1C3F-4FAA-B03B-8E2E908C2C38}"/>
    <cellStyle name="Millares 2 4 2 5 2 2 3" xfId="9147" xr:uid="{00000000-0005-0000-0000-00006C110000}"/>
    <cellStyle name="Millares 2 4 2 5 2 2 3 2" xfId="17900" xr:uid="{7D0B49C3-FA32-47DD-9151-D0B1DC0CFA61}"/>
    <cellStyle name="Millares 2 4 2 5 2 2 3 2 2" xfId="52910" xr:uid="{4AB4E47F-E378-4C36-98D5-505D71769147}"/>
    <cellStyle name="Millares 2 4 2 5 2 2 3 2 3" xfId="35405" xr:uid="{78572B54-E4F2-4E85-8DC3-8E237CF94444}"/>
    <cellStyle name="Millares 2 4 2 5 2 2 3 3" xfId="44158" xr:uid="{921D1D0A-EEA0-4D60-B275-F93B51C527E0}"/>
    <cellStyle name="Millares 2 4 2 5 2 2 3 4" xfId="26653" xr:uid="{A09A60D9-33F2-4B02-9B05-DE3DE974CB1D}"/>
    <cellStyle name="Millares 2 4 2 5 2 2 4" xfId="13524" xr:uid="{F9A0EF85-37F6-4341-865F-50AE8E70A28E}"/>
    <cellStyle name="Millares 2 4 2 5 2 2 4 2" xfId="48534" xr:uid="{E3E2E61A-B138-44DA-BE8C-7B58E3AB53F6}"/>
    <cellStyle name="Millares 2 4 2 5 2 2 4 3" xfId="31029" xr:uid="{1E7C74A9-1651-4DBE-9E9B-8BEBD7D90FAC}"/>
    <cellStyle name="Millares 2 4 2 5 2 2 5" xfId="39782" xr:uid="{3B28D346-D44E-4055-A608-8361290A1273}"/>
    <cellStyle name="Millares 2 4 2 5 2 2 6" xfId="22277" xr:uid="{964861E2-DDE6-4242-A77C-5B157C4AE268}"/>
    <cellStyle name="Millares 2 4 2 5 2 3" xfId="5864" xr:uid="{00000000-0005-0000-0000-00006D110000}"/>
    <cellStyle name="Millares 2 4 2 5 2 3 2" xfId="10241" xr:uid="{00000000-0005-0000-0000-00006E110000}"/>
    <cellStyle name="Millares 2 4 2 5 2 3 2 2" xfId="18994" xr:uid="{3F80AE0C-B0DD-4F3A-B280-44E6961AB8FF}"/>
    <cellStyle name="Millares 2 4 2 5 2 3 2 2 2" xfId="54004" xr:uid="{3F742C62-7A19-4D90-91F8-1A010AF8D288}"/>
    <cellStyle name="Millares 2 4 2 5 2 3 2 2 3" xfId="36499" xr:uid="{8FFFF897-C064-415D-9FB7-67D2F432B655}"/>
    <cellStyle name="Millares 2 4 2 5 2 3 2 3" xfId="45252" xr:uid="{04846F49-2EF9-48A0-9039-509968A033B7}"/>
    <cellStyle name="Millares 2 4 2 5 2 3 2 4" xfId="27747" xr:uid="{5913C0DA-EE14-4E0A-BD97-2698C13D0B10}"/>
    <cellStyle name="Millares 2 4 2 5 2 3 3" xfId="14618" xr:uid="{0C54EE80-828E-487F-9B10-6B316C0BF169}"/>
    <cellStyle name="Millares 2 4 2 5 2 3 3 2" xfId="49628" xr:uid="{905804EA-9A92-4731-A2DF-D0EDB114342B}"/>
    <cellStyle name="Millares 2 4 2 5 2 3 3 3" xfId="32123" xr:uid="{0F41045A-6093-47B9-B103-3B99884F4B3E}"/>
    <cellStyle name="Millares 2 4 2 5 2 3 4" xfId="40876" xr:uid="{0BBEDE61-C632-401C-9147-73DBF8F60CF7}"/>
    <cellStyle name="Millares 2 4 2 5 2 3 5" xfId="23371" xr:uid="{79A26E3E-EF4A-4E09-9689-661F3226A0B0}"/>
    <cellStyle name="Millares 2 4 2 5 2 4" xfId="8053" xr:uid="{00000000-0005-0000-0000-00006F110000}"/>
    <cellStyle name="Millares 2 4 2 5 2 4 2" xfId="16806" xr:uid="{8ECF968B-C342-4BDF-A805-F43A97EDC7BA}"/>
    <cellStyle name="Millares 2 4 2 5 2 4 2 2" xfId="51816" xr:uid="{2565358B-13F2-4835-9399-300F3C7714A0}"/>
    <cellStyle name="Millares 2 4 2 5 2 4 2 3" xfId="34311" xr:uid="{B1BC758D-1372-4489-9F5E-D56F76EE2DC5}"/>
    <cellStyle name="Millares 2 4 2 5 2 4 3" xfId="43064" xr:uid="{D9D2CFA2-105A-4A63-87CE-A41240531ECE}"/>
    <cellStyle name="Millares 2 4 2 5 2 4 4" xfId="25559" xr:uid="{ECEF8AE4-884D-4885-8055-DC44AC64B6C4}"/>
    <cellStyle name="Millares 2 4 2 5 2 5" xfId="12430" xr:uid="{61E05BFD-8A16-4BA1-BFE1-8EE53BE48D97}"/>
    <cellStyle name="Millares 2 4 2 5 2 5 2" xfId="47440" xr:uid="{B8252235-3FB8-4B3D-8D53-E211321E7E4E}"/>
    <cellStyle name="Millares 2 4 2 5 2 5 3" xfId="29935" xr:uid="{2D5C93D1-54CC-491E-9834-2219B45C7280}"/>
    <cellStyle name="Millares 2 4 2 5 2 6" xfId="38688" xr:uid="{2C01CAE7-4474-4CED-BB32-A01316FDF563}"/>
    <cellStyle name="Millares 2 4 2 5 2 7" xfId="21183" xr:uid="{AEF5D46F-D8B0-4481-B215-BF0C3CEC9337}"/>
    <cellStyle name="Millares 2 4 2 5 3" xfId="4221" xr:uid="{00000000-0005-0000-0000-000070110000}"/>
    <cellStyle name="Millares 2 4 2 5 3 2" xfId="6410" xr:uid="{00000000-0005-0000-0000-000071110000}"/>
    <cellStyle name="Millares 2 4 2 5 3 2 2" xfId="10787" xr:uid="{00000000-0005-0000-0000-000072110000}"/>
    <cellStyle name="Millares 2 4 2 5 3 2 2 2" xfId="19540" xr:uid="{8930E3F4-C2D7-478F-9380-89F152134A7A}"/>
    <cellStyle name="Millares 2 4 2 5 3 2 2 2 2" xfId="54550" xr:uid="{52EC5681-B896-4EBA-9E2E-FEF68010C3E9}"/>
    <cellStyle name="Millares 2 4 2 5 3 2 2 2 3" xfId="37045" xr:uid="{4365147F-A75D-416B-B1EE-C07A042A088A}"/>
    <cellStyle name="Millares 2 4 2 5 3 2 2 3" xfId="45798" xr:uid="{639B146A-1FB8-4B72-BA5A-692364846DF6}"/>
    <cellStyle name="Millares 2 4 2 5 3 2 2 4" xfId="28293" xr:uid="{B336668E-816E-49C2-9ED4-88445A51806C}"/>
    <cellStyle name="Millares 2 4 2 5 3 2 3" xfId="15164" xr:uid="{078BA98A-748B-4A1E-B841-B20FCE7F254E}"/>
    <cellStyle name="Millares 2 4 2 5 3 2 3 2" xfId="50174" xr:uid="{A943BF2E-7098-4495-B023-E428BDA82EFD}"/>
    <cellStyle name="Millares 2 4 2 5 3 2 3 3" xfId="32669" xr:uid="{F560A08B-AF0B-4870-AD0C-766E63EA4214}"/>
    <cellStyle name="Millares 2 4 2 5 3 2 4" xfId="41422" xr:uid="{32CD5B5F-0BFB-45AD-910C-BB8A84DD9B18}"/>
    <cellStyle name="Millares 2 4 2 5 3 2 5" xfId="23917" xr:uid="{A0CB30D2-6332-497E-B51F-F6A654A4C887}"/>
    <cellStyle name="Millares 2 4 2 5 3 3" xfId="8599" xr:uid="{00000000-0005-0000-0000-000073110000}"/>
    <cellStyle name="Millares 2 4 2 5 3 3 2" xfId="17352" xr:uid="{14ADDC1E-76E1-464B-B6E6-722EAE73DE56}"/>
    <cellStyle name="Millares 2 4 2 5 3 3 2 2" xfId="52362" xr:uid="{D9C36BD0-621D-4EEC-872D-DA859ADF01B1}"/>
    <cellStyle name="Millares 2 4 2 5 3 3 2 3" xfId="34857" xr:uid="{91C52711-7579-49EC-AFCB-5DC3D5788A75}"/>
    <cellStyle name="Millares 2 4 2 5 3 3 3" xfId="43610" xr:uid="{19471025-A561-4003-9AE1-14EF2609C0A6}"/>
    <cellStyle name="Millares 2 4 2 5 3 3 4" xfId="26105" xr:uid="{CAA46D6E-FD03-44F2-A365-47CC0C805A41}"/>
    <cellStyle name="Millares 2 4 2 5 3 4" xfId="12976" xr:uid="{C5A6C435-0062-43A3-8C15-4B652535EC5F}"/>
    <cellStyle name="Millares 2 4 2 5 3 4 2" xfId="47986" xr:uid="{C54E4532-390C-4BE1-AC51-83DD20DD047B}"/>
    <cellStyle name="Millares 2 4 2 5 3 4 3" xfId="30481" xr:uid="{452D8A09-48B1-4656-8DB6-DB168D953838}"/>
    <cellStyle name="Millares 2 4 2 5 3 5" xfId="39234" xr:uid="{2228AAE4-8F9D-495B-A2B8-2A8A53D1CCE1}"/>
    <cellStyle name="Millares 2 4 2 5 3 6" xfId="21729" xr:uid="{557D7572-CD5E-4A87-9268-BBA055EFE61E}"/>
    <cellStyle name="Millares 2 4 2 5 4" xfId="5316" xr:uid="{00000000-0005-0000-0000-000074110000}"/>
    <cellStyle name="Millares 2 4 2 5 4 2" xfId="9693" xr:uid="{00000000-0005-0000-0000-000075110000}"/>
    <cellStyle name="Millares 2 4 2 5 4 2 2" xfId="18446" xr:uid="{C8DA8B25-F62E-4210-8ED3-7C4B342BCB9A}"/>
    <cellStyle name="Millares 2 4 2 5 4 2 2 2" xfId="53456" xr:uid="{F9058D6C-7F12-4297-9A85-A53A0EBBDCD7}"/>
    <cellStyle name="Millares 2 4 2 5 4 2 2 3" xfId="35951" xr:uid="{36F8903E-DEBC-4AC6-B608-B474F9294F8A}"/>
    <cellStyle name="Millares 2 4 2 5 4 2 3" xfId="44704" xr:uid="{7F1B2E35-6CD8-44E6-9FBE-E79315D9310C}"/>
    <cellStyle name="Millares 2 4 2 5 4 2 4" xfId="27199" xr:uid="{3E6B1F2C-6EF7-4BC4-8B63-1AC099961D82}"/>
    <cellStyle name="Millares 2 4 2 5 4 3" xfId="14070" xr:uid="{1AF27093-BF44-4755-8DF2-4ACC140D9080}"/>
    <cellStyle name="Millares 2 4 2 5 4 3 2" xfId="49080" xr:uid="{0529AED0-6ECD-43F1-B405-B5F259D22B93}"/>
    <cellStyle name="Millares 2 4 2 5 4 3 3" xfId="31575" xr:uid="{A1EEF17A-4525-440B-A719-EFC843935EA9}"/>
    <cellStyle name="Millares 2 4 2 5 4 4" xfId="40328" xr:uid="{468E975B-17C1-4767-9CB5-8CEC7363551A}"/>
    <cellStyle name="Millares 2 4 2 5 4 5" xfId="22823" xr:uid="{D78A8C09-4AA7-4B0C-A48F-E1BF186A1DA1}"/>
    <cellStyle name="Millares 2 4 2 5 5" xfId="7505" xr:uid="{00000000-0005-0000-0000-000076110000}"/>
    <cellStyle name="Millares 2 4 2 5 5 2" xfId="16258" xr:uid="{51F0F3A9-EE80-4600-91C0-A3EF6548D855}"/>
    <cellStyle name="Millares 2 4 2 5 5 2 2" xfId="51268" xr:uid="{69787C8A-CB18-49EB-8C00-F8EC9CCD2F2B}"/>
    <cellStyle name="Millares 2 4 2 5 5 2 3" xfId="33763" xr:uid="{94E61A08-5E55-4E2B-9BA0-5E430441A93F}"/>
    <cellStyle name="Millares 2 4 2 5 5 3" xfId="42516" xr:uid="{E15B8101-A2F3-42F1-B944-C7D18700CA33}"/>
    <cellStyle name="Millares 2 4 2 5 5 4" xfId="25011" xr:uid="{4A462ADD-1C55-44F1-97C7-7A1D24C7C1F3}"/>
    <cellStyle name="Millares 2 4 2 5 6" xfId="11882" xr:uid="{DBA65489-1BFE-43B3-940F-778A7A3A7BB5}"/>
    <cellStyle name="Millares 2 4 2 5 6 2" xfId="46892" xr:uid="{86A489C3-E680-4C0D-A13F-FCE174061D9C}"/>
    <cellStyle name="Millares 2 4 2 5 6 3" xfId="29387" xr:uid="{929C3DB1-16F5-43C3-8CAD-F85D5DB98D30}"/>
    <cellStyle name="Millares 2 4 2 5 7" xfId="38140" xr:uid="{EEE8715B-68D0-4485-81D9-62ECE36761E7}"/>
    <cellStyle name="Millares 2 4 2 5 8" xfId="20635" xr:uid="{0E44ED15-D844-4ADE-B6CD-AE8190D38E98}"/>
    <cellStyle name="Millares 2 4 2 6" xfId="3398" xr:uid="{00000000-0005-0000-0000-000077110000}"/>
    <cellStyle name="Millares 2 4 2 6 2" xfId="4495" xr:uid="{00000000-0005-0000-0000-000078110000}"/>
    <cellStyle name="Millares 2 4 2 6 2 2" xfId="6684" xr:uid="{00000000-0005-0000-0000-000079110000}"/>
    <cellStyle name="Millares 2 4 2 6 2 2 2" xfId="11061" xr:uid="{00000000-0005-0000-0000-00007A110000}"/>
    <cellStyle name="Millares 2 4 2 6 2 2 2 2" xfId="19814" xr:uid="{2A643BB4-7317-42B8-AD6C-36983D2A3BEF}"/>
    <cellStyle name="Millares 2 4 2 6 2 2 2 2 2" xfId="54824" xr:uid="{973BF6ED-A74B-4757-A5B7-1DF90CDE1D4A}"/>
    <cellStyle name="Millares 2 4 2 6 2 2 2 2 3" xfId="37319" xr:uid="{80F42184-59BE-426C-9F9C-E55ADC1A3F8D}"/>
    <cellStyle name="Millares 2 4 2 6 2 2 2 3" xfId="46072" xr:uid="{D3563BA1-2B55-40E5-84CB-3DEA3804058D}"/>
    <cellStyle name="Millares 2 4 2 6 2 2 2 4" xfId="28567" xr:uid="{7E9E4170-7C98-4F34-B28C-6168B7217110}"/>
    <cellStyle name="Millares 2 4 2 6 2 2 3" xfId="15438" xr:uid="{A4986A22-1D3D-4F26-A13E-3B727BD7F73C}"/>
    <cellStyle name="Millares 2 4 2 6 2 2 3 2" xfId="50448" xr:uid="{199F9892-E809-4C97-B1A3-BA03BDF4FA8C}"/>
    <cellStyle name="Millares 2 4 2 6 2 2 3 3" xfId="32943" xr:uid="{A55308C4-0576-49C8-992B-A46CBC7BEFCB}"/>
    <cellStyle name="Millares 2 4 2 6 2 2 4" xfId="41696" xr:uid="{FD5DD25C-EE31-4BBE-A898-931A3B0FC03B}"/>
    <cellStyle name="Millares 2 4 2 6 2 2 5" xfId="24191" xr:uid="{D315D3B6-2A05-4B81-95E1-509F4BBE8F77}"/>
    <cellStyle name="Millares 2 4 2 6 2 3" xfId="8873" xr:uid="{00000000-0005-0000-0000-00007B110000}"/>
    <cellStyle name="Millares 2 4 2 6 2 3 2" xfId="17626" xr:uid="{DEE0DCAD-C92F-458C-9280-0F43A09B3844}"/>
    <cellStyle name="Millares 2 4 2 6 2 3 2 2" xfId="52636" xr:uid="{AC9689CF-0010-4DFE-84CD-D1B75AA9250D}"/>
    <cellStyle name="Millares 2 4 2 6 2 3 2 3" xfId="35131" xr:uid="{4D387A3C-34E9-486C-B319-538EC959C88B}"/>
    <cellStyle name="Millares 2 4 2 6 2 3 3" xfId="43884" xr:uid="{72008A4D-9F3A-4B69-84AC-F22665229721}"/>
    <cellStyle name="Millares 2 4 2 6 2 3 4" xfId="26379" xr:uid="{9FF95089-C5BE-4ACA-8EDE-4CCD20E38133}"/>
    <cellStyle name="Millares 2 4 2 6 2 4" xfId="13250" xr:uid="{5E126B73-F788-4DCE-A153-6948F658F4D8}"/>
    <cellStyle name="Millares 2 4 2 6 2 4 2" xfId="48260" xr:uid="{E7FD12A7-5234-44B7-AF49-2AE790915D2C}"/>
    <cellStyle name="Millares 2 4 2 6 2 4 3" xfId="30755" xr:uid="{1B811593-13FF-4507-980F-F5D4AD114A80}"/>
    <cellStyle name="Millares 2 4 2 6 2 5" xfId="39508" xr:uid="{D598A4AE-C657-4856-A51B-2100FB04CB50}"/>
    <cellStyle name="Millares 2 4 2 6 2 6" xfId="22003" xr:uid="{A63BC201-AF04-4A9D-AE6D-FE83B62E644F}"/>
    <cellStyle name="Millares 2 4 2 6 3" xfId="5590" xr:uid="{00000000-0005-0000-0000-00007C110000}"/>
    <cellStyle name="Millares 2 4 2 6 3 2" xfId="9967" xr:uid="{00000000-0005-0000-0000-00007D110000}"/>
    <cellStyle name="Millares 2 4 2 6 3 2 2" xfId="18720" xr:uid="{9F915C76-A0CC-4B41-A30F-9778FCE89DA1}"/>
    <cellStyle name="Millares 2 4 2 6 3 2 2 2" xfId="53730" xr:uid="{166F4B8F-1201-45BE-951D-96E365336D73}"/>
    <cellStyle name="Millares 2 4 2 6 3 2 2 3" xfId="36225" xr:uid="{D953378D-CAD5-4B8C-8A85-E488928366E0}"/>
    <cellStyle name="Millares 2 4 2 6 3 2 3" xfId="44978" xr:uid="{48F1641B-5FFE-45E9-8348-46736996A2B2}"/>
    <cellStyle name="Millares 2 4 2 6 3 2 4" xfId="27473" xr:uid="{68F4FE58-A720-4D9A-9E89-A2EBCB4B60B6}"/>
    <cellStyle name="Millares 2 4 2 6 3 3" xfId="14344" xr:uid="{D1D5FF9A-E9E8-4591-A7EA-D718035B94BD}"/>
    <cellStyle name="Millares 2 4 2 6 3 3 2" xfId="49354" xr:uid="{4A126896-8A1E-426C-ABA7-610CBEBA588B}"/>
    <cellStyle name="Millares 2 4 2 6 3 3 3" xfId="31849" xr:uid="{EDD5B6E9-217A-45A0-8A3C-02009829D48A}"/>
    <cellStyle name="Millares 2 4 2 6 3 4" xfId="40602" xr:uid="{82BF0EE4-747F-4646-9BE3-9370DF37FE47}"/>
    <cellStyle name="Millares 2 4 2 6 3 5" xfId="23097" xr:uid="{1B7CE432-6794-4FD6-85F3-BFD36E8FA0FD}"/>
    <cellStyle name="Millares 2 4 2 6 4" xfId="7779" xr:uid="{00000000-0005-0000-0000-00007E110000}"/>
    <cellStyle name="Millares 2 4 2 6 4 2" xfId="16532" xr:uid="{636A8512-F646-4319-B6D5-CAF1D6D24459}"/>
    <cellStyle name="Millares 2 4 2 6 4 2 2" xfId="51542" xr:uid="{1E57625B-9D07-47F2-9B2C-93097FAC4C5A}"/>
    <cellStyle name="Millares 2 4 2 6 4 2 3" xfId="34037" xr:uid="{1B9CC74D-7BA5-4CB3-9066-BE1165284120}"/>
    <cellStyle name="Millares 2 4 2 6 4 3" xfId="42790" xr:uid="{CB5F1D1C-82EB-4B6D-8EFF-7392D55C35A0}"/>
    <cellStyle name="Millares 2 4 2 6 4 4" xfId="25285" xr:uid="{425C3E3B-F819-48D2-9EDE-21A47A4407AE}"/>
    <cellStyle name="Millares 2 4 2 6 5" xfId="12156" xr:uid="{61881ED2-500F-4ECC-9D91-2AA210600EAA}"/>
    <cellStyle name="Millares 2 4 2 6 5 2" xfId="47166" xr:uid="{FA507CB0-60F1-49FC-999E-3A9605176690}"/>
    <cellStyle name="Millares 2 4 2 6 5 3" xfId="29661" xr:uid="{2FE66B51-1D19-4826-B752-2EAE43E9FCEE}"/>
    <cellStyle name="Millares 2 4 2 6 6" xfId="38414" xr:uid="{7DC1D9C0-8CD4-4015-80AA-289360162CFB}"/>
    <cellStyle name="Millares 2 4 2 6 7" xfId="20909" xr:uid="{95C117E6-3126-4C7D-94D2-84596334B1D2}"/>
    <cellStyle name="Millares 2 4 2 7" xfId="3948" xr:uid="{00000000-0005-0000-0000-00007F110000}"/>
    <cellStyle name="Millares 2 4 2 7 2" xfId="6137" xr:uid="{00000000-0005-0000-0000-000080110000}"/>
    <cellStyle name="Millares 2 4 2 7 2 2" xfId="10514" xr:uid="{00000000-0005-0000-0000-000081110000}"/>
    <cellStyle name="Millares 2 4 2 7 2 2 2" xfId="19267" xr:uid="{AAFDAC3F-81DE-4315-8973-C358352E35E3}"/>
    <cellStyle name="Millares 2 4 2 7 2 2 2 2" xfId="54277" xr:uid="{CA874946-A090-49F4-A6C8-EBCB649216C3}"/>
    <cellStyle name="Millares 2 4 2 7 2 2 2 3" xfId="36772" xr:uid="{AEA17CA9-DBE5-4189-88E7-815C1369B615}"/>
    <cellStyle name="Millares 2 4 2 7 2 2 3" xfId="45525" xr:uid="{8028045D-2E57-4EC4-8AE9-6CD2A2A6D5F8}"/>
    <cellStyle name="Millares 2 4 2 7 2 2 4" xfId="28020" xr:uid="{4C541C1C-ED2A-4F83-8750-44ED4B96CEB6}"/>
    <cellStyle name="Millares 2 4 2 7 2 3" xfId="14891" xr:uid="{D81D763F-3EB7-4B10-A8FB-E0096AF63348}"/>
    <cellStyle name="Millares 2 4 2 7 2 3 2" xfId="49901" xr:uid="{729F018F-71B9-42CD-B12E-D9D240B309A6}"/>
    <cellStyle name="Millares 2 4 2 7 2 3 3" xfId="32396" xr:uid="{272CF728-A954-4E23-AFE0-4A2BBF72810B}"/>
    <cellStyle name="Millares 2 4 2 7 2 4" xfId="41149" xr:uid="{1D0C7FFA-40B2-4959-9228-5CF197484368}"/>
    <cellStyle name="Millares 2 4 2 7 2 5" xfId="23644" xr:uid="{CCA338E3-C9BD-4E66-9D46-E01BE2D89345}"/>
    <cellStyle name="Millares 2 4 2 7 3" xfId="8326" xr:uid="{00000000-0005-0000-0000-000082110000}"/>
    <cellStyle name="Millares 2 4 2 7 3 2" xfId="17079" xr:uid="{13023D78-F667-45FD-9E46-5E4928DFB1ED}"/>
    <cellStyle name="Millares 2 4 2 7 3 2 2" xfId="52089" xr:uid="{29B89BC0-0234-4A3D-90C5-E634800DEDCB}"/>
    <cellStyle name="Millares 2 4 2 7 3 2 3" xfId="34584" xr:uid="{1FA28FC5-489C-454F-A8AE-DA1729B799E0}"/>
    <cellStyle name="Millares 2 4 2 7 3 3" xfId="43337" xr:uid="{D8CB98EF-34E7-4BC5-BC4A-876AC7C761ED}"/>
    <cellStyle name="Millares 2 4 2 7 3 4" xfId="25832" xr:uid="{FE05CD9F-1339-4045-BBBD-83BCBDFD8EC9}"/>
    <cellStyle name="Millares 2 4 2 7 4" xfId="12703" xr:uid="{2FE28D68-EB23-434E-BC87-0CB30EEBA9F3}"/>
    <cellStyle name="Millares 2 4 2 7 4 2" xfId="47713" xr:uid="{F04A7746-4955-4374-AAF0-212151AA2F95}"/>
    <cellStyle name="Millares 2 4 2 7 4 3" xfId="30208" xr:uid="{5B21131F-E86A-498D-BD57-4497035DD2CA}"/>
    <cellStyle name="Millares 2 4 2 7 5" xfId="38961" xr:uid="{497A7A98-9102-4A2A-B61F-873A1B0644CF}"/>
    <cellStyle name="Millares 2 4 2 7 6" xfId="21456" xr:uid="{6C3AC3DB-B638-44DD-A01F-EC0891B13299}"/>
    <cellStyle name="Millares 2 4 2 8" xfId="5043" xr:uid="{00000000-0005-0000-0000-000083110000}"/>
    <cellStyle name="Millares 2 4 2 8 2" xfId="9420" xr:uid="{00000000-0005-0000-0000-000084110000}"/>
    <cellStyle name="Millares 2 4 2 8 2 2" xfId="18173" xr:uid="{54494AC3-D221-4438-918E-172E8E27E275}"/>
    <cellStyle name="Millares 2 4 2 8 2 2 2" xfId="53183" xr:uid="{159A6E2E-0E66-4A7F-9CB1-5C67D9D0CAC2}"/>
    <cellStyle name="Millares 2 4 2 8 2 2 3" xfId="35678" xr:uid="{76D54E7C-A17E-474E-BDEF-1A1D568A3A5B}"/>
    <cellStyle name="Millares 2 4 2 8 2 3" xfId="44431" xr:uid="{2A978E2B-552F-4E04-89DA-4C178126AA1E}"/>
    <cellStyle name="Millares 2 4 2 8 2 4" xfId="26926" xr:uid="{CF13C930-9E77-4A29-8841-78E4EBC38A1F}"/>
    <cellStyle name="Millares 2 4 2 8 3" xfId="13797" xr:uid="{CCED904C-84D8-45AF-9C22-B4271A76D955}"/>
    <cellStyle name="Millares 2 4 2 8 3 2" xfId="48807" xr:uid="{61EE56D5-87BC-4F7E-8184-221DE3765202}"/>
    <cellStyle name="Millares 2 4 2 8 3 3" xfId="31302" xr:uid="{867F32D2-4A49-4875-A359-23DA240CA7D1}"/>
    <cellStyle name="Millares 2 4 2 8 4" xfId="40055" xr:uid="{408DE57F-721E-4CDB-9638-3383D3C05791}"/>
    <cellStyle name="Millares 2 4 2 8 5" xfId="22550" xr:uid="{E63B9542-94D6-4C46-B79F-0B0A85336AF9}"/>
    <cellStyle name="Millares 2 4 2 9" xfId="7232" xr:uid="{00000000-0005-0000-0000-000085110000}"/>
    <cellStyle name="Millares 2 4 2 9 2" xfId="15985" xr:uid="{B7DFD68E-67A3-4F1E-8F98-ECE4845418FF}"/>
    <cellStyle name="Millares 2 4 2 9 2 2" xfId="50995" xr:uid="{48587C7D-D592-4D16-B8F7-00724847AD45}"/>
    <cellStyle name="Millares 2 4 2 9 2 3" xfId="33490" xr:uid="{7FDAC946-B072-4792-8336-B9467B6E423C}"/>
    <cellStyle name="Millares 2 4 2 9 3" xfId="42243" xr:uid="{E10BF5B4-DBFA-44CA-BCC9-81BA7122FFA3}"/>
    <cellStyle name="Millares 2 4 2 9 4" xfId="24738" xr:uid="{9E5AE6A2-FB4A-4627-AC16-7026842F08D0}"/>
    <cellStyle name="Millares 2 4 3" xfId="220" xr:uid="{00000000-0005-0000-0000-000086110000}"/>
    <cellStyle name="Millares 2 4 3 10" xfId="11610" xr:uid="{50D291AA-B6B6-4DD5-85A3-5CDCE0858797}"/>
    <cellStyle name="Millares 2 4 3 10 2" xfId="46620" xr:uid="{6E115FE5-C61B-440C-8CB8-EC5F78731BC9}"/>
    <cellStyle name="Millares 2 4 3 10 3" xfId="29115" xr:uid="{E8EBD4CF-A1F9-4E18-A0A4-C9C44A9717A8}"/>
    <cellStyle name="Millares 2 4 3 11" xfId="37868" xr:uid="{AD4245B4-2BE6-439F-A9C5-615D1035CC22}"/>
    <cellStyle name="Millares 2 4 3 12" xfId="20363" xr:uid="{6E2F5D16-C7B3-4283-9FC0-4E831A4F111B}"/>
    <cellStyle name="Millares 2 4 3 2" xfId="2949" xr:uid="{00000000-0005-0000-0000-000087110000}"/>
    <cellStyle name="Millares 2 4 3 2 10" xfId="20466" xr:uid="{50F013EE-4AE2-431D-9690-AE1C5D332111}"/>
    <cellStyle name="Millares 2 4 3 2 2" xfId="3061" xr:uid="{00000000-0005-0000-0000-000088110000}"/>
    <cellStyle name="Millares 2 4 3 2 2 2" xfId="3337" xr:uid="{00000000-0005-0000-0000-000089110000}"/>
    <cellStyle name="Millares 2 4 3 2 2 2 2" xfId="3890" xr:uid="{00000000-0005-0000-0000-00008A110000}"/>
    <cellStyle name="Millares 2 4 3 2 2 2 2 2" xfId="4986" xr:uid="{00000000-0005-0000-0000-00008B110000}"/>
    <cellStyle name="Millares 2 4 3 2 2 2 2 2 2" xfId="7175" xr:uid="{00000000-0005-0000-0000-00008C110000}"/>
    <cellStyle name="Millares 2 4 3 2 2 2 2 2 2 2" xfId="11552" xr:uid="{00000000-0005-0000-0000-00008D110000}"/>
    <cellStyle name="Millares 2 4 3 2 2 2 2 2 2 2 2" xfId="20305" xr:uid="{2302D9D2-97EE-4434-8002-B274599554F8}"/>
    <cellStyle name="Millares 2 4 3 2 2 2 2 2 2 2 2 2" xfId="55315" xr:uid="{520CD667-79D6-4D65-AD8D-38F6305E8AEA}"/>
    <cellStyle name="Millares 2 4 3 2 2 2 2 2 2 2 2 3" xfId="37810" xr:uid="{BE438176-7573-49E1-9841-478BEFD2D516}"/>
    <cellStyle name="Millares 2 4 3 2 2 2 2 2 2 2 3" xfId="46563" xr:uid="{DD0880EE-1245-494D-8DD6-E93A2FC27BE8}"/>
    <cellStyle name="Millares 2 4 3 2 2 2 2 2 2 2 4" xfId="29058" xr:uid="{C09741FC-A95A-44E2-8153-2B67D67F423A}"/>
    <cellStyle name="Millares 2 4 3 2 2 2 2 2 2 3" xfId="15929" xr:uid="{083A8373-BF19-44A2-B863-43FD65AABF35}"/>
    <cellStyle name="Millares 2 4 3 2 2 2 2 2 2 3 2" xfId="50939" xr:uid="{8CFF32F8-196F-40F5-97BA-6AC02D13578D}"/>
    <cellStyle name="Millares 2 4 3 2 2 2 2 2 2 3 3" xfId="33434" xr:uid="{5DD09A6B-C36D-4621-B90D-38A5DFC62990}"/>
    <cellStyle name="Millares 2 4 3 2 2 2 2 2 2 4" xfId="42187" xr:uid="{D75145E4-18C3-43E3-A9DB-75F8D1022E36}"/>
    <cellStyle name="Millares 2 4 3 2 2 2 2 2 2 5" xfId="24682" xr:uid="{6AECA89D-1C5A-449E-ACD0-E2900A2688AB}"/>
    <cellStyle name="Millares 2 4 3 2 2 2 2 2 3" xfId="9364" xr:uid="{00000000-0005-0000-0000-00008E110000}"/>
    <cellStyle name="Millares 2 4 3 2 2 2 2 2 3 2" xfId="18117" xr:uid="{64565824-33D9-4778-83DB-4762FA248210}"/>
    <cellStyle name="Millares 2 4 3 2 2 2 2 2 3 2 2" xfId="53127" xr:uid="{3BD1B988-8C32-47F0-ADDA-04A13A37700E}"/>
    <cellStyle name="Millares 2 4 3 2 2 2 2 2 3 2 3" xfId="35622" xr:uid="{AED666F8-472F-430B-95B3-B83681DECEB6}"/>
    <cellStyle name="Millares 2 4 3 2 2 2 2 2 3 3" xfId="44375" xr:uid="{B4E126FB-7A6C-457B-A220-1C266EA0BF51}"/>
    <cellStyle name="Millares 2 4 3 2 2 2 2 2 3 4" xfId="26870" xr:uid="{73F819AD-5D7C-4A06-BB7C-65622413E287}"/>
    <cellStyle name="Millares 2 4 3 2 2 2 2 2 4" xfId="13741" xr:uid="{B0EBD79E-C1F8-4D5A-AA27-32DC46BD2719}"/>
    <cellStyle name="Millares 2 4 3 2 2 2 2 2 4 2" xfId="48751" xr:uid="{23C78B11-9CB8-4395-B593-8F38DA4C5413}"/>
    <cellStyle name="Millares 2 4 3 2 2 2 2 2 4 3" xfId="31246" xr:uid="{DD42E372-D6C7-4F87-BD7F-9C7272B44801}"/>
    <cellStyle name="Millares 2 4 3 2 2 2 2 2 5" xfId="39999" xr:uid="{90FF43C4-BFF2-4D7C-8D7F-D3C6116576BA}"/>
    <cellStyle name="Millares 2 4 3 2 2 2 2 2 6" xfId="22494" xr:uid="{2AE821F0-E31F-4EA2-A948-3F90A453641A}"/>
    <cellStyle name="Millares 2 4 3 2 2 2 2 3" xfId="6081" xr:uid="{00000000-0005-0000-0000-00008F110000}"/>
    <cellStyle name="Millares 2 4 3 2 2 2 2 3 2" xfId="10458" xr:uid="{00000000-0005-0000-0000-000090110000}"/>
    <cellStyle name="Millares 2 4 3 2 2 2 2 3 2 2" xfId="19211" xr:uid="{97A67B49-866F-474B-A5D6-DAD02D718A84}"/>
    <cellStyle name="Millares 2 4 3 2 2 2 2 3 2 2 2" xfId="54221" xr:uid="{6CDBC7C0-530B-430D-8C2C-9239EFE50E3B}"/>
    <cellStyle name="Millares 2 4 3 2 2 2 2 3 2 2 3" xfId="36716" xr:uid="{4E3531FB-EEA2-4975-BC28-A4E1A167B8F6}"/>
    <cellStyle name="Millares 2 4 3 2 2 2 2 3 2 3" xfId="45469" xr:uid="{73A47BCE-6BB7-4EE5-B4ED-0C0E0AE331C3}"/>
    <cellStyle name="Millares 2 4 3 2 2 2 2 3 2 4" xfId="27964" xr:uid="{5CBC3EB8-9AB1-4F43-A72B-B34D01A5D6C9}"/>
    <cellStyle name="Millares 2 4 3 2 2 2 2 3 3" xfId="14835" xr:uid="{57AA1A98-1E1A-4AAA-BE90-AA918F301A8E}"/>
    <cellStyle name="Millares 2 4 3 2 2 2 2 3 3 2" xfId="49845" xr:uid="{DABD4F15-D31E-42A8-8171-3B4A44F5042A}"/>
    <cellStyle name="Millares 2 4 3 2 2 2 2 3 3 3" xfId="32340" xr:uid="{8EE05BCF-9B9B-4766-BE30-5708BF4068AA}"/>
    <cellStyle name="Millares 2 4 3 2 2 2 2 3 4" xfId="41093" xr:uid="{02A7AF36-EBA7-4895-BEF5-90EBA5145123}"/>
    <cellStyle name="Millares 2 4 3 2 2 2 2 3 5" xfId="23588" xr:uid="{1DC5F22F-55D5-4518-BA8C-83898A2B416B}"/>
    <cellStyle name="Millares 2 4 3 2 2 2 2 4" xfId="8270" xr:uid="{00000000-0005-0000-0000-000091110000}"/>
    <cellStyle name="Millares 2 4 3 2 2 2 2 4 2" xfId="17023" xr:uid="{580B0319-841D-401D-BF2D-D3F469439841}"/>
    <cellStyle name="Millares 2 4 3 2 2 2 2 4 2 2" xfId="52033" xr:uid="{AA64C034-93FD-405D-90FC-29716A35EA7C}"/>
    <cellStyle name="Millares 2 4 3 2 2 2 2 4 2 3" xfId="34528" xr:uid="{19C6AACD-8F21-400F-922D-08FB06E24015}"/>
    <cellStyle name="Millares 2 4 3 2 2 2 2 4 3" xfId="43281" xr:uid="{BF53F611-F9DE-48F7-8F48-392C585393BB}"/>
    <cellStyle name="Millares 2 4 3 2 2 2 2 4 4" xfId="25776" xr:uid="{A5C531F2-0440-43EB-8552-B617E47E9B7E}"/>
    <cellStyle name="Millares 2 4 3 2 2 2 2 5" xfId="12647" xr:uid="{FC37BD10-15E3-4DDA-B8F8-58BEBFB31235}"/>
    <cellStyle name="Millares 2 4 3 2 2 2 2 5 2" xfId="47657" xr:uid="{C3BE155E-6E05-4699-B811-02B3E420B519}"/>
    <cellStyle name="Millares 2 4 3 2 2 2 2 5 3" xfId="30152" xr:uid="{4C039179-446D-4BA4-84AD-1ED37DC71D34}"/>
    <cellStyle name="Millares 2 4 3 2 2 2 2 6" xfId="38905" xr:uid="{16451338-87A3-4421-9141-A92A931F92AE}"/>
    <cellStyle name="Millares 2 4 3 2 2 2 2 7" xfId="21400" xr:uid="{819BFDC0-62FC-41D0-99A3-0CC6CDEC0278}"/>
    <cellStyle name="Millares 2 4 3 2 2 2 3" xfId="4438" xr:uid="{00000000-0005-0000-0000-000092110000}"/>
    <cellStyle name="Millares 2 4 3 2 2 2 3 2" xfId="6627" xr:uid="{00000000-0005-0000-0000-000093110000}"/>
    <cellStyle name="Millares 2 4 3 2 2 2 3 2 2" xfId="11004" xr:uid="{00000000-0005-0000-0000-000094110000}"/>
    <cellStyle name="Millares 2 4 3 2 2 2 3 2 2 2" xfId="19757" xr:uid="{7FD57425-F05C-4039-A90F-20FDC945AE4A}"/>
    <cellStyle name="Millares 2 4 3 2 2 2 3 2 2 2 2" xfId="54767" xr:uid="{D8C6E61E-3C73-4225-8FD7-C744B78AB4BC}"/>
    <cellStyle name="Millares 2 4 3 2 2 2 3 2 2 2 3" xfId="37262" xr:uid="{39170694-22B7-4C70-994B-D245DA2EFAAA}"/>
    <cellStyle name="Millares 2 4 3 2 2 2 3 2 2 3" xfId="46015" xr:uid="{30782337-BB23-42F3-AA14-2E4444454F6D}"/>
    <cellStyle name="Millares 2 4 3 2 2 2 3 2 2 4" xfId="28510" xr:uid="{E26240C3-EBA2-477E-A033-CB170E21BC87}"/>
    <cellStyle name="Millares 2 4 3 2 2 2 3 2 3" xfId="15381" xr:uid="{9B602338-D445-434B-9249-38E382FC0418}"/>
    <cellStyle name="Millares 2 4 3 2 2 2 3 2 3 2" xfId="50391" xr:uid="{483C0162-9540-4F21-A13D-B7432D013F10}"/>
    <cellStyle name="Millares 2 4 3 2 2 2 3 2 3 3" xfId="32886" xr:uid="{91D47D5C-12BA-49A4-A07B-B1C802EC6401}"/>
    <cellStyle name="Millares 2 4 3 2 2 2 3 2 4" xfId="41639" xr:uid="{2CF38AF3-AFF6-41FB-8D2F-D54C79FD6E6B}"/>
    <cellStyle name="Millares 2 4 3 2 2 2 3 2 5" xfId="24134" xr:uid="{F9D28D47-FB30-4B52-AF96-04549DF95D23}"/>
    <cellStyle name="Millares 2 4 3 2 2 2 3 3" xfId="8816" xr:uid="{00000000-0005-0000-0000-000095110000}"/>
    <cellStyle name="Millares 2 4 3 2 2 2 3 3 2" xfId="17569" xr:uid="{CF5C4A6B-7076-4AF5-BAFC-B128874367F6}"/>
    <cellStyle name="Millares 2 4 3 2 2 2 3 3 2 2" xfId="52579" xr:uid="{CC3D3B9F-EEA7-489D-9744-9FEAF7E9ED33}"/>
    <cellStyle name="Millares 2 4 3 2 2 2 3 3 2 3" xfId="35074" xr:uid="{59BAF734-B0C5-4CBD-B7D8-08C7FD6F3D05}"/>
    <cellStyle name="Millares 2 4 3 2 2 2 3 3 3" xfId="43827" xr:uid="{24D1EADD-25E2-482D-BD36-5210EC428C00}"/>
    <cellStyle name="Millares 2 4 3 2 2 2 3 3 4" xfId="26322" xr:uid="{4697A9F1-C005-4A60-A24B-31FBD8727B92}"/>
    <cellStyle name="Millares 2 4 3 2 2 2 3 4" xfId="13193" xr:uid="{12E9D92F-B7CE-4A40-B894-F1C7DC09DB58}"/>
    <cellStyle name="Millares 2 4 3 2 2 2 3 4 2" xfId="48203" xr:uid="{F4200048-D08C-4CDA-BAC8-EE09561BAC00}"/>
    <cellStyle name="Millares 2 4 3 2 2 2 3 4 3" xfId="30698" xr:uid="{638180A1-01D6-4277-B2C9-B54598B6C1F0}"/>
    <cellStyle name="Millares 2 4 3 2 2 2 3 5" xfId="39451" xr:uid="{4CFC320A-0C8A-4AC3-8C31-8DFC4C522127}"/>
    <cellStyle name="Millares 2 4 3 2 2 2 3 6" xfId="21946" xr:uid="{89266B4F-9B3C-409F-8D79-581807189F76}"/>
    <cellStyle name="Millares 2 4 3 2 2 2 4" xfId="5533" xr:uid="{00000000-0005-0000-0000-000096110000}"/>
    <cellStyle name="Millares 2 4 3 2 2 2 4 2" xfId="9910" xr:uid="{00000000-0005-0000-0000-000097110000}"/>
    <cellStyle name="Millares 2 4 3 2 2 2 4 2 2" xfId="18663" xr:uid="{8563CE12-4FE4-4737-AF35-9D50FE2A99E8}"/>
    <cellStyle name="Millares 2 4 3 2 2 2 4 2 2 2" xfId="53673" xr:uid="{D5184896-580F-4EC5-B457-F95271101A30}"/>
    <cellStyle name="Millares 2 4 3 2 2 2 4 2 2 3" xfId="36168" xr:uid="{B408B61C-F4E0-406C-8A08-D72EEC481C9E}"/>
    <cellStyle name="Millares 2 4 3 2 2 2 4 2 3" xfId="44921" xr:uid="{7B7193A9-79DE-486B-B8CC-6AA562D0EDC2}"/>
    <cellStyle name="Millares 2 4 3 2 2 2 4 2 4" xfId="27416" xr:uid="{F936DF59-6187-42B6-8E20-18D1103A41AA}"/>
    <cellStyle name="Millares 2 4 3 2 2 2 4 3" xfId="14287" xr:uid="{2CE54C6B-2207-45E5-A42E-13263CD32565}"/>
    <cellStyle name="Millares 2 4 3 2 2 2 4 3 2" xfId="49297" xr:uid="{682FF987-D049-431D-9F4F-E209D3DA32FA}"/>
    <cellStyle name="Millares 2 4 3 2 2 2 4 3 3" xfId="31792" xr:uid="{F7C3E11F-8060-433C-B6C4-CEC7917FAC48}"/>
    <cellStyle name="Millares 2 4 3 2 2 2 4 4" xfId="40545" xr:uid="{0367F9E2-B339-4805-BC1E-AA5312E68482}"/>
    <cellStyle name="Millares 2 4 3 2 2 2 4 5" xfId="23040" xr:uid="{5DE0D77F-E195-4929-BE24-C933C10009EB}"/>
    <cellStyle name="Millares 2 4 3 2 2 2 5" xfId="7722" xr:uid="{00000000-0005-0000-0000-000098110000}"/>
    <cellStyle name="Millares 2 4 3 2 2 2 5 2" xfId="16475" xr:uid="{33591416-474C-43FC-8403-F7F9F2DCF8D5}"/>
    <cellStyle name="Millares 2 4 3 2 2 2 5 2 2" xfId="51485" xr:uid="{BC2DF0DB-FB71-49FB-A680-E2F6C9ABFAB7}"/>
    <cellStyle name="Millares 2 4 3 2 2 2 5 2 3" xfId="33980" xr:uid="{2E91B9D2-CF10-4FF9-B712-B9F6B5DD7C23}"/>
    <cellStyle name="Millares 2 4 3 2 2 2 5 3" xfId="42733" xr:uid="{6DD45041-EECE-4005-A466-2F6B1AFCE9C6}"/>
    <cellStyle name="Millares 2 4 3 2 2 2 5 4" xfId="25228" xr:uid="{3FA8B725-9D62-416A-8579-1C290E990CE3}"/>
    <cellStyle name="Millares 2 4 3 2 2 2 6" xfId="12099" xr:uid="{ACBDD427-2E1E-4848-AC77-6BD608E43808}"/>
    <cellStyle name="Millares 2 4 3 2 2 2 6 2" xfId="47109" xr:uid="{84963706-72E3-4887-A978-3667F509033F}"/>
    <cellStyle name="Millares 2 4 3 2 2 2 6 3" xfId="29604" xr:uid="{AC239815-EC9F-4ECF-9B0E-2542493F1F34}"/>
    <cellStyle name="Millares 2 4 3 2 2 2 7" xfId="38357" xr:uid="{E75CD933-7F10-4910-8BCD-1959F24EB089}"/>
    <cellStyle name="Millares 2 4 3 2 2 2 8" xfId="20852" xr:uid="{6F877E93-4529-4751-AB6B-CDE1AD8EE072}"/>
    <cellStyle name="Millares 2 4 3 2 2 3" xfId="3616" xr:uid="{00000000-0005-0000-0000-000099110000}"/>
    <cellStyle name="Millares 2 4 3 2 2 3 2" xfId="4712" xr:uid="{00000000-0005-0000-0000-00009A110000}"/>
    <cellStyle name="Millares 2 4 3 2 2 3 2 2" xfId="6901" xr:uid="{00000000-0005-0000-0000-00009B110000}"/>
    <cellStyle name="Millares 2 4 3 2 2 3 2 2 2" xfId="11278" xr:uid="{00000000-0005-0000-0000-00009C110000}"/>
    <cellStyle name="Millares 2 4 3 2 2 3 2 2 2 2" xfId="20031" xr:uid="{F7BA5BF6-3B79-4D32-9FFD-9A8394E5A501}"/>
    <cellStyle name="Millares 2 4 3 2 2 3 2 2 2 2 2" xfId="55041" xr:uid="{13D1BB3B-663E-43FF-B782-84B0BD6F41CC}"/>
    <cellStyle name="Millares 2 4 3 2 2 3 2 2 2 2 3" xfId="37536" xr:uid="{0A5DCBDF-5214-42E7-8C39-C921E11BB421}"/>
    <cellStyle name="Millares 2 4 3 2 2 3 2 2 2 3" xfId="46289" xr:uid="{147C7F3F-F6AD-488F-A5C1-F3E9EA0DC32E}"/>
    <cellStyle name="Millares 2 4 3 2 2 3 2 2 2 4" xfId="28784" xr:uid="{E107D757-FE92-4B50-9968-E0DAD598147A}"/>
    <cellStyle name="Millares 2 4 3 2 2 3 2 2 3" xfId="15655" xr:uid="{FAD58719-3D67-42AE-89CF-627AD32DDFAE}"/>
    <cellStyle name="Millares 2 4 3 2 2 3 2 2 3 2" xfId="50665" xr:uid="{20D4D403-C843-43F0-824F-7A3359CE395E}"/>
    <cellStyle name="Millares 2 4 3 2 2 3 2 2 3 3" xfId="33160" xr:uid="{74A6D5F8-6865-490A-A346-EC913D03D8B3}"/>
    <cellStyle name="Millares 2 4 3 2 2 3 2 2 4" xfId="41913" xr:uid="{051A668B-3907-490F-932B-649823823275}"/>
    <cellStyle name="Millares 2 4 3 2 2 3 2 2 5" xfId="24408" xr:uid="{A90B1F9F-854F-4958-A5A8-8F1469E362E4}"/>
    <cellStyle name="Millares 2 4 3 2 2 3 2 3" xfId="9090" xr:uid="{00000000-0005-0000-0000-00009D110000}"/>
    <cellStyle name="Millares 2 4 3 2 2 3 2 3 2" xfId="17843" xr:uid="{97D247FC-9E41-4780-8D22-CC54E2B47495}"/>
    <cellStyle name="Millares 2 4 3 2 2 3 2 3 2 2" xfId="52853" xr:uid="{9CFD8A25-E0CC-45E7-ACD7-C1BC4C631DB1}"/>
    <cellStyle name="Millares 2 4 3 2 2 3 2 3 2 3" xfId="35348" xr:uid="{BBF3E222-5AD5-49A4-815A-395F4DA8E436}"/>
    <cellStyle name="Millares 2 4 3 2 2 3 2 3 3" xfId="44101" xr:uid="{0EE5F8FC-68DA-44FE-8C88-B64FA24D1B5B}"/>
    <cellStyle name="Millares 2 4 3 2 2 3 2 3 4" xfId="26596" xr:uid="{DE55BC4C-A339-4634-B8F1-E81368B29517}"/>
    <cellStyle name="Millares 2 4 3 2 2 3 2 4" xfId="13467" xr:uid="{60503DA4-BE82-45DC-82D5-FF9C066C8552}"/>
    <cellStyle name="Millares 2 4 3 2 2 3 2 4 2" xfId="48477" xr:uid="{41A6590D-BDC2-474C-96DE-E8DF9405D593}"/>
    <cellStyle name="Millares 2 4 3 2 2 3 2 4 3" xfId="30972" xr:uid="{97975D54-11DF-4CDB-9025-569667028427}"/>
    <cellStyle name="Millares 2 4 3 2 2 3 2 5" xfId="39725" xr:uid="{1D7BD9B3-84B2-4505-A451-5308AF9F7701}"/>
    <cellStyle name="Millares 2 4 3 2 2 3 2 6" xfId="22220" xr:uid="{F498F3C5-B228-4C1B-8954-1658B9CDD139}"/>
    <cellStyle name="Millares 2 4 3 2 2 3 3" xfId="5807" xr:uid="{00000000-0005-0000-0000-00009E110000}"/>
    <cellStyle name="Millares 2 4 3 2 2 3 3 2" xfId="10184" xr:uid="{00000000-0005-0000-0000-00009F110000}"/>
    <cellStyle name="Millares 2 4 3 2 2 3 3 2 2" xfId="18937" xr:uid="{56EEE47A-A1E4-4DC1-9834-493271D18E74}"/>
    <cellStyle name="Millares 2 4 3 2 2 3 3 2 2 2" xfId="53947" xr:uid="{98D68327-B585-486E-A7C3-CC9F8C2BEED4}"/>
    <cellStyle name="Millares 2 4 3 2 2 3 3 2 2 3" xfId="36442" xr:uid="{9103E893-1238-4328-9648-9CF44E494DED}"/>
    <cellStyle name="Millares 2 4 3 2 2 3 3 2 3" xfId="45195" xr:uid="{BF5B7341-06B1-4408-B31A-26E61CAD23AC}"/>
    <cellStyle name="Millares 2 4 3 2 2 3 3 2 4" xfId="27690" xr:uid="{A0BCAA83-808C-4BDF-9282-DCADC0F65D37}"/>
    <cellStyle name="Millares 2 4 3 2 2 3 3 3" xfId="14561" xr:uid="{916A826E-742A-4AB0-B499-C65613D1B6E9}"/>
    <cellStyle name="Millares 2 4 3 2 2 3 3 3 2" xfId="49571" xr:uid="{F8F272A5-4975-4C19-BD1C-B5BFE9952F72}"/>
    <cellStyle name="Millares 2 4 3 2 2 3 3 3 3" xfId="32066" xr:uid="{30A67A9D-70FD-4C8A-9DA6-77224361C3BD}"/>
    <cellStyle name="Millares 2 4 3 2 2 3 3 4" xfId="40819" xr:uid="{8F5A496F-C48A-4798-A6F2-EFF34FA13A7B}"/>
    <cellStyle name="Millares 2 4 3 2 2 3 3 5" xfId="23314" xr:uid="{14196E16-2DCD-4819-B464-234ED262E3CF}"/>
    <cellStyle name="Millares 2 4 3 2 2 3 4" xfId="7996" xr:uid="{00000000-0005-0000-0000-0000A0110000}"/>
    <cellStyle name="Millares 2 4 3 2 2 3 4 2" xfId="16749" xr:uid="{E7D50AE0-C356-4E6B-8DEA-A623DD272FCF}"/>
    <cellStyle name="Millares 2 4 3 2 2 3 4 2 2" xfId="51759" xr:uid="{D4976AF4-9A00-4A10-9B6A-8789838E5ADA}"/>
    <cellStyle name="Millares 2 4 3 2 2 3 4 2 3" xfId="34254" xr:uid="{89C7C5D1-183B-4F29-BAF7-BFA320C4395F}"/>
    <cellStyle name="Millares 2 4 3 2 2 3 4 3" xfId="43007" xr:uid="{ADFA95AF-5106-4F2A-A595-0F6CA7BBC377}"/>
    <cellStyle name="Millares 2 4 3 2 2 3 4 4" xfId="25502" xr:uid="{791A171E-DF17-4C4A-BDAC-B9D9C4338FE9}"/>
    <cellStyle name="Millares 2 4 3 2 2 3 5" xfId="12373" xr:uid="{678EB25E-23FD-443F-BBE3-F708799D149D}"/>
    <cellStyle name="Millares 2 4 3 2 2 3 5 2" xfId="47383" xr:uid="{9EFA12F6-6BBB-4F9E-A256-E6383DE152AC}"/>
    <cellStyle name="Millares 2 4 3 2 2 3 5 3" xfId="29878" xr:uid="{A551EEE6-1E8E-42F2-A80D-BD2485CFCE35}"/>
    <cellStyle name="Millares 2 4 3 2 2 3 6" xfId="38631" xr:uid="{5D87253D-433F-4301-A5B9-2E28500FC555}"/>
    <cellStyle name="Millares 2 4 3 2 2 3 7" xfId="21126" xr:uid="{4C5B0CE6-A882-4058-94CD-FB55A304B688}"/>
    <cellStyle name="Millares 2 4 3 2 2 4" xfId="4164" xr:uid="{00000000-0005-0000-0000-0000A1110000}"/>
    <cellStyle name="Millares 2 4 3 2 2 4 2" xfId="6353" xr:uid="{00000000-0005-0000-0000-0000A2110000}"/>
    <cellStyle name="Millares 2 4 3 2 2 4 2 2" xfId="10730" xr:uid="{00000000-0005-0000-0000-0000A3110000}"/>
    <cellStyle name="Millares 2 4 3 2 2 4 2 2 2" xfId="19483" xr:uid="{E66D0CB9-F479-4D74-9539-179333002A0B}"/>
    <cellStyle name="Millares 2 4 3 2 2 4 2 2 2 2" xfId="54493" xr:uid="{10C00DDA-85A6-48D1-B040-9CFA8F25A63B}"/>
    <cellStyle name="Millares 2 4 3 2 2 4 2 2 2 3" xfId="36988" xr:uid="{C84BFC15-F139-4C97-A22A-A68C6A382CE8}"/>
    <cellStyle name="Millares 2 4 3 2 2 4 2 2 3" xfId="45741" xr:uid="{4AAA797B-916B-4C8B-8D45-9B141117C71C}"/>
    <cellStyle name="Millares 2 4 3 2 2 4 2 2 4" xfId="28236" xr:uid="{481C1E44-F274-461A-B8ED-449D5FDA5215}"/>
    <cellStyle name="Millares 2 4 3 2 2 4 2 3" xfId="15107" xr:uid="{76180B96-4B92-474E-BE49-938D31BB2A38}"/>
    <cellStyle name="Millares 2 4 3 2 2 4 2 3 2" xfId="50117" xr:uid="{6D296B43-D56E-4FD4-9003-0D31122026E4}"/>
    <cellStyle name="Millares 2 4 3 2 2 4 2 3 3" xfId="32612" xr:uid="{C0A82A77-09A2-4F36-BCAD-3420C5065203}"/>
    <cellStyle name="Millares 2 4 3 2 2 4 2 4" xfId="41365" xr:uid="{791AD78D-5EB2-4FDE-80CD-AA248B834DEB}"/>
    <cellStyle name="Millares 2 4 3 2 2 4 2 5" xfId="23860" xr:uid="{96A5B566-CBC0-4B5B-B234-C8A8E5882B03}"/>
    <cellStyle name="Millares 2 4 3 2 2 4 3" xfId="8542" xr:uid="{00000000-0005-0000-0000-0000A4110000}"/>
    <cellStyle name="Millares 2 4 3 2 2 4 3 2" xfId="17295" xr:uid="{81B22127-311F-4362-BA43-E00636CC55AA}"/>
    <cellStyle name="Millares 2 4 3 2 2 4 3 2 2" xfId="52305" xr:uid="{B4FFDDD4-BBD6-4D28-A20C-54581182A49A}"/>
    <cellStyle name="Millares 2 4 3 2 2 4 3 2 3" xfId="34800" xr:uid="{80CAF6D3-B000-4AFF-B398-3ABAC8D6936E}"/>
    <cellStyle name="Millares 2 4 3 2 2 4 3 3" xfId="43553" xr:uid="{6D1FA3E5-65DE-4673-A5B2-33C1CCCF62DA}"/>
    <cellStyle name="Millares 2 4 3 2 2 4 3 4" xfId="26048" xr:uid="{8E401A89-5214-4D61-A2A7-F2472D78B1D1}"/>
    <cellStyle name="Millares 2 4 3 2 2 4 4" xfId="12919" xr:uid="{8A87ADD6-6FA9-430A-9491-37FA94434C01}"/>
    <cellStyle name="Millares 2 4 3 2 2 4 4 2" xfId="47929" xr:uid="{2452D1D1-B151-4864-A75A-E34115462552}"/>
    <cellStyle name="Millares 2 4 3 2 2 4 4 3" xfId="30424" xr:uid="{58D17926-29B8-4800-A28E-37740D10012A}"/>
    <cellStyle name="Millares 2 4 3 2 2 4 5" xfId="39177" xr:uid="{21F4AAFA-D457-4934-BE18-8453041002DC}"/>
    <cellStyle name="Millares 2 4 3 2 2 4 6" xfId="21672" xr:uid="{CC32FB52-2087-4B99-8986-B81480EE3789}"/>
    <cellStyle name="Millares 2 4 3 2 2 5" xfId="5259" xr:uid="{00000000-0005-0000-0000-0000A5110000}"/>
    <cellStyle name="Millares 2 4 3 2 2 5 2" xfId="9636" xr:uid="{00000000-0005-0000-0000-0000A6110000}"/>
    <cellStyle name="Millares 2 4 3 2 2 5 2 2" xfId="18389" xr:uid="{BBE6B794-1305-407C-8957-9CFF4DAE2D37}"/>
    <cellStyle name="Millares 2 4 3 2 2 5 2 2 2" xfId="53399" xr:uid="{BDE05589-8F0E-4089-8B54-A3E2E2A44D89}"/>
    <cellStyle name="Millares 2 4 3 2 2 5 2 2 3" xfId="35894" xr:uid="{5690040F-9618-450B-A26E-2DFDD58D22C0}"/>
    <cellStyle name="Millares 2 4 3 2 2 5 2 3" xfId="44647" xr:uid="{8BA37CD8-8CCA-4284-AC58-1F9C409A7AD6}"/>
    <cellStyle name="Millares 2 4 3 2 2 5 2 4" xfId="27142" xr:uid="{55001D4C-2015-4850-8F13-940F61A460AB}"/>
    <cellStyle name="Millares 2 4 3 2 2 5 3" xfId="14013" xr:uid="{E76CD4F5-D4AC-49C0-9B55-185C8CEC9989}"/>
    <cellStyle name="Millares 2 4 3 2 2 5 3 2" xfId="49023" xr:uid="{E29ACA86-A30D-4523-AC4B-C3461D828B98}"/>
    <cellStyle name="Millares 2 4 3 2 2 5 3 3" xfId="31518" xr:uid="{5BA13C54-A8B4-4676-909D-ADFF94F999E2}"/>
    <cellStyle name="Millares 2 4 3 2 2 5 4" xfId="40271" xr:uid="{04666984-6CFA-40CE-ACF2-A0B9F8E8B2F5}"/>
    <cellStyle name="Millares 2 4 3 2 2 5 5" xfId="22766" xr:uid="{6E8C4DA3-52E8-41F6-A02A-55954B02EC22}"/>
    <cellStyle name="Millares 2 4 3 2 2 6" xfId="7448" xr:uid="{00000000-0005-0000-0000-0000A7110000}"/>
    <cellStyle name="Millares 2 4 3 2 2 6 2" xfId="16201" xr:uid="{7D09F165-F519-491C-B119-003040B6BF46}"/>
    <cellStyle name="Millares 2 4 3 2 2 6 2 2" xfId="51211" xr:uid="{468E34A7-71A3-4564-9322-8C2658BA39C4}"/>
    <cellStyle name="Millares 2 4 3 2 2 6 2 3" xfId="33706" xr:uid="{D25128FA-D733-453B-A78B-AE099EACAA24}"/>
    <cellStyle name="Millares 2 4 3 2 2 6 3" xfId="42459" xr:uid="{EC1BFCD4-A4E1-49BE-A0AE-8DAD97854ED3}"/>
    <cellStyle name="Millares 2 4 3 2 2 6 4" xfId="24954" xr:uid="{EF86ED8E-FCDD-4E0A-8301-EE4670122E50}"/>
    <cellStyle name="Millares 2 4 3 2 2 7" xfId="11825" xr:uid="{4B8E2CE7-D616-40C7-835A-FC36A69F027E}"/>
    <cellStyle name="Millares 2 4 3 2 2 7 2" xfId="46835" xr:uid="{3FD25C8F-FB3A-45C5-A6A6-6689BD5682A0}"/>
    <cellStyle name="Millares 2 4 3 2 2 7 3" xfId="29330" xr:uid="{510DB780-C5DE-40D2-8A7B-8F6CB7CF27DA}"/>
    <cellStyle name="Millares 2 4 3 2 2 8" xfId="38083" xr:uid="{B63FCEB3-9C1E-4E53-B952-A2A9ED530A85}"/>
    <cellStyle name="Millares 2 4 3 2 2 9" xfId="20578" xr:uid="{A7181F49-FD36-45CE-A255-012D82CA980A}"/>
    <cellStyle name="Millares 2 4 3 2 3" xfId="3225" xr:uid="{00000000-0005-0000-0000-0000A8110000}"/>
    <cellStyle name="Millares 2 4 3 2 3 2" xfId="3778" xr:uid="{00000000-0005-0000-0000-0000A9110000}"/>
    <cellStyle name="Millares 2 4 3 2 3 2 2" xfId="4874" xr:uid="{00000000-0005-0000-0000-0000AA110000}"/>
    <cellStyle name="Millares 2 4 3 2 3 2 2 2" xfId="7063" xr:uid="{00000000-0005-0000-0000-0000AB110000}"/>
    <cellStyle name="Millares 2 4 3 2 3 2 2 2 2" xfId="11440" xr:uid="{00000000-0005-0000-0000-0000AC110000}"/>
    <cellStyle name="Millares 2 4 3 2 3 2 2 2 2 2" xfId="20193" xr:uid="{7C3FB3DF-97F5-4043-B5F6-CB00EAA22F2C}"/>
    <cellStyle name="Millares 2 4 3 2 3 2 2 2 2 2 2" xfId="55203" xr:uid="{6750F5EC-B56B-468F-9C0B-09D0ECCC67F6}"/>
    <cellStyle name="Millares 2 4 3 2 3 2 2 2 2 2 3" xfId="37698" xr:uid="{3AC2A9AB-BA3B-4DE3-BBC8-5ADE19B81163}"/>
    <cellStyle name="Millares 2 4 3 2 3 2 2 2 2 3" xfId="46451" xr:uid="{768BCE5E-D8C9-46D3-9F9B-CA8F0DB5C3A2}"/>
    <cellStyle name="Millares 2 4 3 2 3 2 2 2 2 4" xfId="28946" xr:uid="{04BA5A8A-A428-4545-9CCD-8F35DD014409}"/>
    <cellStyle name="Millares 2 4 3 2 3 2 2 2 3" xfId="15817" xr:uid="{50C7171A-0CDB-422B-AEFE-C580091E53DE}"/>
    <cellStyle name="Millares 2 4 3 2 3 2 2 2 3 2" xfId="50827" xr:uid="{9CA15669-83CE-43CA-8D9E-B60A5585FEBC}"/>
    <cellStyle name="Millares 2 4 3 2 3 2 2 2 3 3" xfId="33322" xr:uid="{33A19CDE-E279-44DF-82A0-816736B7988E}"/>
    <cellStyle name="Millares 2 4 3 2 3 2 2 2 4" xfId="42075" xr:uid="{10679A65-C84E-4A7F-A744-9A2423A219CA}"/>
    <cellStyle name="Millares 2 4 3 2 3 2 2 2 5" xfId="24570" xr:uid="{4BBD1C6C-6D9E-414A-968B-0F246E818B77}"/>
    <cellStyle name="Millares 2 4 3 2 3 2 2 3" xfId="9252" xr:uid="{00000000-0005-0000-0000-0000AD110000}"/>
    <cellStyle name="Millares 2 4 3 2 3 2 2 3 2" xfId="18005" xr:uid="{0D016BB3-C42F-421B-9ACE-575425C8AC6E}"/>
    <cellStyle name="Millares 2 4 3 2 3 2 2 3 2 2" xfId="53015" xr:uid="{2C693DD5-44CC-43E1-8940-AF1B78A7027B}"/>
    <cellStyle name="Millares 2 4 3 2 3 2 2 3 2 3" xfId="35510" xr:uid="{A465C585-CB7B-44E0-AA7C-5A823C02DDEA}"/>
    <cellStyle name="Millares 2 4 3 2 3 2 2 3 3" xfId="44263" xr:uid="{B7FAE7C2-B486-41F8-A272-3AB78ACC64E6}"/>
    <cellStyle name="Millares 2 4 3 2 3 2 2 3 4" xfId="26758" xr:uid="{D6AAC781-036F-40E3-9B89-BA7EB3DDD495}"/>
    <cellStyle name="Millares 2 4 3 2 3 2 2 4" xfId="13629" xr:uid="{DC8F024E-D753-4D19-B0CF-104E4F964B7A}"/>
    <cellStyle name="Millares 2 4 3 2 3 2 2 4 2" xfId="48639" xr:uid="{7BF0FB0C-8DCF-4544-956D-787A352F8D24}"/>
    <cellStyle name="Millares 2 4 3 2 3 2 2 4 3" xfId="31134" xr:uid="{3FD0649C-B45E-4FA5-A1DF-2CBB6C64A206}"/>
    <cellStyle name="Millares 2 4 3 2 3 2 2 5" xfId="39887" xr:uid="{8B73D1B4-CBB6-4217-911D-3CE5734D8287}"/>
    <cellStyle name="Millares 2 4 3 2 3 2 2 6" xfId="22382" xr:uid="{C7C94344-65FB-4328-B00E-58753CE58321}"/>
    <cellStyle name="Millares 2 4 3 2 3 2 3" xfId="5969" xr:uid="{00000000-0005-0000-0000-0000AE110000}"/>
    <cellStyle name="Millares 2 4 3 2 3 2 3 2" xfId="10346" xr:uid="{00000000-0005-0000-0000-0000AF110000}"/>
    <cellStyle name="Millares 2 4 3 2 3 2 3 2 2" xfId="19099" xr:uid="{0EFFAC69-F391-447E-8654-A2469A51843E}"/>
    <cellStyle name="Millares 2 4 3 2 3 2 3 2 2 2" xfId="54109" xr:uid="{2807C654-4404-42D3-B9B9-7E980A0FB37D}"/>
    <cellStyle name="Millares 2 4 3 2 3 2 3 2 2 3" xfId="36604" xr:uid="{2D62C9F7-BA59-43AC-8628-CF10C953FAC4}"/>
    <cellStyle name="Millares 2 4 3 2 3 2 3 2 3" xfId="45357" xr:uid="{F74A7E3E-112F-4169-8975-1B771E460B96}"/>
    <cellStyle name="Millares 2 4 3 2 3 2 3 2 4" xfId="27852" xr:uid="{ED6DDE93-DF5E-4B53-8C67-DCC441135235}"/>
    <cellStyle name="Millares 2 4 3 2 3 2 3 3" xfId="14723" xr:uid="{E1459C74-9CD0-44A6-B00C-9ABAB9C476DA}"/>
    <cellStyle name="Millares 2 4 3 2 3 2 3 3 2" xfId="49733" xr:uid="{09D5C395-4C3E-4E66-8205-016DC3903B62}"/>
    <cellStyle name="Millares 2 4 3 2 3 2 3 3 3" xfId="32228" xr:uid="{99F1D82C-2606-457A-90D7-090F4BFDBD6A}"/>
    <cellStyle name="Millares 2 4 3 2 3 2 3 4" xfId="40981" xr:uid="{8D5DE370-0130-4950-BA48-6087059C8C71}"/>
    <cellStyle name="Millares 2 4 3 2 3 2 3 5" xfId="23476" xr:uid="{19692893-49CE-4F41-BDD0-56856F47508A}"/>
    <cellStyle name="Millares 2 4 3 2 3 2 4" xfId="8158" xr:uid="{00000000-0005-0000-0000-0000B0110000}"/>
    <cellStyle name="Millares 2 4 3 2 3 2 4 2" xfId="16911" xr:uid="{1E18B87B-5A86-457B-89D5-B068F9D5DA56}"/>
    <cellStyle name="Millares 2 4 3 2 3 2 4 2 2" xfId="51921" xr:uid="{D4731CC6-1B99-416A-9280-DAC6F37AC883}"/>
    <cellStyle name="Millares 2 4 3 2 3 2 4 2 3" xfId="34416" xr:uid="{BB2796A8-242E-4B46-85A4-E09ABC5DF999}"/>
    <cellStyle name="Millares 2 4 3 2 3 2 4 3" xfId="43169" xr:uid="{81BBE30A-0500-40D0-8F38-1CB792EF2C9F}"/>
    <cellStyle name="Millares 2 4 3 2 3 2 4 4" xfId="25664" xr:uid="{425FEC01-CE7F-4201-B133-99CEA6C60363}"/>
    <cellStyle name="Millares 2 4 3 2 3 2 5" xfId="12535" xr:uid="{BE53083B-35B2-4BA8-8DD6-F0BF3DB567CD}"/>
    <cellStyle name="Millares 2 4 3 2 3 2 5 2" xfId="47545" xr:uid="{80EB792B-32B3-46A8-BD35-6899F3C6D2D9}"/>
    <cellStyle name="Millares 2 4 3 2 3 2 5 3" xfId="30040" xr:uid="{AC8EACC5-7F4B-49AB-B7A8-C4664E6601E5}"/>
    <cellStyle name="Millares 2 4 3 2 3 2 6" xfId="38793" xr:uid="{E93B1DB8-F36C-4528-8B46-FE0D7BBAB77F}"/>
    <cellStyle name="Millares 2 4 3 2 3 2 7" xfId="21288" xr:uid="{CCF94D8E-87BB-4A15-BB1A-707C438A3D66}"/>
    <cellStyle name="Millares 2 4 3 2 3 3" xfId="4326" xr:uid="{00000000-0005-0000-0000-0000B1110000}"/>
    <cellStyle name="Millares 2 4 3 2 3 3 2" xfId="6515" xr:uid="{00000000-0005-0000-0000-0000B2110000}"/>
    <cellStyle name="Millares 2 4 3 2 3 3 2 2" xfId="10892" xr:uid="{00000000-0005-0000-0000-0000B3110000}"/>
    <cellStyle name="Millares 2 4 3 2 3 3 2 2 2" xfId="19645" xr:uid="{4C4E42BD-EC4C-46E2-AEF0-69B23F94B653}"/>
    <cellStyle name="Millares 2 4 3 2 3 3 2 2 2 2" xfId="54655" xr:uid="{BE37F7FF-D295-406E-BF38-85A4EB2AACF5}"/>
    <cellStyle name="Millares 2 4 3 2 3 3 2 2 2 3" xfId="37150" xr:uid="{E5B5D137-B6AD-415C-8755-42B7891FBA1C}"/>
    <cellStyle name="Millares 2 4 3 2 3 3 2 2 3" xfId="45903" xr:uid="{CF080061-8CE7-465E-A785-CE45B1A4763F}"/>
    <cellStyle name="Millares 2 4 3 2 3 3 2 2 4" xfId="28398" xr:uid="{3CAD895F-A0B0-4BD1-8BEB-9786957F460C}"/>
    <cellStyle name="Millares 2 4 3 2 3 3 2 3" xfId="15269" xr:uid="{29D0090D-E9DF-4949-8234-C4D24F6081FA}"/>
    <cellStyle name="Millares 2 4 3 2 3 3 2 3 2" xfId="50279" xr:uid="{400FF154-4883-4638-830B-879785BDDC83}"/>
    <cellStyle name="Millares 2 4 3 2 3 3 2 3 3" xfId="32774" xr:uid="{CA347CE3-9B79-49C9-9AE4-C659827B3B38}"/>
    <cellStyle name="Millares 2 4 3 2 3 3 2 4" xfId="41527" xr:uid="{3A185007-99D9-463C-85D4-0991378BC666}"/>
    <cellStyle name="Millares 2 4 3 2 3 3 2 5" xfId="24022" xr:uid="{1E4B0E2B-E7F4-4913-B9A6-EADC9BF3ED86}"/>
    <cellStyle name="Millares 2 4 3 2 3 3 3" xfId="8704" xr:uid="{00000000-0005-0000-0000-0000B4110000}"/>
    <cellStyle name="Millares 2 4 3 2 3 3 3 2" xfId="17457" xr:uid="{1C6A31D4-AC72-4504-BD9F-D4E0D6BC3597}"/>
    <cellStyle name="Millares 2 4 3 2 3 3 3 2 2" xfId="52467" xr:uid="{FD6D62FA-1001-4D3C-AE10-86FC5F50E078}"/>
    <cellStyle name="Millares 2 4 3 2 3 3 3 2 3" xfId="34962" xr:uid="{932BB72C-EE38-4654-978A-B986F2FC80E7}"/>
    <cellStyle name="Millares 2 4 3 2 3 3 3 3" xfId="43715" xr:uid="{CF95BC82-834A-4767-892A-95B80714CB70}"/>
    <cellStyle name="Millares 2 4 3 2 3 3 3 4" xfId="26210" xr:uid="{18AD65DD-282D-4607-BDA1-6DFAB81C3193}"/>
    <cellStyle name="Millares 2 4 3 2 3 3 4" xfId="13081" xr:uid="{99DB2D2F-2D28-4E75-A56C-9F8CFD5EC01E}"/>
    <cellStyle name="Millares 2 4 3 2 3 3 4 2" xfId="48091" xr:uid="{01A1C9F4-FFAC-4580-9ECA-9387379CBC39}"/>
    <cellStyle name="Millares 2 4 3 2 3 3 4 3" xfId="30586" xr:uid="{1C01DC9D-D587-4EF8-9015-1E2CB96E476C}"/>
    <cellStyle name="Millares 2 4 3 2 3 3 5" xfId="39339" xr:uid="{0E232E6E-F5E5-4938-B9A9-C247BB25DB18}"/>
    <cellStyle name="Millares 2 4 3 2 3 3 6" xfId="21834" xr:uid="{A9F85693-3203-4E43-9924-02924B71B4AF}"/>
    <cellStyle name="Millares 2 4 3 2 3 4" xfId="5421" xr:uid="{00000000-0005-0000-0000-0000B5110000}"/>
    <cellStyle name="Millares 2 4 3 2 3 4 2" xfId="9798" xr:uid="{00000000-0005-0000-0000-0000B6110000}"/>
    <cellStyle name="Millares 2 4 3 2 3 4 2 2" xfId="18551" xr:uid="{6274B7F6-B08C-4BB9-AB12-6958869A14C1}"/>
    <cellStyle name="Millares 2 4 3 2 3 4 2 2 2" xfId="53561" xr:uid="{4CFAD565-8195-4975-9028-4E0716A0C148}"/>
    <cellStyle name="Millares 2 4 3 2 3 4 2 2 3" xfId="36056" xr:uid="{2E19FF71-9667-4DFF-8DB4-7609662738F1}"/>
    <cellStyle name="Millares 2 4 3 2 3 4 2 3" xfId="44809" xr:uid="{AEB418B0-CFBB-4CCB-9CD9-DE44556B9A43}"/>
    <cellStyle name="Millares 2 4 3 2 3 4 2 4" xfId="27304" xr:uid="{63ED0109-47A6-4CFE-BBC9-AE51796B5703}"/>
    <cellStyle name="Millares 2 4 3 2 3 4 3" xfId="14175" xr:uid="{AFB1738F-1D8E-42A2-B672-5C0B0D94A338}"/>
    <cellStyle name="Millares 2 4 3 2 3 4 3 2" xfId="49185" xr:uid="{AC3D0243-4E6E-4124-9432-8600D8B8D899}"/>
    <cellStyle name="Millares 2 4 3 2 3 4 3 3" xfId="31680" xr:uid="{69D244FE-C402-4FE7-842E-BC7EA5339673}"/>
    <cellStyle name="Millares 2 4 3 2 3 4 4" xfId="40433" xr:uid="{7FD387C6-C6D6-4B24-ADFD-13B8C6C29730}"/>
    <cellStyle name="Millares 2 4 3 2 3 4 5" xfId="22928" xr:uid="{172021D1-01B3-4B69-A09F-F9FF3717F800}"/>
    <cellStyle name="Millares 2 4 3 2 3 5" xfId="7610" xr:uid="{00000000-0005-0000-0000-0000B7110000}"/>
    <cellStyle name="Millares 2 4 3 2 3 5 2" xfId="16363" xr:uid="{7C744464-7B8B-45FE-AC56-45FCB3853F3B}"/>
    <cellStyle name="Millares 2 4 3 2 3 5 2 2" xfId="51373" xr:uid="{FA086F6F-B28E-4FEA-8669-76C58A05655B}"/>
    <cellStyle name="Millares 2 4 3 2 3 5 2 3" xfId="33868" xr:uid="{EACBE490-7A64-4899-A4AE-0EC04010CDE3}"/>
    <cellStyle name="Millares 2 4 3 2 3 5 3" xfId="42621" xr:uid="{1E5F6703-B239-44C5-9391-9F604DA245C7}"/>
    <cellStyle name="Millares 2 4 3 2 3 5 4" xfId="25116" xr:uid="{E5C7350A-40C1-4DDB-9EFE-518EBBB13296}"/>
    <cellStyle name="Millares 2 4 3 2 3 6" xfId="11987" xr:uid="{E797EDD8-BCCD-495F-86B8-DE003B356E87}"/>
    <cellStyle name="Millares 2 4 3 2 3 6 2" xfId="46997" xr:uid="{898706D2-073A-42FA-AB01-9491E8F7A4D4}"/>
    <cellStyle name="Millares 2 4 3 2 3 6 3" xfId="29492" xr:uid="{A93D5B8C-5E21-4D2B-B711-2F60D7385037}"/>
    <cellStyle name="Millares 2 4 3 2 3 7" xfId="38245" xr:uid="{033209E7-822E-446F-948B-C38E0E6B89CC}"/>
    <cellStyle name="Millares 2 4 3 2 3 8" xfId="20740" xr:uid="{2FDD9736-CA76-49BC-B9BB-09EF0EA3529D}"/>
    <cellStyle name="Millares 2 4 3 2 4" xfId="3504" xr:uid="{00000000-0005-0000-0000-0000B8110000}"/>
    <cellStyle name="Millares 2 4 3 2 4 2" xfId="4600" xr:uid="{00000000-0005-0000-0000-0000B9110000}"/>
    <cellStyle name="Millares 2 4 3 2 4 2 2" xfId="6789" xr:uid="{00000000-0005-0000-0000-0000BA110000}"/>
    <cellStyle name="Millares 2 4 3 2 4 2 2 2" xfId="11166" xr:uid="{00000000-0005-0000-0000-0000BB110000}"/>
    <cellStyle name="Millares 2 4 3 2 4 2 2 2 2" xfId="19919" xr:uid="{0DC348CE-1D29-4B03-A416-A9830320CDBD}"/>
    <cellStyle name="Millares 2 4 3 2 4 2 2 2 2 2" xfId="54929" xr:uid="{F3DE8EB3-13BA-4876-9883-F115B4887D84}"/>
    <cellStyle name="Millares 2 4 3 2 4 2 2 2 2 3" xfId="37424" xr:uid="{8C884A57-A2F4-4EEF-B4A8-B591741217A3}"/>
    <cellStyle name="Millares 2 4 3 2 4 2 2 2 3" xfId="46177" xr:uid="{5AC50F50-9A2F-4759-AC34-2AB95C9E5650}"/>
    <cellStyle name="Millares 2 4 3 2 4 2 2 2 4" xfId="28672" xr:uid="{30D0E97B-F935-490F-8005-77F516585F30}"/>
    <cellStyle name="Millares 2 4 3 2 4 2 2 3" xfId="15543" xr:uid="{4C26DBBA-C9C9-4C71-814A-81C3DF79745C}"/>
    <cellStyle name="Millares 2 4 3 2 4 2 2 3 2" xfId="50553" xr:uid="{91E06CA5-FEB3-40B0-B7A0-C475B9A6E211}"/>
    <cellStyle name="Millares 2 4 3 2 4 2 2 3 3" xfId="33048" xr:uid="{9759CD4F-9080-472C-B7EE-DBD86007CBFB}"/>
    <cellStyle name="Millares 2 4 3 2 4 2 2 4" xfId="41801" xr:uid="{773F6D60-0C05-414B-864D-1CE3DACC89F6}"/>
    <cellStyle name="Millares 2 4 3 2 4 2 2 5" xfId="24296" xr:uid="{05AEAEFD-3C87-4012-8D67-D920FB2ECCE2}"/>
    <cellStyle name="Millares 2 4 3 2 4 2 3" xfId="8978" xr:uid="{00000000-0005-0000-0000-0000BC110000}"/>
    <cellStyle name="Millares 2 4 3 2 4 2 3 2" xfId="17731" xr:uid="{9A6D8736-AE0B-44CB-BD24-5838393C8FF4}"/>
    <cellStyle name="Millares 2 4 3 2 4 2 3 2 2" xfId="52741" xr:uid="{12FA2209-DE06-4CF1-8F9F-234D6FC99868}"/>
    <cellStyle name="Millares 2 4 3 2 4 2 3 2 3" xfId="35236" xr:uid="{D5A195FC-950C-4D32-98A5-F5F829D6945B}"/>
    <cellStyle name="Millares 2 4 3 2 4 2 3 3" xfId="43989" xr:uid="{2BFE73D9-0C58-43E2-8295-66FED28A3BB0}"/>
    <cellStyle name="Millares 2 4 3 2 4 2 3 4" xfId="26484" xr:uid="{A6501C76-E8CE-4337-B139-1DAED7401DA6}"/>
    <cellStyle name="Millares 2 4 3 2 4 2 4" xfId="13355" xr:uid="{F1BE52B1-2F62-46FB-860E-D53417020305}"/>
    <cellStyle name="Millares 2 4 3 2 4 2 4 2" xfId="48365" xr:uid="{6E53C51A-1CB7-40C3-96DA-A7F447780286}"/>
    <cellStyle name="Millares 2 4 3 2 4 2 4 3" xfId="30860" xr:uid="{2472605D-34E9-4EE6-81FE-0898D39AE75C}"/>
    <cellStyle name="Millares 2 4 3 2 4 2 5" xfId="39613" xr:uid="{C01C8351-CA18-4998-9F51-5FC5E95B0A0E}"/>
    <cellStyle name="Millares 2 4 3 2 4 2 6" xfId="22108" xr:uid="{0ADD0739-F7BA-4E3D-8D2E-3D5F43B61523}"/>
    <cellStyle name="Millares 2 4 3 2 4 3" xfId="5695" xr:uid="{00000000-0005-0000-0000-0000BD110000}"/>
    <cellStyle name="Millares 2 4 3 2 4 3 2" xfId="10072" xr:uid="{00000000-0005-0000-0000-0000BE110000}"/>
    <cellStyle name="Millares 2 4 3 2 4 3 2 2" xfId="18825" xr:uid="{0B9E8D8F-0173-4691-938F-B2F173BB3207}"/>
    <cellStyle name="Millares 2 4 3 2 4 3 2 2 2" xfId="53835" xr:uid="{8D5CFDB5-9B49-4B4C-92FD-8132E98F21A9}"/>
    <cellStyle name="Millares 2 4 3 2 4 3 2 2 3" xfId="36330" xr:uid="{B13D3ED8-8A94-4F16-9C81-683473A61BC9}"/>
    <cellStyle name="Millares 2 4 3 2 4 3 2 3" xfId="45083" xr:uid="{1E4BE6C5-8929-4EB8-980F-910FE4A4650D}"/>
    <cellStyle name="Millares 2 4 3 2 4 3 2 4" xfId="27578" xr:uid="{A790A6F2-2E68-4EA1-B972-FECF41D1A104}"/>
    <cellStyle name="Millares 2 4 3 2 4 3 3" xfId="14449" xr:uid="{41D398EC-126B-42DD-A268-836FEE39C3DA}"/>
    <cellStyle name="Millares 2 4 3 2 4 3 3 2" xfId="49459" xr:uid="{15C39806-4F3D-4172-BFF5-F7FB64C5593A}"/>
    <cellStyle name="Millares 2 4 3 2 4 3 3 3" xfId="31954" xr:uid="{D28B8FCA-2075-4905-B3CC-4EDE804E32C8}"/>
    <cellStyle name="Millares 2 4 3 2 4 3 4" xfId="40707" xr:uid="{B3F2D6CA-A61F-431F-9DE9-61262CC41ADC}"/>
    <cellStyle name="Millares 2 4 3 2 4 3 5" xfId="23202" xr:uid="{D24A885F-0943-40E2-BA4B-F74408E195EF}"/>
    <cellStyle name="Millares 2 4 3 2 4 4" xfId="7884" xr:uid="{00000000-0005-0000-0000-0000BF110000}"/>
    <cellStyle name="Millares 2 4 3 2 4 4 2" xfId="16637" xr:uid="{FA9ED177-A112-4F7C-8478-6504F16607A5}"/>
    <cellStyle name="Millares 2 4 3 2 4 4 2 2" xfId="51647" xr:uid="{522CF212-AEB7-4F91-871A-61DD1CFE1638}"/>
    <cellStyle name="Millares 2 4 3 2 4 4 2 3" xfId="34142" xr:uid="{1A2DF9B7-B59F-402B-9945-5D8621B6815E}"/>
    <cellStyle name="Millares 2 4 3 2 4 4 3" xfId="42895" xr:uid="{625FDCCF-6769-41FA-8A44-D287B9016CA9}"/>
    <cellStyle name="Millares 2 4 3 2 4 4 4" xfId="25390" xr:uid="{084BC3D4-8E38-41EB-A471-55437F09C3FC}"/>
    <cellStyle name="Millares 2 4 3 2 4 5" xfId="12261" xr:uid="{3AD90139-A478-458A-8591-FABFC74BB0BA}"/>
    <cellStyle name="Millares 2 4 3 2 4 5 2" xfId="47271" xr:uid="{BB4E54ED-5FEB-4BC2-819E-C880ABDBE02B}"/>
    <cellStyle name="Millares 2 4 3 2 4 5 3" xfId="29766" xr:uid="{1F82A2FF-F3E2-486F-A59A-1A4BF433A0EF}"/>
    <cellStyle name="Millares 2 4 3 2 4 6" xfId="38519" xr:uid="{82A7ECF6-4BAF-41D5-BEDD-B6F134ED7C87}"/>
    <cellStyle name="Millares 2 4 3 2 4 7" xfId="21014" xr:uid="{2431D2D1-94CD-452C-805E-89B59288C18C}"/>
    <cellStyle name="Millares 2 4 3 2 5" xfId="4052" xr:uid="{00000000-0005-0000-0000-0000C0110000}"/>
    <cellStyle name="Millares 2 4 3 2 5 2" xfId="6241" xr:uid="{00000000-0005-0000-0000-0000C1110000}"/>
    <cellStyle name="Millares 2 4 3 2 5 2 2" xfId="10618" xr:uid="{00000000-0005-0000-0000-0000C2110000}"/>
    <cellStyle name="Millares 2 4 3 2 5 2 2 2" xfId="19371" xr:uid="{B43E671A-2809-4631-8E99-108DFF75B38D}"/>
    <cellStyle name="Millares 2 4 3 2 5 2 2 2 2" xfId="54381" xr:uid="{FDD8B890-0902-4C76-97BF-31DEDF39EB47}"/>
    <cellStyle name="Millares 2 4 3 2 5 2 2 2 3" xfId="36876" xr:uid="{6C534707-D4B9-4FE6-8E86-925A371AA755}"/>
    <cellStyle name="Millares 2 4 3 2 5 2 2 3" xfId="45629" xr:uid="{E3BC0BCC-EE29-4FDD-8C1B-64D1662C0892}"/>
    <cellStyle name="Millares 2 4 3 2 5 2 2 4" xfId="28124" xr:uid="{A8523385-81C4-459A-940C-3B4A2A477F82}"/>
    <cellStyle name="Millares 2 4 3 2 5 2 3" xfId="14995" xr:uid="{8D19D21B-6327-453B-B00F-F485E0CAD029}"/>
    <cellStyle name="Millares 2 4 3 2 5 2 3 2" xfId="50005" xr:uid="{E7DAB6C4-B6E4-44F5-85D5-4E5BF2AC81A9}"/>
    <cellStyle name="Millares 2 4 3 2 5 2 3 3" xfId="32500" xr:uid="{1DD52822-0BB5-46F9-9095-2125C7B2AAAF}"/>
    <cellStyle name="Millares 2 4 3 2 5 2 4" xfId="41253" xr:uid="{F4061E53-3C58-4F11-A6EB-8B8F12588CE8}"/>
    <cellStyle name="Millares 2 4 3 2 5 2 5" xfId="23748" xr:uid="{D90B709C-F638-4BB1-9AEB-01A13B07126E}"/>
    <cellStyle name="Millares 2 4 3 2 5 3" xfId="8430" xr:uid="{00000000-0005-0000-0000-0000C3110000}"/>
    <cellStyle name="Millares 2 4 3 2 5 3 2" xfId="17183" xr:uid="{9BA78E5C-EED1-4C7E-87FF-DF77E8E1DB6D}"/>
    <cellStyle name="Millares 2 4 3 2 5 3 2 2" xfId="52193" xr:uid="{C6BFFFE2-5F2E-48EE-81B9-60D51F24CA8B}"/>
    <cellStyle name="Millares 2 4 3 2 5 3 2 3" xfId="34688" xr:uid="{F3C604EC-7A1B-4DF5-8541-1B333CD788B8}"/>
    <cellStyle name="Millares 2 4 3 2 5 3 3" xfId="43441" xr:uid="{E83D5298-05F7-44D7-8484-BE59E4052904}"/>
    <cellStyle name="Millares 2 4 3 2 5 3 4" xfId="25936" xr:uid="{18339513-E7D9-46BA-B2FA-83A9C7833637}"/>
    <cellStyle name="Millares 2 4 3 2 5 4" xfId="12807" xr:uid="{F8E9AB56-4E93-4879-9BC9-47B3D6C344D4}"/>
    <cellStyle name="Millares 2 4 3 2 5 4 2" xfId="47817" xr:uid="{93D50E48-3772-4E8D-BCE6-0F5DF38B24C6}"/>
    <cellStyle name="Millares 2 4 3 2 5 4 3" xfId="30312" xr:uid="{FAFB1329-3EB7-4D3B-9320-043C3F7DC307}"/>
    <cellStyle name="Millares 2 4 3 2 5 5" xfId="39065" xr:uid="{0E43665D-263D-498E-972B-C1E5D099272C}"/>
    <cellStyle name="Millares 2 4 3 2 5 6" xfId="21560" xr:uid="{F26EF567-97EB-410C-A31C-EA11570244A4}"/>
    <cellStyle name="Millares 2 4 3 2 6" xfId="5147" xr:uid="{00000000-0005-0000-0000-0000C4110000}"/>
    <cellStyle name="Millares 2 4 3 2 6 2" xfId="9524" xr:uid="{00000000-0005-0000-0000-0000C5110000}"/>
    <cellStyle name="Millares 2 4 3 2 6 2 2" xfId="18277" xr:uid="{12E8CE80-02A7-41D2-830C-DEF698ADC9AA}"/>
    <cellStyle name="Millares 2 4 3 2 6 2 2 2" xfId="53287" xr:uid="{7F653A6F-4D37-4734-B2A8-ED52F9F3C892}"/>
    <cellStyle name="Millares 2 4 3 2 6 2 2 3" xfId="35782" xr:uid="{41B85A80-9F5D-41F4-A0C4-80050AE16204}"/>
    <cellStyle name="Millares 2 4 3 2 6 2 3" xfId="44535" xr:uid="{BC6523F6-CC60-43AE-9891-4957AA65E3CE}"/>
    <cellStyle name="Millares 2 4 3 2 6 2 4" xfId="27030" xr:uid="{D9283630-A12F-433F-91EE-4A73BC6125CD}"/>
    <cellStyle name="Millares 2 4 3 2 6 3" xfId="13901" xr:uid="{59935E9A-608F-4971-8B0F-8F8A768ECFEF}"/>
    <cellStyle name="Millares 2 4 3 2 6 3 2" xfId="48911" xr:uid="{C7F13559-C2D6-4A0F-9CC7-8CBDA80FA09D}"/>
    <cellStyle name="Millares 2 4 3 2 6 3 3" xfId="31406" xr:uid="{8013F6E2-6EBC-4FFA-8FE7-48B82839D8E5}"/>
    <cellStyle name="Millares 2 4 3 2 6 4" xfId="40159" xr:uid="{C9D3E59E-6C1F-4918-A915-23C42B832636}"/>
    <cellStyle name="Millares 2 4 3 2 6 5" xfId="22654" xr:uid="{0924DE9C-660D-421B-88FF-D0A1ED991153}"/>
    <cellStyle name="Millares 2 4 3 2 7" xfId="7336" xr:uid="{00000000-0005-0000-0000-0000C6110000}"/>
    <cellStyle name="Millares 2 4 3 2 7 2" xfId="16089" xr:uid="{08B0FEDE-5D1A-43FC-9303-653F0E7E3550}"/>
    <cellStyle name="Millares 2 4 3 2 7 2 2" xfId="51099" xr:uid="{6F500682-EE45-4F70-9CDF-FFB6CFD1305C}"/>
    <cellStyle name="Millares 2 4 3 2 7 2 3" xfId="33594" xr:uid="{9F246018-7AF1-4ACE-90AF-E17BEA9833E1}"/>
    <cellStyle name="Millares 2 4 3 2 7 3" xfId="42347" xr:uid="{FA283862-A533-4A72-B54E-1B7D0EB42695}"/>
    <cellStyle name="Millares 2 4 3 2 7 4" xfId="24842" xr:uid="{B6E3B663-F568-42DE-AF31-013FBCB512BA}"/>
    <cellStyle name="Millares 2 4 3 2 8" xfId="11713" xr:uid="{E5844A60-E348-48DE-93C7-DB48DF963A66}"/>
    <cellStyle name="Millares 2 4 3 2 8 2" xfId="46723" xr:uid="{22D33A30-7DF4-4F47-96BB-8F87291ECAC2}"/>
    <cellStyle name="Millares 2 4 3 2 8 3" xfId="29218" xr:uid="{C9B4F36C-4A09-4FAD-9662-4E68F0DA963A}"/>
    <cellStyle name="Millares 2 4 3 2 9" xfId="37971" xr:uid="{E8A918DA-9DF2-495C-BD73-1B27E887C48C}"/>
    <cellStyle name="Millares 2 4 3 3" xfId="3004" xr:uid="{00000000-0005-0000-0000-0000C7110000}"/>
    <cellStyle name="Millares 2 4 3 3 2" xfId="3280" xr:uid="{00000000-0005-0000-0000-0000C8110000}"/>
    <cellStyle name="Millares 2 4 3 3 2 2" xfId="3833" xr:uid="{00000000-0005-0000-0000-0000C9110000}"/>
    <cellStyle name="Millares 2 4 3 3 2 2 2" xfId="4929" xr:uid="{00000000-0005-0000-0000-0000CA110000}"/>
    <cellStyle name="Millares 2 4 3 3 2 2 2 2" xfId="7118" xr:uid="{00000000-0005-0000-0000-0000CB110000}"/>
    <cellStyle name="Millares 2 4 3 3 2 2 2 2 2" xfId="11495" xr:uid="{00000000-0005-0000-0000-0000CC110000}"/>
    <cellStyle name="Millares 2 4 3 3 2 2 2 2 2 2" xfId="20248" xr:uid="{6B3479C7-6D62-4669-B0AD-616B80FA2706}"/>
    <cellStyle name="Millares 2 4 3 3 2 2 2 2 2 2 2" xfId="55258" xr:uid="{ED4B7D3B-B684-49A8-9169-D92773672504}"/>
    <cellStyle name="Millares 2 4 3 3 2 2 2 2 2 2 3" xfId="37753" xr:uid="{615E0FE7-EFB1-46C8-A37E-EF3CB5ADE8E8}"/>
    <cellStyle name="Millares 2 4 3 3 2 2 2 2 2 3" xfId="46506" xr:uid="{A4E40178-A7AE-4552-8CB4-374954D7DF84}"/>
    <cellStyle name="Millares 2 4 3 3 2 2 2 2 2 4" xfId="29001" xr:uid="{CF6B19F0-8E6A-4A0B-90D4-AEF32DD8210E}"/>
    <cellStyle name="Millares 2 4 3 3 2 2 2 2 3" xfId="15872" xr:uid="{D8923541-0A8E-496C-8E46-C2807D8556DF}"/>
    <cellStyle name="Millares 2 4 3 3 2 2 2 2 3 2" xfId="50882" xr:uid="{2A2A8775-67B9-448F-9544-FE075ED3BA07}"/>
    <cellStyle name="Millares 2 4 3 3 2 2 2 2 3 3" xfId="33377" xr:uid="{4D1B0E12-542C-4CF7-B682-DFF742B18C52}"/>
    <cellStyle name="Millares 2 4 3 3 2 2 2 2 4" xfId="42130" xr:uid="{35A57109-A4E5-435C-B1B2-8E0266892C67}"/>
    <cellStyle name="Millares 2 4 3 3 2 2 2 2 5" xfId="24625" xr:uid="{17A2E9F8-496D-452E-B8D7-93E5CEEBA6B4}"/>
    <cellStyle name="Millares 2 4 3 3 2 2 2 3" xfId="9307" xr:uid="{00000000-0005-0000-0000-0000CD110000}"/>
    <cellStyle name="Millares 2 4 3 3 2 2 2 3 2" xfId="18060" xr:uid="{673BF9A0-D606-4AAB-BFCD-39000C351055}"/>
    <cellStyle name="Millares 2 4 3 3 2 2 2 3 2 2" xfId="53070" xr:uid="{6396C91A-466D-4E95-816E-B12F3EF2CFCB}"/>
    <cellStyle name="Millares 2 4 3 3 2 2 2 3 2 3" xfId="35565" xr:uid="{759A0255-B754-4F14-B330-58EC002EAAFD}"/>
    <cellStyle name="Millares 2 4 3 3 2 2 2 3 3" xfId="44318" xr:uid="{F0F5D7F7-F14D-457D-BEA4-7BD34722098F}"/>
    <cellStyle name="Millares 2 4 3 3 2 2 2 3 4" xfId="26813" xr:uid="{3DFC5711-7263-4BF9-8EAC-F027103674B9}"/>
    <cellStyle name="Millares 2 4 3 3 2 2 2 4" xfId="13684" xr:uid="{6D2C41BE-D142-40E1-BDDC-C12FA418BE9F}"/>
    <cellStyle name="Millares 2 4 3 3 2 2 2 4 2" xfId="48694" xr:uid="{5E1DEE44-37D0-4390-B5FA-0A0E824D26B0}"/>
    <cellStyle name="Millares 2 4 3 3 2 2 2 4 3" xfId="31189" xr:uid="{89D42A1A-00CC-4B94-B3CF-76BF05616873}"/>
    <cellStyle name="Millares 2 4 3 3 2 2 2 5" xfId="39942" xr:uid="{40E0D7C1-85F2-4B02-AAA2-558820934838}"/>
    <cellStyle name="Millares 2 4 3 3 2 2 2 6" xfId="22437" xr:uid="{D623495D-A79E-4314-B6B7-BDE8B6346BD0}"/>
    <cellStyle name="Millares 2 4 3 3 2 2 3" xfId="6024" xr:uid="{00000000-0005-0000-0000-0000CE110000}"/>
    <cellStyle name="Millares 2 4 3 3 2 2 3 2" xfId="10401" xr:uid="{00000000-0005-0000-0000-0000CF110000}"/>
    <cellStyle name="Millares 2 4 3 3 2 2 3 2 2" xfId="19154" xr:uid="{C43B0DCA-96E5-43F3-B9C3-399E10BD27EA}"/>
    <cellStyle name="Millares 2 4 3 3 2 2 3 2 2 2" xfId="54164" xr:uid="{40DFCE2A-E89B-4346-AFEF-F1B8EFEB00FD}"/>
    <cellStyle name="Millares 2 4 3 3 2 2 3 2 2 3" xfId="36659" xr:uid="{5CCE95A3-D84A-4300-A731-6040B14191D3}"/>
    <cellStyle name="Millares 2 4 3 3 2 2 3 2 3" xfId="45412" xr:uid="{C30BC8D7-E8DA-4F00-9A35-C37E96BD9C09}"/>
    <cellStyle name="Millares 2 4 3 3 2 2 3 2 4" xfId="27907" xr:uid="{D4148647-949E-431B-A6BA-DEB0167DF9F3}"/>
    <cellStyle name="Millares 2 4 3 3 2 2 3 3" xfId="14778" xr:uid="{B1FABA8F-1D15-4E05-A9FE-4E88CA9E58FB}"/>
    <cellStyle name="Millares 2 4 3 3 2 2 3 3 2" xfId="49788" xr:uid="{967E4C32-1523-420B-90AC-D42272B9FD27}"/>
    <cellStyle name="Millares 2 4 3 3 2 2 3 3 3" xfId="32283" xr:uid="{343FDC22-DD1B-44CC-9143-45336EDD1425}"/>
    <cellStyle name="Millares 2 4 3 3 2 2 3 4" xfId="41036" xr:uid="{D61C47E7-4817-4659-90FF-BB0497DB1DC1}"/>
    <cellStyle name="Millares 2 4 3 3 2 2 3 5" xfId="23531" xr:uid="{512F7F1F-078C-46FE-BC3F-84097FE457DE}"/>
    <cellStyle name="Millares 2 4 3 3 2 2 4" xfId="8213" xr:uid="{00000000-0005-0000-0000-0000D0110000}"/>
    <cellStyle name="Millares 2 4 3 3 2 2 4 2" xfId="16966" xr:uid="{596FD535-C5F0-4AF1-A96B-531129B178D2}"/>
    <cellStyle name="Millares 2 4 3 3 2 2 4 2 2" xfId="51976" xr:uid="{DE1B15E3-317A-4300-B5B8-DBAA393F0E07}"/>
    <cellStyle name="Millares 2 4 3 3 2 2 4 2 3" xfId="34471" xr:uid="{A4F26821-5B67-4AEC-8CF2-33FDABA9BA24}"/>
    <cellStyle name="Millares 2 4 3 3 2 2 4 3" xfId="43224" xr:uid="{80AB3977-33F2-411F-AE6E-66537BBEB7FF}"/>
    <cellStyle name="Millares 2 4 3 3 2 2 4 4" xfId="25719" xr:uid="{CE98C874-3F67-463F-9A0F-04A280A5CFA8}"/>
    <cellStyle name="Millares 2 4 3 3 2 2 5" xfId="12590" xr:uid="{8A795E9D-53FC-440F-ABF5-45638C860A00}"/>
    <cellStyle name="Millares 2 4 3 3 2 2 5 2" xfId="47600" xr:uid="{A4C9D3D1-10CB-4B03-AC1D-CA07F7288DE2}"/>
    <cellStyle name="Millares 2 4 3 3 2 2 5 3" xfId="30095" xr:uid="{266C6AD5-3486-4B1D-A0F8-FAB41A656AB3}"/>
    <cellStyle name="Millares 2 4 3 3 2 2 6" xfId="38848" xr:uid="{BE2EF2F4-7324-4A5F-96FC-8B2521359C15}"/>
    <cellStyle name="Millares 2 4 3 3 2 2 7" xfId="21343" xr:uid="{4B495FA4-7B6E-476C-8348-DCA9569D92E2}"/>
    <cellStyle name="Millares 2 4 3 3 2 3" xfId="4381" xr:uid="{00000000-0005-0000-0000-0000D1110000}"/>
    <cellStyle name="Millares 2 4 3 3 2 3 2" xfId="6570" xr:uid="{00000000-0005-0000-0000-0000D2110000}"/>
    <cellStyle name="Millares 2 4 3 3 2 3 2 2" xfId="10947" xr:uid="{00000000-0005-0000-0000-0000D3110000}"/>
    <cellStyle name="Millares 2 4 3 3 2 3 2 2 2" xfId="19700" xr:uid="{DD9EBDF8-3340-4462-A1DE-86BE87B44900}"/>
    <cellStyle name="Millares 2 4 3 3 2 3 2 2 2 2" xfId="54710" xr:uid="{B184DE0E-5990-449D-86BD-DFC792C12EC3}"/>
    <cellStyle name="Millares 2 4 3 3 2 3 2 2 2 3" xfId="37205" xr:uid="{C7B03B79-FDFB-4DF7-951C-0F9B07F203E3}"/>
    <cellStyle name="Millares 2 4 3 3 2 3 2 2 3" xfId="45958" xr:uid="{ACCBEA19-0A0C-49F6-9D3E-74E76B9301E5}"/>
    <cellStyle name="Millares 2 4 3 3 2 3 2 2 4" xfId="28453" xr:uid="{A7E46D19-A111-433E-8522-B8A00400CD95}"/>
    <cellStyle name="Millares 2 4 3 3 2 3 2 3" xfId="15324" xr:uid="{BD62497A-5CC2-4A6D-9145-33CFD82FD6F6}"/>
    <cellStyle name="Millares 2 4 3 3 2 3 2 3 2" xfId="50334" xr:uid="{07CEAAD9-8052-43CC-A21B-724576AAFABE}"/>
    <cellStyle name="Millares 2 4 3 3 2 3 2 3 3" xfId="32829" xr:uid="{7C44A21D-B30B-4E29-B59F-05D8D792DEDF}"/>
    <cellStyle name="Millares 2 4 3 3 2 3 2 4" xfId="41582" xr:uid="{88AC3283-186C-4022-89DB-9F33BE5F967A}"/>
    <cellStyle name="Millares 2 4 3 3 2 3 2 5" xfId="24077" xr:uid="{41100241-E7E0-43C5-BA25-2676290724BA}"/>
    <cellStyle name="Millares 2 4 3 3 2 3 3" xfId="8759" xr:uid="{00000000-0005-0000-0000-0000D4110000}"/>
    <cellStyle name="Millares 2 4 3 3 2 3 3 2" xfId="17512" xr:uid="{D1B494CC-86E6-4484-9760-7BDA2DE63E0E}"/>
    <cellStyle name="Millares 2 4 3 3 2 3 3 2 2" xfId="52522" xr:uid="{FE224BFA-87E2-4723-9B66-8CAC72DA4E4C}"/>
    <cellStyle name="Millares 2 4 3 3 2 3 3 2 3" xfId="35017" xr:uid="{692B6DC3-A733-4BEE-A2F2-124487F4E71F}"/>
    <cellStyle name="Millares 2 4 3 3 2 3 3 3" xfId="43770" xr:uid="{7D475999-0B8C-4DF8-B0D6-03A9EDDAB748}"/>
    <cellStyle name="Millares 2 4 3 3 2 3 3 4" xfId="26265" xr:uid="{2AABC998-E4FF-4340-ADB5-D51BD58B15B0}"/>
    <cellStyle name="Millares 2 4 3 3 2 3 4" xfId="13136" xr:uid="{5DEAA0DB-795E-4596-B8E5-6411F01AD5AD}"/>
    <cellStyle name="Millares 2 4 3 3 2 3 4 2" xfId="48146" xr:uid="{39519FD3-F957-43CC-9FA3-2FFF4AC5C1ED}"/>
    <cellStyle name="Millares 2 4 3 3 2 3 4 3" xfId="30641" xr:uid="{3CA1FF4E-2E6F-4445-884B-27667D51CC05}"/>
    <cellStyle name="Millares 2 4 3 3 2 3 5" xfId="39394" xr:uid="{FAAF79DD-C359-4186-AA76-E7B0860D3F2E}"/>
    <cellStyle name="Millares 2 4 3 3 2 3 6" xfId="21889" xr:uid="{E83A7ABA-BA71-422F-B7E2-F047ADA774AA}"/>
    <cellStyle name="Millares 2 4 3 3 2 4" xfId="5476" xr:uid="{00000000-0005-0000-0000-0000D5110000}"/>
    <cellStyle name="Millares 2 4 3 3 2 4 2" xfId="9853" xr:uid="{00000000-0005-0000-0000-0000D6110000}"/>
    <cellStyle name="Millares 2 4 3 3 2 4 2 2" xfId="18606" xr:uid="{24994C05-4FAE-4D38-83AB-E1B98F3484E8}"/>
    <cellStyle name="Millares 2 4 3 3 2 4 2 2 2" xfId="53616" xr:uid="{F6790B48-A4AB-4637-91A2-C95047BB6ADD}"/>
    <cellStyle name="Millares 2 4 3 3 2 4 2 2 3" xfId="36111" xr:uid="{D79E4179-BDCE-4CEB-9F8E-FE620311C66C}"/>
    <cellStyle name="Millares 2 4 3 3 2 4 2 3" xfId="44864" xr:uid="{BAFCCF1E-4C58-449E-9A0C-CBD957ECC365}"/>
    <cellStyle name="Millares 2 4 3 3 2 4 2 4" xfId="27359" xr:uid="{9BB28028-5EE1-4F32-B535-B27D253FAD19}"/>
    <cellStyle name="Millares 2 4 3 3 2 4 3" xfId="14230" xr:uid="{DFCEA723-B2F2-4C6C-9003-757546B0BD37}"/>
    <cellStyle name="Millares 2 4 3 3 2 4 3 2" xfId="49240" xr:uid="{FD589FFF-72C5-47DB-B19D-55E1D2910FAA}"/>
    <cellStyle name="Millares 2 4 3 3 2 4 3 3" xfId="31735" xr:uid="{6B40C349-5075-4F25-B5B4-8347E79CF8F6}"/>
    <cellStyle name="Millares 2 4 3 3 2 4 4" xfId="40488" xr:uid="{1E5772D3-3172-483E-AAA5-D6D1AE00AFDF}"/>
    <cellStyle name="Millares 2 4 3 3 2 4 5" xfId="22983" xr:uid="{D579F259-2359-4D30-B4C3-4DCD35FAFFB8}"/>
    <cellStyle name="Millares 2 4 3 3 2 5" xfId="7665" xr:uid="{00000000-0005-0000-0000-0000D7110000}"/>
    <cellStyle name="Millares 2 4 3 3 2 5 2" xfId="16418" xr:uid="{D7BC5A47-0E8D-44D2-B64D-6445F11C1354}"/>
    <cellStyle name="Millares 2 4 3 3 2 5 2 2" xfId="51428" xr:uid="{A4E9E3BE-13FC-455A-BB74-9A070D8089D3}"/>
    <cellStyle name="Millares 2 4 3 3 2 5 2 3" xfId="33923" xr:uid="{FEA48062-AC6E-4145-B228-E4C486606611}"/>
    <cellStyle name="Millares 2 4 3 3 2 5 3" xfId="42676" xr:uid="{96C714FE-0A5A-45C6-8A98-0EF55C4133AB}"/>
    <cellStyle name="Millares 2 4 3 3 2 5 4" xfId="25171" xr:uid="{3BE4469C-C8A6-4A73-89FF-68AA727ECEA1}"/>
    <cellStyle name="Millares 2 4 3 3 2 6" xfId="12042" xr:uid="{DE90CB0F-C20B-4C85-B0D2-1A16F5DCD586}"/>
    <cellStyle name="Millares 2 4 3 3 2 6 2" xfId="47052" xr:uid="{71F21B00-402A-4FDC-BB67-59EFFF3CDF59}"/>
    <cellStyle name="Millares 2 4 3 3 2 6 3" xfId="29547" xr:uid="{14DBE8E5-05EE-4980-BB5F-F4DAE8450A5E}"/>
    <cellStyle name="Millares 2 4 3 3 2 7" xfId="38300" xr:uid="{8D1B43C2-C124-4767-AD44-DD699A740171}"/>
    <cellStyle name="Millares 2 4 3 3 2 8" xfId="20795" xr:uid="{CF250217-5522-4DDC-863E-2F29F34C0D3D}"/>
    <cellStyle name="Millares 2 4 3 3 3" xfId="3559" xr:uid="{00000000-0005-0000-0000-0000D8110000}"/>
    <cellStyle name="Millares 2 4 3 3 3 2" xfId="4655" xr:uid="{00000000-0005-0000-0000-0000D9110000}"/>
    <cellStyle name="Millares 2 4 3 3 3 2 2" xfId="6844" xr:uid="{00000000-0005-0000-0000-0000DA110000}"/>
    <cellStyle name="Millares 2 4 3 3 3 2 2 2" xfId="11221" xr:uid="{00000000-0005-0000-0000-0000DB110000}"/>
    <cellStyle name="Millares 2 4 3 3 3 2 2 2 2" xfId="19974" xr:uid="{692F6A0D-8E5E-456C-9DAB-2AB6B597FDAD}"/>
    <cellStyle name="Millares 2 4 3 3 3 2 2 2 2 2" xfId="54984" xr:uid="{5DBBCCE0-1F93-4B47-95BE-650438CB7C68}"/>
    <cellStyle name="Millares 2 4 3 3 3 2 2 2 2 3" xfId="37479" xr:uid="{FE029D2E-EF18-4F68-A2AD-42DDDECFE35D}"/>
    <cellStyle name="Millares 2 4 3 3 3 2 2 2 3" xfId="46232" xr:uid="{2774B9AE-208D-42D0-AC8D-1210EA96E8AA}"/>
    <cellStyle name="Millares 2 4 3 3 3 2 2 2 4" xfId="28727" xr:uid="{8E1989E9-338B-4DA2-B01B-EBB684BF6F93}"/>
    <cellStyle name="Millares 2 4 3 3 3 2 2 3" xfId="15598" xr:uid="{B3AE2554-A699-4ADD-98E3-CA6759A555B8}"/>
    <cellStyle name="Millares 2 4 3 3 3 2 2 3 2" xfId="50608" xr:uid="{8C0EE4DB-87BA-4350-BD2D-36659F368B27}"/>
    <cellStyle name="Millares 2 4 3 3 3 2 2 3 3" xfId="33103" xr:uid="{0124FCD6-7A57-42CD-9841-A04B9432143C}"/>
    <cellStyle name="Millares 2 4 3 3 3 2 2 4" xfId="41856" xr:uid="{61234C20-A3E6-45D5-8219-41583A5623F6}"/>
    <cellStyle name="Millares 2 4 3 3 3 2 2 5" xfId="24351" xr:uid="{97D170CE-9798-449D-8994-6742880676E6}"/>
    <cellStyle name="Millares 2 4 3 3 3 2 3" xfId="9033" xr:uid="{00000000-0005-0000-0000-0000DC110000}"/>
    <cellStyle name="Millares 2 4 3 3 3 2 3 2" xfId="17786" xr:uid="{16189038-2EDB-4ECE-9E0C-4545B3D08A52}"/>
    <cellStyle name="Millares 2 4 3 3 3 2 3 2 2" xfId="52796" xr:uid="{9598FC1D-5234-43E1-A169-89FA420CDED7}"/>
    <cellStyle name="Millares 2 4 3 3 3 2 3 2 3" xfId="35291" xr:uid="{E7E84A2C-D935-4546-86B1-A96EC57363B5}"/>
    <cellStyle name="Millares 2 4 3 3 3 2 3 3" xfId="44044" xr:uid="{5964670E-3C86-4D8B-8F05-44A3BB457D20}"/>
    <cellStyle name="Millares 2 4 3 3 3 2 3 4" xfId="26539" xr:uid="{2D2A9BAF-8DA4-4AD8-8D4A-A352781318F8}"/>
    <cellStyle name="Millares 2 4 3 3 3 2 4" xfId="13410" xr:uid="{0D152EA8-C03C-448E-A2C5-3BC8C5DED660}"/>
    <cellStyle name="Millares 2 4 3 3 3 2 4 2" xfId="48420" xr:uid="{3AD7AD34-968C-48DC-86EA-3E8B56DF2901}"/>
    <cellStyle name="Millares 2 4 3 3 3 2 4 3" xfId="30915" xr:uid="{7C930D55-9AEF-4071-940A-9834850931FE}"/>
    <cellStyle name="Millares 2 4 3 3 3 2 5" xfId="39668" xr:uid="{A593544A-9209-490C-A190-06B25B6CFCE7}"/>
    <cellStyle name="Millares 2 4 3 3 3 2 6" xfId="22163" xr:uid="{BDCE3303-1A0B-4BA8-A49D-11DC1C6C916B}"/>
    <cellStyle name="Millares 2 4 3 3 3 3" xfId="5750" xr:uid="{00000000-0005-0000-0000-0000DD110000}"/>
    <cellStyle name="Millares 2 4 3 3 3 3 2" xfId="10127" xr:uid="{00000000-0005-0000-0000-0000DE110000}"/>
    <cellStyle name="Millares 2 4 3 3 3 3 2 2" xfId="18880" xr:uid="{C5C76B88-0FC5-40CA-8B2A-DD28D8CB25C5}"/>
    <cellStyle name="Millares 2 4 3 3 3 3 2 2 2" xfId="53890" xr:uid="{AB97CE7E-FE56-4D0F-A315-709415758AE6}"/>
    <cellStyle name="Millares 2 4 3 3 3 3 2 2 3" xfId="36385" xr:uid="{FAAB2BF8-9353-4FD7-85AD-DA6F6ED1E697}"/>
    <cellStyle name="Millares 2 4 3 3 3 3 2 3" xfId="45138" xr:uid="{366EEDD8-E4B9-460B-ACD9-321E4E7F7030}"/>
    <cellStyle name="Millares 2 4 3 3 3 3 2 4" xfId="27633" xr:uid="{3E8AC7B0-0D2E-4529-9D6B-E7844361984E}"/>
    <cellStyle name="Millares 2 4 3 3 3 3 3" xfId="14504" xr:uid="{1C1AD992-55CC-46BC-BC88-7D5B2E9256FF}"/>
    <cellStyle name="Millares 2 4 3 3 3 3 3 2" xfId="49514" xr:uid="{E2DCA150-170F-415C-B89D-264BA78AAE88}"/>
    <cellStyle name="Millares 2 4 3 3 3 3 3 3" xfId="32009" xr:uid="{82A682FB-9B23-42EE-A5DD-FAF025FBF172}"/>
    <cellStyle name="Millares 2 4 3 3 3 3 4" xfId="40762" xr:uid="{14EDBC9E-AC35-4F30-BEA7-124170250CB5}"/>
    <cellStyle name="Millares 2 4 3 3 3 3 5" xfId="23257" xr:uid="{103C0AA9-1276-4943-9628-82BD9999B56F}"/>
    <cellStyle name="Millares 2 4 3 3 3 4" xfId="7939" xr:uid="{00000000-0005-0000-0000-0000DF110000}"/>
    <cellStyle name="Millares 2 4 3 3 3 4 2" xfId="16692" xr:uid="{09407DD7-E5AF-49F5-A23B-5A6B54921C0C}"/>
    <cellStyle name="Millares 2 4 3 3 3 4 2 2" xfId="51702" xr:uid="{3903B28B-63C2-40B6-A7F0-BEC6DC1595DC}"/>
    <cellStyle name="Millares 2 4 3 3 3 4 2 3" xfId="34197" xr:uid="{7914B845-0879-4CAC-9781-92FC2B80A465}"/>
    <cellStyle name="Millares 2 4 3 3 3 4 3" xfId="42950" xr:uid="{FF3986A9-8C83-4032-9259-C99360A1B147}"/>
    <cellStyle name="Millares 2 4 3 3 3 4 4" xfId="25445" xr:uid="{B672D50C-C4A3-4BC2-93BA-38306699B39C}"/>
    <cellStyle name="Millares 2 4 3 3 3 5" xfId="12316" xr:uid="{5ACFF2DE-E9B8-4E15-B5DD-ABB99ED4AD14}"/>
    <cellStyle name="Millares 2 4 3 3 3 5 2" xfId="47326" xr:uid="{215A30ED-51BE-4C00-94A7-F055599183B5}"/>
    <cellStyle name="Millares 2 4 3 3 3 5 3" xfId="29821" xr:uid="{E679C569-5EA2-4C5E-A92F-61D6A8E6BA12}"/>
    <cellStyle name="Millares 2 4 3 3 3 6" xfId="38574" xr:uid="{3907724C-4B10-4167-993D-745E96B0849D}"/>
    <cellStyle name="Millares 2 4 3 3 3 7" xfId="21069" xr:uid="{874678F9-9845-4430-ADA6-FC243D8FFE71}"/>
    <cellStyle name="Millares 2 4 3 3 4" xfId="4107" xr:uid="{00000000-0005-0000-0000-0000E0110000}"/>
    <cellStyle name="Millares 2 4 3 3 4 2" xfId="6296" xr:uid="{00000000-0005-0000-0000-0000E1110000}"/>
    <cellStyle name="Millares 2 4 3 3 4 2 2" xfId="10673" xr:uid="{00000000-0005-0000-0000-0000E2110000}"/>
    <cellStyle name="Millares 2 4 3 3 4 2 2 2" xfId="19426" xr:uid="{4FAFB3AA-3A1E-407A-9B8F-46E88069C8BD}"/>
    <cellStyle name="Millares 2 4 3 3 4 2 2 2 2" xfId="54436" xr:uid="{AA910DA5-8833-4EBF-BDFD-50E097438EB2}"/>
    <cellStyle name="Millares 2 4 3 3 4 2 2 2 3" xfId="36931" xr:uid="{9183471F-AB6D-40AF-AEF0-6BCAC8DA47CF}"/>
    <cellStyle name="Millares 2 4 3 3 4 2 2 3" xfId="45684" xr:uid="{541BB140-841B-4BC7-9DDA-649BC8AF45A4}"/>
    <cellStyle name="Millares 2 4 3 3 4 2 2 4" xfId="28179" xr:uid="{EB0F8F33-042D-4BBC-8C33-42AB655A1BC1}"/>
    <cellStyle name="Millares 2 4 3 3 4 2 3" xfId="15050" xr:uid="{CBA75366-4631-42AB-AF2A-19E95074613D}"/>
    <cellStyle name="Millares 2 4 3 3 4 2 3 2" xfId="50060" xr:uid="{E221F9A5-7BD4-4CC9-9D78-850DEFC20F86}"/>
    <cellStyle name="Millares 2 4 3 3 4 2 3 3" xfId="32555" xr:uid="{3025F149-05B3-48E0-A842-D9FB6E42A231}"/>
    <cellStyle name="Millares 2 4 3 3 4 2 4" xfId="41308" xr:uid="{2DD090CC-C18A-4D48-A0FD-05EA3F0010CB}"/>
    <cellStyle name="Millares 2 4 3 3 4 2 5" xfId="23803" xr:uid="{BAD134E4-2844-468C-9374-80ACEFE40100}"/>
    <cellStyle name="Millares 2 4 3 3 4 3" xfId="8485" xr:uid="{00000000-0005-0000-0000-0000E3110000}"/>
    <cellStyle name="Millares 2 4 3 3 4 3 2" xfId="17238" xr:uid="{84AE71D3-337B-4EE4-9CBA-35D5611BE987}"/>
    <cellStyle name="Millares 2 4 3 3 4 3 2 2" xfId="52248" xr:uid="{765F4FF5-70BE-4C28-AA56-9B9E5C9B5C31}"/>
    <cellStyle name="Millares 2 4 3 3 4 3 2 3" xfId="34743" xr:uid="{045A832D-F067-4429-A80D-C597F6335BBC}"/>
    <cellStyle name="Millares 2 4 3 3 4 3 3" xfId="43496" xr:uid="{3144B7BD-50C2-43CD-A91B-41E6DC3295FD}"/>
    <cellStyle name="Millares 2 4 3 3 4 3 4" xfId="25991" xr:uid="{E622E376-0B6C-4EC2-AADF-6C5514E35719}"/>
    <cellStyle name="Millares 2 4 3 3 4 4" xfId="12862" xr:uid="{71248C81-0234-465E-B700-0E2843C04D00}"/>
    <cellStyle name="Millares 2 4 3 3 4 4 2" xfId="47872" xr:uid="{CFE68F3E-146D-49F6-BF81-1A96AC352C8D}"/>
    <cellStyle name="Millares 2 4 3 3 4 4 3" xfId="30367" xr:uid="{EBDB6428-E578-44FB-B83A-13FBFB2B464E}"/>
    <cellStyle name="Millares 2 4 3 3 4 5" xfId="39120" xr:uid="{25B7B946-3641-42A7-B2EE-E1FE6541C2A4}"/>
    <cellStyle name="Millares 2 4 3 3 4 6" xfId="21615" xr:uid="{D28C9A9A-4128-443B-B13D-E0742E001B79}"/>
    <cellStyle name="Millares 2 4 3 3 5" xfId="5202" xr:uid="{00000000-0005-0000-0000-0000E4110000}"/>
    <cellStyle name="Millares 2 4 3 3 5 2" xfId="9579" xr:uid="{00000000-0005-0000-0000-0000E5110000}"/>
    <cellStyle name="Millares 2 4 3 3 5 2 2" xfId="18332" xr:uid="{8FCCA917-06CE-435B-ADA4-5838BC2B36C7}"/>
    <cellStyle name="Millares 2 4 3 3 5 2 2 2" xfId="53342" xr:uid="{5E157F10-44B8-47AD-AC38-0203674C7003}"/>
    <cellStyle name="Millares 2 4 3 3 5 2 2 3" xfId="35837" xr:uid="{AFAC22D4-AF21-4603-992E-BADEE45E3C45}"/>
    <cellStyle name="Millares 2 4 3 3 5 2 3" xfId="44590" xr:uid="{56E8529A-3CFB-424A-9DEE-F9B702B6915A}"/>
    <cellStyle name="Millares 2 4 3 3 5 2 4" xfId="27085" xr:uid="{44445376-2EE3-4D3A-87AD-773B2724995E}"/>
    <cellStyle name="Millares 2 4 3 3 5 3" xfId="13956" xr:uid="{768A39D3-07FE-426B-BA3A-83E3140FDC13}"/>
    <cellStyle name="Millares 2 4 3 3 5 3 2" xfId="48966" xr:uid="{697821D0-E549-4AFC-8A5E-FB77D515C0AC}"/>
    <cellStyle name="Millares 2 4 3 3 5 3 3" xfId="31461" xr:uid="{F313F423-00CF-4AD6-9A13-DF331ECB6140}"/>
    <cellStyle name="Millares 2 4 3 3 5 4" xfId="40214" xr:uid="{24A51595-8EC2-4F14-9382-9C568E3FB940}"/>
    <cellStyle name="Millares 2 4 3 3 5 5" xfId="22709" xr:uid="{22C3960D-BE57-46E7-B3A0-33CEA68D4FDA}"/>
    <cellStyle name="Millares 2 4 3 3 6" xfId="7391" xr:uid="{00000000-0005-0000-0000-0000E6110000}"/>
    <cellStyle name="Millares 2 4 3 3 6 2" xfId="16144" xr:uid="{205CEB93-4B09-447B-8900-B8518DD34942}"/>
    <cellStyle name="Millares 2 4 3 3 6 2 2" xfId="51154" xr:uid="{F294C0BB-E373-4984-B31F-506DEBBC83E7}"/>
    <cellStyle name="Millares 2 4 3 3 6 2 3" xfId="33649" xr:uid="{965834E2-3BB9-4F7B-AC6A-87966EF9B154}"/>
    <cellStyle name="Millares 2 4 3 3 6 3" xfId="42402" xr:uid="{160472F0-BB9E-49F8-8602-C3D67C839EC5}"/>
    <cellStyle name="Millares 2 4 3 3 6 4" xfId="24897" xr:uid="{66FC5C31-4B5C-4CF6-8E37-A28F4CFCB7B1}"/>
    <cellStyle name="Millares 2 4 3 3 7" xfId="11768" xr:uid="{04039201-5727-4BB8-86D8-C84D191D6D85}"/>
    <cellStyle name="Millares 2 4 3 3 7 2" xfId="46778" xr:uid="{6E41D30D-00DB-419A-AE16-EFB4805B4444}"/>
    <cellStyle name="Millares 2 4 3 3 7 3" xfId="29273" xr:uid="{23650B97-7E8F-4B22-9F08-E2B7C1B97A2F}"/>
    <cellStyle name="Millares 2 4 3 3 8" xfId="38026" xr:uid="{0FB4C123-9939-4B87-A0D3-F1DCC2C7DC58}"/>
    <cellStyle name="Millares 2 4 3 3 9" xfId="20521" xr:uid="{6025B3B1-F506-4182-AA12-4FAB8C808213}"/>
    <cellStyle name="Millares 2 4 3 4" xfId="2891" xr:uid="{00000000-0005-0000-0000-0000E7110000}"/>
    <cellStyle name="Millares 2 4 3 4 2" xfId="3170" xr:uid="{00000000-0005-0000-0000-0000E8110000}"/>
    <cellStyle name="Millares 2 4 3 4 2 2" xfId="3723" xr:uid="{00000000-0005-0000-0000-0000E9110000}"/>
    <cellStyle name="Millares 2 4 3 4 2 2 2" xfId="4819" xr:uid="{00000000-0005-0000-0000-0000EA110000}"/>
    <cellStyle name="Millares 2 4 3 4 2 2 2 2" xfId="7008" xr:uid="{00000000-0005-0000-0000-0000EB110000}"/>
    <cellStyle name="Millares 2 4 3 4 2 2 2 2 2" xfId="11385" xr:uid="{00000000-0005-0000-0000-0000EC110000}"/>
    <cellStyle name="Millares 2 4 3 4 2 2 2 2 2 2" xfId="20138" xr:uid="{644B2FE9-AB71-44E3-B5A7-9A9C5B1C14B4}"/>
    <cellStyle name="Millares 2 4 3 4 2 2 2 2 2 2 2" xfId="55148" xr:uid="{8271CACD-05AB-43AC-9ACC-02D1E2978399}"/>
    <cellStyle name="Millares 2 4 3 4 2 2 2 2 2 2 3" xfId="37643" xr:uid="{0EBF2AEF-19DE-4D67-9F10-CED235BE9944}"/>
    <cellStyle name="Millares 2 4 3 4 2 2 2 2 2 3" xfId="46396" xr:uid="{C1E9DBC2-E53C-4692-8DE1-BFB42C943850}"/>
    <cellStyle name="Millares 2 4 3 4 2 2 2 2 2 4" xfId="28891" xr:uid="{5D5D8314-BC1D-4F82-85AD-FA7938FD5197}"/>
    <cellStyle name="Millares 2 4 3 4 2 2 2 2 3" xfId="15762" xr:uid="{4BF57282-004E-4B09-8CCF-AD28DFBA4808}"/>
    <cellStyle name="Millares 2 4 3 4 2 2 2 2 3 2" xfId="50772" xr:uid="{BC6EA308-23B0-4AA5-9408-CBE0753DF550}"/>
    <cellStyle name="Millares 2 4 3 4 2 2 2 2 3 3" xfId="33267" xr:uid="{D8BE1F4C-6871-4481-AB2F-1D4657CABFB7}"/>
    <cellStyle name="Millares 2 4 3 4 2 2 2 2 4" xfId="42020" xr:uid="{01955731-285A-4813-BE90-8277D4339A38}"/>
    <cellStyle name="Millares 2 4 3 4 2 2 2 2 5" xfId="24515" xr:uid="{98FCD6AD-CC1D-481F-A8B3-CB77C305A12B}"/>
    <cellStyle name="Millares 2 4 3 4 2 2 2 3" xfId="9197" xr:uid="{00000000-0005-0000-0000-0000ED110000}"/>
    <cellStyle name="Millares 2 4 3 4 2 2 2 3 2" xfId="17950" xr:uid="{9AB37A24-0753-46D7-97B6-FA9CEA664DCD}"/>
    <cellStyle name="Millares 2 4 3 4 2 2 2 3 2 2" xfId="52960" xr:uid="{55C4274A-3AEA-4FDE-93C1-2D817C428DB2}"/>
    <cellStyle name="Millares 2 4 3 4 2 2 2 3 2 3" xfId="35455" xr:uid="{5947ECE2-1085-4991-914E-204A8A703C7F}"/>
    <cellStyle name="Millares 2 4 3 4 2 2 2 3 3" xfId="44208" xr:uid="{E136C018-4DE3-4CDD-B0F5-4E3D65BD8C55}"/>
    <cellStyle name="Millares 2 4 3 4 2 2 2 3 4" xfId="26703" xr:uid="{A583F1B8-62F6-4E9F-A597-9D0058711B68}"/>
    <cellStyle name="Millares 2 4 3 4 2 2 2 4" xfId="13574" xr:uid="{0EFA5999-2C35-4BF5-9592-783EBA1176FC}"/>
    <cellStyle name="Millares 2 4 3 4 2 2 2 4 2" xfId="48584" xr:uid="{5C434A2E-C455-40F1-A4ED-A21EF1B9DC0B}"/>
    <cellStyle name="Millares 2 4 3 4 2 2 2 4 3" xfId="31079" xr:uid="{32FB8B37-BBB4-461C-8047-878843029197}"/>
    <cellStyle name="Millares 2 4 3 4 2 2 2 5" xfId="39832" xr:uid="{11D23BA4-3F57-4E96-B8AF-88EDDF9A1695}"/>
    <cellStyle name="Millares 2 4 3 4 2 2 2 6" xfId="22327" xr:uid="{A4899E52-CB5C-40F3-BAA5-0A0A0BF0784C}"/>
    <cellStyle name="Millares 2 4 3 4 2 2 3" xfId="5914" xr:uid="{00000000-0005-0000-0000-0000EE110000}"/>
    <cellStyle name="Millares 2 4 3 4 2 2 3 2" xfId="10291" xr:uid="{00000000-0005-0000-0000-0000EF110000}"/>
    <cellStyle name="Millares 2 4 3 4 2 2 3 2 2" xfId="19044" xr:uid="{849AE345-45BC-4592-85CE-7334F25B6FB8}"/>
    <cellStyle name="Millares 2 4 3 4 2 2 3 2 2 2" xfId="54054" xr:uid="{9E22A58F-C5EA-43DC-8D99-31FC08FF0BA3}"/>
    <cellStyle name="Millares 2 4 3 4 2 2 3 2 2 3" xfId="36549" xr:uid="{70F12A7C-1566-46F2-9C95-BC4A37D89926}"/>
    <cellStyle name="Millares 2 4 3 4 2 2 3 2 3" xfId="45302" xr:uid="{03DAAF4C-F855-41A9-90D9-C11DACC6AAA7}"/>
    <cellStyle name="Millares 2 4 3 4 2 2 3 2 4" xfId="27797" xr:uid="{14D9A168-4B23-4C72-BB28-E45F2E1B160B}"/>
    <cellStyle name="Millares 2 4 3 4 2 2 3 3" xfId="14668" xr:uid="{DD317D36-198D-4DCE-A28C-14F452E4C77D}"/>
    <cellStyle name="Millares 2 4 3 4 2 2 3 3 2" xfId="49678" xr:uid="{A92F492E-C06E-47A6-B863-EDE52BAA82EB}"/>
    <cellStyle name="Millares 2 4 3 4 2 2 3 3 3" xfId="32173" xr:uid="{47A7B4CA-F7E4-4437-BB2A-C915F95FA4AA}"/>
    <cellStyle name="Millares 2 4 3 4 2 2 3 4" xfId="40926" xr:uid="{3F727D19-747B-49C1-B763-3311D8C8DB8D}"/>
    <cellStyle name="Millares 2 4 3 4 2 2 3 5" xfId="23421" xr:uid="{C0FBC81B-F443-424C-9C8B-05CB522375E0}"/>
    <cellStyle name="Millares 2 4 3 4 2 2 4" xfId="8103" xr:uid="{00000000-0005-0000-0000-0000F0110000}"/>
    <cellStyle name="Millares 2 4 3 4 2 2 4 2" xfId="16856" xr:uid="{B7E928C8-3E8E-4C79-99A7-006B618D79B7}"/>
    <cellStyle name="Millares 2 4 3 4 2 2 4 2 2" xfId="51866" xr:uid="{300D4040-2DB3-43B4-A7D2-B58E8B4F31E4}"/>
    <cellStyle name="Millares 2 4 3 4 2 2 4 2 3" xfId="34361" xr:uid="{9FA3A4FE-A246-4D96-B1CA-26F61B2044CC}"/>
    <cellStyle name="Millares 2 4 3 4 2 2 4 3" xfId="43114" xr:uid="{78461CE6-A412-48C0-A898-4263203E6652}"/>
    <cellStyle name="Millares 2 4 3 4 2 2 4 4" xfId="25609" xr:uid="{9A55EC0C-DCFA-42F0-BF4B-6126673A8B74}"/>
    <cellStyle name="Millares 2 4 3 4 2 2 5" xfId="12480" xr:uid="{0441EE8B-ACF0-4825-B27A-3B6513F89414}"/>
    <cellStyle name="Millares 2 4 3 4 2 2 5 2" xfId="47490" xr:uid="{E016BA23-5845-419D-B070-FFEA5B557EF3}"/>
    <cellStyle name="Millares 2 4 3 4 2 2 5 3" xfId="29985" xr:uid="{A866264E-F70B-4BE1-9C66-81828BB0D657}"/>
    <cellStyle name="Millares 2 4 3 4 2 2 6" xfId="38738" xr:uid="{895C9F6B-46EB-438B-A52E-D9FBF9A684FE}"/>
    <cellStyle name="Millares 2 4 3 4 2 2 7" xfId="21233" xr:uid="{E1EB35BE-6662-4541-A428-7337E5464351}"/>
    <cellStyle name="Millares 2 4 3 4 2 3" xfId="4271" xr:uid="{00000000-0005-0000-0000-0000F1110000}"/>
    <cellStyle name="Millares 2 4 3 4 2 3 2" xfId="6460" xr:uid="{00000000-0005-0000-0000-0000F2110000}"/>
    <cellStyle name="Millares 2 4 3 4 2 3 2 2" xfId="10837" xr:uid="{00000000-0005-0000-0000-0000F3110000}"/>
    <cellStyle name="Millares 2 4 3 4 2 3 2 2 2" xfId="19590" xr:uid="{A17F7973-8D2F-4FE6-9BFC-6F9872F6EC4B}"/>
    <cellStyle name="Millares 2 4 3 4 2 3 2 2 2 2" xfId="54600" xr:uid="{C3D97F37-811D-4387-AA37-906A343CADED}"/>
    <cellStyle name="Millares 2 4 3 4 2 3 2 2 2 3" xfId="37095" xr:uid="{49769B15-8330-4223-BBAE-64E2E11A8786}"/>
    <cellStyle name="Millares 2 4 3 4 2 3 2 2 3" xfId="45848" xr:uid="{F927CEC5-1D66-4EC7-9F2B-85A2E42F7473}"/>
    <cellStyle name="Millares 2 4 3 4 2 3 2 2 4" xfId="28343" xr:uid="{CBE79121-2606-4121-ACA7-62F611D25CAA}"/>
    <cellStyle name="Millares 2 4 3 4 2 3 2 3" xfId="15214" xr:uid="{00362771-15DA-4806-AC9A-02B1E80EE7DD}"/>
    <cellStyle name="Millares 2 4 3 4 2 3 2 3 2" xfId="50224" xr:uid="{30485769-E9D1-4D4C-B7FC-EA4EEA555C1A}"/>
    <cellStyle name="Millares 2 4 3 4 2 3 2 3 3" xfId="32719" xr:uid="{95A71863-AA45-4D03-9C42-27462F1BCE3E}"/>
    <cellStyle name="Millares 2 4 3 4 2 3 2 4" xfId="41472" xr:uid="{39372482-E098-4AAE-9C8D-5DAA2499F074}"/>
    <cellStyle name="Millares 2 4 3 4 2 3 2 5" xfId="23967" xr:uid="{F1D4EE80-DB35-4B4D-A762-B137B420B056}"/>
    <cellStyle name="Millares 2 4 3 4 2 3 3" xfId="8649" xr:uid="{00000000-0005-0000-0000-0000F4110000}"/>
    <cellStyle name="Millares 2 4 3 4 2 3 3 2" xfId="17402" xr:uid="{EE5AA378-34D4-4F26-B1A8-CD252A8F852D}"/>
    <cellStyle name="Millares 2 4 3 4 2 3 3 2 2" xfId="52412" xr:uid="{7A27A58D-39FF-4163-A6E0-93C1BA1F48B7}"/>
    <cellStyle name="Millares 2 4 3 4 2 3 3 2 3" xfId="34907" xr:uid="{4F6E39CD-D449-416A-93B5-FBBBA973F468}"/>
    <cellStyle name="Millares 2 4 3 4 2 3 3 3" xfId="43660" xr:uid="{6BED86CA-864F-4236-B8A6-5566B7C6308B}"/>
    <cellStyle name="Millares 2 4 3 4 2 3 3 4" xfId="26155" xr:uid="{E6D5747B-7A8E-4D14-A9E6-79BC6C255C1C}"/>
    <cellStyle name="Millares 2 4 3 4 2 3 4" xfId="13026" xr:uid="{0C6A8980-201A-4FA8-84D2-4B9C6A4DBB1B}"/>
    <cellStyle name="Millares 2 4 3 4 2 3 4 2" xfId="48036" xr:uid="{D004E078-4B2F-4049-9E4E-286F07F58B8A}"/>
    <cellStyle name="Millares 2 4 3 4 2 3 4 3" xfId="30531" xr:uid="{1A02DCDD-BFFA-4159-8009-8F1DF2DCFBAF}"/>
    <cellStyle name="Millares 2 4 3 4 2 3 5" xfId="39284" xr:uid="{16E430DB-E3BE-40CA-B530-2994AC8CED9A}"/>
    <cellStyle name="Millares 2 4 3 4 2 3 6" xfId="21779" xr:uid="{1C064CCE-5EC8-4017-95F3-A79900FE64D8}"/>
    <cellStyle name="Millares 2 4 3 4 2 4" xfId="5366" xr:uid="{00000000-0005-0000-0000-0000F5110000}"/>
    <cellStyle name="Millares 2 4 3 4 2 4 2" xfId="9743" xr:uid="{00000000-0005-0000-0000-0000F6110000}"/>
    <cellStyle name="Millares 2 4 3 4 2 4 2 2" xfId="18496" xr:uid="{C09B40C4-A80A-48B3-9FBD-4B64FAFDC150}"/>
    <cellStyle name="Millares 2 4 3 4 2 4 2 2 2" xfId="53506" xr:uid="{34FFD4FE-2455-42AC-A230-00F79E1A8D54}"/>
    <cellStyle name="Millares 2 4 3 4 2 4 2 2 3" xfId="36001" xr:uid="{9AF5BE63-96BE-451C-96F6-913DDEB23812}"/>
    <cellStyle name="Millares 2 4 3 4 2 4 2 3" xfId="44754" xr:uid="{E66F03C4-9AD2-4E65-9976-A08EEF4FF3CA}"/>
    <cellStyle name="Millares 2 4 3 4 2 4 2 4" xfId="27249" xr:uid="{25F4E62D-DD93-41F7-A30E-EA6F92316DC8}"/>
    <cellStyle name="Millares 2 4 3 4 2 4 3" xfId="14120" xr:uid="{FA8290B6-8956-4C3C-9AB4-2E0DF86D3FA5}"/>
    <cellStyle name="Millares 2 4 3 4 2 4 3 2" xfId="49130" xr:uid="{33DACAE4-D920-40A7-88FC-00A0325AFFD8}"/>
    <cellStyle name="Millares 2 4 3 4 2 4 3 3" xfId="31625" xr:uid="{9DC2F928-B8F9-49C5-A07D-129A45BB987A}"/>
    <cellStyle name="Millares 2 4 3 4 2 4 4" xfId="40378" xr:uid="{BFDCF1AC-F7D7-4657-ABDE-B7DF148AF8C2}"/>
    <cellStyle name="Millares 2 4 3 4 2 4 5" xfId="22873" xr:uid="{5B378CB3-91DA-4E03-AA0F-B42A38CE93F4}"/>
    <cellStyle name="Millares 2 4 3 4 2 5" xfId="7555" xr:uid="{00000000-0005-0000-0000-0000F7110000}"/>
    <cellStyle name="Millares 2 4 3 4 2 5 2" xfId="16308" xr:uid="{690F431B-53A2-4E2D-9989-90813CEC143A}"/>
    <cellStyle name="Millares 2 4 3 4 2 5 2 2" xfId="51318" xr:uid="{EBCA800F-3E92-492C-A0A3-363F87C27A01}"/>
    <cellStyle name="Millares 2 4 3 4 2 5 2 3" xfId="33813" xr:uid="{A053E58F-CECB-49D4-AA6B-A78C05BEAD8D}"/>
    <cellStyle name="Millares 2 4 3 4 2 5 3" xfId="42566" xr:uid="{B637C368-D401-4D92-92D4-2BA5B7D5C25C}"/>
    <cellStyle name="Millares 2 4 3 4 2 5 4" xfId="25061" xr:uid="{41BB511F-2E6D-4029-98BA-78F1973F00DF}"/>
    <cellStyle name="Millares 2 4 3 4 2 6" xfId="11932" xr:uid="{D039364E-5FC1-4B0E-B92E-29104A138277}"/>
    <cellStyle name="Millares 2 4 3 4 2 6 2" xfId="46942" xr:uid="{D8389351-E09F-4820-B2E0-DC73936164A0}"/>
    <cellStyle name="Millares 2 4 3 4 2 6 3" xfId="29437" xr:uid="{A27DE50D-20F6-44C5-8C12-4AF5BE0BDDAC}"/>
    <cellStyle name="Millares 2 4 3 4 2 7" xfId="38190" xr:uid="{BB1441A8-F653-4F14-BBE3-F6C30C8E37C9}"/>
    <cellStyle name="Millares 2 4 3 4 2 8" xfId="20685" xr:uid="{431D23BD-EE1C-4B8F-80CA-14248AEE2275}"/>
    <cellStyle name="Millares 2 4 3 4 3" xfId="3449" xr:uid="{00000000-0005-0000-0000-0000F8110000}"/>
    <cellStyle name="Millares 2 4 3 4 3 2" xfId="4545" xr:uid="{00000000-0005-0000-0000-0000F9110000}"/>
    <cellStyle name="Millares 2 4 3 4 3 2 2" xfId="6734" xr:uid="{00000000-0005-0000-0000-0000FA110000}"/>
    <cellStyle name="Millares 2 4 3 4 3 2 2 2" xfId="11111" xr:uid="{00000000-0005-0000-0000-0000FB110000}"/>
    <cellStyle name="Millares 2 4 3 4 3 2 2 2 2" xfId="19864" xr:uid="{EB13B487-C5F1-41FA-AEFF-AA3DE94ED287}"/>
    <cellStyle name="Millares 2 4 3 4 3 2 2 2 2 2" xfId="54874" xr:uid="{057115ED-9C02-4414-8A9C-1ED8D96FA8F3}"/>
    <cellStyle name="Millares 2 4 3 4 3 2 2 2 2 3" xfId="37369" xr:uid="{69BED37E-FCBB-40E8-96F3-2483D5CDEBE0}"/>
    <cellStyle name="Millares 2 4 3 4 3 2 2 2 3" xfId="46122" xr:uid="{A0F9B4D0-8ED4-420A-B32D-0900CF85FAF7}"/>
    <cellStyle name="Millares 2 4 3 4 3 2 2 2 4" xfId="28617" xr:uid="{FA288B68-1C62-4C3C-8071-1F35A6DB8188}"/>
    <cellStyle name="Millares 2 4 3 4 3 2 2 3" xfId="15488" xr:uid="{6E9C551F-CA00-4AFE-A620-BAF4CA8F0A85}"/>
    <cellStyle name="Millares 2 4 3 4 3 2 2 3 2" xfId="50498" xr:uid="{EB169019-E1FA-4C0E-B0EF-BF3ADA139278}"/>
    <cellStyle name="Millares 2 4 3 4 3 2 2 3 3" xfId="32993" xr:uid="{E184404F-484B-48BC-9417-ADDF5C4EC236}"/>
    <cellStyle name="Millares 2 4 3 4 3 2 2 4" xfId="41746" xr:uid="{9D7D11DE-86A3-4549-BEC2-F53F323E6651}"/>
    <cellStyle name="Millares 2 4 3 4 3 2 2 5" xfId="24241" xr:uid="{CAE5487B-72A8-46B5-B10F-2F9671FF7665}"/>
    <cellStyle name="Millares 2 4 3 4 3 2 3" xfId="8923" xr:uid="{00000000-0005-0000-0000-0000FC110000}"/>
    <cellStyle name="Millares 2 4 3 4 3 2 3 2" xfId="17676" xr:uid="{8B25080C-2B7C-4B56-9615-5D7B75083DD5}"/>
    <cellStyle name="Millares 2 4 3 4 3 2 3 2 2" xfId="52686" xr:uid="{71ED9371-505B-484A-94C3-F66C150BB0DD}"/>
    <cellStyle name="Millares 2 4 3 4 3 2 3 2 3" xfId="35181" xr:uid="{3C5C0093-4993-47C2-9EC8-023B6D030953}"/>
    <cellStyle name="Millares 2 4 3 4 3 2 3 3" xfId="43934" xr:uid="{9605909C-04B0-4B31-8DE9-47AD837C0C6F}"/>
    <cellStyle name="Millares 2 4 3 4 3 2 3 4" xfId="26429" xr:uid="{C5059165-FE1C-42CA-93DB-54BDF260FE8C}"/>
    <cellStyle name="Millares 2 4 3 4 3 2 4" xfId="13300" xr:uid="{054CC828-AC50-44EF-8274-DAB1ECA176CA}"/>
    <cellStyle name="Millares 2 4 3 4 3 2 4 2" xfId="48310" xr:uid="{635A4B3C-068B-46C9-8243-E33D865EEDBA}"/>
    <cellStyle name="Millares 2 4 3 4 3 2 4 3" xfId="30805" xr:uid="{F2ECFFA5-928D-4216-8084-2649F09DAE12}"/>
    <cellStyle name="Millares 2 4 3 4 3 2 5" xfId="39558" xr:uid="{00E9AE42-B11B-487C-8139-FB75B67F0D74}"/>
    <cellStyle name="Millares 2 4 3 4 3 2 6" xfId="22053" xr:uid="{1CC866B9-2DF6-4F54-8D95-3622D04A6F54}"/>
    <cellStyle name="Millares 2 4 3 4 3 3" xfId="5640" xr:uid="{00000000-0005-0000-0000-0000FD110000}"/>
    <cellStyle name="Millares 2 4 3 4 3 3 2" xfId="10017" xr:uid="{00000000-0005-0000-0000-0000FE110000}"/>
    <cellStyle name="Millares 2 4 3 4 3 3 2 2" xfId="18770" xr:uid="{137E260F-28EC-45C9-8541-5E47827C3065}"/>
    <cellStyle name="Millares 2 4 3 4 3 3 2 2 2" xfId="53780" xr:uid="{72BE1533-B68D-40A9-A53F-81653886DD3F}"/>
    <cellStyle name="Millares 2 4 3 4 3 3 2 2 3" xfId="36275" xr:uid="{0DE57A9F-0EE7-4A51-9157-9632B8AA59A3}"/>
    <cellStyle name="Millares 2 4 3 4 3 3 2 3" xfId="45028" xr:uid="{0E9B2AE3-E70E-47BF-875A-683E4101425A}"/>
    <cellStyle name="Millares 2 4 3 4 3 3 2 4" xfId="27523" xr:uid="{0311E126-8127-465A-BC9D-FCCCC12F271A}"/>
    <cellStyle name="Millares 2 4 3 4 3 3 3" xfId="14394" xr:uid="{5F9829AC-6367-4A91-AA93-EB96AAE130CD}"/>
    <cellStyle name="Millares 2 4 3 4 3 3 3 2" xfId="49404" xr:uid="{BF6AF97B-0040-4FDA-86AF-D7C1EF0EACEF}"/>
    <cellStyle name="Millares 2 4 3 4 3 3 3 3" xfId="31899" xr:uid="{0F5BC610-6132-49C7-836E-C195941AD9FF}"/>
    <cellStyle name="Millares 2 4 3 4 3 3 4" xfId="40652" xr:uid="{26C9AEDD-970D-48B5-B922-0DE6553D88D6}"/>
    <cellStyle name="Millares 2 4 3 4 3 3 5" xfId="23147" xr:uid="{2BA220A1-BD35-471C-8624-EE0397BF0CB5}"/>
    <cellStyle name="Millares 2 4 3 4 3 4" xfId="7829" xr:uid="{00000000-0005-0000-0000-0000FF110000}"/>
    <cellStyle name="Millares 2 4 3 4 3 4 2" xfId="16582" xr:uid="{1BA90054-A304-4E94-8ADA-7A8D3096D14D}"/>
    <cellStyle name="Millares 2 4 3 4 3 4 2 2" xfId="51592" xr:uid="{96220755-90D1-4BA2-A0F3-102C65C7B259}"/>
    <cellStyle name="Millares 2 4 3 4 3 4 2 3" xfId="34087" xr:uid="{5F0E392C-23B3-499C-9323-8EC448AF5B04}"/>
    <cellStyle name="Millares 2 4 3 4 3 4 3" xfId="42840" xr:uid="{DB9C3922-0A97-4287-914D-1B1337ADD2BB}"/>
    <cellStyle name="Millares 2 4 3 4 3 4 4" xfId="25335" xr:uid="{71B9AF5C-B59E-49E4-96DD-0A2F8573BF65}"/>
    <cellStyle name="Millares 2 4 3 4 3 5" xfId="12206" xr:uid="{EE9DE197-B03F-4C6E-989B-D22B39AEE127}"/>
    <cellStyle name="Millares 2 4 3 4 3 5 2" xfId="47216" xr:uid="{05E69A3F-CA4C-4098-AC7D-C3AACB17EA41}"/>
    <cellStyle name="Millares 2 4 3 4 3 5 3" xfId="29711" xr:uid="{2488052C-90F1-4AB2-972B-13EB8E9E5C38}"/>
    <cellStyle name="Millares 2 4 3 4 3 6" xfId="38464" xr:uid="{3C392F77-6C7F-4D99-AF97-666E98CCBB26}"/>
    <cellStyle name="Millares 2 4 3 4 3 7" xfId="20959" xr:uid="{30053A08-EEBA-4E96-9B28-7034A9A27817}"/>
    <cellStyle name="Millares 2 4 3 4 4" xfId="3997" xr:uid="{00000000-0005-0000-0000-000000120000}"/>
    <cellStyle name="Millares 2 4 3 4 4 2" xfId="6186" xr:uid="{00000000-0005-0000-0000-000001120000}"/>
    <cellStyle name="Millares 2 4 3 4 4 2 2" xfId="10563" xr:uid="{00000000-0005-0000-0000-000002120000}"/>
    <cellStyle name="Millares 2 4 3 4 4 2 2 2" xfId="19316" xr:uid="{180CE962-B977-405C-9271-DCE1342C47D8}"/>
    <cellStyle name="Millares 2 4 3 4 4 2 2 2 2" xfId="54326" xr:uid="{D28CD4B4-CB32-416A-A964-D6977782E718}"/>
    <cellStyle name="Millares 2 4 3 4 4 2 2 2 3" xfId="36821" xr:uid="{A3831A8A-5219-45E5-A999-7DE16FE10C4D}"/>
    <cellStyle name="Millares 2 4 3 4 4 2 2 3" xfId="45574" xr:uid="{86FB33CE-4CC2-4B8B-98FA-8202AE3512C7}"/>
    <cellStyle name="Millares 2 4 3 4 4 2 2 4" xfId="28069" xr:uid="{F4476536-1C41-4855-9939-AC016C49CD01}"/>
    <cellStyle name="Millares 2 4 3 4 4 2 3" xfId="14940" xr:uid="{52D3F25F-38B6-4116-99BA-8994AFB31771}"/>
    <cellStyle name="Millares 2 4 3 4 4 2 3 2" xfId="49950" xr:uid="{93C1B326-6875-48CD-83BB-AE1CF1CD24CD}"/>
    <cellStyle name="Millares 2 4 3 4 4 2 3 3" xfId="32445" xr:uid="{07B2D99C-8581-4FD7-8BF0-527A0A7D6AC2}"/>
    <cellStyle name="Millares 2 4 3 4 4 2 4" xfId="41198" xr:uid="{6FC76859-31AC-488D-8BBF-F76A4BA20BC3}"/>
    <cellStyle name="Millares 2 4 3 4 4 2 5" xfId="23693" xr:uid="{D9CCEFA0-8A3B-486E-AB46-8375C77CC1A8}"/>
    <cellStyle name="Millares 2 4 3 4 4 3" xfId="8375" xr:uid="{00000000-0005-0000-0000-000003120000}"/>
    <cellStyle name="Millares 2 4 3 4 4 3 2" xfId="17128" xr:uid="{C9723343-AA05-4968-9C7C-2571C2ECE76A}"/>
    <cellStyle name="Millares 2 4 3 4 4 3 2 2" xfId="52138" xr:uid="{E1756EE8-3A19-4C4C-82C3-6A0A9B65B39B}"/>
    <cellStyle name="Millares 2 4 3 4 4 3 2 3" xfId="34633" xr:uid="{2B9827B6-4CA3-41A7-B4B0-7200973060DB}"/>
    <cellStyle name="Millares 2 4 3 4 4 3 3" xfId="43386" xr:uid="{A289FAC5-765E-4E95-883F-A811107E3A1E}"/>
    <cellStyle name="Millares 2 4 3 4 4 3 4" xfId="25881" xr:uid="{E52492D7-2F36-4701-AC9D-B9C842465585}"/>
    <cellStyle name="Millares 2 4 3 4 4 4" xfId="12752" xr:uid="{37F81EED-7802-403C-823F-47BDD4D27A65}"/>
    <cellStyle name="Millares 2 4 3 4 4 4 2" xfId="47762" xr:uid="{FA7C1BF4-25C8-45C8-A630-224006367FA1}"/>
    <cellStyle name="Millares 2 4 3 4 4 4 3" xfId="30257" xr:uid="{EE081046-FA40-4E4D-9257-6A2BD371B152}"/>
    <cellStyle name="Millares 2 4 3 4 4 5" xfId="39010" xr:uid="{7F268FF0-3408-44B6-A189-B78C76E4EB16}"/>
    <cellStyle name="Millares 2 4 3 4 4 6" xfId="21505" xr:uid="{DFD20E4D-9695-4FEB-8DB0-96616FCE1E9B}"/>
    <cellStyle name="Millares 2 4 3 4 5" xfId="5092" xr:uid="{00000000-0005-0000-0000-000004120000}"/>
    <cellStyle name="Millares 2 4 3 4 5 2" xfId="9469" xr:uid="{00000000-0005-0000-0000-000005120000}"/>
    <cellStyle name="Millares 2 4 3 4 5 2 2" xfId="18222" xr:uid="{B494FE8F-E798-4CD5-B870-C15113FAB5CC}"/>
    <cellStyle name="Millares 2 4 3 4 5 2 2 2" xfId="53232" xr:uid="{B7A64BEC-3324-406C-ACAC-9502F72A4D0A}"/>
    <cellStyle name="Millares 2 4 3 4 5 2 2 3" xfId="35727" xr:uid="{07D5184D-AA27-45C3-B408-253C3F7628C2}"/>
    <cellStyle name="Millares 2 4 3 4 5 2 3" xfId="44480" xr:uid="{DFBDB088-7CE4-46AC-9025-F1085DA33D4B}"/>
    <cellStyle name="Millares 2 4 3 4 5 2 4" xfId="26975" xr:uid="{41EA8F2A-F090-4F9A-A69F-0FD4F7FD08E6}"/>
    <cellStyle name="Millares 2 4 3 4 5 3" xfId="13846" xr:uid="{BC92F6DA-584A-4885-87FF-0F6B360D1E89}"/>
    <cellStyle name="Millares 2 4 3 4 5 3 2" xfId="48856" xr:uid="{50CC8E1E-DE75-4CEC-99F7-375BA342AD30}"/>
    <cellStyle name="Millares 2 4 3 4 5 3 3" xfId="31351" xr:uid="{0A591AE2-1D75-42B8-B72F-1A5BA50A8116}"/>
    <cellStyle name="Millares 2 4 3 4 5 4" xfId="40104" xr:uid="{5D466EDB-DF30-4342-AD35-EF33CC0C5CF1}"/>
    <cellStyle name="Millares 2 4 3 4 5 5" xfId="22599" xr:uid="{DD33B193-6411-4AEF-B783-76BA7B16C81B}"/>
    <cellStyle name="Millares 2 4 3 4 6" xfId="7281" xr:uid="{00000000-0005-0000-0000-000006120000}"/>
    <cellStyle name="Millares 2 4 3 4 6 2" xfId="16034" xr:uid="{D89043E9-2ADA-4895-89D4-257AA2F072A9}"/>
    <cellStyle name="Millares 2 4 3 4 6 2 2" xfId="51044" xr:uid="{96D979DE-F05D-4FD3-A275-A350BDF34082}"/>
    <cellStyle name="Millares 2 4 3 4 6 2 3" xfId="33539" xr:uid="{338B2745-E1A0-4862-9298-A6B7CEF1D02B}"/>
    <cellStyle name="Millares 2 4 3 4 6 3" xfId="42292" xr:uid="{EA11C278-D821-46CF-BABF-F240624689AF}"/>
    <cellStyle name="Millares 2 4 3 4 6 4" xfId="24787" xr:uid="{356655E1-8DB0-4DB8-8AA2-7D7AD448D36C}"/>
    <cellStyle name="Millares 2 4 3 4 7" xfId="11658" xr:uid="{7FD97706-ECB6-4B95-809B-14AE5114172C}"/>
    <cellStyle name="Millares 2 4 3 4 7 2" xfId="46668" xr:uid="{B4E67738-D07F-494D-A9CB-BC4CAE6E0C91}"/>
    <cellStyle name="Millares 2 4 3 4 7 3" xfId="29163" xr:uid="{6B1608FE-B5D4-4687-89EF-069A214DFA2A}"/>
    <cellStyle name="Millares 2 4 3 4 8" xfId="37916" xr:uid="{6DBB134D-7B25-463B-A272-AEB793B7660D}"/>
    <cellStyle name="Millares 2 4 3 4 9" xfId="20411" xr:uid="{534732AF-7A0F-439C-9202-F9B13614C21D}"/>
    <cellStyle name="Millares 2 4 3 5" xfId="3120" xr:uid="{00000000-0005-0000-0000-000007120000}"/>
    <cellStyle name="Millares 2 4 3 5 2" xfId="3674" xr:uid="{00000000-0005-0000-0000-000008120000}"/>
    <cellStyle name="Millares 2 4 3 5 2 2" xfId="4770" xr:uid="{00000000-0005-0000-0000-000009120000}"/>
    <cellStyle name="Millares 2 4 3 5 2 2 2" xfId="6959" xr:uid="{00000000-0005-0000-0000-00000A120000}"/>
    <cellStyle name="Millares 2 4 3 5 2 2 2 2" xfId="11336" xr:uid="{00000000-0005-0000-0000-00000B120000}"/>
    <cellStyle name="Millares 2 4 3 5 2 2 2 2 2" xfId="20089" xr:uid="{5EE4A2FE-BE0E-470F-BA7F-9155A0D5E8C1}"/>
    <cellStyle name="Millares 2 4 3 5 2 2 2 2 2 2" xfId="55099" xr:uid="{8E6535F8-A42D-4105-89A9-BCF5B91EC41F}"/>
    <cellStyle name="Millares 2 4 3 5 2 2 2 2 2 3" xfId="37594" xr:uid="{9AB6A519-86C7-4904-9B6D-33A17729A6E1}"/>
    <cellStyle name="Millares 2 4 3 5 2 2 2 2 3" xfId="46347" xr:uid="{04121C08-8E25-426F-B0CA-FB144CD57464}"/>
    <cellStyle name="Millares 2 4 3 5 2 2 2 2 4" xfId="28842" xr:uid="{CF89AC7C-4F6A-41D3-9792-102C8AF86553}"/>
    <cellStyle name="Millares 2 4 3 5 2 2 2 3" xfId="15713" xr:uid="{BD3FC40E-BB24-4E54-AABD-548F071A4A06}"/>
    <cellStyle name="Millares 2 4 3 5 2 2 2 3 2" xfId="50723" xr:uid="{D70ACD62-B194-4BF2-8B68-17AB635AFC81}"/>
    <cellStyle name="Millares 2 4 3 5 2 2 2 3 3" xfId="33218" xr:uid="{22C68113-B445-42DC-934D-D49D0B7C5C4F}"/>
    <cellStyle name="Millares 2 4 3 5 2 2 2 4" xfId="41971" xr:uid="{74E43F40-495E-4583-9D66-7F329E8BBE5A}"/>
    <cellStyle name="Millares 2 4 3 5 2 2 2 5" xfId="24466" xr:uid="{AA527A14-994B-4226-8F05-DAAAB5E69689}"/>
    <cellStyle name="Millares 2 4 3 5 2 2 3" xfId="9148" xr:uid="{00000000-0005-0000-0000-00000C120000}"/>
    <cellStyle name="Millares 2 4 3 5 2 2 3 2" xfId="17901" xr:uid="{4D2EBF76-31C2-43EC-BD7A-29FC13582313}"/>
    <cellStyle name="Millares 2 4 3 5 2 2 3 2 2" xfId="52911" xr:uid="{FB0E6258-D47A-4625-B6F5-8C2EAD490FDF}"/>
    <cellStyle name="Millares 2 4 3 5 2 2 3 2 3" xfId="35406" xr:uid="{6F51ECEE-EC92-4F14-9853-D4C0A1BDB82D}"/>
    <cellStyle name="Millares 2 4 3 5 2 2 3 3" xfId="44159" xr:uid="{203A2634-8F4B-43B5-A5D2-D0F23FE86B9F}"/>
    <cellStyle name="Millares 2 4 3 5 2 2 3 4" xfId="26654" xr:uid="{6C1916AD-3B6C-4138-A417-64DE23F26CB9}"/>
    <cellStyle name="Millares 2 4 3 5 2 2 4" xfId="13525" xr:uid="{E2F4C83E-BE16-4F77-B316-70EDAE3F81B3}"/>
    <cellStyle name="Millares 2 4 3 5 2 2 4 2" xfId="48535" xr:uid="{D6F36EF6-4F51-4FD5-BE20-2BDF72C45709}"/>
    <cellStyle name="Millares 2 4 3 5 2 2 4 3" xfId="31030" xr:uid="{4A1BC904-E1D4-4741-990B-1CCAA692402E}"/>
    <cellStyle name="Millares 2 4 3 5 2 2 5" xfId="39783" xr:uid="{50255B17-7994-4287-A289-3532ED143844}"/>
    <cellStyle name="Millares 2 4 3 5 2 2 6" xfId="22278" xr:uid="{2F5C01CE-43FB-499F-A298-4DC4B401403F}"/>
    <cellStyle name="Millares 2 4 3 5 2 3" xfId="5865" xr:uid="{00000000-0005-0000-0000-00000D120000}"/>
    <cellStyle name="Millares 2 4 3 5 2 3 2" xfId="10242" xr:uid="{00000000-0005-0000-0000-00000E120000}"/>
    <cellStyle name="Millares 2 4 3 5 2 3 2 2" xfId="18995" xr:uid="{B1927ED2-340D-4741-A7C1-EA0D05B9A2B4}"/>
    <cellStyle name="Millares 2 4 3 5 2 3 2 2 2" xfId="54005" xr:uid="{9E122846-900C-4E0C-A19B-35F6E74B786E}"/>
    <cellStyle name="Millares 2 4 3 5 2 3 2 2 3" xfId="36500" xr:uid="{BEF1955A-578A-4F91-B2DA-3EE4082CDE86}"/>
    <cellStyle name="Millares 2 4 3 5 2 3 2 3" xfId="45253" xr:uid="{BAFF1AAD-6B24-4BD0-A4E9-78F00ED9030A}"/>
    <cellStyle name="Millares 2 4 3 5 2 3 2 4" xfId="27748" xr:uid="{24B06B3D-9EBB-46A3-A688-9CA4BBDA36CD}"/>
    <cellStyle name="Millares 2 4 3 5 2 3 3" xfId="14619" xr:uid="{E1CFA7DB-0A0C-46EF-BF0F-892794811511}"/>
    <cellStyle name="Millares 2 4 3 5 2 3 3 2" xfId="49629" xr:uid="{BF9AD6EC-CA70-4DE3-9DC8-10D65D9EB94F}"/>
    <cellStyle name="Millares 2 4 3 5 2 3 3 3" xfId="32124" xr:uid="{B350B087-BE10-4BA9-B52E-3C260CF2AE13}"/>
    <cellStyle name="Millares 2 4 3 5 2 3 4" xfId="40877" xr:uid="{AE1716D4-EC44-4188-A836-AA4A60462AE8}"/>
    <cellStyle name="Millares 2 4 3 5 2 3 5" xfId="23372" xr:uid="{FAC3F1E9-9A59-46DA-B46A-E688E161EB30}"/>
    <cellStyle name="Millares 2 4 3 5 2 4" xfId="8054" xr:uid="{00000000-0005-0000-0000-00000F120000}"/>
    <cellStyle name="Millares 2 4 3 5 2 4 2" xfId="16807" xr:uid="{3E1C2F3D-1AC5-481F-8764-A96960E7AD58}"/>
    <cellStyle name="Millares 2 4 3 5 2 4 2 2" xfId="51817" xr:uid="{2480AD42-70FE-4A96-935A-F5C116D6A958}"/>
    <cellStyle name="Millares 2 4 3 5 2 4 2 3" xfId="34312" xr:uid="{64F07792-CEFF-413E-9B9B-C5AC4D356689}"/>
    <cellStyle name="Millares 2 4 3 5 2 4 3" xfId="43065" xr:uid="{A36512E8-2B73-44F1-958F-042996183884}"/>
    <cellStyle name="Millares 2 4 3 5 2 4 4" xfId="25560" xr:uid="{D8970D18-2738-4949-AF27-35F9F33D9C37}"/>
    <cellStyle name="Millares 2 4 3 5 2 5" xfId="12431" xr:uid="{5F7B6211-E23C-40F6-B730-824A6F3D1A05}"/>
    <cellStyle name="Millares 2 4 3 5 2 5 2" xfId="47441" xr:uid="{D2A7249D-1740-4522-987B-F226796D56D4}"/>
    <cellStyle name="Millares 2 4 3 5 2 5 3" xfId="29936" xr:uid="{A378389B-7521-408B-A0E8-84544883B7F0}"/>
    <cellStyle name="Millares 2 4 3 5 2 6" xfId="38689" xr:uid="{427DC6E6-332D-4D00-98A3-822A10CAEEB9}"/>
    <cellStyle name="Millares 2 4 3 5 2 7" xfId="21184" xr:uid="{8219515E-7C32-4C1B-876B-AC09F08B1608}"/>
    <cellStyle name="Millares 2 4 3 5 3" xfId="4222" xr:uid="{00000000-0005-0000-0000-000010120000}"/>
    <cellStyle name="Millares 2 4 3 5 3 2" xfId="6411" xr:uid="{00000000-0005-0000-0000-000011120000}"/>
    <cellStyle name="Millares 2 4 3 5 3 2 2" xfId="10788" xr:uid="{00000000-0005-0000-0000-000012120000}"/>
    <cellStyle name="Millares 2 4 3 5 3 2 2 2" xfId="19541" xr:uid="{A3D6969B-5A96-40E6-B290-AD6E17804770}"/>
    <cellStyle name="Millares 2 4 3 5 3 2 2 2 2" xfId="54551" xr:uid="{4F8E56B9-8242-4223-AB79-05C87BD54EC7}"/>
    <cellStyle name="Millares 2 4 3 5 3 2 2 2 3" xfId="37046" xr:uid="{EC5C7E37-051C-44A6-8EFE-75EC9C88C208}"/>
    <cellStyle name="Millares 2 4 3 5 3 2 2 3" xfId="45799" xr:uid="{50ACE62D-56AC-4C3C-889D-D770F68E2746}"/>
    <cellStyle name="Millares 2 4 3 5 3 2 2 4" xfId="28294" xr:uid="{29046736-8A36-46DF-9153-28805A1A5740}"/>
    <cellStyle name="Millares 2 4 3 5 3 2 3" xfId="15165" xr:uid="{3298244F-EE77-4E44-9228-6F8129AF5544}"/>
    <cellStyle name="Millares 2 4 3 5 3 2 3 2" xfId="50175" xr:uid="{509102EA-64EC-47E6-93D8-7BF7F9DD4757}"/>
    <cellStyle name="Millares 2 4 3 5 3 2 3 3" xfId="32670" xr:uid="{89E854C2-055A-4A45-8D86-C9D48FC9C0F0}"/>
    <cellStyle name="Millares 2 4 3 5 3 2 4" xfId="41423" xr:uid="{7FB0B45C-43F7-4F16-A724-304D6A55176E}"/>
    <cellStyle name="Millares 2 4 3 5 3 2 5" xfId="23918" xr:uid="{55AC35CB-D918-49EE-9E85-8685F19E16C6}"/>
    <cellStyle name="Millares 2 4 3 5 3 3" xfId="8600" xr:uid="{00000000-0005-0000-0000-000013120000}"/>
    <cellStyle name="Millares 2 4 3 5 3 3 2" xfId="17353" xr:uid="{2628FD70-32A7-4225-B6EE-F17E8484AA81}"/>
    <cellStyle name="Millares 2 4 3 5 3 3 2 2" xfId="52363" xr:uid="{C25174A3-076D-47A9-8322-19243097D0F9}"/>
    <cellStyle name="Millares 2 4 3 5 3 3 2 3" xfId="34858" xr:uid="{20AA9CD8-4AB0-4387-949A-13470CA8AF6B}"/>
    <cellStyle name="Millares 2 4 3 5 3 3 3" xfId="43611" xr:uid="{2D9DF9C6-6D98-48F0-9669-FBBE1912699D}"/>
    <cellStyle name="Millares 2 4 3 5 3 3 4" xfId="26106" xr:uid="{AC57C906-B148-4EC3-931C-EEB546DA8DD2}"/>
    <cellStyle name="Millares 2 4 3 5 3 4" xfId="12977" xr:uid="{DCE5421C-DEB0-40FC-BD51-12734F6D9491}"/>
    <cellStyle name="Millares 2 4 3 5 3 4 2" xfId="47987" xr:uid="{E115AC57-CB55-4CAA-A644-B74E2EE1136B}"/>
    <cellStyle name="Millares 2 4 3 5 3 4 3" xfId="30482" xr:uid="{25B9EDFC-8ACB-4C7A-A946-3CE645E145DE}"/>
    <cellStyle name="Millares 2 4 3 5 3 5" xfId="39235" xr:uid="{1C6E737A-0440-419D-B90C-657761E8D72D}"/>
    <cellStyle name="Millares 2 4 3 5 3 6" xfId="21730" xr:uid="{38D86284-3D66-439A-A538-378B885EF76A}"/>
    <cellStyle name="Millares 2 4 3 5 4" xfId="5317" xr:uid="{00000000-0005-0000-0000-000014120000}"/>
    <cellStyle name="Millares 2 4 3 5 4 2" xfId="9694" xr:uid="{00000000-0005-0000-0000-000015120000}"/>
    <cellStyle name="Millares 2 4 3 5 4 2 2" xfId="18447" xr:uid="{DF1C7E40-5ABB-4C26-AB00-C4B252507FA9}"/>
    <cellStyle name="Millares 2 4 3 5 4 2 2 2" xfId="53457" xr:uid="{43E88B34-F07A-4FC3-97A2-29516A5BFB75}"/>
    <cellStyle name="Millares 2 4 3 5 4 2 2 3" xfId="35952" xr:uid="{04DA516B-13CD-48AA-811C-D4E03D8E23E8}"/>
    <cellStyle name="Millares 2 4 3 5 4 2 3" xfId="44705" xr:uid="{B5AF9FB5-3BA3-4D7C-AEA7-956C6BB5E33B}"/>
    <cellStyle name="Millares 2 4 3 5 4 2 4" xfId="27200" xr:uid="{C4FCA0F6-E827-416C-9916-2A3544073C54}"/>
    <cellStyle name="Millares 2 4 3 5 4 3" xfId="14071" xr:uid="{3562A00C-8532-4AB9-9865-5BDE7BACDDD1}"/>
    <cellStyle name="Millares 2 4 3 5 4 3 2" xfId="49081" xr:uid="{49A27CCF-00EC-4C73-8A07-BA3DBBC2655C}"/>
    <cellStyle name="Millares 2 4 3 5 4 3 3" xfId="31576" xr:uid="{0C7C9C52-EC33-408B-9B9A-4A1F76454E13}"/>
    <cellStyle name="Millares 2 4 3 5 4 4" xfId="40329" xr:uid="{4E63FC22-E1FE-417E-AA71-513501111132}"/>
    <cellStyle name="Millares 2 4 3 5 4 5" xfId="22824" xr:uid="{8602EA09-C130-45D0-A431-8D5408F4ACD6}"/>
    <cellStyle name="Millares 2 4 3 5 5" xfId="7506" xr:uid="{00000000-0005-0000-0000-000016120000}"/>
    <cellStyle name="Millares 2 4 3 5 5 2" xfId="16259" xr:uid="{5C75066F-D525-4472-8683-190A3449192C}"/>
    <cellStyle name="Millares 2 4 3 5 5 2 2" xfId="51269" xr:uid="{7382DE63-33B2-4D73-BA0B-51997F3A270F}"/>
    <cellStyle name="Millares 2 4 3 5 5 2 3" xfId="33764" xr:uid="{673E13CB-6312-4961-BF6F-201ABC67DDF6}"/>
    <cellStyle name="Millares 2 4 3 5 5 3" xfId="42517" xr:uid="{4200F2E7-9C1B-4509-9424-E939B547EB3A}"/>
    <cellStyle name="Millares 2 4 3 5 5 4" xfId="25012" xr:uid="{878A40C1-9BD0-46F2-898D-F9FD5C702805}"/>
    <cellStyle name="Millares 2 4 3 5 6" xfId="11883" xr:uid="{EACC3784-F0A9-4122-A13E-FDFC21B103F9}"/>
    <cellStyle name="Millares 2 4 3 5 6 2" xfId="46893" xr:uid="{F5C9CAC5-1C00-4FEB-9F36-5C0FE3ADD3DF}"/>
    <cellStyle name="Millares 2 4 3 5 6 3" xfId="29388" xr:uid="{F74D7822-8E9E-40AD-A922-C05B970A87CA}"/>
    <cellStyle name="Millares 2 4 3 5 7" xfId="38141" xr:uid="{5B8059A7-8C30-4A03-B23C-E8F24E312A9D}"/>
    <cellStyle name="Millares 2 4 3 5 8" xfId="20636" xr:uid="{F32554B0-4293-483E-9A11-768339741F09}"/>
    <cellStyle name="Millares 2 4 3 6" xfId="3399" xr:uid="{00000000-0005-0000-0000-000017120000}"/>
    <cellStyle name="Millares 2 4 3 6 2" xfId="4496" xr:uid="{00000000-0005-0000-0000-000018120000}"/>
    <cellStyle name="Millares 2 4 3 6 2 2" xfId="6685" xr:uid="{00000000-0005-0000-0000-000019120000}"/>
    <cellStyle name="Millares 2 4 3 6 2 2 2" xfId="11062" xr:uid="{00000000-0005-0000-0000-00001A120000}"/>
    <cellStyle name="Millares 2 4 3 6 2 2 2 2" xfId="19815" xr:uid="{EE4F303D-EBB6-4842-AFD2-6F84EEB4EF44}"/>
    <cellStyle name="Millares 2 4 3 6 2 2 2 2 2" xfId="54825" xr:uid="{658B4251-91F0-4010-963D-0945D123BC1F}"/>
    <cellStyle name="Millares 2 4 3 6 2 2 2 2 3" xfId="37320" xr:uid="{7E055CDB-C819-4619-91FE-026EBEE941E7}"/>
    <cellStyle name="Millares 2 4 3 6 2 2 2 3" xfId="46073" xr:uid="{0D6AEF23-A131-4CB6-9BA9-021AD77ACF06}"/>
    <cellStyle name="Millares 2 4 3 6 2 2 2 4" xfId="28568" xr:uid="{97BC3330-EE95-4F61-BCE9-E5C2D8EF4C9D}"/>
    <cellStyle name="Millares 2 4 3 6 2 2 3" xfId="15439" xr:uid="{235B5F91-E6E4-4735-A095-CF08E9DC08A2}"/>
    <cellStyle name="Millares 2 4 3 6 2 2 3 2" xfId="50449" xr:uid="{0975F235-4029-40F0-9F7B-CE4245BE08D0}"/>
    <cellStyle name="Millares 2 4 3 6 2 2 3 3" xfId="32944" xr:uid="{62E9F490-255D-45C9-A96F-9E88937C52A7}"/>
    <cellStyle name="Millares 2 4 3 6 2 2 4" xfId="41697" xr:uid="{A1B2A349-0B12-4EE5-9D4D-B559F4029D69}"/>
    <cellStyle name="Millares 2 4 3 6 2 2 5" xfId="24192" xr:uid="{815722C7-6628-465B-A209-B93975C0C1EC}"/>
    <cellStyle name="Millares 2 4 3 6 2 3" xfId="8874" xr:uid="{00000000-0005-0000-0000-00001B120000}"/>
    <cellStyle name="Millares 2 4 3 6 2 3 2" xfId="17627" xr:uid="{D2B38483-BE7D-4767-A153-7B55B77F3AC8}"/>
    <cellStyle name="Millares 2 4 3 6 2 3 2 2" xfId="52637" xr:uid="{2AECEAC6-FA29-47AA-8CB2-AFF5545A93AF}"/>
    <cellStyle name="Millares 2 4 3 6 2 3 2 3" xfId="35132" xr:uid="{D595C35A-64E6-4084-93CE-6185625E1FF6}"/>
    <cellStyle name="Millares 2 4 3 6 2 3 3" xfId="43885" xr:uid="{520E3028-6D91-4530-B0A5-05A630347DAF}"/>
    <cellStyle name="Millares 2 4 3 6 2 3 4" xfId="26380" xr:uid="{9293C1CD-28C6-4A5C-B6C2-3C4FBEB7F935}"/>
    <cellStyle name="Millares 2 4 3 6 2 4" xfId="13251" xr:uid="{FB5A27B5-0D08-4D24-A8C8-39528881D828}"/>
    <cellStyle name="Millares 2 4 3 6 2 4 2" xfId="48261" xr:uid="{9007F2DB-55B2-411B-9A73-644F89B540A0}"/>
    <cellStyle name="Millares 2 4 3 6 2 4 3" xfId="30756" xr:uid="{13352CD6-63B3-4253-8762-8B7E1C3D1D86}"/>
    <cellStyle name="Millares 2 4 3 6 2 5" xfId="39509" xr:uid="{A04807CF-49FC-4C9A-B631-F940E21237E5}"/>
    <cellStyle name="Millares 2 4 3 6 2 6" xfId="22004" xr:uid="{8A7B6580-D9B6-4C67-953B-764ACA899F39}"/>
    <cellStyle name="Millares 2 4 3 6 3" xfId="5591" xr:uid="{00000000-0005-0000-0000-00001C120000}"/>
    <cellStyle name="Millares 2 4 3 6 3 2" xfId="9968" xr:uid="{00000000-0005-0000-0000-00001D120000}"/>
    <cellStyle name="Millares 2 4 3 6 3 2 2" xfId="18721" xr:uid="{73D9DA0E-8B98-4A1A-8B73-E7DC9278BADD}"/>
    <cellStyle name="Millares 2 4 3 6 3 2 2 2" xfId="53731" xr:uid="{F9EE4A0D-C218-45CC-AB6C-4C35A4717BDD}"/>
    <cellStyle name="Millares 2 4 3 6 3 2 2 3" xfId="36226" xr:uid="{E2C0FA81-EB3E-40FC-A61D-E0BE11A52A20}"/>
    <cellStyle name="Millares 2 4 3 6 3 2 3" xfId="44979" xr:uid="{53A19AEB-BEAC-4AE1-8607-1BE276EBD8F7}"/>
    <cellStyle name="Millares 2 4 3 6 3 2 4" xfId="27474" xr:uid="{0D6B1349-08F6-4259-A928-A63BF0BA02EB}"/>
    <cellStyle name="Millares 2 4 3 6 3 3" xfId="14345" xr:uid="{A3AC0E29-928B-4B93-81F0-C84C7214B95B}"/>
    <cellStyle name="Millares 2 4 3 6 3 3 2" xfId="49355" xr:uid="{8192E927-73FB-4F32-B07E-A3DEE303703B}"/>
    <cellStyle name="Millares 2 4 3 6 3 3 3" xfId="31850" xr:uid="{A2ABC592-82A1-461D-9B59-DEEDC3A3DEFC}"/>
    <cellStyle name="Millares 2 4 3 6 3 4" xfId="40603" xr:uid="{B22F7EE2-B106-4A14-9143-8C837CAC71EC}"/>
    <cellStyle name="Millares 2 4 3 6 3 5" xfId="23098" xr:uid="{E81F4DE7-378F-4D53-A1A9-38C087EA2E37}"/>
    <cellStyle name="Millares 2 4 3 6 4" xfId="7780" xr:uid="{00000000-0005-0000-0000-00001E120000}"/>
    <cellStyle name="Millares 2 4 3 6 4 2" xfId="16533" xr:uid="{9F97A833-0813-427C-91EF-5C2E09B9D238}"/>
    <cellStyle name="Millares 2 4 3 6 4 2 2" xfId="51543" xr:uid="{971119C2-1F49-4941-819F-B910D8AAD7C5}"/>
    <cellStyle name="Millares 2 4 3 6 4 2 3" xfId="34038" xr:uid="{B11ED573-E120-4EC4-AF88-EC4B1C0AF9E4}"/>
    <cellStyle name="Millares 2 4 3 6 4 3" xfId="42791" xr:uid="{519F87CB-A458-4540-8A16-4512B96FD1B0}"/>
    <cellStyle name="Millares 2 4 3 6 4 4" xfId="25286" xr:uid="{97765C26-33B4-432B-9E64-CD7C00E9A666}"/>
    <cellStyle name="Millares 2 4 3 6 5" xfId="12157" xr:uid="{71468D7E-B4BD-459B-B064-061A3F9819F5}"/>
    <cellStyle name="Millares 2 4 3 6 5 2" xfId="47167" xr:uid="{58E936F9-885C-4B5C-B4C6-1C42D96E70A8}"/>
    <cellStyle name="Millares 2 4 3 6 5 3" xfId="29662" xr:uid="{F58BEA0A-10F7-41DF-9ADD-ABA9D0CEEBF8}"/>
    <cellStyle name="Millares 2 4 3 6 6" xfId="38415" xr:uid="{6CF95EA6-A0C2-4BFC-9F8D-3DBFBB815D15}"/>
    <cellStyle name="Millares 2 4 3 6 7" xfId="20910" xr:uid="{8BC27929-42CB-4066-8DAD-923D3128830C}"/>
    <cellStyle name="Millares 2 4 3 7" xfId="3949" xr:uid="{00000000-0005-0000-0000-00001F120000}"/>
    <cellStyle name="Millares 2 4 3 7 2" xfId="6138" xr:uid="{00000000-0005-0000-0000-000020120000}"/>
    <cellStyle name="Millares 2 4 3 7 2 2" xfId="10515" xr:uid="{00000000-0005-0000-0000-000021120000}"/>
    <cellStyle name="Millares 2 4 3 7 2 2 2" xfId="19268" xr:uid="{CDE3C13C-0914-43F2-BD4D-B44BD5D027A3}"/>
    <cellStyle name="Millares 2 4 3 7 2 2 2 2" xfId="54278" xr:uid="{7486FCBA-EE77-4235-ABE3-A6E62A7CB1A4}"/>
    <cellStyle name="Millares 2 4 3 7 2 2 2 3" xfId="36773" xr:uid="{C24A88AF-8FC1-40F6-9431-50F1E2B1B434}"/>
    <cellStyle name="Millares 2 4 3 7 2 2 3" xfId="45526" xr:uid="{EFF028BD-0205-4921-ADA5-1092A518900B}"/>
    <cellStyle name="Millares 2 4 3 7 2 2 4" xfId="28021" xr:uid="{79B88841-E6EE-4AEA-AEC4-8D586909A364}"/>
    <cellStyle name="Millares 2 4 3 7 2 3" xfId="14892" xr:uid="{DCB91D36-1667-4F8C-894A-50F5D4E5DB3D}"/>
    <cellStyle name="Millares 2 4 3 7 2 3 2" xfId="49902" xr:uid="{4FB98C23-FCF3-4F09-BC6D-BA17A0767FA6}"/>
    <cellStyle name="Millares 2 4 3 7 2 3 3" xfId="32397" xr:uid="{1DF969D7-F329-48B2-9E48-25AF331CC6CC}"/>
    <cellStyle name="Millares 2 4 3 7 2 4" xfId="41150" xr:uid="{3A46AC84-6376-499A-A1A3-1ECE52C9F039}"/>
    <cellStyle name="Millares 2 4 3 7 2 5" xfId="23645" xr:uid="{F6DBA457-F44D-4606-A597-1FF689EADC54}"/>
    <cellStyle name="Millares 2 4 3 7 3" xfId="8327" xr:uid="{00000000-0005-0000-0000-000022120000}"/>
    <cellStyle name="Millares 2 4 3 7 3 2" xfId="17080" xr:uid="{E0B61C2C-AB62-409B-93F6-E7383C355467}"/>
    <cellStyle name="Millares 2 4 3 7 3 2 2" xfId="52090" xr:uid="{6FFB451B-CC5B-4CBB-A8C3-2CBA8C095CD5}"/>
    <cellStyle name="Millares 2 4 3 7 3 2 3" xfId="34585" xr:uid="{31457A79-FD5E-4977-B77A-02862CD52C6D}"/>
    <cellStyle name="Millares 2 4 3 7 3 3" xfId="43338" xr:uid="{065CD32C-151A-4CDD-AE2C-BB253C2D13BA}"/>
    <cellStyle name="Millares 2 4 3 7 3 4" xfId="25833" xr:uid="{D692E0AE-BC49-4159-BFB7-0313108F67D4}"/>
    <cellStyle name="Millares 2 4 3 7 4" xfId="12704" xr:uid="{D5803424-0335-40D2-BB1D-E93B3D982DC7}"/>
    <cellStyle name="Millares 2 4 3 7 4 2" xfId="47714" xr:uid="{AE704FBE-22D7-4026-B120-13F379BB6AC3}"/>
    <cellStyle name="Millares 2 4 3 7 4 3" xfId="30209" xr:uid="{29C0A7CE-E326-4815-B3AA-784E9DDCB938}"/>
    <cellStyle name="Millares 2 4 3 7 5" xfId="38962" xr:uid="{39520922-28B1-4821-921E-F9D2ED17BACC}"/>
    <cellStyle name="Millares 2 4 3 7 6" xfId="21457" xr:uid="{AC032A4F-51DA-4DA2-BA83-A1C1D1A2359D}"/>
    <cellStyle name="Millares 2 4 3 8" xfId="5044" xr:uid="{00000000-0005-0000-0000-000023120000}"/>
    <cellStyle name="Millares 2 4 3 8 2" xfId="9421" xr:uid="{00000000-0005-0000-0000-000024120000}"/>
    <cellStyle name="Millares 2 4 3 8 2 2" xfId="18174" xr:uid="{70E3D2D5-DC00-415B-BAC9-4020B668652C}"/>
    <cellStyle name="Millares 2 4 3 8 2 2 2" xfId="53184" xr:uid="{88B17292-28C5-4CB7-B61D-38C6BD4E9D5C}"/>
    <cellStyle name="Millares 2 4 3 8 2 2 3" xfId="35679" xr:uid="{7EDA2017-9008-4BF6-BBA6-64ED39609CE2}"/>
    <cellStyle name="Millares 2 4 3 8 2 3" xfId="44432" xr:uid="{A101BD5F-B39D-4442-BFDD-7AA41DE959AD}"/>
    <cellStyle name="Millares 2 4 3 8 2 4" xfId="26927" xr:uid="{53E5D4D6-FCC9-4062-A1C4-0D1D56BE2C8B}"/>
    <cellStyle name="Millares 2 4 3 8 3" xfId="13798" xr:uid="{FBB3D102-723D-46F2-8C02-DD024F155549}"/>
    <cellStyle name="Millares 2 4 3 8 3 2" xfId="48808" xr:uid="{D5335B5B-A91B-4EB5-8291-41B4E6348CBE}"/>
    <cellStyle name="Millares 2 4 3 8 3 3" xfId="31303" xr:uid="{F259C953-C296-4641-AE1A-001B4CEF2A08}"/>
    <cellStyle name="Millares 2 4 3 8 4" xfId="40056" xr:uid="{4B43B48A-C641-4CEE-B495-3FEABA546FF1}"/>
    <cellStyle name="Millares 2 4 3 8 5" xfId="22551" xr:uid="{6B3317E2-2EFC-40BF-874B-660CE69E4C04}"/>
    <cellStyle name="Millares 2 4 3 9" xfId="7233" xr:uid="{00000000-0005-0000-0000-000025120000}"/>
    <cellStyle name="Millares 2 4 3 9 2" xfId="15986" xr:uid="{3B66BD2E-B41C-465C-8D0E-7E54AA43C6E2}"/>
    <cellStyle name="Millares 2 4 3 9 2 2" xfId="50996" xr:uid="{5A92D802-79FD-4D66-BFEC-86AB7CA40229}"/>
    <cellStyle name="Millares 2 4 3 9 2 3" xfId="33491" xr:uid="{F921A2D9-90A5-4B7A-B3EC-4193217889C2}"/>
    <cellStyle name="Millares 2 4 3 9 3" xfId="42244" xr:uid="{8B5E2B74-5370-4C30-BA35-8A688846BBC2}"/>
    <cellStyle name="Millares 2 4 3 9 4" xfId="24739" xr:uid="{8659A726-810F-4462-9EED-6DAAF15420E4}"/>
    <cellStyle name="Millares 2 4 4" xfId="2947" xr:uid="{00000000-0005-0000-0000-000026120000}"/>
    <cellStyle name="Millares 2 4 4 10" xfId="20464" xr:uid="{845147C4-FBC1-450C-ACF9-BEC258CE3C79}"/>
    <cellStyle name="Millares 2 4 4 2" xfId="3059" xr:uid="{00000000-0005-0000-0000-000027120000}"/>
    <cellStyle name="Millares 2 4 4 2 2" xfId="3335" xr:uid="{00000000-0005-0000-0000-000028120000}"/>
    <cellStyle name="Millares 2 4 4 2 2 2" xfId="3888" xr:uid="{00000000-0005-0000-0000-000029120000}"/>
    <cellStyle name="Millares 2 4 4 2 2 2 2" xfId="4984" xr:uid="{00000000-0005-0000-0000-00002A120000}"/>
    <cellStyle name="Millares 2 4 4 2 2 2 2 2" xfId="7173" xr:uid="{00000000-0005-0000-0000-00002B120000}"/>
    <cellStyle name="Millares 2 4 4 2 2 2 2 2 2" xfId="11550" xr:uid="{00000000-0005-0000-0000-00002C120000}"/>
    <cellStyle name="Millares 2 4 4 2 2 2 2 2 2 2" xfId="20303" xr:uid="{DAB2A0F9-E9B6-48CC-B225-C5C012627553}"/>
    <cellStyle name="Millares 2 4 4 2 2 2 2 2 2 2 2" xfId="55313" xr:uid="{F77A2E19-1515-4F0F-83BA-089ADB8EECCA}"/>
    <cellStyle name="Millares 2 4 4 2 2 2 2 2 2 2 3" xfId="37808" xr:uid="{F3F465F6-3738-42F5-B467-DDC334E82A68}"/>
    <cellStyle name="Millares 2 4 4 2 2 2 2 2 2 3" xfId="46561" xr:uid="{3C6FFBAE-2278-42FB-B10C-196B30A78928}"/>
    <cellStyle name="Millares 2 4 4 2 2 2 2 2 2 4" xfId="29056" xr:uid="{7BF81838-9D59-4A00-9ADF-F60CC4A68B26}"/>
    <cellStyle name="Millares 2 4 4 2 2 2 2 2 3" xfId="15927" xr:uid="{9518AD3B-C56C-401F-BDDD-744F3E011BDF}"/>
    <cellStyle name="Millares 2 4 4 2 2 2 2 2 3 2" xfId="50937" xr:uid="{69686EFE-DB58-4457-BEFD-FE62E17256E7}"/>
    <cellStyle name="Millares 2 4 4 2 2 2 2 2 3 3" xfId="33432" xr:uid="{8D902170-7B42-4CA2-A0CF-30B19DF16040}"/>
    <cellStyle name="Millares 2 4 4 2 2 2 2 2 4" xfId="42185" xr:uid="{3D71788A-3E5F-4199-9C9F-EDD35D2BE8F0}"/>
    <cellStyle name="Millares 2 4 4 2 2 2 2 2 5" xfId="24680" xr:uid="{B5696F04-20BA-4E90-A0EE-D7E534C69FA5}"/>
    <cellStyle name="Millares 2 4 4 2 2 2 2 3" xfId="9362" xr:uid="{00000000-0005-0000-0000-00002D120000}"/>
    <cellStyle name="Millares 2 4 4 2 2 2 2 3 2" xfId="18115" xr:uid="{C2FB68F5-8C4D-4062-82C7-2FD4E9B001B1}"/>
    <cellStyle name="Millares 2 4 4 2 2 2 2 3 2 2" xfId="53125" xr:uid="{022017A1-BA3F-4EE5-BA3E-56A95E7A64FE}"/>
    <cellStyle name="Millares 2 4 4 2 2 2 2 3 2 3" xfId="35620" xr:uid="{69C6E9CB-8F9C-49D6-BD9F-CAFB9C252606}"/>
    <cellStyle name="Millares 2 4 4 2 2 2 2 3 3" xfId="44373" xr:uid="{C61129FC-F55E-45FF-BBD4-6523BED7B687}"/>
    <cellStyle name="Millares 2 4 4 2 2 2 2 3 4" xfId="26868" xr:uid="{36D68BB3-3201-43DC-8589-8602F7E5A1D8}"/>
    <cellStyle name="Millares 2 4 4 2 2 2 2 4" xfId="13739" xr:uid="{0F759C33-7411-4632-8D5B-6034CBF61FCA}"/>
    <cellStyle name="Millares 2 4 4 2 2 2 2 4 2" xfId="48749" xr:uid="{152CD0C3-1F92-4F65-AB66-E4082710D634}"/>
    <cellStyle name="Millares 2 4 4 2 2 2 2 4 3" xfId="31244" xr:uid="{B33A1BA2-AD09-45A2-A1A7-076F870BF0D5}"/>
    <cellStyle name="Millares 2 4 4 2 2 2 2 5" xfId="39997" xr:uid="{99AAF365-75A7-4CE6-B160-61DC8D78D292}"/>
    <cellStyle name="Millares 2 4 4 2 2 2 2 6" xfId="22492" xr:uid="{703CD87C-3BC3-468C-ABFC-DDA6DAFFAC66}"/>
    <cellStyle name="Millares 2 4 4 2 2 2 3" xfId="6079" xr:uid="{00000000-0005-0000-0000-00002E120000}"/>
    <cellStyle name="Millares 2 4 4 2 2 2 3 2" xfId="10456" xr:uid="{00000000-0005-0000-0000-00002F120000}"/>
    <cellStyle name="Millares 2 4 4 2 2 2 3 2 2" xfId="19209" xr:uid="{8A113E9A-050C-42E2-BBB5-EFA71046893D}"/>
    <cellStyle name="Millares 2 4 4 2 2 2 3 2 2 2" xfId="54219" xr:uid="{47FF4245-083A-45AB-88DA-5572BCBCD303}"/>
    <cellStyle name="Millares 2 4 4 2 2 2 3 2 2 3" xfId="36714" xr:uid="{6893908F-C64E-4EE7-B749-CE03C5110EC4}"/>
    <cellStyle name="Millares 2 4 4 2 2 2 3 2 3" xfId="45467" xr:uid="{4709DC63-45CB-497C-B691-D7E47AE0B3C1}"/>
    <cellStyle name="Millares 2 4 4 2 2 2 3 2 4" xfId="27962" xr:uid="{E856F852-F7CB-4CAE-9EF7-BDAF4FA72259}"/>
    <cellStyle name="Millares 2 4 4 2 2 2 3 3" xfId="14833" xr:uid="{F9C4553B-FCE8-4584-B355-0F88DC776FA5}"/>
    <cellStyle name="Millares 2 4 4 2 2 2 3 3 2" xfId="49843" xr:uid="{9991B860-1116-4E85-B057-B6EB16C54382}"/>
    <cellStyle name="Millares 2 4 4 2 2 2 3 3 3" xfId="32338" xr:uid="{20A6121A-058F-48B3-89E1-14A8C4B160C8}"/>
    <cellStyle name="Millares 2 4 4 2 2 2 3 4" xfId="41091" xr:uid="{B41DA37D-8F9B-4B51-B9CE-CEE123AA4E5B}"/>
    <cellStyle name="Millares 2 4 4 2 2 2 3 5" xfId="23586" xr:uid="{27045979-8C0E-416D-89BA-E0527BC62BEA}"/>
    <cellStyle name="Millares 2 4 4 2 2 2 4" xfId="8268" xr:uid="{00000000-0005-0000-0000-000030120000}"/>
    <cellStyle name="Millares 2 4 4 2 2 2 4 2" xfId="17021" xr:uid="{8CB2C727-A706-46E8-9EE8-43BE610A8540}"/>
    <cellStyle name="Millares 2 4 4 2 2 2 4 2 2" xfId="52031" xr:uid="{37D7A269-41AA-4AC2-A5FE-C645B8E41392}"/>
    <cellStyle name="Millares 2 4 4 2 2 2 4 2 3" xfId="34526" xr:uid="{E36AF115-27B8-4F8E-BBF8-EBFC8D839C7D}"/>
    <cellStyle name="Millares 2 4 4 2 2 2 4 3" xfId="43279" xr:uid="{F602DCBE-5E3F-492F-9634-1239E9AD8FFF}"/>
    <cellStyle name="Millares 2 4 4 2 2 2 4 4" xfId="25774" xr:uid="{85AEB5A6-B39D-4A9D-A5F6-AC786CC27731}"/>
    <cellStyle name="Millares 2 4 4 2 2 2 5" xfId="12645" xr:uid="{1EE4DE23-BB45-4E3F-AFD6-62256EFEDF1F}"/>
    <cellStyle name="Millares 2 4 4 2 2 2 5 2" xfId="47655" xr:uid="{2990F597-58BC-40DD-BD6F-3D981A0CFAB2}"/>
    <cellStyle name="Millares 2 4 4 2 2 2 5 3" xfId="30150" xr:uid="{51013570-3084-4564-97E9-4C73F44C28D2}"/>
    <cellStyle name="Millares 2 4 4 2 2 2 6" xfId="38903" xr:uid="{7341DC45-491E-426F-AF38-90A9FC0FEC78}"/>
    <cellStyle name="Millares 2 4 4 2 2 2 7" xfId="21398" xr:uid="{D62053BA-3471-4C09-A67F-0987250DA95E}"/>
    <cellStyle name="Millares 2 4 4 2 2 3" xfId="4436" xr:uid="{00000000-0005-0000-0000-000031120000}"/>
    <cellStyle name="Millares 2 4 4 2 2 3 2" xfId="6625" xr:uid="{00000000-0005-0000-0000-000032120000}"/>
    <cellStyle name="Millares 2 4 4 2 2 3 2 2" xfId="11002" xr:uid="{00000000-0005-0000-0000-000033120000}"/>
    <cellStyle name="Millares 2 4 4 2 2 3 2 2 2" xfId="19755" xr:uid="{D543DFE4-1F9B-44BF-9C01-7B7B6C0C91B1}"/>
    <cellStyle name="Millares 2 4 4 2 2 3 2 2 2 2" xfId="54765" xr:uid="{29E81321-353E-41C3-AD5F-A3B02C287F75}"/>
    <cellStyle name="Millares 2 4 4 2 2 3 2 2 2 3" xfId="37260" xr:uid="{9B6F6CF3-7309-40C6-9787-0C247C52B7DD}"/>
    <cellStyle name="Millares 2 4 4 2 2 3 2 2 3" xfId="46013" xr:uid="{0A5449EF-9CF5-41CA-A1BE-18EB3BE017B7}"/>
    <cellStyle name="Millares 2 4 4 2 2 3 2 2 4" xfId="28508" xr:uid="{29F7E0B8-2EE2-4AEE-BF25-7DDE269F6AA8}"/>
    <cellStyle name="Millares 2 4 4 2 2 3 2 3" xfId="15379" xr:uid="{26797DA5-F4E4-4FBF-A2AA-7A615A20ECD7}"/>
    <cellStyle name="Millares 2 4 4 2 2 3 2 3 2" xfId="50389" xr:uid="{B85CCAC3-33F2-44A6-958B-FD71C52F4B33}"/>
    <cellStyle name="Millares 2 4 4 2 2 3 2 3 3" xfId="32884" xr:uid="{7253B6CA-9513-4235-A3F6-AA4208566923}"/>
    <cellStyle name="Millares 2 4 4 2 2 3 2 4" xfId="41637" xr:uid="{F8B226F8-D962-4D35-91AC-5ABF232B8A9F}"/>
    <cellStyle name="Millares 2 4 4 2 2 3 2 5" xfId="24132" xr:uid="{CAB3A499-CC87-441B-8E2E-642C419D790F}"/>
    <cellStyle name="Millares 2 4 4 2 2 3 3" xfId="8814" xr:uid="{00000000-0005-0000-0000-000034120000}"/>
    <cellStyle name="Millares 2 4 4 2 2 3 3 2" xfId="17567" xr:uid="{7E0229EB-F625-42F2-AB2A-8F9E35371396}"/>
    <cellStyle name="Millares 2 4 4 2 2 3 3 2 2" xfId="52577" xr:uid="{FA3B63E7-1D82-4A7E-BA9B-34814862BF12}"/>
    <cellStyle name="Millares 2 4 4 2 2 3 3 2 3" xfId="35072" xr:uid="{8318F8A9-7693-460A-8B56-47BC82F2568C}"/>
    <cellStyle name="Millares 2 4 4 2 2 3 3 3" xfId="43825" xr:uid="{C313D08A-C0F2-42E7-B415-F746DE67DA27}"/>
    <cellStyle name="Millares 2 4 4 2 2 3 3 4" xfId="26320" xr:uid="{8D714EF5-60E8-44BB-9CF8-47AE4021A5BD}"/>
    <cellStyle name="Millares 2 4 4 2 2 3 4" xfId="13191" xr:uid="{B0FE61C2-2905-4F97-8FEC-CDE0053F7121}"/>
    <cellStyle name="Millares 2 4 4 2 2 3 4 2" xfId="48201" xr:uid="{5214EDCB-075D-40BE-971A-03F80E93FAD2}"/>
    <cellStyle name="Millares 2 4 4 2 2 3 4 3" xfId="30696" xr:uid="{FA1A5CDD-FDC0-4443-B512-9A05135E06D1}"/>
    <cellStyle name="Millares 2 4 4 2 2 3 5" xfId="39449" xr:uid="{70AEE5B0-5B31-4070-8620-4DC09153F3F2}"/>
    <cellStyle name="Millares 2 4 4 2 2 3 6" xfId="21944" xr:uid="{93BD2B78-91DE-45DA-94AC-E0922F9E2CF4}"/>
    <cellStyle name="Millares 2 4 4 2 2 4" xfId="5531" xr:uid="{00000000-0005-0000-0000-000035120000}"/>
    <cellStyle name="Millares 2 4 4 2 2 4 2" xfId="9908" xr:uid="{00000000-0005-0000-0000-000036120000}"/>
    <cellStyle name="Millares 2 4 4 2 2 4 2 2" xfId="18661" xr:uid="{6DF2F88A-CBA0-4508-B2D3-14AE4F48EE17}"/>
    <cellStyle name="Millares 2 4 4 2 2 4 2 2 2" xfId="53671" xr:uid="{B569A049-AAFA-429C-9B6A-15E2A07A91E1}"/>
    <cellStyle name="Millares 2 4 4 2 2 4 2 2 3" xfId="36166" xr:uid="{927AAA42-75BD-4B00-95DF-8E82143BC5C4}"/>
    <cellStyle name="Millares 2 4 4 2 2 4 2 3" xfId="44919" xr:uid="{97362D8D-9B26-4474-9E5C-1FF087E6B4FD}"/>
    <cellStyle name="Millares 2 4 4 2 2 4 2 4" xfId="27414" xr:uid="{BE09A8A7-9BFD-46C7-9E53-127938887820}"/>
    <cellStyle name="Millares 2 4 4 2 2 4 3" xfId="14285" xr:uid="{BE5664B9-1343-47FD-B9BF-CDFF0B41E126}"/>
    <cellStyle name="Millares 2 4 4 2 2 4 3 2" xfId="49295" xr:uid="{2DF5FFA1-51DD-4273-B6B1-3B0BA2EC5837}"/>
    <cellStyle name="Millares 2 4 4 2 2 4 3 3" xfId="31790" xr:uid="{FCDCA2FA-F415-48BC-B17B-103AA2E2EF17}"/>
    <cellStyle name="Millares 2 4 4 2 2 4 4" xfId="40543" xr:uid="{BFC6CBEA-B57F-4DAD-9F7D-E6F3AFB37221}"/>
    <cellStyle name="Millares 2 4 4 2 2 4 5" xfId="23038" xr:uid="{02621F98-B2DE-4277-9964-F884CFC0C110}"/>
    <cellStyle name="Millares 2 4 4 2 2 5" xfId="7720" xr:uid="{00000000-0005-0000-0000-000037120000}"/>
    <cellStyle name="Millares 2 4 4 2 2 5 2" xfId="16473" xr:uid="{BA7124A7-1B09-4BEF-938A-D5FAFD760975}"/>
    <cellStyle name="Millares 2 4 4 2 2 5 2 2" xfId="51483" xr:uid="{BC9538FC-770F-41D9-BD3E-DCE5A4555918}"/>
    <cellStyle name="Millares 2 4 4 2 2 5 2 3" xfId="33978" xr:uid="{A6ABF3C7-B904-4544-8E12-6FC936017534}"/>
    <cellStyle name="Millares 2 4 4 2 2 5 3" xfId="42731" xr:uid="{2040BEE4-D8A9-48E2-8081-9A6222AF0187}"/>
    <cellStyle name="Millares 2 4 4 2 2 5 4" xfId="25226" xr:uid="{12CD3E4B-3527-4F62-9BF0-20ED87BCE926}"/>
    <cellStyle name="Millares 2 4 4 2 2 6" xfId="12097" xr:uid="{D7B60E49-2312-4965-BFD1-D02FEFD94A23}"/>
    <cellStyle name="Millares 2 4 4 2 2 6 2" xfId="47107" xr:uid="{FD066DD1-55A4-4708-8E14-6A4FA9C74852}"/>
    <cellStyle name="Millares 2 4 4 2 2 6 3" xfId="29602" xr:uid="{CB0AF3A3-DD14-4488-A9EC-51CB0464410A}"/>
    <cellStyle name="Millares 2 4 4 2 2 7" xfId="38355" xr:uid="{F0DAA3C7-87F8-4743-8DDD-D564AFA0E1E6}"/>
    <cellStyle name="Millares 2 4 4 2 2 8" xfId="20850" xr:uid="{CBA0846A-8999-4EB1-BBF4-571E225A7FE9}"/>
    <cellStyle name="Millares 2 4 4 2 3" xfId="3614" xr:uid="{00000000-0005-0000-0000-000038120000}"/>
    <cellStyle name="Millares 2 4 4 2 3 2" xfId="4710" xr:uid="{00000000-0005-0000-0000-000039120000}"/>
    <cellStyle name="Millares 2 4 4 2 3 2 2" xfId="6899" xr:uid="{00000000-0005-0000-0000-00003A120000}"/>
    <cellStyle name="Millares 2 4 4 2 3 2 2 2" xfId="11276" xr:uid="{00000000-0005-0000-0000-00003B120000}"/>
    <cellStyle name="Millares 2 4 4 2 3 2 2 2 2" xfId="20029" xr:uid="{AEA05FC0-D2E0-4E65-8CBE-72E3CF38D88A}"/>
    <cellStyle name="Millares 2 4 4 2 3 2 2 2 2 2" xfId="55039" xr:uid="{F08D331F-8D89-4417-A290-52115BF856FC}"/>
    <cellStyle name="Millares 2 4 4 2 3 2 2 2 2 3" xfId="37534" xr:uid="{FCC07ABA-920D-4CBD-B4CC-5F2FA989D482}"/>
    <cellStyle name="Millares 2 4 4 2 3 2 2 2 3" xfId="46287" xr:uid="{29CEE6C3-6C2A-4F3F-9F51-2320D1A5AEF5}"/>
    <cellStyle name="Millares 2 4 4 2 3 2 2 2 4" xfId="28782" xr:uid="{7D6252FE-6C2D-489F-BCD0-1185D62D137A}"/>
    <cellStyle name="Millares 2 4 4 2 3 2 2 3" xfId="15653" xr:uid="{DBDD4B2C-A35B-4DCD-BFE9-CD065DD7ABEF}"/>
    <cellStyle name="Millares 2 4 4 2 3 2 2 3 2" xfId="50663" xr:uid="{96F0800D-9B06-42B4-8526-90F03ADFFD88}"/>
    <cellStyle name="Millares 2 4 4 2 3 2 2 3 3" xfId="33158" xr:uid="{15C3C0FE-E522-41B0-9754-C0A73A054DC2}"/>
    <cellStyle name="Millares 2 4 4 2 3 2 2 4" xfId="41911" xr:uid="{14645DA9-7CAA-47D1-9F38-F1A4DACF32D5}"/>
    <cellStyle name="Millares 2 4 4 2 3 2 2 5" xfId="24406" xr:uid="{1F902938-6D53-4ADC-883B-3F97C872939D}"/>
    <cellStyle name="Millares 2 4 4 2 3 2 3" xfId="9088" xr:uid="{00000000-0005-0000-0000-00003C120000}"/>
    <cellStyle name="Millares 2 4 4 2 3 2 3 2" xfId="17841" xr:uid="{4A783ECE-6BE3-4AB9-BC3A-13D311B94F25}"/>
    <cellStyle name="Millares 2 4 4 2 3 2 3 2 2" xfId="52851" xr:uid="{9B8463EA-C890-483B-885C-0A9C40FFC778}"/>
    <cellStyle name="Millares 2 4 4 2 3 2 3 2 3" xfId="35346" xr:uid="{4E9A0680-D25C-4D3D-A48E-0A757DD18463}"/>
    <cellStyle name="Millares 2 4 4 2 3 2 3 3" xfId="44099" xr:uid="{AD6B0F23-9322-4D02-906B-AB20A2F4F23B}"/>
    <cellStyle name="Millares 2 4 4 2 3 2 3 4" xfId="26594" xr:uid="{E59BD275-566D-4AB7-8A01-699EA93D6E69}"/>
    <cellStyle name="Millares 2 4 4 2 3 2 4" xfId="13465" xr:uid="{287FC260-0D2F-4EAC-B033-E66752EB0938}"/>
    <cellStyle name="Millares 2 4 4 2 3 2 4 2" xfId="48475" xr:uid="{8CC238FE-6459-408D-A3B1-5EEA64F0831D}"/>
    <cellStyle name="Millares 2 4 4 2 3 2 4 3" xfId="30970" xr:uid="{20700BF6-7B9F-400D-97B0-52973059296C}"/>
    <cellStyle name="Millares 2 4 4 2 3 2 5" xfId="39723" xr:uid="{7DD514F6-C4D6-476D-8978-CD6A2AA7ABB0}"/>
    <cellStyle name="Millares 2 4 4 2 3 2 6" xfId="22218" xr:uid="{9EE252CB-00B4-424A-9C72-EE779BF22E71}"/>
    <cellStyle name="Millares 2 4 4 2 3 3" xfId="5805" xr:uid="{00000000-0005-0000-0000-00003D120000}"/>
    <cellStyle name="Millares 2 4 4 2 3 3 2" xfId="10182" xr:uid="{00000000-0005-0000-0000-00003E120000}"/>
    <cellStyle name="Millares 2 4 4 2 3 3 2 2" xfId="18935" xr:uid="{EEBF3124-44F2-43AF-84AA-A87293D0EDA8}"/>
    <cellStyle name="Millares 2 4 4 2 3 3 2 2 2" xfId="53945" xr:uid="{E8813FF9-7643-4C04-9892-DE1B52336C43}"/>
    <cellStyle name="Millares 2 4 4 2 3 3 2 2 3" xfId="36440" xr:uid="{EC500D19-37E4-4A8C-9E1A-99963C16F09B}"/>
    <cellStyle name="Millares 2 4 4 2 3 3 2 3" xfId="45193" xr:uid="{301BB977-39FE-4D3F-A987-4BDBC141B4AC}"/>
    <cellStyle name="Millares 2 4 4 2 3 3 2 4" xfId="27688" xr:uid="{66C1A0F0-563D-4BBE-902A-9669C0B49FBA}"/>
    <cellStyle name="Millares 2 4 4 2 3 3 3" xfId="14559" xr:uid="{5437FD3A-D69A-4731-B1C2-266C33DE367F}"/>
    <cellStyle name="Millares 2 4 4 2 3 3 3 2" xfId="49569" xr:uid="{4B9FD392-639B-4DE1-B08B-03E55DC87287}"/>
    <cellStyle name="Millares 2 4 4 2 3 3 3 3" xfId="32064" xr:uid="{368A1C97-C21B-4341-B7CA-7FF033D49E86}"/>
    <cellStyle name="Millares 2 4 4 2 3 3 4" xfId="40817" xr:uid="{F63B7F5F-588A-4266-B54E-F1B34B2D64AE}"/>
    <cellStyle name="Millares 2 4 4 2 3 3 5" xfId="23312" xr:uid="{9B793874-2475-47A7-A8AB-BF6B27C6AF65}"/>
    <cellStyle name="Millares 2 4 4 2 3 4" xfId="7994" xr:uid="{00000000-0005-0000-0000-00003F120000}"/>
    <cellStyle name="Millares 2 4 4 2 3 4 2" xfId="16747" xr:uid="{95137740-F887-4951-8656-BF5352CC249B}"/>
    <cellStyle name="Millares 2 4 4 2 3 4 2 2" xfId="51757" xr:uid="{8DAA1FAE-5507-4B89-858B-F8A62F7CDFE0}"/>
    <cellStyle name="Millares 2 4 4 2 3 4 2 3" xfId="34252" xr:uid="{4178F5D2-0CC0-4B2E-825D-C0B5778C9490}"/>
    <cellStyle name="Millares 2 4 4 2 3 4 3" xfId="43005" xr:uid="{C1FA660A-3453-4924-ADC4-E482BE57D1FF}"/>
    <cellStyle name="Millares 2 4 4 2 3 4 4" xfId="25500" xr:uid="{CD6C1AEE-E1D3-4E91-B4D5-B8B5E7AF2E64}"/>
    <cellStyle name="Millares 2 4 4 2 3 5" xfId="12371" xr:uid="{F4392D1E-F945-4951-94DB-5B1C274DD9C7}"/>
    <cellStyle name="Millares 2 4 4 2 3 5 2" xfId="47381" xr:uid="{7A56BCBD-6644-4B9D-A2B4-7FBDAFA20A83}"/>
    <cellStyle name="Millares 2 4 4 2 3 5 3" xfId="29876" xr:uid="{65F37409-95AC-4FF5-87ED-520D054363BA}"/>
    <cellStyle name="Millares 2 4 4 2 3 6" xfId="38629" xr:uid="{3547BACB-66C8-4FCC-B69B-0FF3F87372F1}"/>
    <cellStyle name="Millares 2 4 4 2 3 7" xfId="21124" xr:uid="{9A2FF6D6-0A7E-4AAE-B3C4-5EC604FA82BD}"/>
    <cellStyle name="Millares 2 4 4 2 4" xfId="4162" xr:uid="{00000000-0005-0000-0000-000040120000}"/>
    <cellStyle name="Millares 2 4 4 2 4 2" xfId="6351" xr:uid="{00000000-0005-0000-0000-000041120000}"/>
    <cellStyle name="Millares 2 4 4 2 4 2 2" xfId="10728" xr:uid="{00000000-0005-0000-0000-000042120000}"/>
    <cellStyle name="Millares 2 4 4 2 4 2 2 2" xfId="19481" xr:uid="{41C6A53E-DC10-4A95-8702-C85939DE8B03}"/>
    <cellStyle name="Millares 2 4 4 2 4 2 2 2 2" xfId="54491" xr:uid="{FBF99617-626D-4310-8B04-DC4A38712802}"/>
    <cellStyle name="Millares 2 4 4 2 4 2 2 2 3" xfId="36986" xr:uid="{A7E82E75-7CA6-47CE-9AFF-BD7762940016}"/>
    <cellStyle name="Millares 2 4 4 2 4 2 2 3" xfId="45739" xr:uid="{71D548B5-A1F5-48F1-8316-5847A467F204}"/>
    <cellStyle name="Millares 2 4 4 2 4 2 2 4" xfId="28234" xr:uid="{5A32F415-775E-4BDB-A6ED-4A04706B2E84}"/>
    <cellStyle name="Millares 2 4 4 2 4 2 3" xfId="15105" xr:uid="{D26EB827-859D-455B-97B5-AC5773FAF0EE}"/>
    <cellStyle name="Millares 2 4 4 2 4 2 3 2" xfId="50115" xr:uid="{DE7A25F7-FE88-44D9-95B8-4ADED23E2181}"/>
    <cellStyle name="Millares 2 4 4 2 4 2 3 3" xfId="32610" xr:uid="{5F40E4FC-4AB0-4EF0-8E08-F4315163C7D1}"/>
    <cellStyle name="Millares 2 4 4 2 4 2 4" xfId="41363" xr:uid="{CC3968BF-507D-495E-80F1-1FF9DF93D560}"/>
    <cellStyle name="Millares 2 4 4 2 4 2 5" xfId="23858" xr:uid="{335167E7-8FCE-4CF7-B689-4E038438A7D6}"/>
    <cellStyle name="Millares 2 4 4 2 4 3" xfId="8540" xr:uid="{00000000-0005-0000-0000-000043120000}"/>
    <cellStyle name="Millares 2 4 4 2 4 3 2" xfId="17293" xr:uid="{3CDC630A-6E0E-4646-8C8A-2768FBF9AF02}"/>
    <cellStyle name="Millares 2 4 4 2 4 3 2 2" xfId="52303" xr:uid="{1D0998EC-8DAE-4E2F-AFBC-17F11D9CB575}"/>
    <cellStyle name="Millares 2 4 4 2 4 3 2 3" xfId="34798" xr:uid="{E12FC985-3E83-4A15-A091-39E7610DA572}"/>
    <cellStyle name="Millares 2 4 4 2 4 3 3" xfId="43551" xr:uid="{81BB0D3E-0E5E-447F-8FE9-DE2F2F7CFDA8}"/>
    <cellStyle name="Millares 2 4 4 2 4 3 4" xfId="26046" xr:uid="{28AC235D-1833-4B5A-BFC3-3F0C494865ED}"/>
    <cellStyle name="Millares 2 4 4 2 4 4" xfId="12917" xr:uid="{E293EF28-4586-4CB4-9D4A-E2D1669C6219}"/>
    <cellStyle name="Millares 2 4 4 2 4 4 2" xfId="47927" xr:uid="{AF427D7F-C44F-4F22-849D-840477A4F8D2}"/>
    <cellStyle name="Millares 2 4 4 2 4 4 3" xfId="30422" xr:uid="{A10BA998-41A4-481C-A146-746C19472780}"/>
    <cellStyle name="Millares 2 4 4 2 4 5" xfId="39175" xr:uid="{0DB3FFD9-A3F1-435E-B3BE-73CB397367B3}"/>
    <cellStyle name="Millares 2 4 4 2 4 6" xfId="21670" xr:uid="{F81CE9B1-9300-4C8F-8955-15D0C7CC1494}"/>
    <cellStyle name="Millares 2 4 4 2 5" xfId="5257" xr:uid="{00000000-0005-0000-0000-000044120000}"/>
    <cellStyle name="Millares 2 4 4 2 5 2" xfId="9634" xr:uid="{00000000-0005-0000-0000-000045120000}"/>
    <cellStyle name="Millares 2 4 4 2 5 2 2" xfId="18387" xr:uid="{0AB16931-CDC2-41E0-82FF-4534B432E1C1}"/>
    <cellStyle name="Millares 2 4 4 2 5 2 2 2" xfId="53397" xr:uid="{1529F75A-D098-40CD-B89B-8845121228EB}"/>
    <cellStyle name="Millares 2 4 4 2 5 2 2 3" xfId="35892" xr:uid="{51EDF519-290A-442C-B2A4-CC6AC669F3C7}"/>
    <cellStyle name="Millares 2 4 4 2 5 2 3" xfId="44645" xr:uid="{26778FEA-0023-42E4-A2C1-516817F13F70}"/>
    <cellStyle name="Millares 2 4 4 2 5 2 4" xfId="27140" xr:uid="{B5991942-C3A8-443F-935F-1A86A211A446}"/>
    <cellStyle name="Millares 2 4 4 2 5 3" xfId="14011" xr:uid="{8657B553-F103-4616-B9CC-EC838B4F943A}"/>
    <cellStyle name="Millares 2 4 4 2 5 3 2" xfId="49021" xr:uid="{1FB989F9-965C-4E39-AFDE-4884DF4DFF03}"/>
    <cellStyle name="Millares 2 4 4 2 5 3 3" xfId="31516" xr:uid="{C76ACCBE-68EF-4A43-AD92-A6B5445470BB}"/>
    <cellStyle name="Millares 2 4 4 2 5 4" xfId="40269" xr:uid="{BE740054-1EA4-4A5B-A6F1-09D5A876413F}"/>
    <cellStyle name="Millares 2 4 4 2 5 5" xfId="22764" xr:uid="{4BCD6430-3D04-4EBA-ACE7-205142DCFC32}"/>
    <cellStyle name="Millares 2 4 4 2 6" xfId="7446" xr:uid="{00000000-0005-0000-0000-000046120000}"/>
    <cellStyle name="Millares 2 4 4 2 6 2" xfId="16199" xr:uid="{7063240D-018F-4C7B-8DB2-D1510200568C}"/>
    <cellStyle name="Millares 2 4 4 2 6 2 2" xfId="51209" xr:uid="{02DB890F-321B-4581-B9C8-DFF3EC601005}"/>
    <cellStyle name="Millares 2 4 4 2 6 2 3" xfId="33704" xr:uid="{E7B52F47-64AA-4830-8C65-3077DC138F65}"/>
    <cellStyle name="Millares 2 4 4 2 6 3" xfId="42457" xr:uid="{9130009B-51C8-4F86-AFC2-8A4A8FBD43B9}"/>
    <cellStyle name="Millares 2 4 4 2 6 4" xfId="24952" xr:uid="{81989D30-66E8-410B-8209-C7349180DD59}"/>
    <cellStyle name="Millares 2 4 4 2 7" xfId="11823" xr:uid="{D393F157-9A4D-4C73-B631-F11482048BDA}"/>
    <cellStyle name="Millares 2 4 4 2 7 2" xfId="46833" xr:uid="{24816955-F42D-4310-8C5C-7E719770E7E3}"/>
    <cellStyle name="Millares 2 4 4 2 7 3" xfId="29328" xr:uid="{6D23F94D-BB06-4026-9A3E-A90A47649FE1}"/>
    <cellStyle name="Millares 2 4 4 2 8" xfId="38081" xr:uid="{CD82FFF9-386C-48DC-899D-2C67A8EF2EB9}"/>
    <cellStyle name="Millares 2 4 4 2 9" xfId="20576" xr:uid="{38C7157B-FD21-4B20-A6B0-1AB37F6D24C8}"/>
    <cellStyle name="Millares 2 4 4 3" xfId="3223" xr:uid="{00000000-0005-0000-0000-000047120000}"/>
    <cellStyle name="Millares 2 4 4 3 2" xfId="3776" xr:uid="{00000000-0005-0000-0000-000048120000}"/>
    <cellStyle name="Millares 2 4 4 3 2 2" xfId="4872" xr:uid="{00000000-0005-0000-0000-000049120000}"/>
    <cellStyle name="Millares 2 4 4 3 2 2 2" xfId="7061" xr:uid="{00000000-0005-0000-0000-00004A120000}"/>
    <cellStyle name="Millares 2 4 4 3 2 2 2 2" xfId="11438" xr:uid="{00000000-0005-0000-0000-00004B120000}"/>
    <cellStyle name="Millares 2 4 4 3 2 2 2 2 2" xfId="20191" xr:uid="{62DA284B-35B7-40C5-A040-2E1F85407549}"/>
    <cellStyle name="Millares 2 4 4 3 2 2 2 2 2 2" xfId="55201" xr:uid="{84BA24F6-2F0F-4434-981C-9807DFD0E865}"/>
    <cellStyle name="Millares 2 4 4 3 2 2 2 2 2 3" xfId="37696" xr:uid="{A996360E-904E-471A-B391-B721D99CDB7E}"/>
    <cellStyle name="Millares 2 4 4 3 2 2 2 2 3" xfId="46449" xr:uid="{C8CFD898-94F0-4688-9BE0-6A0A9FEBD307}"/>
    <cellStyle name="Millares 2 4 4 3 2 2 2 2 4" xfId="28944" xr:uid="{9D9EEA1E-D429-4DA5-ACBD-5E5660ABA57F}"/>
    <cellStyle name="Millares 2 4 4 3 2 2 2 3" xfId="15815" xr:uid="{488475AD-D385-4E43-99BC-52893A140004}"/>
    <cellStyle name="Millares 2 4 4 3 2 2 2 3 2" xfId="50825" xr:uid="{D7D0E845-BA0E-4BC7-898C-E2513F09EF02}"/>
    <cellStyle name="Millares 2 4 4 3 2 2 2 3 3" xfId="33320" xr:uid="{078EAFA8-CEAC-4085-BF46-558FDC2ADFB6}"/>
    <cellStyle name="Millares 2 4 4 3 2 2 2 4" xfId="42073" xr:uid="{3F019C7A-D31D-4FCA-9C1F-5BB91E9C18C7}"/>
    <cellStyle name="Millares 2 4 4 3 2 2 2 5" xfId="24568" xr:uid="{CB6D442F-21FC-44C6-BA75-364E8328C7C7}"/>
    <cellStyle name="Millares 2 4 4 3 2 2 3" xfId="9250" xr:uid="{00000000-0005-0000-0000-00004C120000}"/>
    <cellStyle name="Millares 2 4 4 3 2 2 3 2" xfId="18003" xr:uid="{3B7E3519-B87F-4B05-B0C7-228CCEE609C1}"/>
    <cellStyle name="Millares 2 4 4 3 2 2 3 2 2" xfId="53013" xr:uid="{FAC01332-E216-449C-B196-8F4321F3ED3D}"/>
    <cellStyle name="Millares 2 4 4 3 2 2 3 2 3" xfId="35508" xr:uid="{2CD63E94-E2F3-4CD0-9BA9-2735CFE99D5F}"/>
    <cellStyle name="Millares 2 4 4 3 2 2 3 3" xfId="44261" xr:uid="{9978C072-6B88-49E0-B284-F772B1454737}"/>
    <cellStyle name="Millares 2 4 4 3 2 2 3 4" xfId="26756" xr:uid="{60259C67-1805-4666-A2C9-F1F2C3452DD5}"/>
    <cellStyle name="Millares 2 4 4 3 2 2 4" xfId="13627" xr:uid="{B210748A-5B1C-4A4B-A61D-E60AEDC84D6E}"/>
    <cellStyle name="Millares 2 4 4 3 2 2 4 2" xfId="48637" xr:uid="{9033AEA4-B4CA-4D65-8D41-C55C0337D80F}"/>
    <cellStyle name="Millares 2 4 4 3 2 2 4 3" xfId="31132" xr:uid="{D883A262-B631-42DB-9C52-51B175BB0B46}"/>
    <cellStyle name="Millares 2 4 4 3 2 2 5" xfId="39885" xr:uid="{C41A0D80-BF9C-4B50-8A67-DBEB3FE1CB2D}"/>
    <cellStyle name="Millares 2 4 4 3 2 2 6" xfId="22380" xr:uid="{512DC64E-D52C-47A4-BD0F-F3302B8D05E8}"/>
    <cellStyle name="Millares 2 4 4 3 2 3" xfId="5967" xr:uid="{00000000-0005-0000-0000-00004D120000}"/>
    <cellStyle name="Millares 2 4 4 3 2 3 2" xfId="10344" xr:uid="{00000000-0005-0000-0000-00004E120000}"/>
    <cellStyle name="Millares 2 4 4 3 2 3 2 2" xfId="19097" xr:uid="{6DB86497-3F52-4A81-B4F4-1155D3D54628}"/>
    <cellStyle name="Millares 2 4 4 3 2 3 2 2 2" xfId="54107" xr:uid="{DCE6B1C6-BC89-4FB4-B7DA-BBBBF4E0C5A0}"/>
    <cellStyle name="Millares 2 4 4 3 2 3 2 2 3" xfId="36602" xr:uid="{697DE14E-5791-4A32-B467-0FC1D4CC85A4}"/>
    <cellStyle name="Millares 2 4 4 3 2 3 2 3" xfId="45355" xr:uid="{F213ADC6-DAB9-47F0-988C-8E9DE4793EBC}"/>
    <cellStyle name="Millares 2 4 4 3 2 3 2 4" xfId="27850" xr:uid="{7148159A-4E51-47FF-9D39-E4EEBE09D5C4}"/>
    <cellStyle name="Millares 2 4 4 3 2 3 3" xfId="14721" xr:uid="{5231134A-985F-46E5-908C-14EF3967E5A8}"/>
    <cellStyle name="Millares 2 4 4 3 2 3 3 2" xfId="49731" xr:uid="{121B9005-FF2B-47A4-932B-D58C659B88CE}"/>
    <cellStyle name="Millares 2 4 4 3 2 3 3 3" xfId="32226" xr:uid="{47CE72D3-BB98-4CC3-9F29-642F67C0AE9B}"/>
    <cellStyle name="Millares 2 4 4 3 2 3 4" xfId="40979" xr:uid="{0B577CD1-2640-4656-98FF-96EE12DD78C0}"/>
    <cellStyle name="Millares 2 4 4 3 2 3 5" xfId="23474" xr:uid="{5F9506CC-97FA-4932-9F04-8B2FA4187F9D}"/>
    <cellStyle name="Millares 2 4 4 3 2 4" xfId="8156" xr:uid="{00000000-0005-0000-0000-00004F120000}"/>
    <cellStyle name="Millares 2 4 4 3 2 4 2" xfId="16909" xr:uid="{F7FBA771-8433-44DD-9440-B8BE57CA91EC}"/>
    <cellStyle name="Millares 2 4 4 3 2 4 2 2" xfId="51919" xr:uid="{3C7179F0-924D-4488-8E18-D0B8A27C2EBA}"/>
    <cellStyle name="Millares 2 4 4 3 2 4 2 3" xfId="34414" xr:uid="{FDEC3E8B-E2D8-49FF-BB5B-F913985D781E}"/>
    <cellStyle name="Millares 2 4 4 3 2 4 3" xfId="43167" xr:uid="{2D503963-B7DE-44B0-B374-027C998914FD}"/>
    <cellStyle name="Millares 2 4 4 3 2 4 4" xfId="25662" xr:uid="{78E24C84-0042-4692-AF12-33D60FEA96EF}"/>
    <cellStyle name="Millares 2 4 4 3 2 5" xfId="12533" xr:uid="{3F74556A-844E-4E27-9DBC-70146A396F4B}"/>
    <cellStyle name="Millares 2 4 4 3 2 5 2" xfId="47543" xr:uid="{F1A4F6FD-A508-49F6-9F98-61050EC9D84B}"/>
    <cellStyle name="Millares 2 4 4 3 2 5 3" xfId="30038" xr:uid="{F5847179-8B46-45C8-88B3-7E657409584E}"/>
    <cellStyle name="Millares 2 4 4 3 2 6" xfId="38791" xr:uid="{6A9CDB55-C700-4907-B66C-5CB109316CF2}"/>
    <cellStyle name="Millares 2 4 4 3 2 7" xfId="21286" xr:uid="{971AD73C-E59B-443F-9A57-EF2F167B54AB}"/>
    <cellStyle name="Millares 2 4 4 3 3" xfId="4324" xr:uid="{00000000-0005-0000-0000-000050120000}"/>
    <cellStyle name="Millares 2 4 4 3 3 2" xfId="6513" xr:uid="{00000000-0005-0000-0000-000051120000}"/>
    <cellStyle name="Millares 2 4 4 3 3 2 2" xfId="10890" xr:uid="{00000000-0005-0000-0000-000052120000}"/>
    <cellStyle name="Millares 2 4 4 3 3 2 2 2" xfId="19643" xr:uid="{EB1F0013-B484-4AD4-8226-3BBDDED307D7}"/>
    <cellStyle name="Millares 2 4 4 3 3 2 2 2 2" xfId="54653" xr:uid="{48CED2AC-AA8B-4F8A-A40E-C0C4460F5557}"/>
    <cellStyle name="Millares 2 4 4 3 3 2 2 2 3" xfId="37148" xr:uid="{54D6CFF9-46CD-4300-9A1E-04F536ACCA01}"/>
    <cellStyle name="Millares 2 4 4 3 3 2 2 3" xfId="45901" xr:uid="{81A56EF5-B502-489A-B6BB-9F415AB258FC}"/>
    <cellStyle name="Millares 2 4 4 3 3 2 2 4" xfId="28396" xr:uid="{D88A8424-0359-4CEE-90E5-23BA0B3C6E75}"/>
    <cellStyle name="Millares 2 4 4 3 3 2 3" xfId="15267" xr:uid="{75F4D5B3-1FC5-4D63-BBEA-1645A9FC3C8B}"/>
    <cellStyle name="Millares 2 4 4 3 3 2 3 2" xfId="50277" xr:uid="{B0A1AA0E-F7DF-45D6-B00C-2904BC89139E}"/>
    <cellStyle name="Millares 2 4 4 3 3 2 3 3" xfId="32772" xr:uid="{072BD6E7-9ADA-4026-A82E-585E90ACA07E}"/>
    <cellStyle name="Millares 2 4 4 3 3 2 4" xfId="41525" xr:uid="{F0611D57-2A0A-4CA8-9A30-15E224BF82D1}"/>
    <cellStyle name="Millares 2 4 4 3 3 2 5" xfId="24020" xr:uid="{348C4354-0071-4ED9-AC30-4B061DFAA975}"/>
    <cellStyle name="Millares 2 4 4 3 3 3" xfId="8702" xr:uid="{00000000-0005-0000-0000-000053120000}"/>
    <cellStyle name="Millares 2 4 4 3 3 3 2" xfId="17455" xr:uid="{E94E5D4F-88A4-404D-9DFB-02A7094933D5}"/>
    <cellStyle name="Millares 2 4 4 3 3 3 2 2" xfId="52465" xr:uid="{544A8A89-93A8-44BC-84A7-2A176958B997}"/>
    <cellStyle name="Millares 2 4 4 3 3 3 2 3" xfId="34960" xr:uid="{3D0E5F4D-7BB2-4DA4-87DD-8D08B75F9E51}"/>
    <cellStyle name="Millares 2 4 4 3 3 3 3" xfId="43713" xr:uid="{A0B56C3D-A81F-462B-BF8D-C7527678771F}"/>
    <cellStyle name="Millares 2 4 4 3 3 3 4" xfId="26208" xr:uid="{89188A7E-39AC-4BBF-9FF6-0729724B6DA5}"/>
    <cellStyle name="Millares 2 4 4 3 3 4" xfId="13079" xr:uid="{4BDC0759-589B-4A99-87AF-00A173639CF9}"/>
    <cellStyle name="Millares 2 4 4 3 3 4 2" xfId="48089" xr:uid="{2D631636-5671-4141-9717-0FDFC00D0C48}"/>
    <cellStyle name="Millares 2 4 4 3 3 4 3" xfId="30584" xr:uid="{055A43BA-863A-4E29-94C0-4623278A5FCE}"/>
    <cellStyle name="Millares 2 4 4 3 3 5" xfId="39337" xr:uid="{D2D9E77B-0685-4284-9240-3EADAFB568B3}"/>
    <cellStyle name="Millares 2 4 4 3 3 6" xfId="21832" xr:uid="{A46E64DB-A314-4A34-A920-FE2AACD53288}"/>
    <cellStyle name="Millares 2 4 4 3 4" xfId="5419" xr:uid="{00000000-0005-0000-0000-000054120000}"/>
    <cellStyle name="Millares 2 4 4 3 4 2" xfId="9796" xr:uid="{00000000-0005-0000-0000-000055120000}"/>
    <cellStyle name="Millares 2 4 4 3 4 2 2" xfId="18549" xr:uid="{6022A8D5-6F3B-4800-905D-F9D02FDE0DC0}"/>
    <cellStyle name="Millares 2 4 4 3 4 2 2 2" xfId="53559" xr:uid="{C7C9DA7E-FCB4-4EE1-A29B-4E22DC3BE738}"/>
    <cellStyle name="Millares 2 4 4 3 4 2 2 3" xfId="36054" xr:uid="{1FDE8E4C-5F38-4B89-80AF-D8193B1428CC}"/>
    <cellStyle name="Millares 2 4 4 3 4 2 3" xfId="44807" xr:uid="{597FDCD4-FC37-46FB-95B0-E085F1B8C28E}"/>
    <cellStyle name="Millares 2 4 4 3 4 2 4" xfId="27302" xr:uid="{93DFACA1-AC4A-45E7-B943-9999483875BD}"/>
    <cellStyle name="Millares 2 4 4 3 4 3" xfId="14173" xr:uid="{0D1278F2-C4A7-4FE3-B153-E1BB1989E65A}"/>
    <cellStyle name="Millares 2 4 4 3 4 3 2" xfId="49183" xr:uid="{415F1705-9263-405F-A76C-C54264AD126A}"/>
    <cellStyle name="Millares 2 4 4 3 4 3 3" xfId="31678" xr:uid="{51EB21A6-5A4C-4022-B233-ECFFC30F8A7E}"/>
    <cellStyle name="Millares 2 4 4 3 4 4" xfId="40431" xr:uid="{2590AE1E-A3A6-4144-B2AF-F9033D91112C}"/>
    <cellStyle name="Millares 2 4 4 3 4 5" xfId="22926" xr:uid="{00E2A65D-5D7B-4EAA-BDD2-12ACEE98AB9F}"/>
    <cellStyle name="Millares 2 4 4 3 5" xfId="7608" xr:uid="{00000000-0005-0000-0000-000056120000}"/>
    <cellStyle name="Millares 2 4 4 3 5 2" xfId="16361" xr:uid="{1B60D94C-EE93-418C-9CAD-E75CE4C31F8E}"/>
    <cellStyle name="Millares 2 4 4 3 5 2 2" xfId="51371" xr:uid="{02B7D8E7-FB95-45DE-AE06-863EFDCB97A3}"/>
    <cellStyle name="Millares 2 4 4 3 5 2 3" xfId="33866" xr:uid="{BBA0D292-BE65-4254-BC4A-463AF86BC5A2}"/>
    <cellStyle name="Millares 2 4 4 3 5 3" xfId="42619" xr:uid="{088AF163-CA1D-487B-B89B-B68921C4EB68}"/>
    <cellStyle name="Millares 2 4 4 3 5 4" xfId="25114" xr:uid="{15F31731-D75A-44BD-A5CE-513A6F8221F4}"/>
    <cellStyle name="Millares 2 4 4 3 6" xfId="11985" xr:uid="{CE8BCA81-05CB-4CD2-BD97-D26DABF5B9D4}"/>
    <cellStyle name="Millares 2 4 4 3 6 2" xfId="46995" xr:uid="{8A6EBDE2-61D9-423B-B791-176ED7DCE4FE}"/>
    <cellStyle name="Millares 2 4 4 3 6 3" xfId="29490" xr:uid="{45958E5E-65EE-4B11-843F-F61807D48A8D}"/>
    <cellStyle name="Millares 2 4 4 3 7" xfId="38243" xr:uid="{77B8F93D-DCE6-4F51-82DE-57843926FC42}"/>
    <cellStyle name="Millares 2 4 4 3 8" xfId="20738" xr:uid="{ED8DEB12-585B-4802-BB52-C36103CCF85D}"/>
    <cellStyle name="Millares 2 4 4 4" xfId="3502" xr:uid="{00000000-0005-0000-0000-000057120000}"/>
    <cellStyle name="Millares 2 4 4 4 2" xfId="4598" xr:uid="{00000000-0005-0000-0000-000058120000}"/>
    <cellStyle name="Millares 2 4 4 4 2 2" xfId="6787" xr:uid="{00000000-0005-0000-0000-000059120000}"/>
    <cellStyle name="Millares 2 4 4 4 2 2 2" xfId="11164" xr:uid="{00000000-0005-0000-0000-00005A120000}"/>
    <cellStyle name="Millares 2 4 4 4 2 2 2 2" xfId="19917" xr:uid="{339F22FD-039B-4DB3-8251-CA213EBB9192}"/>
    <cellStyle name="Millares 2 4 4 4 2 2 2 2 2" xfId="54927" xr:uid="{15F21FD4-0F49-4F99-9E14-0FEA269DC0C6}"/>
    <cellStyle name="Millares 2 4 4 4 2 2 2 2 3" xfId="37422" xr:uid="{D579C93E-D644-4207-B24A-D82CD3BEDE14}"/>
    <cellStyle name="Millares 2 4 4 4 2 2 2 3" xfId="46175" xr:uid="{11DCED3E-8361-4F2E-8E6F-EE0D76F18AEC}"/>
    <cellStyle name="Millares 2 4 4 4 2 2 2 4" xfId="28670" xr:uid="{3E8EF650-438A-42F4-AB39-792EEC691066}"/>
    <cellStyle name="Millares 2 4 4 4 2 2 3" xfId="15541" xr:uid="{78AA0651-2A57-487F-B809-6D2255556999}"/>
    <cellStyle name="Millares 2 4 4 4 2 2 3 2" xfId="50551" xr:uid="{6245E04E-D8FE-45E3-9C15-4A565D3B016F}"/>
    <cellStyle name="Millares 2 4 4 4 2 2 3 3" xfId="33046" xr:uid="{B26C08A7-00B9-4179-9A63-0C9A3CCF048F}"/>
    <cellStyle name="Millares 2 4 4 4 2 2 4" xfId="41799" xr:uid="{D45A720A-1FE3-40D9-9D1F-F05BBC7B2F09}"/>
    <cellStyle name="Millares 2 4 4 4 2 2 5" xfId="24294" xr:uid="{B44FA1DD-E1DD-4AE7-B053-B603FF4B8B2B}"/>
    <cellStyle name="Millares 2 4 4 4 2 3" xfId="8976" xr:uid="{00000000-0005-0000-0000-00005B120000}"/>
    <cellStyle name="Millares 2 4 4 4 2 3 2" xfId="17729" xr:uid="{DDECAC59-36EA-4EA3-88C8-36462058F3B3}"/>
    <cellStyle name="Millares 2 4 4 4 2 3 2 2" xfId="52739" xr:uid="{B721A11E-49B1-4D0D-BBF3-67BBDFE72598}"/>
    <cellStyle name="Millares 2 4 4 4 2 3 2 3" xfId="35234" xr:uid="{796B5C39-F455-456A-AD84-59B766801FB6}"/>
    <cellStyle name="Millares 2 4 4 4 2 3 3" xfId="43987" xr:uid="{BCBAE9AB-4D1B-4D55-9EEF-8B876E5FD9FE}"/>
    <cellStyle name="Millares 2 4 4 4 2 3 4" xfId="26482" xr:uid="{1C88477C-0EA8-4E11-84E3-17914DB6A7B8}"/>
    <cellStyle name="Millares 2 4 4 4 2 4" xfId="13353" xr:uid="{68BD61E6-2CA0-467E-BDF7-C0FC69D7666D}"/>
    <cellStyle name="Millares 2 4 4 4 2 4 2" xfId="48363" xr:uid="{965F963E-21B0-4E63-85FA-A43EE781308F}"/>
    <cellStyle name="Millares 2 4 4 4 2 4 3" xfId="30858" xr:uid="{882D4F9A-231B-43F0-AEE4-6D2D147F764E}"/>
    <cellStyle name="Millares 2 4 4 4 2 5" xfId="39611" xr:uid="{D027E5AC-ED6A-4BD5-BB5D-73E15634644C}"/>
    <cellStyle name="Millares 2 4 4 4 2 6" xfId="22106" xr:uid="{36C111EA-3F3C-4577-9DF3-53D55E86DAC3}"/>
    <cellStyle name="Millares 2 4 4 4 3" xfId="5693" xr:uid="{00000000-0005-0000-0000-00005C120000}"/>
    <cellStyle name="Millares 2 4 4 4 3 2" xfId="10070" xr:uid="{00000000-0005-0000-0000-00005D120000}"/>
    <cellStyle name="Millares 2 4 4 4 3 2 2" xfId="18823" xr:uid="{7EAFF3F7-6B3F-48A9-83E1-12573E695BF4}"/>
    <cellStyle name="Millares 2 4 4 4 3 2 2 2" xfId="53833" xr:uid="{6E22264C-528A-4C18-BD49-8627A72038CE}"/>
    <cellStyle name="Millares 2 4 4 4 3 2 2 3" xfId="36328" xr:uid="{CF9B9167-09D8-4109-9B5B-5EDAC5C5172C}"/>
    <cellStyle name="Millares 2 4 4 4 3 2 3" xfId="45081" xr:uid="{BBAD8420-6F54-4C5E-AE36-9B896E798422}"/>
    <cellStyle name="Millares 2 4 4 4 3 2 4" xfId="27576" xr:uid="{0AF60477-E53A-444C-966E-C9DC3FCAF2E1}"/>
    <cellStyle name="Millares 2 4 4 4 3 3" xfId="14447" xr:uid="{22B5F13C-BAB2-433D-9E28-1E731544DFFD}"/>
    <cellStyle name="Millares 2 4 4 4 3 3 2" xfId="49457" xr:uid="{A66DB86D-1B1A-447D-877D-F56B5B02BC74}"/>
    <cellStyle name="Millares 2 4 4 4 3 3 3" xfId="31952" xr:uid="{484DDB73-E5C8-4B8D-AE7C-9B6526B59D5A}"/>
    <cellStyle name="Millares 2 4 4 4 3 4" xfId="40705" xr:uid="{AB889F93-C0A6-4528-8EF4-F8FD9EEE3D62}"/>
    <cellStyle name="Millares 2 4 4 4 3 5" xfId="23200" xr:uid="{28F5FE59-E004-46DA-A410-81EDCD3705BF}"/>
    <cellStyle name="Millares 2 4 4 4 4" xfId="7882" xr:uid="{00000000-0005-0000-0000-00005E120000}"/>
    <cellStyle name="Millares 2 4 4 4 4 2" xfId="16635" xr:uid="{E5603B30-F700-4D1A-BEE7-809BBF8B3B0A}"/>
    <cellStyle name="Millares 2 4 4 4 4 2 2" xfId="51645" xr:uid="{46E83172-6865-4D92-B4C1-4134039E7F4C}"/>
    <cellStyle name="Millares 2 4 4 4 4 2 3" xfId="34140" xr:uid="{1A1888B7-2A5C-4DA2-A121-0499DC187C34}"/>
    <cellStyle name="Millares 2 4 4 4 4 3" xfId="42893" xr:uid="{B6CA1568-60C2-4CA6-8829-F83DD39E150A}"/>
    <cellStyle name="Millares 2 4 4 4 4 4" xfId="25388" xr:uid="{78055488-F1E3-466A-885F-E83FD1C9FEC2}"/>
    <cellStyle name="Millares 2 4 4 4 5" xfId="12259" xr:uid="{FE800432-D835-4F23-AB63-E0435F7DF72E}"/>
    <cellStyle name="Millares 2 4 4 4 5 2" xfId="47269" xr:uid="{97118E39-9335-43EE-8CE3-0DBDED74F539}"/>
    <cellStyle name="Millares 2 4 4 4 5 3" xfId="29764" xr:uid="{BB85B35C-7221-45D3-82BE-B5782F075117}"/>
    <cellStyle name="Millares 2 4 4 4 6" xfId="38517" xr:uid="{F7E8FA1D-C79B-4571-AD82-E503AEE3171B}"/>
    <cellStyle name="Millares 2 4 4 4 7" xfId="21012" xr:uid="{D086A57B-9807-4F70-AEC0-47EB5B011037}"/>
    <cellStyle name="Millares 2 4 4 5" xfId="4050" xr:uid="{00000000-0005-0000-0000-00005F120000}"/>
    <cellStyle name="Millares 2 4 4 5 2" xfId="6239" xr:uid="{00000000-0005-0000-0000-000060120000}"/>
    <cellStyle name="Millares 2 4 4 5 2 2" xfId="10616" xr:uid="{00000000-0005-0000-0000-000061120000}"/>
    <cellStyle name="Millares 2 4 4 5 2 2 2" xfId="19369" xr:uid="{BFFAAACC-95FC-47D9-8549-4A5CD5383B9F}"/>
    <cellStyle name="Millares 2 4 4 5 2 2 2 2" xfId="54379" xr:uid="{74CF3B6B-7A18-49C0-9493-EA04EFB55EF3}"/>
    <cellStyle name="Millares 2 4 4 5 2 2 2 3" xfId="36874" xr:uid="{C66D109B-B031-48F3-9839-CDFFC1D4015C}"/>
    <cellStyle name="Millares 2 4 4 5 2 2 3" xfId="45627" xr:uid="{77B36F66-51A4-420D-8998-7AEB59D80DE5}"/>
    <cellStyle name="Millares 2 4 4 5 2 2 4" xfId="28122" xr:uid="{1DE0D5AA-BD42-4D6F-ACC8-358BEB0F90EA}"/>
    <cellStyle name="Millares 2 4 4 5 2 3" xfId="14993" xr:uid="{1267AD07-ECEB-41B7-B9C1-044403AFC03E}"/>
    <cellStyle name="Millares 2 4 4 5 2 3 2" xfId="50003" xr:uid="{26D6E81B-5ABA-499C-B549-08B517C1AEF3}"/>
    <cellStyle name="Millares 2 4 4 5 2 3 3" xfId="32498" xr:uid="{05F970F5-39A8-4568-BD03-346EE7C5CCB7}"/>
    <cellStyle name="Millares 2 4 4 5 2 4" xfId="41251" xr:uid="{E0556D84-6677-41CD-84B8-A57539C8015E}"/>
    <cellStyle name="Millares 2 4 4 5 2 5" xfId="23746" xr:uid="{11AA61FA-F138-470F-B5DA-DE74E3409143}"/>
    <cellStyle name="Millares 2 4 4 5 3" xfId="8428" xr:uid="{00000000-0005-0000-0000-000062120000}"/>
    <cellStyle name="Millares 2 4 4 5 3 2" xfId="17181" xr:uid="{FAE8E558-630B-490C-8ADE-079F7C28C354}"/>
    <cellStyle name="Millares 2 4 4 5 3 2 2" xfId="52191" xr:uid="{705296AF-06CF-44EF-A2B1-688B1C6EF15C}"/>
    <cellStyle name="Millares 2 4 4 5 3 2 3" xfId="34686" xr:uid="{A5BC947B-9A9E-46E2-A21B-BDB1C3C35C88}"/>
    <cellStyle name="Millares 2 4 4 5 3 3" xfId="43439" xr:uid="{8DC3BCE6-6622-4A4D-BD6A-A030CD7AA635}"/>
    <cellStyle name="Millares 2 4 4 5 3 4" xfId="25934" xr:uid="{A04A757D-1C20-40F1-9E91-74E0782E05A6}"/>
    <cellStyle name="Millares 2 4 4 5 4" xfId="12805" xr:uid="{97C65DFB-DB57-4A37-A1E4-48E1FBAA285F}"/>
    <cellStyle name="Millares 2 4 4 5 4 2" xfId="47815" xr:uid="{9CBC761F-328F-4206-B922-6FE64BEEDCB0}"/>
    <cellStyle name="Millares 2 4 4 5 4 3" xfId="30310" xr:uid="{8ADFC714-9DEE-4548-A4E6-D606C1CB3848}"/>
    <cellStyle name="Millares 2 4 4 5 5" xfId="39063" xr:uid="{BDE77D96-0646-4CD5-8F8C-0B462C43E19C}"/>
    <cellStyle name="Millares 2 4 4 5 6" xfId="21558" xr:uid="{A370BE2C-630C-439F-99AF-D582FAEE2A3E}"/>
    <cellStyle name="Millares 2 4 4 6" xfId="5145" xr:uid="{00000000-0005-0000-0000-000063120000}"/>
    <cellStyle name="Millares 2 4 4 6 2" xfId="9522" xr:uid="{00000000-0005-0000-0000-000064120000}"/>
    <cellStyle name="Millares 2 4 4 6 2 2" xfId="18275" xr:uid="{8212590A-9F70-4E12-AB70-AA9441A0E25A}"/>
    <cellStyle name="Millares 2 4 4 6 2 2 2" xfId="53285" xr:uid="{B1BCE02E-1C52-4810-B891-D9A89AC0EAC3}"/>
    <cellStyle name="Millares 2 4 4 6 2 2 3" xfId="35780" xr:uid="{B1B8CC50-FF0D-466C-B9AB-397E006D0145}"/>
    <cellStyle name="Millares 2 4 4 6 2 3" xfId="44533" xr:uid="{0EF2A390-1408-43EB-ADC7-C579F55B67A0}"/>
    <cellStyle name="Millares 2 4 4 6 2 4" xfId="27028" xr:uid="{459D3FD5-6BF5-4675-A52F-4F347F6CDF51}"/>
    <cellStyle name="Millares 2 4 4 6 3" xfId="13899" xr:uid="{DD468AE9-52A5-4974-A6A2-DAC06B9011A7}"/>
    <cellStyle name="Millares 2 4 4 6 3 2" xfId="48909" xr:uid="{D949E484-908F-401F-934E-5DABE5D6467B}"/>
    <cellStyle name="Millares 2 4 4 6 3 3" xfId="31404" xr:uid="{41974B5B-2D24-4915-9252-21AF87CF4BE0}"/>
    <cellStyle name="Millares 2 4 4 6 4" xfId="40157" xr:uid="{625D9125-BE09-4A23-9B7C-615FE089013C}"/>
    <cellStyle name="Millares 2 4 4 6 5" xfId="22652" xr:uid="{28ED4AEF-05E6-432A-854F-832A1497F080}"/>
    <cellStyle name="Millares 2 4 4 7" xfId="7334" xr:uid="{00000000-0005-0000-0000-000065120000}"/>
    <cellStyle name="Millares 2 4 4 7 2" xfId="16087" xr:uid="{3BE79BA6-753C-4AA2-868C-47E62F6A96BD}"/>
    <cellStyle name="Millares 2 4 4 7 2 2" xfId="51097" xr:uid="{A2AE85BA-6EF5-44B3-BE33-5230B6F95F63}"/>
    <cellStyle name="Millares 2 4 4 7 2 3" xfId="33592" xr:uid="{875A59A0-35C6-4488-B332-EE8F0DB50E50}"/>
    <cellStyle name="Millares 2 4 4 7 3" xfId="42345" xr:uid="{7010C42F-5E1F-41D9-B1C0-C647CE76BBE0}"/>
    <cellStyle name="Millares 2 4 4 7 4" xfId="24840" xr:uid="{90798C4E-1C6A-4BC5-81A8-DE5F76B684FD}"/>
    <cellStyle name="Millares 2 4 4 8" xfId="11711" xr:uid="{834368B6-3F90-490C-A72A-A11E0F25A8DD}"/>
    <cellStyle name="Millares 2 4 4 8 2" xfId="46721" xr:uid="{84B5EB48-5AB5-4E8C-85F7-589A0BF0D88B}"/>
    <cellStyle name="Millares 2 4 4 8 3" xfId="29216" xr:uid="{67C2488A-1441-4B6F-BBE2-9524C0711EDC}"/>
    <cellStyle name="Millares 2 4 4 9" xfId="37969" xr:uid="{AC57F6A8-DBE6-4B4F-A0A3-90169760D1C2}"/>
    <cellStyle name="Millares 2 4 5" xfId="3002" xr:uid="{00000000-0005-0000-0000-000066120000}"/>
    <cellStyle name="Millares 2 4 5 2" xfId="3278" xr:uid="{00000000-0005-0000-0000-000067120000}"/>
    <cellStyle name="Millares 2 4 5 2 2" xfId="3831" xr:uid="{00000000-0005-0000-0000-000068120000}"/>
    <cellStyle name="Millares 2 4 5 2 2 2" xfId="4927" xr:uid="{00000000-0005-0000-0000-000069120000}"/>
    <cellStyle name="Millares 2 4 5 2 2 2 2" xfId="7116" xr:uid="{00000000-0005-0000-0000-00006A120000}"/>
    <cellStyle name="Millares 2 4 5 2 2 2 2 2" xfId="11493" xr:uid="{00000000-0005-0000-0000-00006B120000}"/>
    <cellStyle name="Millares 2 4 5 2 2 2 2 2 2" xfId="20246" xr:uid="{AE564061-1687-4A9A-BCB9-CFB08B1DF9C8}"/>
    <cellStyle name="Millares 2 4 5 2 2 2 2 2 2 2" xfId="55256" xr:uid="{251F8968-A5C5-4A05-92C5-F32EEF2926D3}"/>
    <cellStyle name="Millares 2 4 5 2 2 2 2 2 2 3" xfId="37751" xr:uid="{3110BC16-5195-48E6-A122-AA9EA108E67F}"/>
    <cellStyle name="Millares 2 4 5 2 2 2 2 2 3" xfId="46504" xr:uid="{06DEF94D-4522-4BF5-8B7B-9ACA35432FA1}"/>
    <cellStyle name="Millares 2 4 5 2 2 2 2 2 4" xfId="28999" xr:uid="{1B9E8FA5-925A-49B5-961C-56C000EB891D}"/>
    <cellStyle name="Millares 2 4 5 2 2 2 2 3" xfId="15870" xr:uid="{EFE91874-7443-4EAA-B85E-C62EB9FE5BA8}"/>
    <cellStyle name="Millares 2 4 5 2 2 2 2 3 2" xfId="50880" xr:uid="{D298FCF4-68D2-4507-8944-614F79D11A2F}"/>
    <cellStyle name="Millares 2 4 5 2 2 2 2 3 3" xfId="33375" xr:uid="{99B9CA18-126C-4FF5-82D5-AC27933058E3}"/>
    <cellStyle name="Millares 2 4 5 2 2 2 2 4" xfId="42128" xr:uid="{D7989B3B-3BFF-41A1-923E-C945FD980A2C}"/>
    <cellStyle name="Millares 2 4 5 2 2 2 2 5" xfId="24623" xr:uid="{FA2407FC-4D6C-42D2-BBE2-B6B3D77B39D8}"/>
    <cellStyle name="Millares 2 4 5 2 2 2 3" xfId="9305" xr:uid="{00000000-0005-0000-0000-00006C120000}"/>
    <cellStyle name="Millares 2 4 5 2 2 2 3 2" xfId="18058" xr:uid="{DDF1A03C-AC08-45C3-943E-C173C29A4574}"/>
    <cellStyle name="Millares 2 4 5 2 2 2 3 2 2" xfId="53068" xr:uid="{DE690000-6BF1-4775-B1B8-22E455743C51}"/>
    <cellStyle name="Millares 2 4 5 2 2 2 3 2 3" xfId="35563" xr:uid="{53338AF7-7EEF-4B6B-B549-09864F94C9A1}"/>
    <cellStyle name="Millares 2 4 5 2 2 2 3 3" xfId="44316" xr:uid="{86F71C5B-DC03-4231-8AA2-989C18FBE725}"/>
    <cellStyle name="Millares 2 4 5 2 2 2 3 4" xfId="26811" xr:uid="{8568AAB8-82D3-408F-B871-7F037F6819E1}"/>
    <cellStyle name="Millares 2 4 5 2 2 2 4" xfId="13682" xr:uid="{23DDEAEF-E2D7-4EAC-ACEE-5AF09ADA75C2}"/>
    <cellStyle name="Millares 2 4 5 2 2 2 4 2" xfId="48692" xr:uid="{1AB89CF5-251A-4A75-80A1-4D92885C60A6}"/>
    <cellStyle name="Millares 2 4 5 2 2 2 4 3" xfId="31187" xr:uid="{C1D0E0EB-B3FB-4D48-A0CA-BF2C809151A4}"/>
    <cellStyle name="Millares 2 4 5 2 2 2 5" xfId="39940" xr:uid="{E5DD77BF-F758-4DA8-9110-BB8650E620E1}"/>
    <cellStyle name="Millares 2 4 5 2 2 2 6" xfId="22435" xr:uid="{F4D0287E-370C-43AF-941F-A225140C5D6B}"/>
    <cellStyle name="Millares 2 4 5 2 2 3" xfId="6022" xr:uid="{00000000-0005-0000-0000-00006D120000}"/>
    <cellStyle name="Millares 2 4 5 2 2 3 2" xfId="10399" xr:uid="{00000000-0005-0000-0000-00006E120000}"/>
    <cellStyle name="Millares 2 4 5 2 2 3 2 2" xfId="19152" xr:uid="{46C5AF89-984B-4A19-94D1-D8B7C66797AB}"/>
    <cellStyle name="Millares 2 4 5 2 2 3 2 2 2" xfId="54162" xr:uid="{F930821C-CF75-4581-BBDC-061B6E56EEFC}"/>
    <cellStyle name="Millares 2 4 5 2 2 3 2 2 3" xfId="36657" xr:uid="{FE6B2FA5-FBF7-4004-86E8-4AC5140ED594}"/>
    <cellStyle name="Millares 2 4 5 2 2 3 2 3" xfId="45410" xr:uid="{545123E1-4A3E-414A-BE30-9F515929DA6F}"/>
    <cellStyle name="Millares 2 4 5 2 2 3 2 4" xfId="27905" xr:uid="{0A6A6EF4-0FA4-401B-8F26-318530B063E1}"/>
    <cellStyle name="Millares 2 4 5 2 2 3 3" xfId="14776" xr:uid="{17777214-F721-49E3-8A7B-53A8E424C399}"/>
    <cellStyle name="Millares 2 4 5 2 2 3 3 2" xfId="49786" xr:uid="{C5FC25B4-CD07-43E6-B40A-F867AD839660}"/>
    <cellStyle name="Millares 2 4 5 2 2 3 3 3" xfId="32281" xr:uid="{1879AFA4-F254-418D-95B1-BD6E816DCDFE}"/>
    <cellStyle name="Millares 2 4 5 2 2 3 4" xfId="41034" xr:uid="{E2337D47-2D8B-49EC-A9FC-B396CA3A97B9}"/>
    <cellStyle name="Millares 2 4 5 2 2 3 5" xfId="23529" xr:uid="{FAAC8127-B8F9-4FDA-86EB-B9350075D706}"/>
    <cellStyle name="Millares 2 4 5 2 2 4" xfId="8211" xr:uid="{00000000-0005-0000-0000-00006F120000}"/>
    <cellStyle name="Millares 2 4 5 2 2 4 2" xfId="16964" xr:uid="{492B51D4-9F4B-4B8D-998F-3923C7CA03E4}"/>
    <cellStyle name="Millares 2 4 5 2 2 4 2 2" xfId="51974" xr:uid="{F4CAF6C3-B0A3-43F1-AC40-0F855548F776}"/>
    <cellStyle name="Millares 2 4 5 2 2 4 2 3" xfId="34469" xr:uid="{F08E841E-80BE-4A79-B2B1-0E4DB6346331}"/>
    <cellStyle name="Millares 2 4 5 2 2 4 3" xfId="43222" xr:uid="{054DB3F2-1A95-477D-8782-0493E24585E6}"/>
    <cellStyle name="Millares 2 4 5 2 2 4 4" xfId="25717" xr:uid="{C728AB2D-05FF-476B-AC84-E1C807242A1E}"/>
    <cellStyle name="Millares 2 4 5 2 2 5" xfId="12588" xr:uid="{FB383F65-BB81-4DEE-9659-6B442D902C69}"/>
    <cellStyle name="Millares 2 4 5 2 2 5 2" xfId="47598" xr:uid="{4509845A-7E84-4725-A042-788C62FDD9A1}"/>
    <cellStyle name="Millares 2 4 5 2 2 5 3" xfId="30093" xr:uid="{33ADF6BE-E873-4FA5-B3DA-3F6499FF71CE}"/>
    <cellStyle name="Millares 2 4 5 2 2 6" xfId="38846" xr:uid="{6E9C86AB-CA15-4FA2-9609-11D708829EFD}"/>
    <cellStyle name="Millares 2 4 5 2 2 7" xfId="21341" xr:uid="{9D3749EE-31D3-4A5C-BC95-27F9454A238B}"/>
    <cellStyle name="Millares 2 4 5 2 3" xfId="4379" xr:uid="{00000000-0005-0000-0000-000070120000}"/>
    <cellStyle name="Millares 2 4 5 2 3 2" xfId="6568" xr:uid="{00000000-0005-0000-0000-000071120000}"/>
    <cellStyle name="Millares 2 4 5 2 3 2 2" xfId="10945" xr:uid="{00000000-0005-0000-0000-000072120000}"/>
    <cellStyle name="Millares 2 4 5 2 3 2 2 2" xfId="19698" xr:uid="{A6013D30-60CC-4ED6-981F-C7D30347A55A}"/>
    <cellStyle name="Millares 2 4 5 2 3 2 2 2 2" xfId="54708" xr:uid="{E2B81325-6DF5-41DA-BE15-9BE4AED4FA63}"/>
    <cellStyle name="Millares 2 4 5 2 3 2 2 2 3" xfId="37203" xr:uid="{71239DFF-2233-4E52-8D12-782EC04C9AC7}"/>
    <cellStyle name="Millares 2 4 5 2 3 2 2 3" xfId="45956" xr:uid="{C4A46CD9-A792-4429-8FBA-B10CD4C69D7C}"/>
    <cellStyle name="Millares 2 4 5 2 3 2 2 4" xfId="28451" xr:uid="{1909DB13-F9D9-4EDB-B868-1561D0C6279E}"/>
    <cellStyle name="Millares 2 4 5 2 3 2 3" xfId="15322" xr:uid="{0085FFE4-D833-4BC4-8840-CB3688C2B188}"/>
    <cellStyle name="Millares 2 4 5 2 3 2 3 2" xfId="50332" xr:uid="{87F5720C-2A5B-4408-83FB-E013CE8CD2DE}"/>
    <cellStyle name="Millares 2 4 5 2 3 2 3 3" xfId="32827" xr:uid="{5E381350-6732-4C22-BA32-14B1263B7D22}"/>
    <cellStyle name="Millares 2 4 5 2 3 2 4" xfId="41580" xr:uid="{8A4A644D-F307-4EE2-9D4D-AAA3C56DDD92}"/>
    <cellStyle name="Millares 2 4 5 2 3 2 5" xfId="24075" xr:uid="{5FE1B4E2-7A1E-43E4-BD12-877B64C06C27}"/>
    <cellStyle name="Millares 2 4 5 2 3 3" xfId="8757" xr:uid="{00000000-0005-0000-0000-000073120000}"/>
    <cellStyle name="Millares 2 4 5 2 3 3 2" xfId="17510" xr:uid="{E2A2FEF5-A889-4E85-ABDB-12FA945CDAAE}"/>
    <cellStyle name="Millares 2 4 5 2 3 3 2 2" xfId="52520" xr:uid="{7644CC05-64EE-4B7A-B856-66B6A2408458}"/>
    <cellStyle name="Millares 2 4 5 2 3 3 2 3" xfId="35015" xr:uid="{D97AAFC6-1EDF-46A0-B892-5D76A7710222}"/>
    <cellStyle name="Millares 2 4 5 2 3 3 3" xfId="43768" xr:uid="{18E391F3-9001-4D96-A260-D220B38BCA33}"/>
    <cellStyle name="Millares 2 4 5 2 3 3 4" xfId="26263" xr:uid="{B8BF3D37-647A-44F5-9101-EAE5E03C74A2}"/>
    <cellStyle name="Millares 2 4 5 2 3 4" xfId="13134" xr:uid="{1E7F0B8E-86F5-45F8-B913-B639740EEA11}"/>
    <cellStyle name="Millares 2 4 5 2 3 4 2" xfId="48144" xr:uid="{99D8E260-81BD-4F8A-9E16-FA910FF2E5D1}"/>
    <cellStyle name="Millares 2 4 5 2 3 4 3" xfId="30639" xr:uid="{6DF160CA-DC21-469C-B034-272DEBB55A76}"/>
    <cellStyle name="Millares 2 4 5 2 3 5" xfId="39392" xr:uid="{C07EFA59-9A2F-453D-B18C-13F7FFF21A3B}"/>
    <cellStyle name="Millares 2 4 5 2 3 6" xfId="21887" xr:uid="{E5F558B2-CB9B-4716-9A4E-0F877CA5562F}"/>
    <cellStyle name="Millares 2 4 5 2 4" xfId="5474" xr:uid="{00000000-0005-0000-0000-000074120000}"/>
    <cellStyle name="Millares 2 4 5 2 4 2" xfId="9851" xr:uid="{00000000-0005-0000-0000-000075120000}"/>
    <cellStyle name="Millares 2 4 5 2 4 2 2" xfId="18604" xr:uid="{70FAFC75-02D1-489E-BCCA-03D26CA072E4}"/>
    <cellStyle name="Millares 2 4 5 2 4 2 2 2" xfId="53614" xr:uid="{9737E6E9-AD99-4DC4-8858-B635F386A9DC}"/>
    <cellStyle name="Millares 2 4 5 2 4 2 2 3" xfId="36109" xr:uid="{1FF11870-5710-42D2-8DCB-22C51E631895}"/>
    <cellStyle name="Millares 2 4 5 2 4 2 3" xfId="44862" xr:uid="{AC76A932-C548-4BA5-9817-D31304EA8C6F}"/>
    <cellStyle name="Millares 2 4 5 2 4 2 4" xfId="27357" xr:uid="{94A1B3ED-9955-4DB0-B9E3-C4B38F21AC1A}"/>
    <cellStyle name="Millares 2 4 5 2 4 3" xfId="14228" xr:uid="{084F986D-D14A-42A8-B4CC-4CFA076C0562}"/>
    <cellStyle name="Millares 2 4 5 2 4 3 2" xfId="49238" xr:uid="{364374B5-B923-4C97-884B-0D33BAD80ABE}"/>
    <cellStyle name="Millares 2 4 5 2 4 3 3" xfId="31733" xr:uid="{E8BC9221-7E1A-4D98-B098-09DA18D49ADF}"/>
    <cellStyle name="Millares 2 4 5 2 4 4" xfId="40486" xr:uid="{8DF50E96-4DE3-4A33-AA14-F4C824FDA7DB}"/>
    <cellStyle name="Millares 2 4 5 2 4 5" xfId="22981" xr:uid="{76BDA090-F89E-4575-9998-A5A7E7B6496B}"/>
    <cellStyle name="Millares 2 4 5 2 5" xfId="7663" xr:uid="{00000000-0005-0000-0000-000076120000}"/>
    <cellStyle name="Millares 2 4 5 2 5 2" xfId="16416" xr:uid="{E1E6C6BE-182A-49BF-8C78-8750C8A153EB}"/>
    <cellStyle name="Millares 2 4 5 2 5 2 2" xfId="51426" xr:uid="{40F15AFC-6843-4F96-9578-C49055C16478}"/>
    <cellStyle name="Millares 2 4 5 2 5 2 3" xfId="33921" xr:uid="{8A6575B4-3346-40BC-B35C-C563E993B48F}"/>
    <cellStyle name="Millares 2 4 5 2 5 3" xfId="42674" xr:uid="{7078AFCA-C0D3-4FA0-88CE-CB9A3846FA43}"/>
    <cellStyle name="Millares 2 4 5 2 5 4" xfId="25169" xr:uid="{8FFE62AD-F962-4C56-AB8C-D8339CB039C8}"/>
    <cellStyle name="Millares 2 4 5 2 6" xfId="12040" xr:uid="{4C0FF0D7-9258-4368-AE45-89DED76D97F4}"/>
    <cellStyle name="Millares 2 4 5 2 6 2" xfId="47050" xr:uid="{4A23E7D1-E708-4FCE-971B-40B9FDE22117}"/>
    <cellStyle name="Millares 2 4 5 2 6 3" xfId="29545" xr:uid="{9227FA34-F803-4319-9FA6-F951BDAC1EE5}"/>
    <cellStyle name="Millares 2 4 5 2 7" xfId="38298" xr:uid="{C86AE829-46C0-4A7D-BE8F-7BAD7CD77343}"/>
    <cellStyle name="Millares 2 4 5 2 8" xfId="20793" xr:uid="{DA6A32C7-3A0C-4334-B8C2-7EFB10B1C27E}"/>
    <cellStyle name="Millares 2 4 5 3" xfId="3557" xr:uid="{00000000-0005-0000-0000-000077120000}"/>
    <cellStyle name="Millares 2 4 5 3 2" xfId="4653" xr:uid="{00000000-0005-0000-0000-000078120000}"/>
    <cellStyle name="Millares 2 4 5 3 2 2" xfId="6842" xr:uid="{00000000-0005-0000-0000-000079120000}"/>
    <cellStyle name="Millares 2 4 5 3 2 2 2" xfId="11219" xr:uid="{00000000-0005-0000-0000-00007A120000}"/>
    <cellStyle name="Millares 2 4 5 3 2 2 2 2" xfId="19972" xr:uid="{B985807D-B912-446A-8F91-DDE7F84B522C}"/>
    <cellStyle name="Millares 2 4 5 3 2 2 2 2 2" xfId="54982" xr:uid="{5B9AE246-485E-4BAD-A22D-78CB90E46E88}"/>
    <cellStyle name="Millares 2 4 5 3 2 2 2 2 3" xfId="37477" xr:uid="{C9535ACE-0229-40B9-B781-11C65B623D23}"/>
    <cellStyle name="Millares 2 4 5 3 2 2 2 3" xfId="46230" xr:uid="{86378C1C-360E-4641-ACE0-2F117403937F}"/>
    <cellStyle name="Millares 2 4 5 3 2 2 2 4" xfId="28725" xr:uid="{A70646F2-4922-4DCE-BB1C-3FFDB9F7C586}"/>
    <cellStyle name="Millares 2 4 5 3 2 2 3" xfId="15596" xr:uid="{83086800-60DD-4026-98CE-8B432FE30FEF}"/>
    <cellStyle name="Millares 2 4 5 3 2 2 3 2" xfId="50606" xr:uid="{BC9EE026-3866-40CF-AA4B-CF96139DB2BC}"/>
    <cellStyle name="Millares 2 4 5 3 2 2 3 3" xfId="33101" xr:uid="{B9AFFD6E-B6C4-4F1F-B551-DC234648BE24}"/>
    <cellStyle name="Millares 2 4 5 3 2 2 4" xfId="41854" xr:uid="{C590C9BF-E997-4CAC-993B-72D57D139255}"/>
    <cellStyle name="Millares 2 4 5 3 2 2 5" xfId="24349" xr:uid="{AB2DF6F0-0098-4984-8E53-DCE53118C641}"/>
    <cellStyle name="Millares 2 4 5 3 2 3" xfId="9031" xr:uid="{00000000-0005-0000-0000-00007B120000}"/>
    <cellStyle name="Millares 2 4 5 3 2 3 2" xfId="17784" xr:uid="{1F76A9F5-6428-4D98-97D8-7C39B11B6E66}"/>
    <cellStyle name="Millares 2 4 5 3 2 3 2 2" xfId="52794" xr:uid="{CADF148D-27E1-4350-A289-4DF0B3156AF3}"/>
    <cellStyle name="Millares 2 4 5 3 2 3 2 3" xfId="35289" xr:uid="{6284794C-53FE-429B-B173-2B7ABE23937B}"/>
    <cellStyle name="Millares 2 4 5 3 2 3 3" xfId="44042" xr:uid="{8BE8AB76-70F0-497B-A0BA-9469EDA4AB6B}"/>
    <cellStyle name="Millares 2 4 5 3 2 3 4" xfId="26537" xr:uid="{7FAF5EDE-9CE1-4BB1-8EC6-E892B81F09C7}"/>
    <cellStyle name="Millares 2 4 5 3 2 4" xfId="13408" xr:uid="{2469F2E4-9C43-4233-BF10-A07C0100E27E}"/>
    <cellStyle name="Millares 2 4 5 3 2 4 2" xfId="48418" xr:uid="{1004B7E7-8ACC-4426-9132-85DCFDC6DB5F}"/>
    <cellStyle name="Millares 2 4 5 3 2 4 3" xfId="30913" xr:uid="{A7362296-8D21-4D79-940D-5CE23A3D530A}"/>
    <cellStyle name="Millares 2 4 5 3 2 5" xfId="39666" xr:uid="{60AD974C-499D-4D91-976C-CCA4627F7351}"/>
    <cellStyle name="Millares 2 4 5 3 2 6" xfId="22161" xr:uid="{A384DC58-9FC3-435D-9DF9-027C1F4CF274}"/>
    <cellStyle name="Millares 2 4 5 3 3" xfId="5748" xr:uid="{00000000-0005-0000-0000-00007C120000}"/>
    <cellStyle name="Millares 2 4 5 3 3 2" xfId="10125" xr:uid="{00000000-0005-0000-0000-00007D120000}"/>
    <cellStyle name="Millares 2 4 5 3 3 2 2" xfId="18878" xr:uid="{AEF74AF7-6180-4DD5-AAFB-072E1D78BBF8}"/>
    <cellStyle name="Millares 2 4 5 3 3 2 2 2" xfId="53888" xr:uid="{2027B851-7AA0-4F07-8017-7B6D2EE4B84F}"/>
    <cellStyle name="Millares 2 4 5 3 3 2 2 3" xfId="36383" xr:uid="{1E4BB976-D2CF-4907-BD3B-D0AD209C8C6B}"/>
    <cellStyle name="Millares 2 4 5 3 3 2 3" xfId="45136" xr:uid="{C5D25947-36D3-45A0-A45A-3B5946325C5C}"/>
    <cellStyle name="Millares 2 4 5 3 3 2 4" xfId="27631" xr:uid="{9F183250-78DC-4EFE-8104-E203308FFCB7}"/>
    <cellStyle name="Millares 2 4 5 3 3 3" xfId="14502" xr:uid="{CD636971-2E75-4276-8C19-AE1E86CB8A6A}"/>
    <cellStyle name="Millares 2 4 5 3 3 3 2" xfId="49512" xr:uid="{7D2E31FC-A25D-4D17-9404-3736158A0301}"/>
    <cellStyle name="Millares 2 4 5 3 3 3 3" xfId="32007" xr:uid="{C8377031-6C33-4EEB-8B63-D9AE5A58B540}"/>
    <cellStyle name="Millares 2 4 5 3 3 4" xfId="40760" xr:uid="{365ACA6F-0FDA-4648-B25F-4B144FA55753}"/>
    <cellStyle name="Millares 2 4 5 3 3 5" xfId="23255" xr:uid="{17E51BF9-FD78-4F71-A307-650427B12D0A}"/>
    <cellStyle name="Millares 2 4 5 3 4" xfId="7937" xr:uid="{00000000-0005-0000-0000-00007E120000}"/>
    <cellStyle name="Millares 2 4 5 3 4 2" xfId="16690" xr:uid="{E6F3528F-C952-4DFE-AE15-14A3373243B4}"/>
    <cellStyle name="Millares 2 4 5 3 4 2 2" xfId="51700" xr:uid="{E97791AD-0CC0-46AB-86FC-0C7D56CA41EB}"/>
    <cellStyle name="Millares 2 4 5 3 4 2 3" xfId="34195" xr:uid="{FDC415AF-F643-4145-ADEC-7A9C4034B85E}"/>
    <cellStyle name="Millares 2 4 5 3 4 3" xfId="42948" xr:uid="{58CC15AF-46D0-4E1E-97FB-41D8BA4537A3}"/>
    <cellStyle name="Millares 2 4 5 3 4 4" xfId="25443" xr:uid="{8B110992-C832-4DD9-8B75-FC32E42990C8}"/>
    <cellStyle name="Millares 2 4 5 3 5" xfId="12314" xr:uid="{FD4EE207-B1DC-4BA8-9D8D-350BBF61E566}"/>
    <cellStyle name="Millares 2 4 5 3 5 2" xfId="47324" xr:uid="{1BDF4D2F-D0E6-4652-A5A8-8C31602F2E24}"/>
    <cellStyle name="Millares 2 4 5 3 5 3" xfId="29819" xr:uid="{D04F423B-0A53-4AAA-A1E7-370956E92D6E}"/>
    <cellStyle name="Millares 2 4 5 3 6" xfId="38572" xr:uid="{E3F2FF7D-C501-4053-A369-69DCCAB8FFCF}"/>
    <cellStyle name="Millares 2 4 5 3 7" xfId="21067" xr:uid="{78642579-F667-4093-948D-203951D0CAD4}"/>
    <cellStyle name="Millares 2 4 5 4" xfId="4105" xr:uid="{00000000-0005-0000-0000-00007F120000}"/>
    <cellStyle name="Millares 2 4 5 4 2" xfId="6294" xr:uid="{00000000-0005-0000-0000-000080120000}"/>
    <cellStyle name="Millares 2 4 5 4 2 2" xfId="10671" xr:uid="{00000000-0005-0000-0000-000081120000}"/>
    <cellStyle name="Millares 2 4 5 4 2 2 2" xfId="19424" xr:uid="{4760F0E0-1A60-4417-A649-B3DFC73463D9}"/>
    <cellStyle name="Millares 2 4 5 4 2 2 2 2" xfId="54434" xr:uid="{0DD829F6-84B5-453A-B21B-496D077D401F}"/>
    <cellStyle name="Millares 2 4 5 4 2 2 2 3" xfId="36929" xr:uid="{E042D3CA-EADE-4FED-A4A5-27DBCE287B5C}"/>
    <cellStyle name="Millares 2 4 5 4 2 2 3" xfId="45682" xr:uid="{DF86C85F-761B-4508-ADC0-5895E0CE2B3D}"/>
    <cellStyle name="Millares 2 4 5 4 2 2 4" xfId="28177" xr:uid="{8411120B-3878-406A-AEC2-5F3134B22636}"/>
    <cellStyle name="Millares 2 4 5 4 2 3" xfId="15048" xr:uid="{A1E297B4-CF31-4055-85B4-A1CAABCDC39D}"/>
    <cellStyle name="Millares 2 4 5 4 2 3 2" xfId="50058" xr:uid="{AE213670-1E21-4BAA-A8D4-DBC2CE9F5728}"/>
    <cellStyle name="Millares 2 4 5 4 2 3 3" xfId="32553" xr:uid="{A9C3A7BB-E8E6-4718-A4FC-A0CFFC333BBF}"/>
    <cellStyle name="Millares 2 4 5 4 2 4" xfId="41306" xr:uid="{C1762163-E7B2-400E-840B-931BF7819E91}"/>
    <cellStyle name="Millares 2 4 5 4 2 5" xfId="23801" xr:uid="{CAB4E131-71A0-4B62-B544-98A0F9C4D532}"/>
    <cellStyle name="Millares 2 4 5 4 3" xfId="8483" xr:uid="{00000000-0005-0000-0000-000082120000}"/>
    <cellStyle name="Millares 2 4 5 4 3 2" xfId="17236" xr:uid="{CA033DD8-40BC-4817-ABF0-7E4C0BF6CB19}"/>
    <cellStyle name="Millares 2 4 5 4 3 2 2" xfId="52246" xr:uid="{1EEBF70F-A96A-4D7D-9D77-8436FB05E3BC}"/>
    <cellStyle name="Millares 2 4 5 4 3 2 3" xfId="34741" xr:uid="{859BBDBB-8DF8-4119-85F0-9F4D0A71E6B7}"/>
    <cellStyle name="Millares 2 4 5 4 3 3" xfId="43494" xr:uid="{18CBA11E-0B57-493D-BD95-2FD9BCC78E42}"/>
    <cellStyle name="Millares 2 4 5 4 3 4" xfId="25989" xr:uid="{4CA57A08-C28A-4B96-9A5E-AEE5FFE53747}"/>
    <cellStyle name="Millares 2 4 5 4 4" xfId="12860" xr:uid="{4888AC6D-732E-4D52-A46A-412C4E641151}"/>
    <cellStyle name="Millares 2 4 5 4 4 2" xfId="47870" xr:uid="{767D4486-C5DF-4E83-B43C-1DA7BC66799B}"/>
    <cellStyle name="Millares 2 4 5 4 4 3" xfId="30365" xr:uid="{DBEFCE2F-129B-4157-A690-0E11DF95F750}"/>
    <cellStyle name="Millares 2 4 5 4 5" xfId="39118" xr:uid="{466A9F0A-68B5-4C8E-B0DD-FF38E810FA76}"/>
    <cellStyle name="Millares 2 4 5 4 6" xfId="21613" xr:uid="{AF0E98F5-D550-4E3E-8452-99C86A376F17}"/>
    <cellStyle name="Millares 2 4 5 5" xfId="5200" xr:uid="{00000000-0005-0000-0000-000083120000}"/>
    <cellStyle name="Millares 2 4 5 5 2" xfId="9577" xr:uid="{00000000-0005-0000-0000-000084120000}"/>
    <cellStyle name="Millares 2 4 5 5 2 2" xfId="18330" xr:uid="{C1366A41-9EE3-421F-8944-26378166280F}"/>
    <cellStyle name="Millares 2 4 5 5 2 2 2" xfId="53340" xr:uid="{B1CF7850-45AB-4002-B242-77CCA41D999C}"/>
    <cellStyle name="Millares 2 4 5 5 2 2 3" xfId="35835" xr:uid="{4B742C3F-7D59-440E-A9EE-09E2F54D2CBC}"/>
    <cellStyle name="Millares 2 4 5 5 2 3" xfId="44588" xr:uid="{8C2B4FD0-E7BA-43B8-AFB3-218B63479318}"/>
    <cellStyle name="Millares 2 4 5 5 2 4" xfId="27083" xr:uid="{073EF708-2204-4F23-8BBB-0BFBCA9648E6}"/>
    <cellStyle name="Millares 2 4 5 5 3" xfId="13954" xr:uid="{560B3F1A-FBEF-4204-B413-E67E06812525}"/>
    <cellStyle name="Millares 2 4 5 5 3 2" xfId="48964" xr:uid="{EA3922F8-A20E-474C-83FB-11F48A77BA1D}"/>
    <cellStyle name="Millares 2 4 5 5 3 3" xfId="31459" xr:uid="{14A3EEA8-BEE1-484C-802E-3B8D5A0BC1D9}"/>
    <cellStyle name="Millares 2 4 5 5 4" xfId="40212" xr:uid="{59BA5F4A-B343-48EE-9EBD-BEBB150E0538}"/>
    <cellStyle name="Millares 2 4 5 5 5" xfId="22707" xr:uid="{7206FD1D-931D-4DA0-99E2-DD8DAB251670}"/>
    <cellStyle name="Millares 2 4 5 6" xfId="7389" xr:uid="{00000000-0005-0000-0000-000085120000}"/>
    <cellStyle name="Millares 2 4 5 6 2" xfId="16142" xr:uid="{3EFAB8C1-BE50-4942-BA44-9544F18CD7C5}"/>
    <cellStyle name="Millares 2 4 5 6 2 2" xfId="51152" xr:uid="{11BE73F4-E607-4908-9084-6265049BF61D}"/>
    <cellStyle name="Millares 2 4 5 6 2 3" xfId="33647" xr:uid="{07DA0BC4-C775-4D89-A4E5-9867F5A8B0C1}"/>
    <cellStyle name="Millares 2 4 5 6 3" xfId="42400" xr:uid="{38F48A09-F134-4346-9DAB-29B920885ECD}"/>
    <cellStyle name="Millares 2 4 5 6 4" xfId="24895" xr:uid="{45A9FBBC-0E42-4B42-AB9B-FC79C455DDB6}"/>
    <cellStyle name="Millares 2 4 5 7" xfId="11766" xr:uid="{2580CFDC-1DC4-4838-9820-BD6CDA1A6CD4}"/>
    <cellStyle name="Millares 2 4 5 7 2" xfId="46776" xr:uid="{E9F45399-5EC2-4417-89A1-74B9BCD420D0}"/>
    <cellStyle name="Millares 2 4 5 7 3" xfId="29271" xr:uid="{8CFCA7E2-CCF5-4EFA-B829-83B65CB34039}"/>
    <cellStyle name="Millares 2 4 5 8" xfId="38024" xr:uid="{FFEBE640-7567-40D9-8C25-16CBB29D2D17}"/>
    <cellStyle name="Millares 2 4 5 9" xfId="20519" xr:uid="{A738A9FF-3508-447A-9FEE-1F6950338EA2}"/>
    <cellStyle name="Millares 2 4 6" xfId="2889" xr:uid="{00000000-0005-0000-0000-000086120000}"/>
    <cellStyle name="Millares 2 4 6 2" xfId="3168" xr:uid="{00000000-0005-0000-0000-000087120000}"/>
    <cellStyle name="Millares 2 4 6 2 2" xfId="3721" xr:uid="{00000000-0005-0000-0000-000088120000}"/>
    <cellStyle name="Millares 2 4 6 2 2 2" xfId="4817" xr:uid="{00000000-0005-0000-0000-000089120000}"/>
    <cellStyle name="Millares 2 4 6 2 2 2 2" xfId="7006" xr:uid="{00000000-0005-0000-0000-00008A120000}"/>
    <cellStyle name="Millares 2 4 6 2 2 2 2 2" xfId="11383" xr:uid="{00000000-0005-0000-0000-00008B120000}"/>
    <cellStyle name="Millares 2 4 6 2 2 2 2 2 2" xfId="20136" xr:uid="{3A3EBBDC-4F64-42D2-9212-0ED2EC9B334F}"/>
    <cellStyle name="Millares 2 4 6 2 2 2 2 2 2 2" xfId="55146" xr:uid="{23DD7EA9-FACF-4FD4-B137-BFEF6090D787}"/>
    <cellStyle name="Millares 2 4 6 2 2 2 2 2 2 3" xfId="37641" xr:uid="{6266A937-7D51-4132-B56A-BE483261209D}"/>
    <cellStyle name="Millares 2 4 6 2 2 2 2 2 3" xfId="46394" xr:uid="{FFBA93D4-634B-4DF5-BEC4-5F8EBBCF371F}"/>
    <cellStyle name="Millares 2 4 6 2 2 2 2 2 4" xfId="28889" xr:uid="{520EB0A8-A361-4982-B52C-099DAE0BA9FC}"/>
    <cellStyle name="Millares 2 4 6 2 2 2 2 3" xfId="15760" xr:uid="{54753549-533C-4859-9AF4-0EDD46036F15}"/>
    <cellStyle name="Millares 2 4 6 2 2 2 2 3 2" xfId="50770" xr:uid="{4DE238B1-9D2D-4A98-AF1B-B0E51131F437}"/>
    <cellStyle name="Millares 2 4 6 2 2 2 2 3 3" xfId="33265" xr:uid="{FB7D7233-A866-4851-B9C3-233B1224123E}"/>
    <cellStyle name="Millares 2 4 6 2 2 2 2 4" xfId="42018" xr:uid="{40C2F099-D226-4FEF-A851-1DE72639E83A}"/>
    <cellStyle name="Millares 2 4 6 2 2 2 2 5" xfId="24513" xr:uid="{72E51EFD-5F99-4E75-AB33-37CEBA9E72B7}"/>
    <cellStyle name="Millares 2 4 6 2 2 2 3" xfId="9195" xr:uid="{00000000-0005-0000-0000-00008C120000}"/>
    <cellStyle name="Millares 2 4 6 2 2 2 3 2" xfId="17948" xr:uid="{50CCD795-54D6-42DB-94D6-DBE346CF9C1C}"/>
    <cellStyle name="Millares 2 4 6 2 2 2 3 2 2" xfId="52958" xr:uid="{35D9B6AF-DDB0-43AE-9136-30B53B7EB1C0}"/>
    <cellStyle name="Millares 2 4 6 2 2 2 3 2 3" xfId="35453" xr:uid="{AD833C72-616A-45EF-B1A6-07989E08A8AC}"/>
    <cellStyle name="Millares 2 4 6 2 2 2 3 3" xfId="44206" xr:uid="{D131F384-CCEB-443C-B3C8-B207A85BEC47}"/>
    <cellStyle name="Millares 2 4 6 2 2 2 3 4" xfId="26701" xr:uid="{3555AB71-D569-462D-BC51-BD3DCCCCD904}"/>
    <cellStyle name="Millares 2 4 6 2 2 2 4" xfId="13572" xr:uid="{08B9A401-FF27-4E3D-8728-47242386AB51}"/>
    <cellStyle name="Millares 2 4 6 2 2 2 4 2" xfId="48582" xr:uid="{9992645F-E86D-4F54-9E50-52B397ED4084}"/>
    <cellStyle name="Millares 2 4 6 2 2 2 4 3" xfId="31077" xr:uid="{91F3DE6B-A034-41AC-9E49-33BB7C7DB7DF}"/>
    <cellStyle name="Millares 2 4 6 2 2 2 5" xfId="39830" xr:uid="{7B0CB7E7-85AF-4DD5-9680-050D7AD842B1}"/>
    <cellStyle name="Millares 2 4 6 2 2 2 6" xfId="22325" xr:uid="{CC035BD7-AEE7-4CD9-BF3D-CC884BDC937A}"/>
    <cellStyle name="Millares 2 4 6 2 2 3" xfId="5912" xr:uid="{00000000-0005-0000-0000-00008D120000}"/>
    <cellStyle name="Millares 2 4 6 2 2 3 2" xfId="10289" xr:uid="{00000000-0005-0000-0000-00008E120000}"/>
    <cellStyle name="Millares 2 4 6 2 2 3 2 2" xfId="19042" xr:uid="{200F86A0-B2F0-4B19-9D28-1E521C5F43A9}"/>
    <cellStyle name="Millares 2 4 6 2 2 3 2 2 2" xfId="54052" xr:uid="{CE94D9E0-D668-4E66-AC5E-98DDEC638E5D}"/>
    <cellStyle name="Millares 2 4 6 2 2 3 2 2 3" xfId="36547" xr:uid="{9CCDFFC9-0832-4C54-8302-DF326A43B638}"/>
    <cellStyle name="Millares 2 4 6 2 2 3 2 3" xfId="45300" xr:uid="{9C56D380-A128-4194-B2DE-AD49315B90A6}"/>
    <cellStyle name="Millares 2 4 6 2 2 3 2 4" xfId="27795" xr:uid="{C63F66F0-5C34-48B3-A50D-62D9C187A4CE}"/>
    <cellStyle name="Millares 2 4 6 2 2 3 3" xfId="14666" xr:uid="{AB7E175C-0A67-4A9D-925F-CBBB6C885C1E}"/>
    <cellStyle name="Millares 2 4 6 2 2 3 3 2" xfId="49676" xr:uid="{24D8C16E-8900-4101-91E1-FFBD9BEB76E9}"/>
    <cellStyle name="Millares 2 4 6 2 2 3 3 3" xfId="32171" xr:uid="{A4B5DC0A-061B-483D-BBD5-3CDD62DCE4C2}"/>
    <cellStyle name="Millares 2 4 6 2 2 3 4" xfId="40924" xr:uid="{2205BA21-CA2C-433C-8052-5D476E8BA8B0}"/>
    <cellStyle name="Millares 2 4 6 2 2 3 5" xfId="23419" xr:uid="{5171A6B2-BCF9-4A04-95E6-5A4199B0FBC2}"/>
    <cellStyle name="Millares 2 4 6 2 2 4" xfId="8101" xr:uid="{00000000-0005-0000-0000-00008F120000}"/>
    <cellStyle name="Millares 2 4 6 2 2 4 2" xfId="16854" xr:uid="{CB34BC9F-1CE4-4385-9DF3-B0430A43A9F9}"/>
    <cellStyle name="Millares 2 4 6 2 2 4 2 2" xfId="51864" xr:uid="{97E8958D-14A7-4234-AAE0-63C179844C28}"/>
    <cellStyle name="Millares 2 4 6 2 2 4 2 3" xfId="34359" xr:uid="{DCBB6DF1-5E79-4053-8E5C-6FDCE70BAB7D}"/>
    <cellStyle name="Millares 2 4 6 2 2 4 3" xfId="43112" xr:uid="{4151AFDC-36BD-4220-8813-7AEC80D888ED}"/>
    <cellStyle name="Millares 2 4 6 2 2 4 4" xfId="25607" xr:uid="{9CE8EF08-9BC9-486F-8CEB-CF4783C1BE14}"/>
    <cellStyle name="Millares 2 4 6 2 2 5" xfId="12478" xr:uid="{DF1D3DF8-B609-448F-8BE8-2C38E078F8A7}"/>
    <cellStyle name="Millares 2 4 6 2 2 5 2" xfId="47488" xr:uid="{9840C076-D3E4-4846-831E-2DE97110C9D5}"/>
    <cellStyle name="Millares 2 4 6 2 2 5 3" xfId="29983" xr:uid="{C409FB36-909B-4DF2-9FE0-E565F159EC6C}"/>
    <cellStyle name="Millares 2 4 6 2 2 6" xfId="38736" xr:uid="{85DC2D6D-8B91-479E-97C3-503A150B1162}"/>
    <cellStyle name="Millares 2 4 6 2 2 7" xfId="21231" xr:uid="{129D2447-8A50-4DCB-B8E7-E440DEBED193}"/>
    <cellStyle name="Millares 2 4 6 2 3" xfId="4269" xr:uid="{00000000-0005-0000-0000-000090120000}"/>
    <cellStyle name="Millares 2 4 6 2 3 2" xfId="6458" xr:uid="{00000000-0005-0000-0000-000091120000}"/>
    <cellStyle name="Millares 2 4 6 2 3 2 2" xfId="10835" xr:uid="{00000000-0005-0000-0000-000092120000}"/>
    <cellStyle name="Millares 2 4 6 2 3 2 2 2" xfId="19588" xr:uid="{89DFD6CD-8E85-4123-AB59-6A7F20AA0D22}"/>
    <cellStyle name="Millares 2 4 6 2 3 2 2 2 2" xfId="54598" xr:uid="{003AE3D3-13DF-406F-8FE4-70E2BDF42BB8}"/>
    <cellStyle name="Millares 2 4 6 2 3 2 2 2 3" xfId="37093" xr:uid="{B698A431-B061-4EFC-BEAA-848E23C6A1F6}"/>
    <cellStyle name="Millares 2 4 6 2 3 2 2 3" xfId="45846" xr:uid="{442164E7-1C40-4561-AE9C-B847DAF5A508}"/>
    <cellStyle name="Millares 2 4 6 2 3 2 2 4" xfId="28341" xr:uid="{BE1E16B7-BC20-4FD8-811E-BB490696802B}"/>
    <cellStyle name="Millares 2 4 6 2 3 2 3" xfId="15212" xr:uid="{00F1EEC6-686B-49B1-A0BD-BC6F39FFC027}"/>
    <cellStyle name="Millares 2 4 6 2 3 2 3 2" xfId="50222" xr:uid="{5207B99B-EE8D-4248-AA5F-F09A607E02A8}"/>
    <cellStyle name="Millares 2 4 6 2 3 2 3 3" xfId="32717" xr:uid="{9337648C-7F8C-4BC4-B03D-996D08F17B31}"/>
    <cellStyle name="Millares 2 4 6 2 3 2 4" xfId="41470" xr:uid="{42522B6E-D077-414B-8416-A740AFAC6ADC}"/>
    <cellStyle name="Millares 2 4 6 2 3 2 5" xfId="23965" xr:uid="{287150E9-FB93-40AB-8DD3-C3DE10685E1B}"/>
    <cellStyle name="Millares 2 4 6 2 3 3" xfId="8647" xr:uid="{00000000-0005-0000-0000-000093120000}"/>
    <cellStyle name="Millares 2 4 6 2 3 3 2" xfId="17400" xr:uid="{EF1E5469-B013-4E3F-9B18-7DC3607C5C80}"/>
    <cellStyle name="Millares 2 4 6 2 3 3 2 2" xfId="52410" xr:uid="{34085A33-A0C3-42D1-A828-8947640E18BC}"/>
    <cellStyle name="Millares 2 4 6 2 3 3 2 3" xfId="34905" xr:uid="{5231BDFF-8E20-4120-8829-F0B5D3880D39}"/>
    <cellStyle name="Millares 2 4 6 2 3 3 3" xfId="43658" xr:uid="{EE943C06-CA24-4D33-9FE7-9412D48C1E0B}"/>
    <cellStyle name="Millares 2 4 6 2 3 3 4" xfId="26153" xr:uid="{F52A4831-E74B-4865-92BA-018EFFB59DE9}"/>
    <cellStyle name="Millares 2 4 6 2 3 4" xfId="13024" xr:uid="{3338CA52-FCC4-4501-AF77-39871C4AD0A0}"/>
    <cellStyle name="Millares 2 4 6 2 3 4 2" xfId="48034" xr:uid="{D9BC33E4-594C-4A0B-8E5B-E4DDD407FC43}"/>
    <cellStyle name="Millares 2 4 6 2 3 4 3" xfId="30529" xr:uid="{568EED44-4F6B-4CBF-A495-17671BA17AC2}"/>
    <cellStyle name="Millares 2 4 6 2 3 5" xfId="39282" xr:uid="{E9053576-CF05-41B3-B4AC-B185E71724C8}"/>
    <cellStyle name="Millares 2 4 6 2 3 6" xfId="21777" xr:uid="{B08534EF-D395-4E3B-AA27-44EEE501DEBD}"/>
    <cellStyle name="Millares 2 4 6 2 4" xfId="5364" xr:uid="{00000000-0005-0000-0000-000094120000}"/>
    <cellStyle name="Millares 2 4 6 2 4 2" xfId="9741" xr:uid="{00000000-0005-0000-0000-000095120000}"/>
    <cellStyle name="Millares 2 4 6 2 4 2 2" xfId="18494" xr:uid="{FE431D63-AB77-4DAE-993C-2D5104516C43}"/>
    <cellStyle name="Millares 2 4 6 2 4 2 2 2" xfId="53504" xr:uid="{B90CF4B6-41DE-43FC-BE31-0E408185266A}"/>
    <cellStyle name="Millares 2 4 6 2 4 2 2 3" xfId="35999" xr:uid="{8F16B986-58A0-4026-92C1-273BE1C39396}"/>
    <cellStyle name="Millares 2 4 6 2 4 2 3" xfId="44752" xr:uid="{8AD2A5D7-9CDB-4F96-B605-D8961C4B816E}"/>
    <cellStyle name="Millares 2 4 6 2 4 2 4" xfId="27247" xr:uid="{45D092D3-DDF7-4795-8B1B-5A04038845E5}"/>
    <cellStyle name="Millares 2 4 6 2 4 3" xfId="14118" xr:uid="{74067A54-F2BD-46FE-9D1F-133A7A023453}"/>
    <cellStyle name="Millares 2 4 6 2 4 3 2" xfId="49128" xr:uid="{1F004F2C-7CD7-446B-8678-80CF3F124943}"/>
    <cellStyle name="Millares 2 4 6 2 4 3 3" xfId="31623" xr:uid="{61C1FD9E-9150-4438-8DE6-9E8D13FDD43B}"/>
    <cellStyle name="Millares 2 4 6 2 4 4" xfId="40376" xr:uid="{27D8EE7A-B03C-48F0-B07F-BC9B583AFC23}"/>
    <cellStyle name="Millares 2 4 6 2 4 5" xfId="22871" xr:uid="{A1EE8E97-8185-403E-ABF6-600C1C8541B2}"/>
    <cellStyle name="Millares 2 4 6 2 5" xfId="7553" xr:uid="{00000000-0005-0000-0000-000096120000}"/>
    <cellStyle name="Millares 2 4 6 2 5 2" xfId="16306" xr:uid="{BE4EB665-9C7A-4665-9B5C-581E6782D9D3}"/>
    <cellStyle name="Millares 2 4 6 2 5 2 2" xfId="51316" xr:uid="{37159AA7-5D9B-438C-BD3D-5E9923B8388D}"/>
    <cellStyle name="Millares 2 4 6 2 5 2 3" xfId="33811" xr:uid="{D0A309EF-CEA8-48CA-83F2-0236DE980A44}"/>
    <cellStyle name="Millares 2 4 6 2 5 3" xfId="42564" xr:uid="{211FB407-00F3-4914-AC95-40F7DC87E596}"/>
    <cellStyle name="Millares 2 4 6 2 5 4" xfId="25059" xr:uid="{D125A1DC-AA34-43CA-8B56-A63BA300468E}"/>
    <cellStyle name="Millares 2 4 6 2 6" xfId="11930" xr:uid="{52FAC893-894E-46FB-BD09-B76C1D8ADA0E}"/>
    <cellStyle name="Millares 2 4 6 2 6 2" xfId="46940" xr:uid="{A5CB8B71-7DE8-48AE-B78A-7A5C03E3E4C5}"/>
    <cellStyle name="Millares 2 4 6 2 6 3" xfId="29435" xr:uid="{60B3B241-8BF8-436A-B5A6-A831C2F5D538}"/>
    <cellStyle name="Millares 2 4 6 2 7" xfId="38188" xr:uid="{EA44DE8F-2E91-47F7-BF9E-953A59A9A4E2}"/>
    <cellStyle name="Millares 2 4 6 2 8" xfId="20683" xr:uid="{4D41AA43-FFD0-4569-820B-A6EFAE6075AB}"/>
    <cellStyle name="Millares 2 4 6 3" xfId="3447" xr:uid="{00000000-0005-0000-0000-000097120000}"/>
    <cellStyle name="Millares 2 4 6 3 2" xfId="4543" xr:uid="{00000000-0005-0000-0000-000098120000}"/>
    <cellStyle name="Millares 2 4 6 3 2 2" xfId="6732" xr:uid="{00000000-0005-0000-0000-000099120000}"/>
    <cellStyle name="Millares 2 4 6 3 2 2 2" xfId="11109" xr:uid="{00000000-0005-0000-0000-00009A120000}"/>
    <cellStyle name="Millares 2 4 6 3 2 2 2 2" xfId="19862" xr:uid="{9A1D6811-4236-45FF-B3C2-89606EA948F8}"/>
    <cellStyle name="Millares 2 4 6 3 2 2 2 2 2" xfId="54872" xr:uid="{4E614D83-F39C-46E0-AE30-1D89B5A49941}"/>
    <cellStyle name="Millares 2 4 6 3 2 2 2 2 3" xfId="37367" xr:uid="{D677CFBE-463C-4963-AE11-79BAEF2CDF7F}"/>
    <cellStyle name="Millares 2 4 6 3 2 2 2 3" xfId="46120" xr:uid="{176F352A-5D03-40B8-B01F-71B37F0BDF4E}"/>
    <cellStyle name="Millares 2 4 6 3 2 2 2 4" xfId="28615" xr:uid="{C7E55FA7-1BD8-45E4-A128-ED6CACED0187}"/>
    <cellStyle name="Millares 2 4 6 3 2 2 3" xfId="15486" xr:uid="{3F342A3A-C457-46FE-ABFE-7EAB85717589}"/>
    <cellStyle name="Millares 2 4 6 3 2 2 3 2" xfId="50496" xr:uid="{ED8EF776-A036-4376-AEEF-FCD8B7107307}"/>
    <cellStyle name="Millares 2 4 6 3 2 2 3 3" xfId="32991" xr:uid="{BBA7BB08-A920-416B-887E-2FF1FBC0FB24}"/>
    <cellStyle name="Millares 2 4 6 3 2 2 4" xfId="41744" xr:uid="{CAD6DCF8-8C04-4068-AEF3-0A6FB1C694C5}"/>
    <cellStyle name="Millares 2 4 6 3 2 2 5" xfId="24239" xr:uid="{12CBDE7D-6F38-45E7-8D1F-F3BF3229798B}"/>
    <cellStyle name="Millares 2 4 6 3 2 3" xfId="8921" xr:uid="{00000000-0005-0000-0000-00009B120000}"/>
    <cellStyle name="Millares 2 4 6 3 2 3 2" xfId="17674" xr:uid="{5E23694E-FEAA-4877-8048-2A09495D2B18}"/>
    <cellStyle name="Millares 2 4 6 3 2 3 2 2" xfId="52684" xr:uid="{956B69BF-9A2B-4C01-B6C0-D27399549B54}"/>
    <cellStyle name="Millares 2 4 6 3 2 3 2 3" xfId="35179" xr:uid="{BD002A32-C13A-4314-988A-AF58450A4B90}"/>
    <cellStyle name="Millares 2 4 6 3 2 3 3" xfId="43932" xr:uid="{04D6F166-1145-4DE7-B50D-E50A09D2695A}"/>
    <cellStyle name="Millares 2 4 6 3 2 3 4" xfId="26427" xr:uid="{0FC28FAF-B00C-4228-8C99-15EA7AD0C3D1}"/>
    <cellStyle name="Millares 2 4 6 3 2 4" xfId="13298" xr:uid="{B929B75F-CE34-4EA4-A62A-EE6436751AFE}"/>
    <cellStyle name="Millares 2 4 6 3 2 4 2" xfId="48308" xr:uid="{A8099453-9E19-4389-9C45-7BA756CB2130}"/>
    <cellStyle name="Millares 2 4 6 3 2 4 3" xfId="30803" xr:uid="{BEA939D1-9BC5-4E87-8FF2-00598B9DFA41}"/>
    <cellStyle name="Millares 2 4 6 3 2 5" xfId="39556" xr:uid="{55A9A9DE-B273-4B64-8B73-08C2E8FEE4C9}"/>
    <cellStyle name="Millares 2 4 6 3 2 6" xfId="22051" xr:uid="{9AC5DD80-CFD6-4F06-A825-47787A43D551}"/>
    <cellStyle name="Millares 2 4 6 3 3" xfId="5638" xr:uid="{00000000-0005-0000-0000-00009C120000}"/>
    <cellStyle name="Millares 2 4 6 3 3 2" xfId="10015" xr:uid="{00000000-0005-0000-0000-00009D120000}"/>
    <cellStyle name="Millares 2 4 6 3 3 2 2" xfId="18768" xr:uid="{3619AC0D-7F84-45FF-B00D-31ADA390D337}"/>
    <cellStyle name="Millares 2 4 6 3 3 2 2 2" xfId="53778" xr:uid="{26025943-D020-474B-B6CB-61416B69E243}"/>
    <cellStyle name="Millares 2 4 6 3 3 2 2 3" xfId="36273" xr:uid="{3B152ACD-66A1-4A84-AE81-B1315283E93A}"/>
    <cellStyle name="Millares 2 4 6 3 3 2 3" xfId="45026" xr:uid="{09517F18-B627-4F22-A664-301AC37B1FA9}"/>
    <cellStyle name="Millares 2 4 6 3 3 2 4" xfId="27521" xr:uid="{E1060A36-BB1C-476C-8648-E9B650E4994C}"/>
    <cellStyle name="Millares 2 4 6 3 3 3" xfId="14392" xr:uid="{8FEC27DB-BAFA-48FE-B829-DA44E74400DA}"/>
    <cellStyle name="Millares 2 4 6 3 3 3 2" xfId="49402" xr:uid="{FC0D2BCE-49B0-413F-ABEC-928E41877998}"/>
    <cellStyle name="Millares 2 4 6 3 3 3 3" xfId="31897" xr:uid="{EE8593CF-2D2D-41E0-8F00-D287FFB4E9EC}"/>
    <cellStyle name="Millares 2 4 6 3 3 4" xfId="40650" xr:uid="{76AB831F-96D4-4A99-860E-6581CF4224A7}"/>
    <cellStyle name="Millares 2 4 6 3 3 5" xfId="23145" xr:uid="{B57669A5-6AE7-4F51-BD80-2C7599A8FA4D}"/>
    <cellStyle name="Millares 2 4 6 3 4" xfId="7827" xr:uid="{00000000-0005-0000-0000-00009E120000}"/>
    <cellStyle name="Millares 2 4 6 3 4 2" xfId="16580" xr:uid="{13F091A0-EA6E-456B-AE9A-D1A2307E1141}"/>
    <cellStyle name="Millares 2 4 6 3 4 2 2" xfId="51590" xr:uid="{9FC2EC75-093F-4ED1-B2E1-3BF9A9812C6B}"/>
    <cellStyle name="Millares 2 4 6 3 4 2 3" xfId="34085" xr:uid="{97AE9567-5733-43E9-BA75-11E2C7A552CB}"/>
    <cellStyle name="Millares 2 4 6 3 4 3" xfId="42838" xr:uid="{35A25D4F-D829-4974-B376-56CADE35E45C}"/>
    <cellStyle name="Millares 2 4 6 3 4 4" xfId="25333" xr:uid="{BDBB52A5-C279-4F33-A55F-893AE27DF7A9}"/>
    <cellStyle name="Millares 2 4 6 3 5" xfId="12204" xr:uid="{CA98DFCF-A836-4CE6-B13D-86B3D59710E2}"/>
    <cellStyle name="Millares 2 4 6 3 5 2" xfId="47214" xr:uid="{9ACA1574-ADC4-497C-B1B3-BBE309390970}"/>
    <cellStyle name="Millares 2 4 6 3 5 3" xfId="29709" xr:uid="{4B333130-6F63-47A5-998C-6E62C4A1E96A}"/>
    <cellStyle name="Millares 2 4 6 3 6" xfId="38462" xr:uid="{9AC0DEF0-8C00-43AD-B4D2-7A00C892647C}"/>
    <cellStyle name="Millares 2 4 6 3 7" xfId="20957" xr:uid="{B87F2722-741F-4D84-BA34-1EF38EB3B5BC}"/>
    <cellStyle name="Millares 2 4 6 4" xfId="3995" xr:uid="{00000000-0005-0000-0000-00009F120000}"/>
    <cellStyle name="Millares 2 4 6 4 2" xfId="6184" xr:uid="{00000000-0005-0000-0000-0000A0120000}"/>
    <cellStyle name="Millares 2 4 6 4 2 2" xfId="10561" xr:uid="{00000000-0005-0000-0000-0000A1120000}"/>
    <cellStyle name="Millares 2 4 6 4 2 2 2" xfId="19314" xr:uid="{45C19900-9E0A-4B36-9D87-A4614AF3FF6E}"/>
    <cellStyle name="Millares 2 4 6 4 2 2 2 2" xfId="54324" xr:uid="{7DA8B1B5-7F0D-4FB1-AEC3-1C2FBAA85107}"/>
    <cellStyle name="Millares 2 4 6 4 2 2 2 3" xfId="36819" xr:uid="{4E3B7F29-B66C-4D07-98DC-88859031F092}"/>
    <cellStyle name="Millares 2 4 6 4 2 2 3" xfId="45572" xr:uid="{E88D6CCC-335F-47F8-BF90-F39619078ECE}"/>
    <cellStyle name="Millares 2 4 6 4 2 2 4" xfId="28067" xr:uid="{E854D99C-A008-4C8E-911D-3BF22B0F4D01}"/>
    <cellStyle name="Millares 2 4 6 4 2 3" xfId="14938" xr:uid="{5CCD9ECB-14F1-4E7D-9F2F-37C57AD977E3}"/>
    <cellStyle name="Millares 2 4 6 4 2 3 2" xfId="49948" xr:uid="{DEC79968-58BB-4F86-B50F-B9043A9CB082}"/>
    <cellStyle name="Millares 2 4 6 4 2 3 3" xfId="32443" xr:uid="{BB2897F8-7381-4E0A-BCA8-AD6CBAD56A1B}"/>
    <cellStyle name="Millares 2 4 6 4 2 4" xfId="41196" xr:uid="{D0E51BEB-D2A3-4CCC-8BBA-8CC0ABC1526E}"/>
    <cellStyle name="Millares 2 4 6 4 2 5" xfId="23691" xr:uid="{E72B48C2-D215-4A5D-A781-A0C80AAA4EB4}"/>
    <cellStyle name="Millares 2 4 6 4 3" xfId="8373" xr:uid="{00000000-0005-0000-0000-0000A2120000}"/>
    <cellStyle name="Millares 2 4 6 4 3 2" xfId="17126" xr:uid="{92972EC9-1D7D-4D07-9DFF-B528A0FD44C9}"/>
    <cellStyle name="Millares 2 4 6 4 3 2 2" xfId="52136" xr:uid="{8026A55E-AF92-4C84-BF11-FC55EE69A28B}"/>
    <cellStyle name="Millares 2 4 6 4 3 2 3" xfId="34631" xr:uid="{607D281A-76EA-41EA-B248-7165EE85F7F8}"/>
    <cellStyle name="Millares 2 4 6 4 3 3" xfId="43384" xr:uid="{82D2B108-63CE-4F49-AC83-6F78ECC8322A}"/>
    <cellStyle name="Millares 2 4 6 4 3 4" xfId="25879" xr:uid="{FCC56605-2BE2-4740-9F7A-28481D9FEC38}"/>
    <cellStyle name="Millares 2 4 6 4 4" xfId="12750" xr:uid="{3F59E5FD-C4E6-431D-A9CB-4623AD32475F}"/>
    <cellStyle name="Millares 2 4 6 4 4 2" xfId="47760" xr:uid="{69250C67-2E67-4B92-A178-91696D54100E}"/>
    <cellStyle name="Millares 2 4 6 4 4 3" xfId="30255" xr:uid="{B18C4C1A-7EB0-4C02-8F05-1719F40B8655}"/>
    <cellStyle name="Millares 2 4 6 4 5" xfId="39008" xr:uid="{95C528D9-501C-4A1C-93FC-1B4A6EC96480}"/>
    <cellStyle name="Millares 2 4 6 4 6" xfId="21503" xr:uid="{10263346-8694-4523-AFE3-F6103B8F6462}"/>
    <cellStyle name="Millares 2 4 6 5" xfId="5090" xr:uid="{00000000-0005-0000-0000-0000A3120000}"/>
    <cellStyle name="Millares 2 4 6 5 2" xfId="9467" xr:uid="{00000000-0005-0000-0000-0000A4120000}"/>
    <cellStyle name="Millares 2 4 6 5 2 2" xfId="18220" xr:uid="{FFA27051-8CDC-4B20-B1EF-EFA43984CA52}"/>
    <cellStyle name="Millares 2 4 6 5 2 2 2" xfId="53230" xr:uid="{33ECAF18-B964-4157-A9C7-8D4F134C4ED3}"/>
    <cellStyle name="Millares 2 4 6 5 2 2 3" xfId="35725" xr:uid="{35A80C52-CE50-4553-8A0B-3BCC775347E2}"/>
    <cellStyle name="Millares 2 4 6 5 2 3" xfId="44478" xr:uid="{5786B465-C302-41F9-9077-131BB741F662}"/>
    <cellStyle name="Millares 2 4 6 5 2 4" xfId="26973" xr:uid="{606BF2B1-0BEA-4703-8391-81C3C4872FCA}"/>
    <cellStyle name="Millares 2 4 6 5 3" xfId="13844" xr:uid="{B0CBF31B-E8CF-408E-8D79-937488EE0A91}"/>
    <cellStyle name="Millares 2 4 6 5 3 2" xfId="48854" xr:uid="{A6BDE6CB-C47F-424F-ABA5-F7A3C24177F8}"/>
    <cellStyle name="Millares 2 4 6 5 3 3" xfId="31349" xr:uid="{3B9452FA-9D88-4818-812D-A2D11805C46C}"/>
    <cellStyle name="Millares 2 4 6 5 4" xfId="40102" xr:uid="{DECA579B-1168-4504-85FD-1C49BCA92722}"/>
    <cellStyle name="Millares 2 4 6 5 5" xfId="22597" xr:uid="{371AEBC2-71E7-41B4-86F9-8A78558637F3}"/>
    <cellStyle name="Millares 2 4 6 6" xfId="7279" xr:uid="{00000000-0005-0000-0000-0000A5120000}"/>
    <cellStyle name="Millares 2 4 6 6 2" xfId="16032" xr:uid="{C1CF373E-A4B8-4CA8-A5BC-262F2FC56555}"/>
    <cellStyle name="Millares 2 4 6 6 2 2" xfId="51042" xr:uid="{E164880E-44CB-4DBE-B903-F958BCB970FB}"/>
    <cellStyle name="Millares 2 4 6 6 2 3" xfId="33537" xr:uid="{70042124-8247-4FE3-BF4A-D8D785C64114}"/>
    <cellStyle name="Millares 2 4 6 6 3" xfId="42290" xr:uid="{C54D0263-9509-46D9-AFB3-66B96E63B4C2}"/>
    <cellStyle name="Millares 2 4 6 6 4" xfId="24785" xr:uid="{DD096B56-60E0-4906-B165-4DBCCBFCD483}"/>
    <cellStyle name="Millares 2 4 6 7" xfId="11656" xr:uid="{FEF691EF-7333-4550-9C49-5A636D5AD1C5}"/>
    <cellStyle name="Millares 2 4 6 7 2" xfId="46666" xr:uid="{7460D7A3-7B9E-48F0-BA41-C94A40A0A9C3}"/>
    <cellStyle name="Millares 2 4 6 7 3" xfId="29161" xr:uid="{04878115-83AC-4EC3-91F7-72049BE007D1}"/>
    <cellStyle name="Millares 2 4 6 8" xfId="37914" xr:uid="{EC4A33C0-B928-440F-BD82-99FD50F416BF}"/>
    <cellStyle name="Millares 2 4 6 9" xfId="20409" xr:uid="{518AC9D9-30B9-450E-9789-CC1CD58715BC}"/>
    <cellStyle name="Millares 2 4 7" xfId="3118" xr:uid="{00000000-0005-0000-0000-0000A6120000}"/>
    <cellStyle name="Millares 2 4 7 2" xfId="3672" xr:uid="{00000000-0005-0000-0000-0000A7120000}"/>
    <cellStyle name="Millares 2 4 7 2 2" xfId="4768" xr:uid="{00000000-0005-0000-0000-0000A8120000}"/>
    <cellStyle name="Millares 2 4 7 2 2 2" xfId="6957" xr:uid="{00000000-0005-0000-0000-0000A9120000}"/>
    <cellStyle name="Millares 2 4 7 2 2 2 2" xfId="11334" xr:uid="{00000000-0005-0000-0000-0000AA120000}"/>
    <cellStyle name="Millares 2 4 7 2 2 2 2 2" xfId="20087" xr:uid="{2057F15E-9B57-4213-8304-8F2D197BC5A7}"/>
    <cellStyle name="Millares 2 4 7 2 2 2 2 2 2" xfId="55097" xr:uid="{2798F012-2523-4F1D-BA59-79AA55F0E59C}"/>
    <cellStyle name="Millares 2 4 7 2 2 2 2 2 3" xfId="37592" xr:uid="{A71EBB92-F3F3-40FE-8D99-2F8EEFC9A10C}"/>
    <cellStyle name="Millares 2 4 7 2 2 2 2 3" xfId="46345" xr:uid="{7E0402E2-2D56-4744-AF48-67BBD676E73C}"/>
    <cellStyle name="Millares 2 4 7 2 2 2 2 4" xfId="28840" xr:uid="{9C626D9A-E034-4DE7-8B25-04BDF6E3710F}"/>
    <cellStyle name="Millares 2 4 7 2 2 2 3" xfId="15711" xr:uid="{033D71F0-224A-488E-812E-64E61EF4E1D9}"/>
    <cellStyle name="Millares 2 4 7 2 2 2 3 2" xfId="50721" xr:uid="{72C83D9F-3EB8-4A92-A886-4BCACF947183}"/>
    <cellStyle name="Millares 2 4 7 2 2 2 3 3" xfId="33216" xr:uid="{8BE2D16D-FF89-48E5-8CE1-634BC94D0652}"/>
    <cellStyle name="Millares 2 4 7 2 2 2 4" xfId="41969" xr:uid="{E17F80F5-EEDE-4C39-88BD-7EAD31E53086}"/>
    <cellStyle name="Millares 2 4 7 2 2 2 5" xfId="24464" xr:uid="{8B0115D5-A510-4A6D-A42F-6A4D0982C68C}"/>
    <cellStyle name="Millares 2 4 7 2 2 3" xfId="9146" xr:uid="{00000000-0005-0000-0000-0000AB120000}"/>
    <cellStyle name="Millares 2 4 7 2 2 3 2" xfId="17899" xr:uid="{22022984-EBC1-44ED-9681-42878FE030F1}"/>
    <cellStyle name="Millares 2 4 7 2 2 3 2 2" xfId="52909" xr:uid="{140FA740-8E31-4921-9BA5-B170DFA7AF68}"/>
    <cellStyle name="Millares 2 4 7 2 2 3 2 3" xfId="35404" xr:uid="{CC14D948-C37B-4C6E-9191-EB222572F80F}"/>
    <cellStyle name="Millares 2 4 7 2 2 3 3" xfId="44157" xr:uid="{0F680F46-49C9-4377-B3C8-A619750EF316}"/>
    <cellStyle name="Millares 2 4 7 2 2 3 4" xfId="26652" xr:uid="{119B7914-BB4A-4598-90CA-42C50EB9489C}"/>
    <cellStyle name="Millares 2 4 7 2 2 4" xfId="13523" xr:uid="{9DC3A0FC-F13B-4F8C-9763-85C0907DEF0E}"/>
    <cellStyle name="Millares 2 4 7 2 2 4 2" xfId="48533" xr:uid="{C61E50D8-621F-41D9-8FA2-3F775081FF50}"/>
    <cellStyle name="Millares 2 4 7 2 2 4 3" xfId="31028" xr:uid="{394FB2F7-DDBE-4A55-BC65-F15F23BC00BB}"/>
    <cellStyle name="Millares 2 4 7 2 2 5" xfId="39781" xr:uid="{EF0441E1-2D65-4B85-8465-C2533120914D}"/>
    <cellStyle name="Millares 2 4 7 2 2 6" xfId="22276" xr:uid="{254AD75B-20C4-464A-B97D-04F90107B321}"/>
    <cellStyle name="Millares 2 4 7 2 3" xfId="5863" xr:uid="{00000000-0005-0000-0000-0000AC120000}"/>
    <cellStyle name="Millares 2 4 7 2 3 2" xfId="10240" xr:uid="{00000000-0005-0000-0000-0000AD120000}"/>
    <cellStyle name="Millares 2 4 7 2 3 2 2" xfId="18993" xr:uid="{58A35C5A-836D-44AD-8B1C-2EA3325B5B48}"/>
    <cellStyle name="Millares 2 4 7 2 3 2 2 2" xfId="54003" xr:uid="{48BE4C17-37BA-45F7-8ADE-FC10A103BEF7}"/>
    <cellStyle name="Millares 2 4 7 2 3 2 2 3" xfId="36498" xr:uid="{5DE29F42-5F95-4E5C-8549-04BE3BC4CC5F}"/>
    <cellStyle name="Millares 2 4 7 2 3 2 3" xfId="45251" xr:uid="{9A310B71-E011-4D37-815C-F1F8980490FB}"/>
    <cellStyle name="Millares 2 4 7 2 3 2 4" xfId="27746" xr:uid="{516F72D7-E1F5-48DB-B9DB-88D6B230481B}"/>
    <cellStyle name="Millares 2 4 7 2 3 3" xfId="14617" xr:uid="{9E92D47F-C441-4DA3-83C9-6595F7C8E0A0}"/>
    <cellStyle name="Millares 2 4 7 2 3 3 2" xfId="49627" xr:uid="{562D692B-F164-4B57-843B-4011B5C3A441}"/>
    <cellStyle name="Millares 2 4 7 2 3 3 3" xfId="32122" xr:uid="{947959BF-A983-475F-9C22-70F2EC6C35CF}"/>
    <cellStyle name="Millares 2 4 7 2 3 4" xfId="40875" xr:uid="{4AB79D52-C3F9-4369-881C-EF886F0B990E}"/>
    <cellStyle name="Millares 2 4 7 2 3 5" xfId="23370" xr:uid="{82A75BA0-96D8-4C75-A0B5-3A2541D3FF0B}"/>
    <cellStyle name="Millares 2 4 7 2 4" xfId="8052" xr:uid="{00000000-0005-0000-0000-0000AE120000}"/>
    <cellStyle name="Millares 2 4 7 2 4 2" xfId="16805" xr:uid="{D8A52523-7CDE-46E4-A7B5-D3D0C8B81A65}"/>
    <cellStyle name="Millares 2 4 7 2 4 2 2" xfId="51815" xr:uid="{7D8DC1A9-9EA5-4AA0-82C1-5C8722B7AEF3}"/>
    <cellStyle name="Millares 2 4 7 2 4 2 3" xfId="34310" xr:uid="{DFEAED92-BECE-40FA-BF52-EA720BC6D1F8}"/>
    <cellStyle name="Millares 2 4 7 2 4 3" xfId="43063" xr:uid="{4249611A-1953-4D11-841A-92BAE9C489BF}"/>
    <cellStyle name="Millares 2 4 7 2 4 4" xfId="25558" xr:uid="{FD3D8B8D-F4B5-451F-B584-38ABBE5025E7}"/>
    <cellStyle name="Millares 2 4 7 2 5" xfId="12429" xr:uid="{E344DEBE-1F61-45C7-ACA8-BB654469EBF9}"/>
    <cellStyle name="Millares 2 4 7 2 5 2" xfId="47439" xr:uid="{ADE80D04-572C-468E-8C4F-BCF44B0A000E}"/>
    <cellStyle name="Millares 2 4 7 2 5 3" xfId="29934" xr:uid="{93BC5067-ED0E-4D88-8E82-12696599EAF0}"/>
    <cellStyle name="Millares 2 4 7 2 6" xfId="38687" xr:uid="{F48F7F35-1EAE-4ED6-8EF0-234ECEBCE5C8}"/>
    <cellStyle name="Millares 2 4 7 2 7" xfId="21182" xr:uid="{516DE5F1-1B0C-4330-9370-39E16616F79D}"/>
    <cellStyle name="Millares 2 4 7 3" xfId="4220" xr:uid="{00000000-0005-0000-0000-0000AF120000}"/>
    <cellStyle name="Millares 2 4 7 3 2" xfId="6409" xr:uid="{00000000-0005-0000-0000-0000B0120000}"/>
    <cellStyle name="Millares 2 4 7 3 2 2" xfId="10786" xr:uid="{00000000-0005-0000-0000-0000B1120000}"/>
    <cellStyle name="Millares 2 4 7 3 2 2 2" xfId="19539" xr:uid="{DBC8AA1D-964A-42D3-9F88-635E1C9B4797}"/>
    <cellStyle name="Millares 2 4 7 3 2 2 2 2" xfId="54549" xr:uid="{E076DB49-E12D-4487-925C-3A4B022E03BB}"/>
    <cellStyle name="Millares 2 4 7 3 2 2 2 3" xfId="37044" xr:uid="{95F49499-0BAD-47BE-82DD-75AFECFC56B5}"/>
    <cellStyle name="Millares 2 4 7 3 2 2 3" xfId="45797" xr:uid="{7DC393B4-43E8-415E-898B-2A05B90624C4}"/>
    <cellStyle name="Millares 2 4 7 3 2 2 4" xfId="28292" xr:uid="{EB3949A6-18ED-4537-BE65-C7C5C33312BB}"/>
    <cellStyle name="Millares 2 4 7 3 2 3" xfId="15163" xr:uid="{6C91F793-BABE-48CD-9748-1D434D87E988}"/>
    <cellStyle name="Millares 2 4 7 3 2 3 2" xfId="50173" xr:uid="{2147B67E-F657-4921-95B1-6C5E881B653C}"/>
    <cellStyle name="Millares 2 4 7 3 2 3 3" xfId="32668" xr:uid="{8CA01693-4699-4E60-A75E-0962707F50BA}"/>
    <cellStyle name="Millares 2 4 7 3 2 4" xfId="41421" xr:uid="{32006F25-F0E2-4132-8B68-B50041EEF505}"/>
    <cellStyle name="Millares 2 4 7 3 2 5" xfId="23916" xr:uid="{E48F475D-87D4-4EA1-8897-41F3CB6B4100}"/>
    <cellStyle name="Millares 2 4 7 3 3" xfId="8598" xr:uid="{00000000-0005-0000-0000-0000B2120000}"/>
    <cellStyle name="Millares 2 4 7 3 3 2" xfId="17351" xr:uid="{8D37875A-BD3E-4C58-BE76-7A4CE5827AF1}"/>
    <cellStyle name="Millares 2 4 7 3 3 2 2" xfId="52361" xr:uid="{A348FBB1-DC77-40B3-81FE-96840C4BC339}"/>
    <cellStyle name="Millares 2 4 7 3 3 2 3" xfId="34856" xr:uid="{714DCF21-E9B7-4DD4-AEF5-1258451FC0EA}"/>
    <cellStyle name="Millares 2 4 7 3 3 3" xfId="43609" xr:uid="{0831FE94-8B02-4DD5-82D1-C5052EF73EA2}"/>
    <cellStyle name="Millares 2 4 7 3 3 4" xfId="26104" xr:uid="{2EE4B437-0801-463D-BFFC-2680F3152170}"/>
    <cellStyle name="Millares 2 4 7 3 4" xfId="12975" xr:uid="{B3E2AC6F-CBD2-4979-836C-E517FB97DAFF}"/>
    <cellStyle name="Millares 2 4 7 3 4 2" xfId="47985" xr:uid="{B697C9A1-0875-4FD1-9966-E6C2C3B1DDF5}"/>
    <cellStyle name="Millares 2 4 7 3 4 3" xfId="30480" xr:uid="{6B74CBA0-83A6-4F07-9E76-7642E7ACB5A8}"/>
    <cellStyle name="Millares 2 4 7 3 5" xfId="39233" xr:uid="{7A3FA142-4DF6-497E-9EB4-F183AC0CD090}"/>
    <cellStyle name="Millares 2 4 7 3 6" xfId="21728" xr:uid="{D4658439-A2D3-43A8-815C-0DC515721373}"/>
    <cellStyle name="Millares 2 4 7 4" xfId="5315" xr:uid="{00000000-0005-0000-0000-0000B3120000}"/>
    <cellStyle name="Millares 2 4 7 4 2" xfId="9692" xr:uid="{00000000-0005-0000-0000-0000B4120000}"/>
    <cellStyle name="Millares 2 4 7 4 2 2" xfId="18445" xr:uid="{D3F8BF23-000A-4476-A457-D46AAF6DF904}"/>
    <cellStyle name="Millares 2 4 7 4 2 2 2" xfId="53455" xr:uid="{11A9722D-18A0-478D-86F9-9EF957B116ED}"/>
    <cellStyle name="Millares 2 4 7 4 2 2 3" xfId="35950" xr:uid="{239799F6-EBFE-4CDC-A876-B8B9979ECB50}"/>
    <cellStyle name="Millares 2 4 7 4 2 3" xfId="44703" xr:uid="{E73D5753-115D-4705-9875-0D24729DBBF9}"/>
    <cellStyle name="Millares 2 4 7 4 2 4" xfId="27198" xr:uid="{F8F8FDC2-5A34-46A1-B1D1-4AC8349107E5}"/>
    <cellStyle name="Millares 2 4 7 4 3" xfId="14069" xr:uid="{F5B2E844-C74D-48FA-BDC8-07BAA6D4C0D3}"/>
    <cellStyle name="Millares 2 4 7 4 3 2" xfId="49079" xr:uid="{6F432608-4527-45DA-AB07-1CB8B2D21C00}"/>
    <cellStyle name="Millares 2 4 7 4 3 3" xfId="31574" xr:uid="{8E30A6EA-D377-4CDB-A5CF-957CE978E6CE}"/>
    <cellStyle name="Millares 2 4 7 4 4" xfId="40327" xr:uid="{A0E27FBE-B13C-4CEA-96EA-7857C93AECFF}"/>
    <cellStyle name="Millares 2 4 7 4 5" xfId="22822" xr:uid="{6EC14638-DB3C-468C-B993-AB369252CED3}"/>
    <cellStyle name="Millares 2 4 7 5" xfId="7504" xr:uid="{00000000-0005-0000-0000-0000B5120000}"/>
    <cellStyle name="Millares 2 4 7 5 2" xfId="16257" xr:uid="{47EEAA75-1AE5-417B-9570-77802640B7EA}"/>
    <cellStyle name="Millares 2 4 7 5 2 2" xfId="51267" xr:uid="{AB949E7E-2078-44BF-87D7-3BDF49E0D6FD}"/>
    <cellStyle name="Millares 2 4 7 5 2 3" xfId="33762" xr:uid="{4712B0A7-929E-4A19-B203-4F2468174F5C}"/>
    <cellStyle name="Millares 2 4 7 5 3" xfId="42515" xr:uid="{ACE4BE15-7B13-4488-A6B9-F17EA68D7D94}"/>
    <cellStyle name="Millares 2 4 7 5 4" xfId="25010" xr:uid="{9AD84E27-EF63-4B81-A738-5CC075CFCE22}"/>
    <cellStyle name="Millares 2 4 7 6" xfId="11881" xr:uid="{3B18376C-CB8B-4DEA-9CFC-5F6DF50EF8DD}"/>
    <cellStyle name="Millares 2 4 7 6 2" xfId="46891" xr:uid="{FBA89BDC-4FF6-4897-92F5-7EEF6A2B8639}"/>
    <cellStyle name="Millares 2 4 7 6 3" xfId="29386" xr:uid="{3B3329C4-4AE9-4486-B103-2AF8343D6736}"/>
    <cellStyle name="Millares 2 4 7 7" xfId="38139" xr:uid="{4AE4BD6F-8D38-49E0-9D9E-48A35AD52108}"/>
    <cellStyle name="Millares 2 4 7 8" xfId="20634" xr:uid="{9E314D23-34E3-44DA-951F-71DCC6F40DEC}"/>
    <cellStyle name="Millares 2 4 8" xfId="3397" xr:uid="{00000000-0005-0000-0000-0000B6120000}"/>
    <cellStyle name="Millares 2 4 8 2" xfId="4494" xr:uid="{00000000-0005-0000-0000-0000B7120000}"/>
    <cellStyle name="Millares 2 4 8 2 2" xfId="6683" xr:uid="{00000000-0005-0000-0000-0000B8120000}"/>
    <cellStyle name="Millares 2 4 8 2 2 2" xfId="11060" xr:uid="{00000000-0005-0000-0000-0000B9120000}"/>
    <cellStyle name="Millares 2 4 8 2 2 2 2" xfId="19813" xr:uid="{4B428180-93B6-4039-BB32-5405391C3ADA}"/>
    <cellStyle name="Millares 2 4 8 2 2 2 2 2" xfId="54823" xr:uid="{1FA43ED7-8F0D-4C80-B7E0-9921B204DA56}"/>
    <cellStyle name="Millares 2 4 8 2 2 2 2 3" xfId="37318" xr:uid="{6E0784A6-0A18-4A84-84BF-E783F2FB57A1}"/>
    <cellStyle name="Millares 2 4 8 2 2 2 3" xfId="46071" xr:uid="{EE3C0CF3-057F-4D39-AA07-931D4C1EAEA4}"/>
    <cellStyle name="Millares 2 4 8 2 2 2 4" xfId="28566" xr:uid="{FC270808-E3BC-4D2D-964A-93A6DE23BD13}"/>
    <cellStyle name="Millares 2 4 8 2 2 3" xfId="15437" xr:uid="{6B68FD2D-D22D-4B23-BF1C-53452E3E28C8}"/>
    <cellStyle name="Millares 2 4 8 2 2 3 2" xfId="50447" xr:uid="{FD99B30F-127D-4A29-833E-1ABD60C7D722}"/>
    <cellStyle name="Millares 2 4 8 2 2 3 3" xfId="32942" xr:uid="{98E7B204-655A-417A-B2A8-94774655D490}"/>
    <cellStyle name="Millares 2 4 8 2 2 4" xfId="41695" xr:uid="{DECF7EF1-F384-4F5F-8BFE-F3488B504F1B}"/>
    <cellStyle name="Millares 2 4 8 2 2 5" xfId="24190" xr:uid="{6BA7F146-C2D2-415C-A57F-D54B692BCB4D}"/>
    <cellStyle name="Millares 2 4 8 2 3" xfId="8872" xr:uid="{00000000-0005-0000-0000-0000BA120000}"/>
    <cellStyle name="Millares 2 4 8 2 3 2" xfId="17625" xr:uid="{82EC123F-DB06-4B83-8973-C1173D846592}"/>
    <cellStyle name="Millares 2 4 8 2 3 2 2" xfId="52635" xr:uid="{4A9F765A-E62B-4726-ABEE-D64BD1C274E0}"/>
    <cellStyle name="Millares 2 4 8 2 3 2 3" xfId="35130" xr:uid="{1E6D5669-0BD1-4E8D-ABEE-617EE95E1F50}"/>
    <cellStyle name="Millares 2 4 8 2 3 3" xfId="43883" xr:uid="{D9FAA2DC-906E-4412-9C28-BBE9C6D14C7C}"/>
    <cellStyle name="Millares 2 4 8 2 3 4" xfId="26378" xr:uid="{02B64221-F470-4A74-B370-B48049D7F396}"/>
    <cellStyle name="Millares 2 4 8 2 4" xfId="13249" xr:uid="{D1838738-A9E1-4F9F-AA0A-1F7D4B360D1E}"/>
    <cellStyle name="Millares 2 4 8 2 4 2" xfId="48259" xr:uid="{0919B9DA-0C82-4080-BFE2-357E362A7363}"/>
    <cellStyle name="Millares 2 4 8 2 4 3" xfId="30754" xr:uid="{601EFD8E-2EC1-4193-B20A-2F66397F50D6}"/>
    <cellStyle name="Millares 2 4 8 2 5" xfId="39507" xr:uid="{9E9E2710-25F8-4F55-B857-5BBF27985FED}"/>
    <cellStyle name="Millares 2 4 8 2 6" xfId="22002" xr:uid="{D506988C-7001-444B-B49A-65D7ADCB1E5E}"/>
    <cellStyle name="Millares 2 4 8 3" xfId="5589" xr:uid="{00000000-0005-0000-0000-0000BB120000}"/>
    <cellStyle name="Millares 2 4 8 3 2" xfId="9966" xr:uid="{00000000-0005-0000-0000-0000BC120000}"/>
    <cellStyle name="Millares 2 4 8 3 2 2" xfId="18719" xr:uid="{58C702F4-8B65-42C6-96F7-2EF47FD3CDBB}"/>
    <cellStyle name="Millares 2 4 8 3 2 2 2" xfId="53729" xr:uid="{0BA3E99E-95A3-4DE9-80D3-E9F0C048012D}"/>
    <cellStyle name="Millares 2 4 8 3 2 2 3" xfId="36224" xr:uid="{C954F4AC-39A9-4768-84F3-55D698B96DD3}"/>
    <cellStyle name="Millares 2 4 8 3 2 3" xfId="44977" xr:uid="{F142176C-8A3F-489F-B2FE-461126AC0C78}"/>
    <cellStyle name="Millares 2 4 8 3 2 4" xfId="27472" xr:uid="{E1ACFF01-0B29-4707-9FF0-7A701FDC4BB7}"/>
    <cellStyle name="Millares 2 4 8 3 3" xfId="14343" xr:uid="{C3FC20DF-E595-4DF9-94AC-F1862E8CCAF8}"/>
    <cellStyle name="Millares 2 4 8 3 3 2" xfId="49353" xr:uid="{BDEF7074-0617-40D7-97C6-CCBB92E03B0F}"/>
    <cellStyle name="Millares 2 4 8 3 3 3" xfId="31848" xr:uid="{F2FB92C1-5B5A-470D-8F3C-A2B9DEF56025}"/>
    <cellStyle name="Millares 2 4 8 3 4" xfId="40601" xr:uid="{58664779-0447-4E93-A2FF-84835BBFE102}"/>
    <cellStyle name="Millares 2 4 8 3 5" xfId="23096" xr:uid="{51723FB2-203A-47AD-866F-53A362A9334C}"/>
    <cellStyle name="Millares 2 4 8 4" xfId="7778" xr:uid="{00000000-0005-0000-0000-0000BD120000}"/>
    <cellStyle name="Millares 2 4 8 4 2" xfId="16531" xr:uid="{F797E29D-2C9B-4517-A3B1-1938C9654524}"/>
    <cellStyle name="Millares 2 4 8 4 2 2" xfId="51541" xr:uid="{5E532343-AB56-42F7-9E49-DA9BEE94FDB1}"/>
    <cellStyle name="Millares 2 4 8 4 2 3" xfId="34036" xr:uid="{A404CF81-D958-4DAE-A298-44592E6833A9}"/>
    <cellStyle name="Millares 2 4 8 4 3" xfId="42789" xr:uid="{5A0A275B-12B3-42ED-8B0F-931172F0EE63}"/>
    <cellStyle name="Millares 2 4 8 4 4" xfId="25284" xr:uid="{1845989D-2EE1-431F-B72B-338BCAF5F1C9}"/>
    <cellStyle name="Millares 2 4 8 5" xfId="12155" xr:uid="{D5479EED-E3A1-411C-A65F-4DAD69102970}"/>
    <cellStyle name="Millares 2 4 8 5 2" xfId="47165" xr:uid="{04183628-0993-4BDE-91AE-9FE6978530E4}"/>
    <cellStyle name="Millares 2 4 8 5 3" xfId="29660" xr:uid="{16E0932E-C009-4D4D-AEF6-AB496E4CEE39}"/>
    <cellStyle name="Millares 2 4 8 6" xfId="38413" xr:uid="{88C30072-DF73-4308-8099-49A810700E3D}"/>
    <cellStyle name="Millares 2 4 8 7" xfId="20908" xr:uid="{D4E329F8-ED4F-4675-B7CB-687BDFC21C33}"/>
    <cellStyle name="Millares 2 4 9" xfId="3947" xr:uid="{00000000-0005-0000-0000-0000BE120000}"/>
    <cellStyle name="Millares 2 4 9 2" xfId="6136" xr:uid="{00000000-0005-0000-0000-0000BF120000}"/>
    <cellStyle name="Millares 2 4 9 2 2" xfId="10513" xr:uid="{00000000-0005-0000-0000-0000C0120000}"/>
    <cellStyle name="Millares 2 4 9 2 2 2" xfId="19266" xr:uid="{9F3871EC-D22D-4713-9BAE-89F8EE15728F}"/>
    <cellStyle name="Millares 2 4 9 2 2 2 2" xfId="54276" xr:uid="{D6C72901-C2DF-4B30-B1CF-F04B12A3B6DB}"/>
    <cellStyle name="Millares 2 4 9 2 2 2 3" xfId="36771" xr:uid="{4EA11C95-A506-4DC3-BE34-3D936CA632D0}"/>
    <cellStyle name="Millares 2 4 9 2 2 3" xfId="45524" xr:uid="{ACAE1044-C6C5-4CCE-859D-57AB4F37723A}"/>
    <cellStyle name="Millares 2 4 9 2 2 4" xfId="28019" xr:uid="{FB674AA5-A044-4099-997F-1E66F9F63E1F}"/>
    <cellStyle name="Millares 2 4 9 2 3" xfId="14890" xr:uid="{2DCD1E80-81E8-4530-9FFB-AA836395E99D}"/>
    <cellStyle name="Millares 2 4 9 2 3 2" xfId="49900" xr:uid="{CDD454C5-8763-4131-817C-F5E73DAA60EB}"/>
    <cellStyle name="Millares 2 4 9 2 3 3" xfId="32395" xr:uid="{DD18722B-09B4-40EB-B7E2-AA8C10854EF9}"/>
    <cellStyle name="Millares 2 4 9 2 4" xfId="41148" xr:uid="{CBF8AE4A-BB2E-4560-B3F7-3955E410DB9F}"/>
    <cellStyle name="Millares 2 4 9 2 5" xfId="23643" xr:uid="{912BCC61-A26F-4BA2-BE97-88F937572146}"/>
    <cellStyle name="Millares 2 4 9 3" xfId="8325" xr:uid="{00000000-0005-0000-0000-0000C1120000}"/>
    <cellStyle name="Millares 2 4 9 3 2" xfId="17078" xr:uid="{D3444212-E492-4C03-B070-6E35A246F17C}"/>
    <cellStyle name="Millares 2 4 9 3 2 2" xfId="52088" xr:uid="{498673E0-8732-46A0-817F-5EAF9A3FD0D4}"/>
    <cellStyle name="Millares 2 4 9 3 2 3" xfId="34583" xr:uid="{06837E09-B9B2-413A-87C1-F3D5CF9B0F46}"/>
    <cellStyle name="Millares 2 4 9 3 3" xfId="43336" xr:uid="{624AD6E6-C30F-43FA-93C4-701FDF0B9C38}"/>
    <cellStyle name="Millares 2 4 9 3 4" xfId="25831" xr:uid="{8CCFE67E-5B63-46DD-B6DD-9749E11E6A5A}"/>
    <cellStyle name="Millares 2 4 9 4" xfId="12702" xr:uid="{6EC93236-2796-4AD5-ACE1-098BC5FC0D6E}"/>
    <cellStyle name="Millares 2 4 9 4 2" xfId="47712" xr:uid="{D7A41C2F-155C-4B2B-8BC6-9AAF5A1E805F}"/>
    <cellStyle name="Millares 2 4 9 4 3" xfId="30207" xr:uid="{9FD190EA-3CC9-4983-96E3-E1655C33A6D7}"/>
    <cellStyle name="Millares 2 4 9 5" xfId="38960" xr:uid="{D3545100-704F-4E1D-97F2-9BA5221B154B}"/>
    <cellStyle name="Millares 2 4 9 6" xfId="21455" xr:uid="{AE2E4C5B-7A5E-483B-8D21-74B0734535B7}"/>
    <cellStyle name="Millares 2 5" xfId="221" xr:uid="{00000000-0005-0000-0000-0000C2120000}"/>
    <cellStyle name="Millares 2 5 10" xfId="7234" xr:uid="{00000000-0005-0000-0000-0000C3120000}"/>
    <cellStyle name="Millares 2 5 10 2" xfId="15987" xr:uid="{A3701545-3592-4B21-B26F-6D1A28F881D2}"/>
    <cellStyle name="Millares 2 5 10 2 2" xfId="50997" xr:uid="{AF31A9A7-ADC6-4785-B31C-CCC8C2736B91}"/>
    <cellStyle name="Millares 2 5 10 2 3" xfId="33492" xr:uid="{5548C622-51BC-4180-87EB-F42199295872}"/>
    <cellStyle name="Millares 2 5 10 3" xfId="42245" xr:uid="{3079E217-786C-4A9E-A467-E052BF034509}"/>
    <cellStyle name="Millares 2 5 10 4" xfId="24740" xr:uid="{5D7867A6-87D0-42B5-850E-47F19C6EF442}"/>
    <cellStyle name="Millares 2 5 11" xfId="11611" xr:uid="{B8C3E308-2B82-436D-93C9-EFC0885323FF}"/>
    <cellStyle name="Millares 2 5 11 2" xfId="46621" xr:uid="{16D4C9D1-5A62-45AB-9B47-32090A8D2ACA}"/>
    <cellStyle name="Millares 2 5 11 3" xfId="29116" xr:uid="{3128DD81-9659-432E-87E4-D2A1BB01E9CB}"/>
    <cellStyle name="Millares 2 5 12" xfId="37869" xr:uid="{5D7B6BE2-F3D8-4AB5-9A81-0304AD27EDAD}"/>
    <cellStyle name="Millares 2 5 13" xfId="20364" xr:uid="{D4B9EF5C-452C-492F-8893-0662E18EACB0}"/>
    <cellStyle name="Millares 2 5 2" xfId="222" xr:uid="{00000000-0005-0000-0000-0000C4120000}"/>
    <cellStyle name="Millares 2 5 2 10" xfId="11612" xr:uid="{7AC9D3D7-DB05-41C9-BCFD-EA4E82867BDC}"/>
    <cellStyle name="Millares 2 5 2 10 2" xfId="46622" xr:uid="{18940355-D10D-4598-8C23-44E53B1378E9}"/>
    <cellStyle name="Millares 2 5 2 10 3" xfId="29117" xr:uid="{DDD22825-6188-42DF-9513-7107651A529F}"/>
    <cellStyle name="Millares 2 5 2 11" xfId="37870" xr:uid="{0269BD9C-261A-4DF7-893F-E05E6C46862E}"/>
    <cellStyle name="Millares 2 5 2 12" xfId="20365" xr:uid="{877CC6FC-B7E6-4AE3-A09A-DF9D82DEEFF5}"/>
    <cellStyle name="Millares 2 5 2 2" xfId="2951" xr:uid="{00000000-0005-0000-0000-0000C5120000}"/>
    <cellStyle name="Millares 2 5 2 2 10" xfId="20468" xr:uid="{4E07D608-B04E-4D4C-96F8-2271BE45F9C3}"/>
    <cellStyle name="Millares 2 5 2 2 2" xfId="3063" xr:uid="{00000000-0005-0000-0000-0000C6120000}"/>
    <cellStyle name="Millares 2 5 2 2 2 2" xfId="3339" xr:uid="{00000000-0005-0000-0000-0000C7120000}"/>
    <cellStyle name="Millares 2 5 2 2 2 2 2" xfId="3892" xr:uid="{00000000-0005-0000-0000-0000C8120000}"/>
    <cellStyle name="Millares 2 5 2 2 2 2 2 2" xfId="4988" xr:uid="{00000000-0005-0000-0000-0000C9120000}"/>
    <cellStyle name="Millares 2 5 2 2 2 2 2 2 2" xfId="7177" xr:uid="{00000000-0005-0000-0000-0000CA120000}"/>
    <cellStyle name="Millares 2 5 2 2 2 2 2 2 2 2" xfId="11554" xr:uid="{00000000-0005-0000-0000-0000CB120000}"/>
    <cellStyle name="Millares 2 5 2 2 2 2 2 2 2 2 2" xfId="20307" xr:uid="{E89D50F2-94F4-4D46-92DF-CD09D56A39AA}"/>
    <cellStyle name="Millares 2 5 2 2 2 2 2 2 2 2 2 2" xfId="55317" xr:uid="{9D646DD1-1F46-4678-A335-4BF3B22170C9}"/>
    <cellStyle name="Millares 2 5 2 2 2 2 2 2 2 2 2 3" xfId="37812" xr:uid="{9BE357CA-A4D0-49B3-A01D-098D94ED7E68}"/>
    <cellStyle name="Millares 2 5 2 2 2 2 2 2 2 2 3" xfId="46565" xr:uid="{91AE50EE-A897-4306-9B81-F1567A5304AA}"/>
    <cellStyle name="Millares 2 5 2 2 2 2 2 2 2 2 4" xfId="29060" xr:uid="{704E00AE-DA47-4F9B-8FAC-C1112E65FF9E}"/>
    <cellStyle name="Millares 2 5 2 2 2 2 2 2 2 3" xfId="15931" xr:uid="{F2474AF8-D7CA-4D6E-BE31-938C227DA168}"/>
    <cellStyle name="Millares 2 5 2 2 2 2 2 2 2 3 2" xfId="50941" xr:uid="{0B812110-63F0-457B-8F3F-B0F11FF2EA68}"/>
    <cellStyle name="Millares 2 5 2 2 2 2 2 2 2 3 3" xfId="33436" xr:uid="{2793121D-8C62-4B40-AE1B-5B1379BF0C77}"/>
    <cellStyle name="Millares 2 5 2 2 2 2 2 2 2 4" xfId="42189" xr:uid="{21C2D451-0319-485D-9E32-F11E3A1264B3}"/>
    <cellStyle name="Millares 2 5 2 2 2 2 2 2 2 5" xfId="24684" xr:uid="{4E7A96F2-3760-4734-90CA-3D428E55548E}"/>
    <cellStyle name="Millares 2 5 2 2 2 2 2 2 3" xfId="9366" xr:uid="{00000000-0005-0000-0000-0000CC120000}"/>
    <cellStyle name="Millares 2 5 2 2 2 2 2 2 3 2" xfId="18119" xr:uid="{E669A766-C097-48E3-902C-1D4C89F45FF0}"/>
    <cellStyle name="Millares 2 5 2 2 2 2 2 2 3 2 2" xfId="53129" xr:uid="{8E182910-18C5-40B3-8BBF-496E87ED53B1}"/>
    <cellStyle name="Millares 2 5 2 2 2 2 2 2 3 2 3" xfId="35624" xr:uid="{D0061DDA-9F36-4E2B-8808-48C06F30A443}"/>
    <cellStyle name="Millares 2 5 2 2 2 2 2 2 3 3" xfId="44377" xr:uid="{23363D74-E273-4504-BC56-A9162F40E426}"/>
    <cellStyle name="Millares 2 5 2 2 2 2 2 2 3 4" xfId="26872" xr:uid="{A3F68A30-780A-4E41-9852-47AFA1713EE7}"/>
    <cellStyle name="Millares 2 5 2 2 2 2 2 2 4" xfId="13743" xr:uid="{5C875AE9-E40A-480C-A999-0E27446C36A1}"/>
    <cellStyle name="Millares 2 5 2 2 2 2 2 2 4 2" xfId="48753" xr:uid="{F702BB5E-BF12-4A95-8AAD-EACDEF3CF189}"/>
    <cellStyle name="Millares 2 5 2 2 2 2 2 2 4 3" xfId="31248" xr:uid="{E55AF434-44B8-4D56-A8BB-571C386EE984}"/>
    <cellStyle name="Millares 2 5 2 2 2 2 2 2 5" xfId="40001" xr:uid="{A871B4A3-973E-4ABE-BAB3-409BD79A41F3}"/>
    <cellStyle name="Millares 2 5 2 2 2 2 2 2 6" xfId="22496" xr:uid="{FDBD8F30-43DA-4564-AD2A-4B263CD9A1C6}"/>
    <cellStyle name="Millares 2 5 2 2 2 2 2 3" xfId="6083" xr:uid="{00000000-0005-0000-0000-0000CD120000}"/>
    <cellStyle name="Millares 2 5 2 2 2 2 2 3 2" xfId="10460" xr:uid="{00000000-0005-0000-0000-0000CE120000}"/>
    <cellStyle name="Millares 2 5 2 2 2 2 2 3 2 2" xfId="19213" xr:uid="{ACCB4A15-F2BF-4601-BAE6-E0F41615949D}"/>
    <cellStyle name="Millares 2 5 2 2 2 2 2 3 2 2 2" xfId="54223" xr:uid="{CAA23FB3-49C1-4CC9-8CFC-CDB1FA9266BC}"/>
    <cellStyle name="Millares 2 5 2 2 2 2 2 3 2 2 3" xfId="36718" xr:uid="{5D6CD91F-508B-4EE0-9B5A-3BADE95760BE}"/>
    <cellStyle name="Millares 2 5 2 2 2 2 2 3 2 3" xfId="45471" xr:uid="{D93EB7C5-BB5C-4179-8C30-DFDE77984B06}"/>
    <cellStyle name="Millares 2 5 2 2 2 2 2 3 2 4" xfId="27966" xr:uid="{8D19C438-83C7-4E28-BF97-C15E7A9893C5}"/>
    <cellStyle name="Millares 2 5 2 2 2 2 2 3 3" xfId="14837" xr:uid="{0D39DF84-D923-408E-8A94-38015D571E75}"/>
    <cellStyle name="Millares 2 5 2 2 2 2 2 3 3 2" xfId="49847" xr:uid="{49276894-8050-4AB1-8D04-CAD4E1748159}"/>
    <cellStyle name="Millares 2 5 2 2 2 2 2 3 3 3" xfId="32342" xr:uid="{5453EA4F-CE28-43F5-86E9-6A208738D155}"/>
    <cellStyle name="Millares 2 5 2 2 2 2 2 3 4" xfId="41095" xr:uid="{BA1A083B-448B-4679-BA7E-8BCEE7B2B1FA}"/>
    <cellStyle name="Millares 2 5 2 2 2 2 2 3 5" xfId="23590" xr:uid="{4B6C0F28-DC5B-46FE-A80D-1287EC090C56}"/>
    <cellStyle name="Millares 2 5 2 2 2 2 2 4" xfId="8272" xr:uid="{00000000-0005-0000-0000-0000CF120000}"/>
    <cellStyle name="Millares 2 5 2 2 2 2 2 4 2" xfId="17025" xr:uid="{678343DC-E337-43FA-B596-BF193D2640A5}"/>
    <cellStyle name="Millares 2 5 2 2 2 2 2 4 2 2" xfId="52035" xr:uid="{3D4BF9C9-F984-45B2-A750-8586B9EB32D4}"/>
    <cellStyle name="Millares 2 5 2 2 2 2 2 4 2 3" xfId="34530" xr:uid="{AA6586B0-ACE0-4CE9-A432-DC5FFDF38B3F}"/>
    <cellStyle name="Millares 2 5 2 2 2 2 2 4 3" xfId="43283" xr:uid="{FA04253C-8205-4C0A-A627-4C15C9BD6B81}"/>
    <cellStyle name="Millares 2 5 2 2 2 2 2 4 4" xfId="25778" xr:uid="{F7C578C1-9C54-47C1-9EC6-6C6491F77011}"/>
    <cellStyle name="Millares 2 5 2 2 2 2 2 5" xfId="12649" xr:uid="{A8440384-7769-4742-A48B-3E84BD9E231E}"/>
    <cellStyle name="Millares 2 5 2 2 2 2 2 5 2" xfId="47659" xr:uid="{52FE14E6-7AE5-4128-A038-30A54C3A3CEA}"/>
    <cellStyle name="Millares 2 5 2 2 2 2 2 5 3" xfId="30154" xr:uid="{E193EDC9-9146-4236-87C2-A39B540FBEE6}"/>
    <cellStyle name="Millares 2 5 2 2 2 2 2 6" xfId="38907" xr:uid="{ED6D1C1D-EA3D-4605-B3A7-92CB04D8A001}"/>
    <cellStyle name="Millares 2 5 2 2 2 2 2 7" xfId="21402" xr:uid="{F666432F-F9BE-4B87-A2D4-15F3D8DBD8E0}"/>
    <cellStyle name="Millares 2 5 2 2 2 2 3" xfId="4440" xr:uid="{00000000-0005-0000-0000-0000D0120000}"/>
    <cellStyle name="Millares 2 5 2 2 2 2 3 2" xfId="6629" xr:uid="{00000000-0005-0000-0000-0000D1120000}"/>
    <cellStyle name="Millares 2 5 2 2 2 2 3 2 2" xfId="11006" xr:uid="{00000000-0005-0000-0000-0000D2120000}"/>
    <cellStyle name="Millares 2 5 2 2 2 2 3 2 2 2" xfId="19759" xr:uid="{B06CE860-483E-4DF4-8D71-1BA01515166C}"/>
    <cellStyle name="Millares 2 5 2 2 2 2 3 2 2 2 2" xfId="54769" xr:uid="{6BE73157-32D4-4E2E-AFE2-AD38BDD69534}"/>
    <cellStyle name="Millares 2 5 2 2 2 2 3 2 2 2 3" xfId="37264" xr:uid="{7BB4A720-3854-48AC-81BE-C2B5E4B811B8}"/>
    <cellStyle name="Millares 2 5 2 2 2 2 3 2 2 3" xfId="46017" xr:uid="{B0AE1844-373F-426A-8030-EB512A9CB6AD}"/>
    <cellStyle name="Millares 2 5 2 2 2 2 3 2 2 4" xfId="28512" xr:uid="{CBABD395-B45B-461F-9188-3D693F4A1932}"/>
    <cellStyle name="Millares 2 5 2 2 2 2 3 2 3" xfId="15383" xr:uid="{6C4B203A-7D07-43FE-93E6-2636BDD856BC}"/>
    <cellStyle name="Millares 2 5 2 2 2 2 3 2 3 2" xfId="50393" xr:uid="{0F2903AC-7832-4DCC-A96F-ABC582EDFF80}"/>
    <cellStyle name="Millares 2 5 2 2 2 2 3 2 3 3" xfId="32888" xr:uid="{2EC5429E-D0CF-4826-9D8B-0D3D95876A25}"/>
    <cellStyle name="Millares 2 5 2 2 2 2 3 2 4" xfId="41641" xr:uid="{D93A71A2-D670-4B35-903E-989682B2DC5B}"/>
    <cellStyle name="Millares 2 5 2 2 2 2 3 2 5" xfId="24136" xr:uid="{A395B473-7FC4-4632-8D69-3701B6BF0028}"/>
    <cellStyle name="Millares 2 5 2 2 2 2 3 3" xfId="8818" xr:uid="{00000000-0005-0000-0000-0000D3120000}"/>
    <cellStyle name="Millares 2 5 2 2 2 2 3 3 2" xfId="17571" xr:uid="{0F078294-03B3-4E34-B84E-A319F16C3061}"/>
    <cellStyle name="Millares 2 5 2 2 2 2 3 3 2 2" xfId="52581" xr:uid="{0393546A-3833-4697-AC13-5C3AC89049A3}"/>
    <cellStyle name="Millares 2 5 2 2 2 2 3 3 2 3" xfId="35076" xr:uid="{65ABCD15-4116-4D81-B5A9-6D0EC4482566}"/>
    <cellStyle name="Millares 2 5 2 2 2 2 3 3 3" xfId="43829" xr:uid="{09BE5A55-7225-4B44-A275-BAE99FA7CE98}"/>
    <cellStyle name="Millares 2 5 2 2 2 2 3 3 4" xfId="26324" xr:uid="{21842BA7-B2F9-4DDE-9ACE-BB42D4C4DDA1}"/>
    <cellStyle name="Millares 2 5 2 2 2 2 3 4" xfId="13195" xr:uid="{B5150D59-689D-475E-A07B-75E2FF191A0D}"/>
    <cellStyle name="Millares 2 5 2 2 2 2 3 4 2" xfId="48205" xr:uid="{19FEF143-A453-4B1E-8EA6-FA8D58A598BF}"/>
    <cellStyle name="Millares 2 5 2 2 2 2 3 4 3" xfId="30700" xr:uid="{6B64AF67-6E15-41DE-9CB7-A55D36E22C59}"/>
    <cellStyle name="Millares 2 5 2 2 2 2 3 5" xfId="39453" xr:uid="{B5DB90B3-6F0D-41B3-959D-7C9383A12738}"/>
    <cellStyle name="Millares 2 5 2 2 2 2 3 6" xfId="21948" xr:uid="{9E789F0F-B2D6-49CE-8A88-BEDA62066A0C}"/>
    <cellStyle name="Millares 2 5 2 2 2 2 4" xfId="5535" xr:uid="{00000000-0005-0000-0000-0000D4120000}"/>
    <cellStyle name="Millares 2 5 2 2 2 2 4 2" xfId="9912" xr:uid="{00000000-0005-0000-0000-0000D5120000}"/>
    <cellStyle name="Millares 2 5 2 2 2 2 4 2 2" xfId="18665" xr:uid="{C20ADF41-A50F-403C-AF38-8E8B2D160B40}"/>
    <cellStyle name="Millares 2 5 2 2 2 2 4 2 2 2" xfId="53675" xr:uid="{2A1F28F0-C2F7-468F-BBB8-875108699685}"/>
    <cellStyle name="Millares 2 5 2 2 2 2 4 2 2 3" xfId="36170" xr:uid="{5F36500B-6BE6-4D02-BC28-7782BB8DE627}"/>
    <cellStyle name="Millares 2 5 2 2 2 2 4 2 3" xfId="44923" xr:uid="{CAD8AECD-ECCE-46A2-9AFA-95CDD516AD0B}"/>
    <cellStyle name="Millares 2 5 2 2 2 2 4 2 4" xfId="27418" xr:uid="{D255B7F2-54E1-4A45-9CCC-5E12E50B7CA5}"/>
    <cellStyle name="Millares 2 5 2 2 2 2 4 3" xfId="14289" xr:uid="{5882CAAD-1D43-488B-9F1E-4C17FF454193}"/>
    <cellStyle name="Millares 2 5 2 2 2 2 4 3 2" xfId="49299" xr:uid="{FE3D92BC-01A6-4864-AA0C-5018C69F164F}"/>
    <cellStyle name="Millares 2 5 2 2 2 2 4 3 3" xfId="31794" xr:uid="{6CF41432-60F7-404E-8044-8F50D6247FBA}"/>
    <cellStyle name="Millares 2 5 2 2 2 2 4 4" xfId="40547" xr:uid="{D6B408F9-A573-4786-896F-5554D908C63E}"/>
    <cellStyle name="Millares 2 5 2 2 2 2 4 5" xfId="23042" xr:uid="{987A7A2E-FE04-49D2-B1AA-B1BFA7B1C288}"/>
    <cellStyle name="Millares 2 5 2 2 2 2 5" xfId="7724" xr:uid="{00000000-0005-0000-0000-0000D6120000}"/>
    <cellStyle name="Millares 2 5 2 2 2 2 5 2" xfId="16477" xr:uid="{7A8548E4-E911-4C4B-8CB9-4934FFE4FC45}"/>
    <cellStyle name="Millares 2 5 2 2 2 2 5 2 2" xfId="51487" xr:uid="{AEF03BEE-74D1-4EC1-B26A-2C32C394AD7D}"/>
    <cellStyle name="Millares 2 5 2 2 2 2 5 2 3" xfId="33982" xr:uid="{5F8CFC32-825C-466D-8D1E-5692AA8D0235}"/>
    <cellStyle name="Millares 2 5 2 2 2 2 5 3" xfId="42735" xr:uid="{DACDBFA5-4C9A-40B9-A847-A53C378C36CC}"/>
    <cellStyle name="Millares 2 5 2 2 2 2 5 4" xfId="25230" xr:uid="{E573C9DB-2C88-45F6-B5DC-F2095A5F2A3C}"/>
    <cellStyle name="Millares 2 5 2 2 2 2 6" xfId="12101" xr:uid="{83C2A85C-5493-44C3-9BE2-71A9EE992A63}"/>
    <cellStyle name="Millares 2 5 2 2 2 2 6 2" xfId="47111" xr:uid="{C15CC2D0-9F28-4991-86A5-92DE37C4F8D0}"/>
    <cellStyle name="Millares 2 5 2 2 2 2 6 3" xfId="29606" xr:uid="{1C83B4DF-0018-4B60-A31E-E39A70D04E87}"/>
    <cellStyle name="Millares 2 5 2 2 2 2 7" xfId="38359" xr:uid="{C02274C0-FF83-48E4-9FB8-ADF7AB3542F9}"/>
    <cellStyle name="Millares 2 5 2 2 2 2 8" xfId="20854" xr:uid="{D00789D3-C9FC-423E-9E4F-187D7FF8CDB5}"/>
    <cellStyle name="Millares 2 5 2 2 2 3" xfId="3618" xr:uid="{00000000-0005-0000-0000-0000D7120000}"/>
    <cellStyle name="Millares 2 5 2 2 2 3 2" xfId="4714" xr:uid="{00000000-0005-0000-0000-0000D8120000}"/>
    <cellStyle name="Millares 2 5 2 2 2 3 2 2" xfId="6903" xr:uid="{00000000-0005-0000-0000-0000D9120000}"/>
    <cellStyle name="Millares 2 5 2 2 2 3 2 2 2" xfId="11280" xr:uid="{00000000-0005-0000-0000-0000DA120000}"/>
    <cellStyle name="Millares 2 5 2 2 2 3 2 2 2 2" xfId="20033" xr:uid="{B50DFFA9-9B3D-4F19-8E5F-1970B1330EBB}"/>
    <cellStyle name="Millares 2 5 2 2 2 3 2 2 2 2 2" xfId="55043" xr:uid="{D20A1A01-165B-48D5-BB42-367FDCE2E1F6}"/>
    <cellStyle name="Millares 2 5 2 2 2 3 2 2 2 2 3" xfId="37538" xr:uid="{A1DA098D-7F31-49EC-B2F1-1D45210AAE54}"/>
    <cellStyle name="Millares 2 5 2 2 2 3 2 2 2 3" xfId="46291" xr:uid="{D7EE8581-EF6F-47D2-B877-9723CB64E3C8}"/>
    <cellStyle name="Millares 2 5 2 2 2 3 2 2 2 4" xfId="28786" xr:uid="{0B95559F-22DF-4AF7-8B69-0153948FE66E}"/>
    <cellStyle name="Millares 2 5 2 2 2 3 2 2 3" xfId="15657" xr:uid="{06582A3B-D8F4-447B-AD01-0ABDC7B74540}"/>
    <cellStyle name="Millares 2 5 2 2 2 3 2 2 3 2" xfId="50667" xr:uid="{8F1741AC-921D-4BAE-8D00-2609115E04C2}"/>
    <cellStyle name="Millares 2 5 2 2 2 3 2 2 3 3" xfId="33162" xr:uid="{3413367A-C508-4320-93CD-6E9223CE6251}"/>
    <cellStyle name="Millares 2 5 2 2 2 3 2 2 4" xfId="41915" xr:uid="{105A82D1-EE1A-4909-B924-3E777FDA9EB9}"/>
    <cellStyle name="Millares 2 5 2 2 2 3 2 2 5" xfId="24410" xr:uid="{FF18310C-5848-44F7-AAA7-ABCD340DB7B7}"/>
    <cellStyle name="Millares 2 5 2 2 2 3 2 3" xfId="9092" xr:uid="{00000000-0005-0000-0000-0000DB120000}"/>
    <cellStyle name="Millares 2 5 2 2 2 3 2 3 2" xfId="17845" xr:uid="{F063B76C-914E-46DE-A76A-632C89DA4D67}"/>
    <cellStyle name="Millares 2 5 2 2 2 3 2 3 2 2" xfId="52855" xr:uid="{8495DA01-8ADE-468C-9723-3F318E4FBC8A}"/>
    <cellStyle name="Millares 2 5 2 2 2 3 2 3 2 3" xfId="35350" xr:uid="{9559890C-8D9D-4646-B4AD-0ECF79C3A563}"/>
    <cellStyle name="Millares 2 5 2 2 2 3 2 3 3" xfId="44103" xr:uid="{1F2F5019-67E4-43C9-8B10-7DDC44007967}"/>
    <cellStyle name="Millares 2 5 2 2 2 3 2 3 4" xfId="26598" xr:uid="{AA25BE4A-9E38-45EF-B527-C5127C13398D}"/>
    <cellStyle name="Millares 2 5 2 2 2 3 2 4" xfId="13469" xr:uid="{71DD3D8A-86A9-47B4-8047-12C442BD82FE}"/>
    <cellStyle name="Millares 2 5 2 2 2 3 2 4 2" xfId="48479" xr:uid="{C161FA5B-E6AF-4279-BAE6-1175614EBB54}"/>
    <cellStyle name="Millares 2 5 2 2 2 3 2 4 3" xfId="30974" xr:uid="{98857261-7EB4-450C-BDDC-FBB982B1DF90}"/>
    <cellStyle name="Millares 2 5 2 2 2 3 2 5" xfId="39727" xr:uid="{DF616660-55D5-4A9C-8FB9-A36846E84AD9}"/>
    <cellStyle name="Millares 2 5 2 2 2 3 2 6" xfId="22222" xr:uid="{BDC5C9AB-E3F0-45FC-AB4F-7BCB3B10B264}"/>
    <cellStyle name="Millares 2 5 2 2 2 3 3" xfId="5809" xr:uid="{00000000-0005-0000-0000-0000DC120000}"/>
    <cellStyle name="Millares 2 5 2 2 2 3 3 2" xfId="10186" xr:uid="{00000000-0005-0000-0000-0000DD120000}"/>
    <cellStyle name="Millares 2 5 2 2 2 3 3 2 2" xfId="18939" xr:uid="{102C8E48-7B2E-4E4A-AC89-7202DF7B9E25}"/>
    <cellStyle name="Millares 2 5 2 2 2 3 3 2 2 2" xfId="53949" xr:uid="{FBF35697-62B1-478C-B463-352173250390}"/>
    <cellStyle name="Millares 2 5 2 2 2 3 3 2 2 3" xfId="36444" xr:uid="{17F08A42-D606-4AF4-8D38-828281E7ACCF}"/>
    <cellStyle name="Millares 2 5 2 2 2 3 3 2 3" xfId="45197" xr:uid="{974D79FC-69BF-4E73-89AA-F3539981779F}"/>
    <cellStyle name="Millares 2 5 2 2 2 3 3 2 4" xfId="27692" xr:uid="{E21668EC-F02C-408E-8DAD-2D0D03CB31AE}"/>
    <cellStyle name="Millares 2 5 2 2 2 3 3 3" xfId="14563" xr:uid="{BED41830-12DF-4E33-A918-2631492CC2D0}"/>
    <cellStyle name="Millares 2 5 2 2 2 3 3 3 2" xfId="49573" xr:uid="{003BFA35-DD11-4D78-997A-6DAB3A8DD1DF}"/>
    <cellStyle name="Millares 2 5 2 2 2 3 3 3 3" xfId="32068" xr:uid="{2A33DF56-BDD1-4E55-B31A-73DD5F4FEC57}"/>
    <cellStyle name="Millares 2 5 2 2 2 3 3 4" xfId="40821" xr:uid="{D0EF8040-6B9F-463C-A26A-34EE89F474DE}"/>
    <cellStyle name="Millares 2 5 2 2 2 3 3 5" xfId="23316" xr:uid="{07F43990-B25F-40BE-8D47-7A53E7FCC4AC}"/>
    <cellStyle name="Millares 2 5 2 2 2 3 4" xfId="7998" xr:uid="{00000000-0005-0000-0000-0000DE120000}"/>
    <cellStyle name="Millares 2 5 2 2 2 3 4 2" xfId="16751" xr:uid="{2DBAA161-EC53-422E-916A-7BED08FA62A7}"/>
    <cellStyle name="Millares 2 5 2 2 2 3 4 2 2" xfId="51761" xr:uid="{45F7608A-5E04-4DBB-A317-F81EB88B2960}"/>
    <cellStyle name="Millares 2 5 2 2 2 3 4 2 3" xfId="34256" xr:uid="{91902770-B7E7-4452-9DBD-ACF43833310A}"/>
    <cellStyle name="Millares 2 5 2 2 2 3 4 3" xfId="43009" xr:uid="{E098AE3D-F9DD-4172-AFD3-CC2D4DFC32FF}"/>
    <cellStyle name="Millares 2 5 2 2 2 3 4 4" xfId="25504" xr:uid="{6C2E232B-B5F6-4606-B682-F2F398C798B3}"/>
    <cellStyle name="Millares 2 5 2 2 2 3 5" xfId="12375" xr:uid="{D9435F31-7DFC-439D-9AE6-9FA013F86230}"/>
    <cellStyle name="Millares 2 5 2 2 2 3 5 2" xfId="47385" xr:uid="{FB123612-2BA8-4406-8BC5-054F1821B339}"/>
    <cellStyle name="Millares 2 5 2 2 2 3 5 3" xfId="29880" xr:uid="{5A4C63BD-5B7E-4362-AD64-1F664D42D629}"/>
    <cellStyle name="Millares 2 5 2 2 2 3 6" xfId="38633" xr:uid="{E27DBD92-BFEA-4864-AAB9-2AECB8D74AAB}"/>
    <cellStyle name="Millares 2 5 2 2 2 3 7" xfId="21128" xr:uid="{0F744771-3942-4700-99AA-641D8255CDF8}"/>
    <cellStyle name="Millares 2 5 2 2 2 4" xfId="4166" xr:uid="{00000000-0005-0000-0000-0000DF120000}"/>
    <cellStyle name="Millares 2 5 2 2 2 4 2" xfId="6355" xr:uid="{00000000-0005-0000-0000-0000E0120000}"/>
    <cellStyle name="Millares 2 5 2 2 2 4 2 2" xfId="10732" xr:uid="{00000000-0005-0000-0000-0000E1120000}"/>
    <cellStyle name="Millares 2 5 2 2 2 4 2 2 2" xfId="19485" xr:uid="{203CB425-AD51-4EC7-9EEF-8FC4553D0D5B}"/>
    <cellStyle name="Millares 2 5 2 2 2 4 2 2 2 2" xfId="54495" xr:uid="{B57D7BD7-56CF-409A-8BA4-3F57C508A3C3}"/>
    <cellStyle name="Millares 2 5 2 2 2 4 2 2 2 3" xfId="36990" xr:uid="{D35E74F4-02E5-41BE-8743-09CFC564968A}"/>
    <cellStyle name="Millares 2 5 2 2 2 4 2 2 3" xfId="45743" xr:uid="{D37DC24A-DAC7-4DBC-83B3-D419250D31A4}"/>
    <cellStyle name="Millares 2 5 2 2 2 4 2 2 4" xfId="28238" xr:uid="{771170B5-257E-4DAE-80E4-5A132168C1E9}"/>
    <cellStyle name="Millares 2 5 2 2 2 4 2 3" xfId="15109" xr:uid="{8921E55E-8B61-4CE1-8317-514D2D1192B4}"/>
    <cellStyle name="Millares 2 5 2 2 2 4 2 3 2" xfId="50119" xr:uid="{AE2F2530-A98C-4DF8-81CE-22280112DBB4}"/>
    <cellStyle name="Millares 2 5 2 2 2 4 2 3 3" xfId="32614" xr:uid="{CEE53A81-2B36-4472-8F7A-9734390B172A}"/>
    <cellStyle name="Millares 2 5 2 2 2 4 2 4" xfId="41367" xr:uid="{E366D05C-3EAA-403B-BFB7-EEA817A2B5A2}"/>
    <cellStyle name="Millares 2 5 2 2 2 4 2 5" xfId="23862" xr:uid="{07DDB3A6-607C-45C2-91DB-85B49FE6316A}"/>
    <cellStyle name="Millares 2 5 2 2 2 4 3" xfId="8544" xr:uid="{00000000-0005-0000-0000-0000E2120000}"/>
    <cellStyle name="Millares 2 5 2 2 2 4 3 2" xfId="17297" xr:uid="{EE8ABCA4-6D7F-41A5-A569-C8C4296C44CA}"/>
    <cellStyle name="Millares 2 5 2 2 2 4 3 2 2" xfId="52307" xr:uid="{91E41ABA-FCFA-4387-8CF0-33C8B3564169}"/>
    <cellStyle name="Millares 2 5 2 2 2 4 3 2 3" xfId="34802" xr:uid="{0D453A4D-F977-4675-A01E-1CCFCFA5CF6A}"/>
    <cellStyle name="Millares 2 5 2 2 2 4 3 3" xfId="43555" xr:uid="{A5C375A2-85FA-413F-A5F8-4F7FBDEBC040}"/>
    <cellStyle name="Millares 2 5 2 2 2 4 3 4" xfId="26050" xr:uid="{63899086-688E-41EC-968E-E95E69F8D52B}"/>
    <cellStyle name="Millares 2 5 2 2 2 4 4" xfId="12921" xr:uid="{9C984386-EDF9-4A57-898D-D0CFD2A8DA9D}"/>
    <cellStyle name="Millares 2 5 2 2 2 4 4 2" xfId="47931" xr:uid="{74365E3E-BD14-4BBD-A2E0-18459936EA0F}"/>
    <cellStyle name="Millares 2 5 2 2 2 4 4 3" xfId="30426" xr:uid="{2A804947-0723-495A-9370-6ADC099C086A}"/>
    <cellStyle name="Millares 2 5 2 2 2 4 5" xfId="39179" xr:uid="{FA16A310-0316-4686-8744-941FC4A15F48}"/>
    <cellStyle name="Millares 2 5 2 2 2 4 6" xfId="21674" xr:uid="{D6EB6D65-EE57-42DF-BD98-7C60F221034C}"/>
    <cellStyle name="Millares 2 5 2 2 2 5" xfId="5261" xr:uid="{00000000-0005-0000-0000-0000E3120000}"/>
    <cellStyle name="Millares 2 5 2 2 2 5 2" xfId="9638" xr:uid="{00000000-0005-0000-0000-0000E4120000}"/>
    <cellStyle name="Millares 2 5 2 2 2 5 2 2" xfId="18391" xr:uid="{E2498F52-C1AE-4D4A-8A50-462D25D399B5}"/>
    <cellStyle name="Millares 2 5 2 2 2 5 2 2 2" xfId="53401" xr:uid="{0CB382DC-8234-4853-90A1-EE2CB8DC1453}"/>
    <cellStyle name="Millares 2 5 2 2 2 5 2 2 3" xfId="35896" xr:uid="{46EFD151-8F11-4C0A-B76F-5E47E3BD2679}"/>
    <cellStyle name="Millares 2 5 2 2 2 5 2 3" xfId="44649" xr:uid="{623F6BFB-2688-4543-B702-4C92F16F30DE}"/>
    <cellStyle name="Millares 2 5 2 2 2 5 2 4" xfId="27144" xr:uid="{A90F0BAC-BB10-43B8-81A0-12DC1B754CB5}"/>
    <cellStyle name="Millares 2 5 2 2 2 5 3" xfId="14015" xr:uid="{5E396222-C6BA-4385-A57F-D83F1D9E2BC6}"/>
    <cellStyle name="Millares 2 5 2 2 2 5 3 2" xfId="49025" xr:uid="{FED96D5A-D8C9-4E65-AFFE-89861B1053B9}"/>
    <cellStyle name="Millares 2 5 2 2 2 5 3 3" xfId="31520" xr:uid="{FC79764C-8522-4635-9698-9FB42801716A}"/>
    <cellStyle name="Millares 2 5 2 2 2 5 4" xfId="40273" xr:uid="{B2550763-2716-484D-8CA7-514C86BEF0A9}"/>
    <cellStyle name="Millares 2 5 2 2 2 5 5" xfId="22768" xr:uid="{BC2DFE8E-7C91-4A54-B553-5CC1E6B3DE84}"/>
    <cellStyle name="Millares 2 5 2 2 2 6" xfId="7450" xr:uid="{00000000-0005-0000-0000-0000E5120000}"/>
    <cellStyle name="Millares 2 5 2 2 2 6 2" xfId="16203" xr:uid="{5922E4D1-969C-4338-9A93-213C95B685A9}"/>
    <cellStyle name="Millares 2 5 2 2 2 6 2 2" xfId="51213" xr:uid="{E3987D42-8D3F-4C98-BCB6-71F268CD2BC5}"/>
    <cellStyle name="Millares 2 5 2 2 2 6 2 3" xfId="33708" xr:uid="{DE81C596-399E-423D-83FD-448ED8415C56}"/>
    <cellStyle name="Millares 2 5 2 2 2 6 3" xfId="42461" xr:uid="{11515B6E-FD2E-4EE2-9AC6-C83381527084}"/>
    <cellStyle name="Millares 2 5 2 2 2 6 4" xfId="24956" xr:uid="{20D2E5F8-BE0F-4559-A749-DE8CA1EE89B4}"/>
    <cellStyle name="Millares 2 5 2 2 2 7" xfId="11827" xr:uid="{DCCE2A8B-7892-47E1-9828-E7EC020978BE}"/>
    <cellStyle name="Millares 2 5 2 2 2 7 2" xfId="46837" xr:uid="{ABF0DCA5-C4E9-4C9A-837F-2045E761B408}"/>
    <cellStyle name="Millares 2 5 2 2 2 7 3" xfId="29332" xr:uid="{8823D393-BC18-4F57-80D0-E1D248674308}"/>
    <cellStyle name="Millares 2 5 2 2 2 8" xfId="38085" xr:uid="{38DD8FA6-C832-48F0-B3A3-CB2B3FC9B5C5}"/>
    <cellStyle name="Millares 2 5 2 2 2 9" xfId="20580" xr:uid="{B2798063-AF7E-4A1A-8589-3BF90F311033}"/>
    <cellStyle name="Millares 2 5 2 2 3" xfId="3227" xr:uid="{00000000-0005-0000-0000-0000E6120000}"/>
    <cellStyle name="Millares 2 5 2 2 3 2" xfId="3780" xr:uid="{00000000-0005-0000-0000-0000E7120000}"/>
    <cellStyle name="Millares 2 5 2 2 3 2 2" xfId="4876" xr:uid="{00000000-0005-0000-0000-0000E8120000}"/>
    <cellStyle name="Millares 2 5 2 2 3 2 2 2" xfId="7065" xr:uid="{00000000-0005-0000-0000-0000E9120000}"/>
    <cellStyle name="Millares 2 5 2 2 3 2 2 2 2" xfId="11442" xr:uid="{00000000-0005-0000-0000-0000EA120000}"/>
    <cellStyle name="Millares 2 5 2 2 3 2 2 2 2 2" xfId="20195" xr:uid="{81F71997-E2F6-480B-B588-9DC267EC86FF}"/>
    <cellStyle name="Millares 2 5 2 2 3 2 2 2 2 2 2" xfId="55205" xr:uid="{55A52B40-83CE-45E7-A7C7-EEBA7CFA24CC}"/>
    <cellStyle name="Millares 2 5 2 2 3 2 2 2 2 2 3" xfId="37700" xr:uid="{46D132C1-61FA-4725-9926-B2F26E42E59B}"/>
    <cellStyle name="Millares 2 5 2 2 3 2 2 2 2 3" xfId="46453" xr:uid="{6BFE7515-FE9A-471A-9AF6-D1850AAF2724}"/>
    <cellStyle name="Millares 2 5 2 2 3 2 2 2 2 4" xfId="28948" xr:uid="{7D3F74CC-9962-4685-A75F-19898513AFEA}"/>
    <cellStyle name="Millares 2 5 2 2 3 2 2 2 3" xfId="15819" xr:uid="{A05F8657-6158-4700-87BF-046134DEA6DF}"/>
    <cellStyle name="Millares 2 5 2 2 3 2 2 2 3 2" xfId="50829" xr:uid="{54377091-0955-43B4-95D7-380AA3E7A702}"/>
    <cellStyle name="Millares 2 5 2 2 3 2 2 2 3 3" xfId="33324" xr:uid="{E642FAE1-3D5F-4F77-9A23-7D6DCA7EFE83}"/>
    <cellStyle name="Millares 2 5 2 2 3 2 2 2 4" xfId="42077" xr:uid="{726DFB05-F028-41D0-9EE5-AD1F6B93EC26}"/>
    <cellStyle name="Millares 2 5 2 2 3 2 2 2 5" xfId="24572" xr:uid="{55E87F25-268F-441F-B42A-31F087F84546}"/>
    <cellStyle name="Millares 2 5 2 2 3 2 2 3" xfId="9254" xr:uid="{00000000-0005-0000-0000-0000EB120000}"/>
    <cellStyle name="Millares 2 5 2 2 3 2 2 3 2" xfId="18007" xr:uid="{C97CD0F5-1A5E-4684-BC6D-20DC78F13907}"/>
    <cellStyle name="Millares 2 5 2 2 3 2 2 3 2 2" xfId="53017" xr:uid="{AB712BF3-1427-4E45-9E26-778BD52A16B7}"/>
    <cellStyle name="Millares 2 5 2 2 3 2 2 3 2 3" xfId="35512" xr:uid="{0DA146B1-CB59-4C4D-9060-FD0312C35D5D}"/>
    <cellStyle name="Millares 2 5 2 2 3 2 2 3 3" xfId="44265" xr:uid="{8F1D479E-E44B-4F95-B271-B9CB01545F7E}"/>
    <cellStyle name="Millares 2 5 2 2 3 2 2 3 4" xfId="26760" xr:uid="{FF41D074-4550-4E64-A4BB-6C7F23C449CF}"/>
    <cellStyle name="Millares 2 5 2 2 3 2 2 4" xfId="13631" xr:uid="{33A3ECA3-80BB-49D7-9EE7-02E4151B59BF}"/>
    <cellStyle name="Millares 2 5 2 2 3 2 2 4 2" xfId="48641" xr:uid="{4F710131-12DD-4449-A8AF-F1940FC4EFFA}"/>
    <cellStyle name="Millares 2 5 2 2 3 2 2 4 3" xfId="31136" xr:uid="{98D04715-344D-4FA9-AB7D-42B1A4412600}"/>
    <cellStyle name="Millares 2 5 2 2 3 2 2 5" xfId="39889" xr:uid="{05972A9A-5660-409D-B038-F1149504B5BA}"/>
    <cellStyle name="Millares 2 5 2 2 3 2 2 6" xfId="22384" xr:uid="{68C8CAF1-2D2F-4826-851B-409FD9558945}"/>
    <cellStyle name="Millares 2 5 2 2 3 2 3" xfId="5971" xr:uid="{00000000-0005-0000-0000-0000EC120000}"/>
    <cellStyle name="Millares 2 5 2 2 3 2 3 2" xfId="10348" xr:uid="{00000000-0005-0000-0000-0000ED120000}"/>
    <cellStyle name="Millares 2 5 2 2 3 2 3 2 2" xfId="19101" xr:uid="{25E77BAB-46D7-435B-BD7F-E661B48E22B5}"/>
    <cellStyle name="Millares 2 5 2 2 3 2 3 2 2 2" xfId="54111" xr:uid="{465A211C-1649-4E00-9C6B-B6BF16433A0E}"/>
    <cellStyle name="Millares 2 5 2 2 3 2 3 2 2 3" xfId="36606" xr:uid="{431E1690-0948-45D4-8278-A6C31A291DB1}"/>
    <cellStyle name="Millares 2 5 2 2 3 2 3 2 3" xfId="45359" xr:uid="{CB7EE80E-E1B2-4FD8-AA42-C7173C26D8E1}"/>
    <cellStyle name="Millares 2 5 2 2 3 2 3 2 4" xfId="27854" xr:uid="{F028FA88-EE3E-4212-9A0D-F13FAACDB5D6}"/>
    <cellStyle name="Millares 2 5 2 2 3 2 3 3" xfId="14725" xr:uid="{7C4D841C-48C6-47E2-A25B-55BBDB54DD8C}"/>
    <cellStyle name="Millares 2 5 2 2 3 2 3 3 2" xfId="49735" xr:uid="{1AF07425-7D34-4092-9E52-FDDE8662C206}"/>
    <cellStyle name="Millares 2 5 2 2 3 2 3 3 3" xfId="32230" xr:uid="{F6A9DF33-62FB-4A0A-9E3F-1381CECE69EF}"/>
    <cellStyle name="Millares 2 5 2 2 3 2 3 4" xfId="40983" xr:uid="{05CE54E9-6CE4-4AB9-BFC0-B6950E2B0B5E}"/>
    <cellStyle name="Millares 2 5 2 2 3 2 3 5" xfId="23478" xr:uid="{E06D1D44-E542-4851-BCF9-CF6BB9BAA698}"/>
    <cellStyle name="Millares 2 5 2 2 3 2 4" xfId="8160" xr:uid="{00000000-0005-0000-0000-0000EE120000}"/>
    <cellStyle name="Millares 2 5 2 2 3 2 4 2" xfId="16913" xr:uid="{71EBB82A-AFEC-4C1B-B020-5DFB30CA0E60}"/>
    <cellStyle name="Millares 2 5 2 2 3 2 4 2 2" xfId="51923" xr:uid="{3C57D601-AE0B-40F6-8EC4-3FD9C6667A34}"/>
    <cellStyle name="Millares 2 5 2 2 3 2 4 2 3" xfId="34418" xr:uid="{13257F44-1546-4493-8514-96F89C2FDA09}"/>
    <cellStyle name="Millares 2 5 2 2 3 2 4 3" xfId="43171" xr:uid="{AF20E30E-B641-4886-97CB-AA490AE09020}"/>
    <cellStyle name="Millares 2 5 2 2 3 2 4 4" xfId="25666" xr:uid="{4E54C116-8F1C-46D6-9186-F85A8780A3CB}"/>
    <cellStyle name="Millares 2 5 2 2 3 2 5" xfId="12537" xr:uid="{323E5CFD-01B6-4515-BF46-2EFD659859EF}"/>
    <cellStyle name="Millares 2 5 2 2 3 2 5 2" xfId="47547" xr:uid="{08C6E08F-C228-428F-861C-3EEE46CE37DC}"/>
    <cellStyle name="Millares 2 5 2 2 3 2 5 3" xfId="30042" xr:uid="{CAD2358F-8D83-4759-8332-EB32385315CB}"/>
    <cellStyle name="Millares 2 5 2 2 3 2 6" xfId="38795" xr:uid="{E0674ABD-CDF3-4A75-963F-48A91490A6CD}"/>
    <cellStyle name="Millares 2 5 2 2 3 2 7" xfId="21290" xr:uid="{19204C27-ED50-4B87-81D8-69BC240954A2}"/>
    <cellStyle name="Millares 2 5 2 2 3 3" xfId="4328" xr:uid="{00000000-0005-0000-0000-0000EF120000}"/>
    <cellStyle name="Millares 2 5 2 2 3 3 2" xfId="6517" xr:uid="{00000000-0005-0000-0000-0000F0120000}"/>
    <cellStyle name="Millares 2 5 2 2 3 3 2 2" xfId="10894" xr:uid="{00000000-0005-0000-0000-0000F1120000}"/>
    <cellStyle name="Millares 2 5 2 2 3 3 2 2 2" xfId="19647" xr:uid="{594EC0D8-C9D3-4616-BBAD-517EE5EBF592}"/>
    <cellStyle name="Millares 2 5 2 2 3 3 2 2 2 2" xfId="54657" xr:uid="{3FB86C0C-74BA-4043-9B85-F5E81D1CD5B5}"/>
    <cellStyle name="Millares 2 5 2 2 3 3 2 2 2 3" xfId="37152" xr:uid="{E01AD0B1-C53D-49A0-8695-D8E37D6AF2D1}"/>
    <cellStyle name="Millares 2 5 2 2 3 3 2 2 3" xfId="45905" xr:uid="{843E59B6-8AF3-4B93-9DBB-48E49C9F695A}"/>
    <cellStyle name="Millares 2 5 2 2 3 3 2 2 4" xfId="28400" xr:uid="{1C513983-8828-4D6D-A6F4-382156A25033}"/>
    <cellStyle name="Millares 2 5 2 2 3 3 2 3" xfId="15271" xr:uid="{F4061464-6C61-48CB-B7F0-F36C26578843}"/>
    <cellStyle name="Millares 2 5 2 2 3 3 2 3 2" xfId="50281" xr:uid="{6AFB48D3-6520-4AB4-AB0E-9B9155D486CC}"/>
    <cellStyle name="Millares 2 5 2 2 3 3 2 3 3" xfId="32776" xr:uid="{EAA4F327-57A3-45A5-BC6E-1BEEB7A0BC04}"/>
    <cellStyle name="Millares 2 5 2 2 3 3 2 4" xfId="41529" xr:uid="{48D94DE5-6EB3-411B-9ACB-30B355F1E9F2}"/>
    <cellStyle name="Millares 2 5 2 2 3 3 2 5" xfId="24024" xr:uid="{766910C1-D9F9-46D7-A3DE-E4EF3B12FDEA}"/>
    <cellStyle name="Millares 2 5 2 2 3 3 3" xfId="8706" xr:uid="{00000000-0005-0000-0000-0000F2120000}"/>
    <cellStyle name="Millares 2 5 2 2 3 3 3 2" xfId="17459" xr:uid="{12830426-5C88-4A58-9AB3-1B84C6E42661}"/>
    <cellStyle name="Millares 2 5 2 2 3 3 3 2 2" xfId="52469" xr:uid="{71FA44E3-0C59-4ACC-A70B-46A139C013FC}"/>
    <cellStyle name="Millares 2 5 2 2 3 3 3 2 3" xfId="34964" xr:uid="{0A4AB9FF-BE93-4D71-AB4E-ADC0FD82BAE9}"/>
    <cellStyle name="Millares 2 5 2 2 3 3 3 3" xfId="43717" xr:uid="{260E3CCF-51C5-445E-96D6-005B1C8FCB32}"/>
    <cellStyle name="Millares 2 5 2 2 3 3 3 4" xfId="26212" xr:uid="{04F6BCB0-A90D-42C6-BE7E-C6AC5466EEC7}"/>
    <cellStyle name="Millares 2 5 2 2 3 3 4" xfId="13083" xr:uid="{C8A836E2-F21B-4218-A432-752470C143C8}"/>
    <cellStyle name="Millares 2 5 2 2 3 3 4 2" xfId="48093" xr:uid="{CE4BE711-6264-4471-96FC-F02A2A52792A}"/>
    <cellStyle name="Millares 2 5 2 2 3 3 4 3" xfId="30588" xr:uid="{3B493EFA-2435-41F9-9E4A-BB8BE1D990A3}"/>
    <cellStyle name="Millares 2 5 2 2 3 3 5" xfId="39341" xr:uid="{1CB68D5C-7F23-4C8C-B12D-672F3B315642}"/>
    <cellStyle name="Millares 2 5 2 2 3 3 6" xfId="21836" xr:uid="{2962CA60-B275-4279-A80B-FD0CDBE1E53F}"/>
    <cellStyle name="Millares 2 5 2 2 3 4" xfId="5423" xr:uid="{00000000-0005-0000-0000-0000F3120000}"/>
    <cellStyle name="Millares 2 5 2 2 3 4 2" xfId="9800" xr:uid="{00000000-0005-0000-0000-0000F4120000}"/>
    <cellStyle name="Millares 2 5 2 2 3 4 2 2" xfId="18553" xr:uid="{C8FCD308-0F63-4DA1-80C7-816C361241B0}"/>
    <cellStyle name="Millares 2 5 2 2 3 4 2 2 2" xfId="53563" xr:uid="{7FF67FDF-2D65-4A1A-B596-954554A45B77}"/>
    <cellStyle name="Millares 2 5 2 2 3 4 2 2 3" xfId="36058" xr:uid="{483B7310-7AF8-4DFE-97BE-850D08297196}"/>
    <cellStyle name="Millares 2 5 2 2 3 4 2 3" xfId="44811" xr:uid="{154EBE58-62B3-4A6C-BF3C-054436A6F55A}"/>
    <cellStyle name="Millares 2 5 2 2 3 4 2 4" xfId="27306" xr:uid="{DDBE16DB-FEB2-4DF8-B42E-65B1EE0029F4}"/>
    <cellStyle name="Millares 2 5 2 2 3 4 3" xfId="14177" xr:uid="{E2BC2585-95D6-4E65-A15B-35C70F4014C9}"/>
    <cellStyle name="Millares 2 5 2 2 3 4 3 2" xfId="49187" xr:uid="{C600156C-8E2D-42CA-8250-2C7D414AFD4E}"/>
    <cellStyle name="Millares 2 5 2 2 3 4 3 3" xfId="31682" xr:uid="{15FC2E39-1388-4DF3-B88A-4CF1816859C7}"/>
    <cellStyle name="Millares 2 5 2 2 3 4 4" xfId="40435" xr:uid="{EA3BF18A-5594-44D2-ADA8-0E269B6839B2}"/>
    <cellStyle name="Millares 2 5 2 2 3 4 5" xfId="22930" xr:uid="{81BAF131-CFDB-4D4E-BAE0-A75A0E0298D0}"/>
    <cellStyle name="Millares 2 5 2 2 3 5" xfId="7612" xr:uid="{00000000-0005-0000-0000-0000F5120000}"/>
    <cellStyle name="Millares 2 5 2 2 3 5 2" xfId="16365" xr:uid="{25D7718A-E1A2-45B6-82E9-C2597D9DB169}"/>
    <cellStyle name="Millares 2 5 2 2 3 5 2 2" xfId="51375" xr:uid="{9B4C83CF-9C1A-4CDB-B8D7-F755048E8588}"/>
    <cellStyle name="Millares 2 5 2 2 3 5 2 3" xfId="33870" xr:uid="{2569DD08-173F-4E12-B4E1-E997FDF6B7F1}"/>
    <cellStyle name="Millares 2 5 2 2 3 5 3" xfId="42623" xr:uid="{19ED8D68-45A4-418C-8EE8-4148B6BA4378}"/>
    <cellStyle name="Millares 2 5 2 2 3 5 4" xfId="25118" xr:uid="{EE6DDE6B-7028-4694-BFF8-1C02642CE11A}"/>
    <cellStyle name="Millares 2 5 2 2 3 6" xfId="11989" xr:uid="{A56CD826-5AD1-45FF-B1F5-95A4177ABDB6}"/>
    <cellStyle name="Millares 2 5 2 2 3 6 2" xfId="46999" xr:uid="{861C7AE4-2192-479F-9BFE-946D23048F57}"/>
    <cellStyle name="Millares 2 5 2 2 3 6 3" xfId="29494" xr:uid="{4B830224-E644-48E0-9FB5-31F875A0D32B}"/>
    <cellStyle name="Millares 2 5 2 2 3 7" xfId="38247" xr:uid="{8A39E70B-C424-4734-A8F9-249E7786002B}"/>
    <cellStyle name="Millares 2 5 2 2 3 8" xfId="20742" xr:uid="{138C9DB7-C3C2-456F-922F-3F003D27DBB3}"/>
    <cellStyle name="Millares 2 5 2 2 4" xfId="3506" xr:uid="{00000000-0005-0000-0000-0000F6120000}"/>
    <cellStyle name="Millares 2 5 2 2 4 2" xfId="4602" xr:uid="{00000000-0005-0000-0000-0000F7120000}"/>
    <cellStyle name="Millares 2 5 2 2 4 2 2" xfId="6791" xr:uid="{00000000-0005-0000-0000-0000F8120000}"/>
    <cellStyle name="Millares 2 5 2 2 4 2 2 2" xfId="11168" xr:uid="{00000000-0005-0000-0000-0000F9120000}"/>
    <cellStyle name="Millares 2 5 2 2 4 2 2 2 2" xfId="19921" xr:uid="{D288D082-EA82-41A7-AAB5-752DF145BD0B}"/>
    <cellStyle name="Millares 2 5 2 2 4 2 2 2 2 2" xfId="54931" xr:uid="{58335205-20CB-4F65-9FC4-76490B43F7AD}"/>
    <cellStyle name="Millares 2 5 2 2 4 2 2 2 2 3" xfId="37426" xr:uid="{CE373C69-9E4D-4959-AFFE-1761B958237B}"/>
    <cellStyle name="Millares 2 5 2 2 4 2 2 2 3" xfId="46179" xr:uid="{D50E4F74-566B-40A9-89CB-96DE981EBDE7}"/>
    <cellStyle name="Millares 2 5 2 2 4 2 2 2 4" xfId="28674" xr:uid="{D839CE7C-E565-490A-ABF7-88C65DD7F2D7}"/>
    <cellStyle name="Millares 2 5 2 2 4 2 2 3" xfId="15545" xr:uid="{D22F92AB-F7EE-4FBA-89DC-17523D9A08E4}"/>
    <cellStyle name="Millares 2 5 2 2 4 2 2 3 2" xfId="50555" xr:uid="{F19AB987-9276-4C04-84E8-3EB6A2445FEE}"/>
    <cellStyle name="Millares 2 5 2 2 4 2 2 3 3" xfId="33050" xr:uid="{B4CDEA25-4BFC-4033-8E46-F3072B431684}"/>
    <cellStyle name="Millares 2 5 2 2 4 2 2 4" xfId="41803" xr:uid="{78C2BB5F-DF49-4F4B-8E57-A340217ADB06}"/>
    <cellStyle name="Millares 2 5 2 2 4 2 2 5" xfId="24298" xr:uid="{83E89824-D84E-4F41-9E76-7227933B6958}"/>
    <cellStyle name="Millares 2 5 2 2 4 2 3" xfId="8980" xr:uid="{00000000-0005-0000-0000-0000FA120000}"/>
    <cellStyle name="Millares 2 5 2 2 4 2 3 2" xfId="17733" xr:uid="{12FB26DE-3514-48F3-9974-A31A5EDA659D}"/>
    <cellStyle name="Millares 2 5 2 2 4 2 3 2 2" xfId="52743" xr:uid="{C4278A74-510D-4B8F-BFEB-DB13F0691608}"/>
    <cellStyle name="Millares 2 5 2 2 4 2 3 2 3" xfId="35238" xr:uid="{9C378FB6-020D-4766-864C-6AC334977B2B}"/>
    <cellStyle name="Millares 2 5 2 2 4 2 3 3" xfId="43991" xr:uid="{44F34236-7AA1-41D7-BD26-A29DB4D84948}"/>
    <cellStyle name="Millares 2 5 2 2 4 2 3 4" xfId="26486" xr:uid="{373FEA88-8F81-4D1C-91EF-E757B47C9F08}"/>
    <cellStyle name="Millares 2 5 2 2 4 2 4" xfId="13357" xr:uid="{16115B48-99F9-4401-B255-9B830F244159}"/>
    <cellStyle name="Millares 2 5 2 2 4 2 4 2" xfId="48367" xr:uid="{47CCF0A2-1943-40CA-BC34-97731BD8A09B}"/>
    <cellStyle name="Millares 2 5 2 2 4 2 4 3" xfId="30862" xr:uid="{6EBD2611-57AA-4DB6-A032-43E4FC3CC5B0}"/>
    <cellStyle name="Millares 2 5 2 2 4 2 5" xfId="39615" xr:uid="{417A81FE-EB4A-44B6-8874-DDCA9C09C489}"/>
    <cellStyle name="Millares 2 5 2 2 4 2 6" xfId="22110" xr:uid="{4DFC0DE5-11EC-4F6E-BC84-352C0B95AC3C}"/>
    <cellStyle name="Millares 2 5 2 2 4 3" xfId="5697" xr:uid="{00000000-0005-0000-0000-0000FB120000}"/>
    <cellStyle name="Millares 2 5 2 2 4 3 2" xfId="10074" xr:uid="{00000000-0005-0000-0000-0000FC120000}"/>
    <cellStyle name="Millares 2 5 2 2 4 3 2 2" xfId="18827" xr:uid="{5ABF0531-03F5-4E84-BF13-3424BF03B16C}"/>
    <cellStyle name="Millares 2 5 2 2 4 3 2 2 2" xfId="53837" xr:uid="{59DD2C01-2506-4F67-9A98-C85A0CD9DF8D}"/>
    <cellStyle name="Millares 2 5 2 2 4 3 2 2 3" xfId="36332" xr:uid="{864FBDAA-B439-4D9B-8AB1-82B1324771A1}"/>
    <cellStyle name="Millares 2 5 2 2 4 3 2 3" xfId="45085" xr:uid="{249B213D-89EB-48F1-AFCD-4D8DC047E041}"/>
    <cellStyle name="Millares 2 5 2 2 4 3 2 4" xfId="27580" xr:uid="{4DD1F177-5F0B-470E-A8EC-3652510BB98A}"/>
    <cellStyle name="Millares 2 5 2 2 4 3 3" xfId="14451" xr:uid="{9F40302C-0F5F-4503-93AA-D98B97FE3BB4}"/>
    <cellStyle name="Millares 2 5 2 2 4 3 3 2" xfId="49461" xr:uid="{36414BC4-43AC-4601-BD2C-A3595590C0B5}"/>
    <cellStyle name="Millares 2 5 2 2 4 3 3 3" xfId="31956" xr:uid="{C6363298-B990-4574-AC18-CD308842E024}"/>
    <cellStyle name="Millares 2 5 2 2 4 3 4" xfId="40709" xr:uid="{CFD647B1-0539-4D1E-AD07-D70C750776B2}"/>
    <cellStyle name="Millares 2 5 2 2 4 3 5" xfId="23204" xr:uid="{E34483C6-5CE0-499D-BEB3-486ECA3ABF1B}"/>
    <cellStyle name="Millares 2 5 2 2 4 4" xfId="7886" xr:uid="{00000000-0005-0000-0000-0000FD120000}"/>
    <cellStyle name="Millares 2 5 2 2 4 4 2" xfId="16639" xr:uid="{E8FFAB4E-358F-474C-B5BC-B89696F2375A}"/>
    <cellStyle name="Millares 2 5 2 2 4 4 2 2" xfId="51649" xr:uid="{B9FE5F96-F17E-4ED8-B027-585E1457BD53}"/>
    <cellStyle name="Millares 2 5 2 2 4 4 2 3" xfId="34144" xr:uid="{44D0BAAF-1907-4252-9267-BCB7D17DE3B5}"/>
    <cellStyle name="Millares 2 5 2 2 4 4 3" xfId="42897" xr:uid="{9ECE44B8-2BDD-4D0A-8D34-8D0AEC03A54D}"/>
    <cellStyle name="Millares 2 5 2 2 4 4 4" xfId="25392" xr:uid="{99811CAF-1A90-4410-8535-8F9333D97AB2}"/>
    <cellStyle name="Millares 2 5 2 2 4 5" xfId="12263" xr:uid="{317A2833-4692-4BAF-B637-B1B8949F63B9}"/>
    <cellStyle name="Millares 2 5 2 2 4 5 2" xfId="47273" xr:uid="{0CB5DA7A-5AF9-4F57-9791-7083768FE6CB}"/>
    <cellStyle name="Millares 2 5 2 2 4 5 3" xfId="29768" xr:uid="{59838B5A-B580-47FC-9FED-7433F754B812}"/>
    <cellStyle name="Millares 2 5 2 2 4 6" xfId="38521" xr:uid="{772C08FE-DAB0-4419-B642-76A093C647DB}"/>
    <cellStyle name="Millares 2 5 2 2 4 7" xfId="21016" xr:uid="{95576103-FBD8-48D2-BDD9-46593CB86535}"/>
    <cellStyle name="Millares 2 5 2 2 5" xfId="4054" xr:uid="{00000000-0005-0000-0000-0000FE120000}"/>
    <cellStyle name="Millares 2 5 2 2 5 2" xfId="6243" xr:uid="{00000000-0005-0000-0000-0000FF120000}"/>
    <cellStyle name="Millares 2 5 2 2 5 2 2" xfId="10620" xr:uid="{00000000-0005-0000-0000-000000130000}"/>
    <cellStyle name="Millares 2 5 2 2 5 2 2 2" xfId="19373" xr:uid="{8E7972D6-414C-4445-A955-13C663B5CCDA}"/>
    <cellStyle name="Millares 2 5 2 2 5 2 2 2 2" xfId="54383" xr:uid="{67C25512-3402-4CA7-9ED5-346B0DDB3AC1}"/>
    <cellStyle name="Millares 2 5 2 2 5 2 2 2 3" xfId="36878" xr:uid="{1C3D5323-B225-4665-9290-2337AA944DA9}"/>
    <cellStyle name="Millares 2 5 2 2 5 2 2 3" xfId="45631" xr:uid="{F4A79545-BB0D-4DF2-92FF-3A7A5B3FE54B}"/>
    <cellStyle name="Millares 2 5 2 2 5 2 2 4" xfId="28126" xr:uid="{E3E432EF-A626-4E90-9CEA-487A8374539D}"/>
    <cellStyle name="Millares 2 5 2 2 5 2 3" xfId="14997" xr:uid="{554F1600-3FED-4485-A345-C2C894C27363}"/>
    <cellStyle name="Millares 2 5 2 2 5 2 3 2" xfId="50007" xr:uid="{EFF7C036-6CCC-43F6-B623-5287470057CB}"/>
    <cellStyle name="Millares 2 5 2 2 5 2 3 3" xfId="32502" xr:uid="{625DB486-7840-45F0-9EF3-55198A6BABFB}"/>
    <cellStyle name="Millares 2 5 2 2 5 2 4" xfId="41255" xr:uid="{50BB1266-EFEE-4F5D-AF85-BE202B8B17C1}"/>
    <cellStyle name="Millares 2 5 2 2 5 2 5" xfId="23750" xr:uid="{344D8AF7-744D-4337-A51F-74A816C0F853}"/>
    <cellStyle name="Millares 2 5 2 2 5 3" xfId="8432" xr:uid="{00000000-0005-0000-0000-000001130000}"/>
    <cellStyle name="Millares 2 5 2 2 5 3 2" xfId="17185" xr:uid="{EA2FD7EE-176E-48C3-8198-66BF25C31672}"/>
    <cellStyle name="Millares 2 5 2 2 5 3 2 2" xfId="52195" xr:uid="{135F9254-BDB8-4D81-9429-6908432FF2A1}"/>
    <cellStyle name="Millares 2 5 2 2 5 3 2 3" xfId="34690" xr:uid="{0F13FE45-F232-43FA-8823-78010AE99620}"/>
    <cellStyle name="Millares 2 5 2 2 5 3 3" xfId="43443" xr:uid="{DCAFA059-E0E1-4F13-9715-54394211BCE0}"/>
    <cellStyle name="Millares 2 5 2 2 5 3 4" xfId="25938" xr:uid="{1377C5B5-3E56-4AA6-BEC1-D01666792F32}"/>
    <cellStyle name="Millares 2 5 2 2 5 4" xfId="12809" xr:uid="{ECC6BDDE-D39D-411C-844D-38FAAF9868D6}"/>
    <cellStyle name="Millares 2 5 2 2 5 4 2" xfId="47819" xr:uid="{470B1223-84AF-4412-9009-8E3480E4E280}"/>
    <cellStyle name="Millares 2 5 2 2 5 4 3" xfId="30314" xr:uid="{3001E4BD-27B2-4ADB-A8E0-42460295B6E2}"/>
    <cellStyle name="Millares 2 5 2 2 5 5" xfId="39067" xr:uid="{98365012-4D8D-4BB9-87AB-F5FAAD27A4E3}"/>
    <cellStyle name="Millares 2 5 2 2 5 6" xfId="21562" xr:uid="{D4596D32-7936-4FCD-9882-BB58E4FA8B54}"/>
    <cellStyle name="Millares 2 5 2 2 6" xfId="5149" xr:uid="{00000000-0005-0000-0000-000002130000}"/>
    <cellStyle name="Millares 2 5 2 2 6 2" xfId="9526" xr:uid="{00000000-0005-0000-0000-000003130000}"/>
    <cellStyle name="Millares 2 5 2 2 6 2 2" xfId="18279" xr:uid="{99B4DA73-68F7-4F45-B42C-05D13BC4E2CB}"/>
    <cellStyle name="Millares 2 5 2 2 6 2 2 2" xfId="53289" xr:uid="{C6B7EFF7-4531-4E20-BEA9-F72E66EEA065}"/>
    <cellStyle name="Millares 2 5 2 2 6 2 2 3" xfId="35784" xr:uid="{0289C560-8FFB-49B4-9876-1417CA55E868}"/>
    <cellStyle name="Millares 2 5 2 2 6 2 3" xfId="44537" xr:uid="{11691E26-6626-4841-9AC3-2F0C66886896}"/>
    <cellStyle name="Millares 2 5 2 2 6 2 4" xfId="27032" xr:uid="{47C99FC3-54A2-4C33-80D9-724B088478D7}"/>
    <cellStyle name="Millares 2 5 2 2 6 3" xfId="13903" xr:uid="{F77DBFFE-DAF5-4A7C-9B55-1E36F9863795}"/>
    <cellStyle name="Millares 2 5 2 2 6 3 2" xfId="48913" xr:uid="{6746ACC1-F863-486D-9082-DF31DBCAF1B9}"/>
    <cellStyle name="Millares 2 5 2 2 6 3 3" xfId="31408" xr:uid="{949AC16F-28F5-4F74-AD91-C3982CD43885}"/>
    <cellStyle name="Millares 2 5 2 2 6 4" xfId="40161" xr:uid="{794DB1E5-6152-4685-816C-EDD5629F7651}"/>
    <cellStyle name="Millares 2 5 2 2 6 5" xfId="22656" xr:uid="{8F173D4E-473E-4467-9A5B-95973CACCA4C}"/>
    <cellStyle name="Millares 2 5 2 2 7" xfId="7338" xr:uid="{00000000-0005-0000-0000-000004130000}"/>
    <cellStyle name="Millares 2 5 2 2 7 2" xfId="16091" xr:uid="{ACAF5A29-959C-488C-BB50-A084CF08B9C9}"/>
    <cellStyle name="Millares 2 5 2 2 7 2 2" xfId="51101" xr:uid="{34BE0E0D-304E-4289-A857-AA7D9F482848}"/>
    <cellStyle name="Millares 2 5 2 2 7 2 3" xfId="33596" xr:uid="{148F029F-CD81-4949-8815-FA30E84E35DF}"/>
    <cellStyle name="Millares 2 5 2 2 7 3" xfId="42349" xr:uid="{CC01BC8D-7BF0-44C8-8CBE-7D1C31FA2525}"/>
    <cellStyle name="Millares 2 5 2 2 7 4" xfId="24844" xr:uid="{150D899A-48D7-4121-8497-F97635758A53}"/>
    <cellStyle name="Millares 2 5 2 2 8" xfId="11715" xr:uid="{15C98623-7225-46F8-8122-087E2DF88BA2}"/>
    <cellStyle name="Millares 2 5 2 2 8 2" xfId="46725" xr:uid="{DE6ABDFE-26C5-4CB1-B47A-0250F2BE6B40}"/>
    <cellStyle name="Millares 2 5 2 2 8 3" xfId="29220" xr:uid="{91B519E5-0998-4861-A759-A5300C6DE958}"/>
    <cellStyle name="Millares 2 5 2 2 9" xfId="37973" xr:uid="{458E81FE-2602-49CC-B0EA-B7BEC87CB62A}"/>
    <cellStyle name="Millares 2 5 2 3" xfId="3006" xr:uid="{00000000-0005-0000-0000-000005130000}"/>
    <cellStyle name="Millares 2 5 2 3 2" xfId="3282" xr:uid="{00000000-0005-0000-0000-000006130000}"/>
    <cellStyle name="Millares 2 5 2 3 2 2" xfId="3835" xr:uid="{00000000-0005-0000-0000-000007130000}"/>
    <cellStyle name="Millares 2 5 2 3 2 2 2" xfId="4931" xr:uid="{00000000-0005-0000-0000-000008130000}"/>
    <cellStyle name="Millares 2 5 2 3 2 2 2 2" xfId="7120" xr:uid="{00000000-0005-0000-0000-000009130000}"/>
    <cellStyle name="Millares 2 5 2 3 2 2 2 2 2" xfId="11497" xr:uid="{00000000-0005-0000-0000-00000A130000}"/>
    <cellStyle name="Millares 2 5 2 3 2 2 2 2 2 2" xfId="20250" xr:uid="{7BCAB391-2DF4-4DE4-8CB1-B0EF4CB68B92}"/>
    <cellStyle name="Millares 2 5 2 3 2 2 2 2 2 2 2" xfId="55260" xr:uid="{810FB151-56E8-4C03-A8B1-4BC024433B26}"/>
    <cellStyle name="Millares 2 5 2 3 2 2 2 2 2 2 3" xfId="37755" xr:uid="{2F269FFE-D495-4209-9BC4-F0A433635FF8}"/>
    <cellStyle name="Millares 2 5 2 3 2 2 2 2 2 3" xfId="46508" xr:uid="{DAB8BB08-6BE8-41A6-B141-A158C13177B6}"/>
    <cellStyle name="Millares 2 5 2 3 2 2 2 2 2 4" xfId="29003" xr:uid="{12425C9B-803F-443B-9FF1-01E2B716A0BC}"/>
    <cellStyle name="Millares 2 5 2 3 2 2 2 2 3" xfId="15874" xr:uid="{50504836-FED5-484F-B278-083E0A0B2C4B}"/>
    <cellStyle name="Millares 2 5 2 3 2 2 2 2 3 2" xfId="50884" xr:uid="{54A1956C-EC5E-4898-BAA3-4EAD52E80DF5}"/>
    <cellStyle name="Millares 2 5 2 3 2 2 2 2 3 3" xfId="33379" xr:uid="{83A4E1AB-178E-40D6-BDF0-86942F31A488}"/>
    <cellStyle name="Millares 2 5 2 3 2 2 2 2 4" xfId="42132" xr:uid="{42A0F215-C734-4029-8C80-F45C1BF235D1}"/>
    <cellStyle name="Millares 2 5 2 3 2 2 2 2 5" xfId="24627" xr:uid="{10CBB183-4CC1-4129-AB86-36A6E755865C}"/>
    <cellStyle name="Millares 2 5 2 3 2 2 2 3" xfId="9309" xr:uid="{00000000-0005-0000-0000-00000B130000}"/>
    <cellStyle name="Millares 2 5 2 3 2 2 2 3 2" xfId="18062" xr:uid="{7A5A6082-F736-44EA-9100-ED4F7B4C3C0A}"/>
    <cellStyle name="Millares 2 5 2 3 2 2 2 3 2 2" xfId="53072" xr:uid="{B63E81C7-B6EF-44BE-8ECB-C0C06EB6F08B}"/>
    <cellStyle name="Millares 2 5 2 3 2 2 2 3 2 3" xfId="35567" xr:uid="{2F55B7DD-41B4-446F-AB88-8473CBF61301}"/>
    <cellStyle name="Millares 2 5 2 3 2 2 2 3 3" xfId="44320" xr:uid="{A20CF98E-488F-4E24-BBD7-4390A6DA0C65}"/>
    <cellStyle name="Millares 2 5 2 3 2 2 2 3 4" xfId="26815" xr:uid="{ECD277A7-8454-4952-B236-DBEBD4F20C65}"/>
    <cellStyle name="Millares 2 5 2 3 2 2 2 4" xfId="13686" xr:uid="{2EE42423-BF9E-44F4-BE1D-24536994F765}"/>
    <cellStyle name="Millares 2 5 2 3 2 2 2 4 2" xfId="48696" xr:uid="{35CCBEF9-9868-4087-88A2-C065718D08E2}"/>
    <cellStyle name="Millares 2 5 2 3 2 2 2 4 3" xfId="31191" xr:uid="{56362F35-237D-421D-B502-06E46C8EB1B2}"/>
    <cellStyle name="Millares 2 5 2 3 2 2 2 5" xfId="39944" xr:uid="{3E32B17E-0370-468A-ABD6-C5BCCA891BC0}"/>
    <cellStyle name="Millares 2 5 2 3 2 2 2 6" xfId="22439" xr:uid="{E11E681B-5326-4DA7-A5DC-D3793EFD9F2E}"/>
    <cellStyle name="Millares 2 5 2 3 2 2 3" xfId="6026" xr:uid="{00000000-0005-0000-0000-00000C130000}"/>
    <cellStyle name="Millares 2 5 2 3 2 2 3 2" xfId="10403" xr:uid="{00000000-0005-0000-0000-00000D130000}"/>
    <cellStyle name="Millares 2 5 2 3 2 2 3 2 2" xfId="19156" xr:uid="{F23D036C-2C85-4A88-81C4-0CCEC51A4F22}"/>
    <cellStyle name="Millares 2 5 2 3 2 2 3 2 2 2" xfId="54166" xr:uid="{F0F7BC75-5D48-4447-B3AC-BAFF96FEA0B6}"/>
    <cellStyle name="Millares 2 5 2 3 2 2 3 2 2 3" xfId="36661" xr:uid="{47BF813A-4456-4735-8830-C4C344C09035}"/>
    <cellStyle name="Millares 2 5 2 3 2 2 3 2 3" xfId="45414" xr:uid="{AD55D693-5304-4B8F-9C42-D4CFA4EE8C31}"/>
    <cellStyle name="Millares 2 5 2 3 2 2 3 2 4" xfId="27909" xr:uid="{FD5FC02E-A2F3-4320-8B86-80276BC48F50}"/>
    <cellStyle name="Millares 2 5 2 3 2 2 3 3" xfId="14780" xr:uid="{C0FC4503-D82B-43F9-8F85-233DC551441D}"/>
    <cellStyle name="Millares 2 5 2 3 2 2 3 3 2" xfId="49790" xr:uid="{648F3095-227E-46AE-8B82-B75BC5F08D56}"/>
    <cellStyle name="Millares 2 5 2 3 2 2 3 3 3" xfId="32285" xr:uid="{5C6BE12B-06A4-421A-A9CF-77C3895F1BCB}"/>
    <cellStyle name="Millares 2 5 2 3 2 2 3 4" xfId="41038" xr:uid="{8E5223F1-7726-4B1A-A891-843B61F1AAC4}"/>
    <cellStyle name="Millares 2 5 2 3 2 2 3 5" xfId="23533" xr:uid="{FEDE2395-1C5A-4843-B20C-96FD47FFC627}"/>
    <cellStyle name="Millares 2 5 2 3 2 2 4" xfId="8215" xr:uid="{00000000-0005-0000-0000-00000E130000}"/>
    <cellStyle name="Millares 2 5 2 3 2 2 4 2" xfId="16968" xr:uid="{D3BB61F9-3333-44C5-B8B4-E0229B1649F7}"/>
    <cellStyle name="Millares 2 5 2 3 2 2 4 2 2" xfId="51978" xr:uid="{BDD02D33-E935-446D-89DD-0295CDBDF91D}"/>
    <cellStyle name="Millares 2 5 2 3 2 2 4 2 3" xfId="34473" xr:uid="{EE401CBC-F18E-4EF4-A6A5-6F7DD2AC3246}"/>
    <cellStyle name="Millares 2 5 2 3 2 2 4 3" xfId="43226" xr:uid="{20CF5F09-E933-45CC-8199-DC8B745C4FB3}"/>
    <cellStyle name="Millares 2 5 2 3 2 2 4 4" xfId="25721" xr:uid="{EEB69C85-0D57-48E2-84D8-24AFFF0A188C}"/>
    <cellStyle name="Millares 2 5 2 3 2 2 5" xfId="12592" xr:uid="{98BA6F0B-DA4F-4447-B165-1C798FCC1FC2}"/>
    <cellStyle name="Millares 2 5 2 3 2 2 5 2" xfId="47602" xr:uid="{A0F86A6E-54DA-4276-81B6-1FCC576656F1}"/>
    <cellStyle name="Millares 2 5 2 3 2 2 5 3" xfId="30097" xr:uid="{394555DD-70D8-4AAD-AD33-1E839831647E}"/>
    <cellStyle name="Millares 2 5 2 3 2 2 6" xfId="38850" xr:uid="{5EC68966-0252-4240-99AC-9106FD27125A}"/>
    <cellStyle name="Millares 2 5 2 3 2 2 7" xfId="21345" xr:uid="{0049FE56-4945-421C-B70F-BC2690E57617}"/>
    <cellStyle name="Millares 2 5 2 3 2 3" xfId="4383" xr:uid="{00000000-0005-0000-0000-00000F130000}"/>
    <cellStyle name="Millares 2 5 2 3 2 3 2" xfId="6572" xr:uid="{00000000-0005-0000-0000-000010130000}"/>
    <cellStyle name="Millares 2 5 2 3 2 3 2 2" xfId="10949" xr:uid="{00000000-0005-0000-0000-000011130000}"/>
    <cellStyle name="Millares 2 5 2 3 2 3 2 2 2" xfId="19702" xr:uid="{EEEAD5AD-CAEB-4BC3-AFDD-CD56001B79A9}"/>
    <cellStyle name="Millares 2 5 2 3 2 3 2 2 2 2" xfId="54712" xr:uid="{C04D5654-4C86-4243-AAFA-DF9707AA7F86}"/>
    <cellStyle name="Millares 2 5 2 3 2 3 2 2 2 3" xfId="37207" xr:uid="{02B53784-30EF-4D60-9838-B5812AC1F3AB}"/>
    <cellStyle name="Millares 2 5 2 3 2 3 2 2 3" xfId="45960" xr:uid="{F3F07B92-3E74-4BD8-A71D-618AD72C69C0}"/>
    <cellStyle name="Millares 2 5 2 3 2 3 2 2 4" xfId="28455" xr:uid="{18DC1562-0DC7-424E-A993-4727E35835E6}"/>
    <cellStyle name="Millares 2 5 2 3 2 3 2 3" xfId="15326" xr:uid="{A67DB658-D182-4202-9836-1243C9C6187A}"/>
    <cellStyle name="Millares 2 5 2 3 2 3 2 3 2" xfId="50336" xr:uid="{CD585B77-8FDF-49C4-AF74-8F9482D744D2}"/>
    <cellStyle name="Millares 2 5 2 3 2 3 2 3 3" xfId="32831" xr:uid="{B83B6539-2223-4B0F-87F8-89BD32D5702E}"/>
    <cellStyle name="Millares 2 5 2 3 2 3 2 4" xfId="41584" xr:uid="{1883DE23-C53B-412A-9CC7-63FFE927A347}"/>
    <cellStyle name="Millares 2 5 2 3 2 3 2 5" xfId="24079" xr:uid="{A83F2FF0-6405-4D2B-AA56-6E69F1E53212}"/>
    <cellStyle name="Millares 2 5 2 3 2 3 3" xfId="8761" xr:uid="{00000000-0005-0000-0000-000012130000}"/>
    <cellStyle name="Millares 2 5 2 3 2 3 3 2" xfId="17514" xr:uid="{85741002-234D-49EF-90B5-5FA37B810291}"/>
    <cellStyle name="Millares 2 5 2 3 2 3 3 2 2" xfId="52524" xr:uid="{09D4E922-4E45-47CF-8A0A-623FAC5C0967}"/>
    <cellStyle name="Millares 2 5 2 3 2 3 3 2 3" xfId="35019" xr:uid="{C88925F8-C8D9-4606-87BB-E0DC7659724D}"/>
    <cellStyle name="Millares 2 5 2 3 2 3 3 3" xfId="43772" xr:uid="{20A85BB1-D005-4BD3-8D18-BBC341782ACC}"/>
    <cellStyle name="Millares 2 5 2 3 2 3 3 4" xfId="26267" xr:uid="{CDB7696E-DD0A-404A-84C9-BFA3EE7A859F}"/>
    <cellStyle name="Millares 2 5 2 3 2 3 4" xfId="13138" xr:uid="{3E6D60E9-9320-4684-BB33-7DF747B73D7B}"/>
    <cellStyle name="Millares 2 5 2 3 2 3 4 2" xfId="48148" xr:uid="{11045B3A-7662-4C40-80E5-FED39088779E}"/>
    <cellStyle name="Millares 2 5 2 3 2 3 4 3" xfId="30643" xr:uid="{7F2CF84E-87EB-4C67-B128-D78FE7D692F4}"/>
    <cellStyle name="Millares 2 5 2 3 2 3 5" xfId="39396" xr:uid="{BFBE2C86-FB2A-4B77-842A-97297514D24A}"/>
    <cellStyle name="Millares 2 5 2 3 2 3 6" xfId="21891" xr:uid="{AEF14D13-EDE8-40BB-88AF-6B98F22B58A4}"/>
    <cellStyle name="Millares 2 5 2 3 2 4" xfId="5478" xr:uid="{00000000-0005-0000-0000-000013130000}"/>
    <cellStyle name="Millares 2 5 2 3 2 4 2" xfId="9855" xr:uid="{00000000-0005-0000-0000-000014130000}"/>
    <cellStyle name="Millares 2 5 2 3 2 4 2 2" xfId="18608" xr:uid="{7E855CA1-77AA-44A8-A633-497475CDC5B7}"/>
    <cellStyle name="Millares 2 5 2 3 2 4 2 2 2" xfId="53618" xr:uid="{013BB1D0-8D67-4FFA-977C-99D621DF8BF4}"/>
    <cellStyle name="Millares 2 5 2 3 2 4 2 2 3" xfId="36113" xr:uid="{2802AB50-FE20-4CF9-8F3B-B5F5EBA47A62}"/>
    <cellStyle name="Millares 2 5 2 3 2 4 2 3" xfId="44866" xr:uid="{9F0E504F-72E8-4B27-9C43-5DB48A5E29AB}"/>
    <cellStyle name="Millares 2 5 2 3 2 4 2 4" xfId="27361" xr:uid="{17112F5E-3C9E-4B73-9992-0B3256BE8509}"/>
    <cellStyle name="Millares 2 5 2 3 2 4 3" xfId="14232" xr:uid="{91E284A6-2E7D-42E1-8EA7-E8FC95233CEA}"/>
    <cellStyle name="Millares 2 5 2 3 2 4 3 2" xfId="49242" xr:uid="{08B1D48F-615D-4034-9DED-54A5C1B396C2}"/>
    <cellStyle name="Millares 2 5 2 3 2 4 3 3" xfId="31737" xr:uid="{12DA51BA-40F7-49D4-B221-58155D8E95DF}"/>
    <cellStyle name="Millares 2 5 2 3 2 4 4" xfId="40490" xr:uid="{BA9A8E53-B724-4D45-8485-FEF66EA43F03}"/>
    <cellStyle name="Millares 2 5 2 3 2 4 5" xfId="22985" xr:uid="{C37121D7-CE06-4733-94CF-79513E48F94B}"/>
    <cellStyle name="Millares 2 5 2 3 2 5" xfId="7667" xr:uid="{00000000-0005-0000-0000-000015130000}"/>
    <cellStyle name="Millares 2 5 2 3 2 5 2" xfId="16420" xr:uid="{F5FC9DAD-28DE-44BA-A63A-AA0816413BD3}"/>
    <cellStyle name="Millares 2 5 2 3 2 5 2 2" xfId="51430" xr:uid="{EE8A7883-02BF-4D86-8E33-77C8CC137DCB}"/>
    <cellStyle name="Millares 2 5 2 3 2 5 2 3" xfId="33925" xr:uid="{0AB89127-5B8D-46DF-A3D7-EA1AE4BA4C29}"/>
    <cellStyle name="Millares 2 5 2 3 2 5 3" xfId="42678" xr:uid="{015ACAB2-D2E5-470C-B426-6056B91740C4}"/>
    <cellStyle name="Millares 2 5 2 3 2 5 4" xfId="25173" xr:uid="{4D86F5B6-3759-4791-931A-E1F4A89ABCCA}"/>
    <cellStyle name="Millares 2 5 2 3 2 6" xfId="12044" xr:uid="{C046574C-0CED-4970-9492-BC7B30642BDC}"/>
    <cellStyle name="Millares 2 5 2 3 2 6 2" xfId="47054" xr:uid="{60973C98-D0D5-4DA6-AADD-D9FD4E9DB8C6}"/>
    <cellStyle name="Millares 2 5 2 3 2 6 3" xfId="29549" xr:uid="{8612B50E-39DC-472E-8528-068078A695DA}"/>
    <cellStyle name="Millares 2 5 2 3 2 7" xfId="38302" xr:uid="{D2BFB9D6-B7CF-48C2-9A1D-A25FF248F6A2}"/>
    <cellStyle name="Millares 2 5 2 3 2 8" xfId="20797" xr:uid="{5BCEF43D-35C4-49DB-B1E9-AE23402445CF}"/>
    <cellStyle name="Millares 2 5 2 3 3" xfId="3561" xr:uid="{00000000-0005-0000-0000-000016130000}"/>
    <cellStyle name="Millares 2 5 2 3 3 2" xfId="4657" xr:uid="{00000000-0005-0000-0000-000017130000}"/>
    <cellStyle name="Millares 2 5 2 3 3 2 2" xfId="6846" xr:uid="{00000000-0005-0000-0000-000018130000}"/>
    <cellStyle name="Millares 2 5 2 3 3 2 2 2" xfId="11223" xr:uid="{00000000-0005-0000-0000-000019130000}"/>
    <cellStyle name="Millares 2 5 2 3 3 2 2 2 2" xfId="19976" xr:uid="{AB29BC8D-0E71-4D76-BE75-1AC88A131076}"/>
    <cellStyle name="Millares 2 5 2 3 3 2 2 2 2 2" xfId="54986" xr:uid="{DF9A9B65-6114-498A-9C32-F985281CF82E}"/>
    <cellStyle name="Millares 2 5 2 3 3 2 2 2 2 3" xfId="37481" xr:uid="{FCABBE39-73A1-4E1D-A015-4EB4CC5C8C0D}"/>
    <cellStyle name="Millares 2 5 2 3 3 2 2 2 3" xfId="46234" xr:uid="{2C93F763-8E6D-4AE1-8CF3-966B8DDA5208}"/>
    <cellStyle name="Millares 2 5 2 3 3 2 2 2 4" xfId="28729" xr:uid="{1CC0705A-7343-4F5E-ADA6-5AB246E3D116}"/>
    <cellStyle name="Millares 2 5 2 3 3 2 2 3" xfId="15600" xr:uid="{4D026442-73DC-43C0-B566-7DA2F95C4DE5}"/>
    <cellStyle name="Millares 2 5 2 3 3 2 2 3 2" xfId="50610" xr:uid="{C4A2F0B2-1D9F-4B4E-B8F0-F104B0494576}"/>
    <cellStyle name="Millares 2 5 2 3 3 2 2 3 3" xfId="33105" xr:uid="{5E5D988E-0901-44E7-A41E-DC0AB7132A6D}"/>
    <cellStyle name="Millares 2 5 2 3 3 2 2 4" xfId="41858" xr:uid="{860B9151-6C1D-47E2-9D86-C51D2B5E31A6}"/>
    <cellStyle name="Millares 2 5 2 3 3 2 2 5" xfId="24353" xr:uid="{AF98E077-EE46-4D47-90FA-CE19625C85DF}"/>
    <cellStyle name="Millares 2 5 2 3 3 2 3" xfId="9035" xr:uid="{00000000-0005-0000-0000-00001A130000}"/>
    <cellStyle name="Millares 2 5 2 3 3 2 3 2" xfId="17788" xr:uid="{B04C420C-DAFF-4AB1-AF3F-E5E183E10152}"/>
    <cellStyle name="Millares 2 5 2 3 3 2 3 2 2" xfId="52798" xr:uid="{E119A91E-BD20-4527-BD0B-463E96A2C434}"/>
    <cellStyle name="Millares 2 5 2 3 3 2 3 2 3" xfId="35293" xr:uid="{45B2946C-870B-4811-8271-A46065C8650E}"/>
    <cellStyle name="Millares 2 5 2 3 3 2 3 3" xfId="44046" xr:uid="{7BA2A8CE-56A9-4C06-826F-300AC8DA88F8}"/>
    <cellStyle name="Millares 2 5 2 3 3 2 3 4" xfId="26541" xr:uid="{8C1FF268-32C0-4E20-9D5D-6F9A466968BE}"/>
    <cellStyle name="Millares 2 5 2 3 3 2 4" xfId="13412" xr:uid="{BC56FA85-8291-40DD-B7DD-84332609E8A3}"/>
    <cellStyle name="Millares 2 5 2 3 3 2 4 2" xfId="48422" xr:uid="{98368E06-FEF7-4C59-AF6D-6C91181BC6E6}"/>
    <cellStyle name="Millares 2 5 2 3 3 2 4 3" xfId="30917" xr:uid="{65698DEC-4116-4A2C-91A1-CB7C18D56434}"/>
    <cellStyle name="Millares 2 5 2 3 3 2 5" xfId="39670" xr:uid="{73AD2B88-151E-42AA-A096-38F926B71EFC}"/>
    <cellStyle name="Millares 2 5 2 3 3 2 6" xfId="22165" xr:uid="{BB97C794-3712-4508-BA15-F17ECC5CC110}"/>
    <cellStyle name="Millares 2 5 2 3 3 3" xfId="5752" xr:uid="{00000000-0005-0000-0000-00001B130000}"/>
    <cellStyle name="Millares 2 5 2 3 3 3 2" xfId="10129" xr:uid="{00000000-0005-0000-0000-00001C130000}"/>
    <cellStyle name="Millares 2 5 2 3 3 3 2 2" xfId="18882" xr:uid="{8F5F7D45-8C81-4415-B3FB-A971C4C49124}"/>
    <cellStyle name="Millares 2 5 2 3 3 3 2 2 2" xfId="53892" xr:uid="{4524DC5D-2163-4C02-98B4-21873830ADAD}"/>
    <cellStyle name="Millares 2 5 2 3 3 3 2 2 3" xfId="36387" xr:uid="{5C1E2628-D206-4830-961D-841CB2FD63D9}"/>
    <cellStyle name="Millares 2 5 2 3 3 3 2 3" xfId="45140" xr:uid="{1C1C89A9-758E-4FA0-9D64-188F4C8FAB90}"/>
    <cellStyle name="Millares 2 5 2 3 3 3 2 4" xfId="27635" xr:uid="{4C1B3525-5F8B-4631-B355-0904ACE06A3C}"/>
    <cellStyle name="Millares 2 5 2 3 3 3 3" xfId="14506" xr:uid="{33E8E8B3-D987-44BE-8839-5E0FC2D9EBCC}"/>
    <cellStyle name="Millares 2 5 2 3 3 3 3 2" xfId="49516" xr:uid="{AFB2F520-E0C1-4D18-87F8-FE3C481469CA}"/>
    <cellStyle name="Millares 2 5 2 3 3 3 3 3" xfId="32011" xr:uid="{353406B4-0494-4B28-9EA5-E04738A55012}"/>
    <cellStyle name="Millares 2 5 2 3 3 3 4" xfId="40764" xr:uid="{3FE60EB8-2C1A-44AC-A5BF-316705E53B87}"/>
    <cellStyle name="Millares 2 5 2 3 3 3 5" xfId="23259" xr:uid="{7BD1B7A3-A0C1-4A53-A9F8-EF1934CD940E}"/>
    <cellStyle name="Millares 2 5 2 3 3 4" xfId="7941" xr:uid="{00000000-0005-0000-0000-00001D130000}"/>
    <cellStyle name="Millares 2 5 2 3 3 4 2" xfId="16694" xr:uid="{C4C64FA0-2BF4-48C6-BEFD-69B7A8DB0D93}"/>
    <cellStyle name="Millares 2 5 2 3 3 4 2 2" xfId="51704" xr:uid="{17E0A7A9-74EC-4553-B0B9-682A65F066C2}"/>
    <cellStyle name="Millares 2 5 2 3 3 4 2 3" xfId="34199" xr:uid="{B8C99910-2112-44AD-9C70-F154D8C85222}"/>
    <cellStyle name="Millares 2 5 2 3 3 4 3" xfId="42952" xr:uid="{E47F3D9C-5EA5-4DF9-B67B-D96B131DBFF2}"/>
    <cellStyle name="Millares 2 5 2 3 3 4 4" xfId="25447" xr:uid="{2A5957D0-EBE4-48A7-BDCC-1E4187D80870}"/>
    <cellStyle name="Millares 2 5 2 3 3 5" xfId="12318" xr:uid="{53CF7793-04D3-4A12-95B6-CD16BE28B206}"/>
    <cellStyle name="Millares 2 5 2 3 3 5 2" xfId="47328" xr:uid="{BC7B5220-1203-4430-B7A1-488802A53219}"/>
    <cellStyle name="Millares 2 5 2 3 3 5 3" xfId="29823" xr:uid="{4C8BF66D-DA7F-4E50-94EF-FBBFD71F886B}"/>
    <cellStyle name="Millares 2 5 2 3 3 6" xfId="38576" xr:uid="{8F73C287-50D8-4394-8281-2484B5A85D2F}"/>
    <cellStyle name="Millares 2 5 2 3 3 7" xfId="21071" xr:uid="{01CB3E4F-1781-4FCA-9597-B82218A95F33}"/>
    <cellStyle name="Millares 2 5 2 3 4" xfId="4109" xr:uid="{00000000-0005-0000-0000-00001E130000}"/>
    <cellStyle name="Millares 2 5 2 3 4 2" xfId="6298" xr:uid="{00000000-0005-0000-0000-00001F130000}"/>
    <cellStyle name="Millares 2 5 2 3 4 2 2" xfId="10675" xr:uid="{00000000-0005-0000-0000-000020130000}"/>
    <cellStyle name="Millares 2 5 2 3 4 2 2 2" xfId="19428" xr:uid="{7136D587-B08E-4C79-8F76-3B0CBB3C443D}"/>
    <cellStyle name="Millares 2 5 2 3 4 2 2 2 2" xfId="54438" xr:uid="{3899622B-E651-41DA-9F54-EEB9C90189DF}"/>
    <cellStyle name="Millares 2 5 2 3 4 2 2 2 3" xfId="36933" xr:uid="{C340137F-E5AE-41BD-8E46-63C1771D9A1A}"/>
    <cellStyle name="Millares 2 5 2 3 4 2 2 3" xfId="45686" xr:uid="{9CF76DD3-F36C-447E-863C-A3A7EB814870}"/>
    <cellStyle name="Millares 2 5 2 3 4 2 2 4" xfId="28181" xr:uid="{4B0E3382-68D4-45EA-B3A4-208B49746AC4}"/>
    <cellStyle name="Millares 2 5 2 3 4 2 3" xfId="15052" xr:uid="{14F1A2F8-88E6-4DDB-AA91-2657A3B60A95}"/>
    <cellStyle name="Millares 2 5 2 3 4 2 3 2" xfId="50062" xr:uid="{932CB59D-D00A-4EF5-BA72-4F315843D259}"/>
    <cellStyle name="Millares 2 5 2 3 4 2 3 3" xfId="32557" xr:uid="{7FB982B1-3D46-483D-96B4-0B145678ECDF}"/>
    <cellStyle name="Millares 2 5 2 3 4 2 4" xfId="41310" xr:uid="{20DAFA77-AC3C-4616-A3D6-B0A94FFCA7F0}"/>
    <cellStyle name="Millares 2 5 2 3 4 2 5" xfId="23805" xr:uid="{C039B897-D4F0-41A8-B863-A1B5944321C1}"/>
    <cellStyle name="Millares 2 5 2 3 4 3" xfId="8487" xr:uid="{00000000-0005-0000-0000-000021130000}"/>
    <cellStyle name="Millares 2 5 2 3 4 3 2" xfId="17240" xr:uid="{4ACB29F8-0B65-485F-832A-F3D10557E58A}"/>
    <cellStyle name="Millares 2 5 2 3 4 3 2 2" xfId="52250" xr:uid="{3BBF60AC-DDC4-4765-8A8E-FC46B16895F2}"/>
    <cellStyle name="Millares 2 5 2 3 4 3 2 3" xfId="34745" xr:uid="{14CB6496-417C-4CBA-9455-EF65116CB21B}"/>
    <cellStyle name="Millares 2 5 2 3 4 3 3" xfId="43498" xr:uid="{824D72FE-3BB6-431B-A654-5206ADFA02F0}"/>
    <cellStyle name="Millares 2 5 2 3 4 3 4" xfId="25993" xr:uid="{2F5BF3CA-689F-4D14-A9A4-E34DB7734C87}"/>
    <cellStyle name="Millares 2 5 2 3 4 4" xfId="12864" xr:uid="{C5510253-371A-4B6A-8201-C54C8C49250F}"/>
    <cellStyle name="Millares 2 5 2 3 4 4 2" xfId="47874" xr:uid="{030E1ED7-C245-48CB-9E0A-296C1D61EF4C}"/>
    <cellStyle name="Millares 2 5 2 3 4 4 3" xfId="30369" xr:uid="{3F862509-1F9D-44B7-AF07-61B8C4B9F1A6}"/>
    <cellStyle name="Millares 2 5 2 3 4 5" xfId="39122" xr:uid="{F7525DD4-D2F6-4DC8-B9DF-6CDA53B21703}"/>
    <cellStyle name="Millares 2 5 2 3 4 6" xfId="21617" xr:uid="{60980A74-4751-4814-B94B-E1389AF0DDBE}"/>
    <cellStyle name="Millares 2 5 2 3 5" xfId="5204" xr:uid="{00000000-0005-0000-0000-000022130000}"/>
    <cellStyle name="Millares 2 5 2 3 5 2" xfId="9581" xr:uid="{00000000-0005-0000-0000-000023130000}"/>
    <cellStyle name="Millares 2 5 2 3 5 2 2" xfId="18334" xr:uid="{6A8A8E78-7AA5-477B-A39C-D3F4ADFA929F}"/>
    <cellStyle name="Millares 2 5 2 3 5 2 2 2" xfId="53344" xr:uid="{872B89CF-F23C-4774-97A1-AEE08DB36075}"/>
    <cellStyle name="Millares 2 5 2 3 5 2 2 3" xfId="35839" xr:uid="{242173C9-00F3-47E6-A828-14F1587061E4}"/>
    <cellStyle name="Millares 2 5 2 3 5 2 3" xfId="44592" xr:uid="{C343841C-9D5B-49EE-8E12-BE11B4000041}"/>
    <cellStyle name="Millares 2 5 2 3 5 2 4" xfId="27087" xr:uid="{D52D7098-8802-438E-98F6-A2431C5CF221}"/>
    <cellStyle name="Millares 2 5 2 3 5 3" xfId="13958" xr:uid="{A1D6BBCF-CAE2-402F-8E92-A46642DBED37}"/>
    <cellStyle name="Millares 2 5 2 3 5 3 2" xfId="48968" xr:uid="{AB45864F-F2BC-4C93-8D6A-79591014E0AC}"/>
    <cellStyle name="Millares 2 5 2 3 5 3 3" xfId="31463" xr:uid="{04D969CC-66E7-47EF-91CE-B00637C9B18C}"/>
    <cellStyle name="Millares 2 5 2 3 5 4" xfId="40216" xr:uid="{D5349593-5093-4FF3-9A9B-2D47CFE9605B}"/>
    <cellStyle name="Millares 2 5 2 3 5 5" xfId="22711" xr:uid="{1C0C7AE3-2B17-402B-A833-FA6D3052F502}"/>
    <cellStyle name="Millares 2 5 2 3 6" xfId="7393" xr:uid="{00000000-0005-0000-0000-000024130000}"/>
    <cellStyle name="Millares 2 5 2 3 6 2" xfId="16146" xr:uid="{671F8859-16DA-4508-8AD5-70219AA93EC6}"/>
    <cellStyle name="Millares 2 5 2 3 6 2 2" xfId="51156" xr:uid="{0320405C-CF6A-49AD-B4F3-5251B40F22A5}"/>
    <cellStyle name="Millares 2 5 2 3 6 2 3" xfId="33651" xr:uid="{CAE07252-F65B-45DD-8C97-3A334617221F}"/>
    <cellStyle name="Millares 2 5 2 3 6 3" xfId="42404" xr:uid="{813315B9-69A6-4D00-BC0E-A0BCA2C18FE7}"/>
    <cellStyle name="Millares 2 5 2 3 6 4" xfId="24899" xr:uid="{DF3BBD75-24E4-4CB2-A6F7-F48A6D156B58}"/>
    <cellStyle name="Millares 2 5 2 3 7" xfId="11770" xr:uid="{E45208AA-77DE-4D5D-8AE8-0F97074FC514}"/>
    <cellStyle name="Millares 2 5 2 3 7 2" xfId="46780" xr:uid="{E95E613F-B9A3-4FA6-A72A-E1A70A93AAA4}"/>
    <cellStyle name="Millares 2 5 2 3 7 3" xfId="29275" xr:uid="{83FBD1B2-DB3E-440F-974C-3DBBE6BA4CF2}"/>
    <cellStyle name="Millares 2 5 2 3 8" xfId="38028" xr:uid="{2CC8CAF4-343C-41CE-BF54-EB06DC07F4F2}"/>
    <cellStyle name="Millares 2 5 2 3 9" xfId="20523" xr:uid="{21EA7EAA-C054-4B84-B0F9-713DB6E76EB4}"/>
    <cellStyle name="Millares 2 5 2 4" xfId="2893" xr:uid="{00000000-0005-0000-0000-000025130000}"/>
    <cellStyle name="Millares 2 5 2 4 2" xfId="3172" xr:uid="{00000000-0005-0000-0000-000026130000}"/>
    <cellStyle name="Millares 2 5 2 4 2 2" xfId="3725" xr:uid="{00000000-0005-0000-0000-000027130000}"/>
    <cellStyle name="Millares 2 5 2 4 2 2 2" xfId="4821" xr:uid="{00000000-0005-0000-0000-000028130000}"/>
    <cellStyle name="Millares 2 5 2 4 2 2 2 2" xfId="7010" xr:uid="{00000000-0005-0000-0000-000029130000}"/>
    <cellStyle name="Millares 2 5 2 4 2 2 2 2 2" xfId="11387" xr:uid="{00000000-0005-0000-0000-00002A130000}"/>
    <cellStyle name="Millares 2 5 2 4 2 2 2 2 2 2" xfId="20140" xr:uid="{D07A210E-5953-47C9-8FAC-C9CA16A8FDD7}"/>
    <cellStyle name="Millares 2 5 2 4 2 2 2 2 2 2 2" xfId="55150" xr:uid="{32F21E80-7785-43BB-9BDD-146A4215A952}"/>
    <cellStyle name="Millares 2 5 2 4 2 2 2 2 2 2 3" xfId="37645" xr:uid="{36224DF3-68EA-4870-8FB9-DC5CE54318CD}"/>
    <cellStyle name="Millares 2 5 2 4 2 2 2 2 2 3" xfId="46398" xr:uid="{A7A3CB4F-D890-41F0-B4A8-EAAA0F16F2E0}"/>
    <cellStyle name="Millares 2 5 2 4 2 2 2 2 2 4" xfId="28893" xr:uid="{4188C58A-B57E-466B-B271-22A537487F7F}"/>
    <cellStyle name="Millares 2 5 2 4 2 2 2 2 3" xfId="15764" xr:uid="{E8A6C845-ED10-4A95-90AC-23FACC3F6695}"/>
    <cellStyle name="Millares 2 5 2 4 2 2 2 2 3 2" xfId="50774" xr:uid="{99C26D7C-E441-42F2-A0F9-8F30002BFC7F}"/>
    <cellStyle name="Millares 2 5 2 4 2 2 2 2 3 3" xfId="33269" xr:uid="{7882667B-7929-41A8-80EC-680798606FD1}"/>
    <cellStyle name="Millares 2 5 2 4 2 2 2 2 4" xfId="42022" xr:uid="{A48386A2-C997-4602-A962-429C45DD2295}"/>
    <cellStyle name="Millares 2 5 2 4 2 2 2 2 5" xfId="24517" xr:uid="{25081FE6-78C9-4948-B1BE-98080A8A6507}"/>
    <cellStyle name="Millares 2 5 2 4 2 2 2 3" xfId="9199" xr:uid="{00000000-0005-0000-0000-00002B130000}"/>
    <cellStyle name="Millares 2 5 2 4 2 2 2 3 2" xfId="17952" xr:uid="{21822D1E-FFFB-4090-86C8-D39C29371085}"/>
    <cellStyle name="Millares 2 5 2 4 2 2 2 3 2 2" xfId="52962" xr:uid="{DEE6C62D-1312-485E-A57A-C63A1F793C88}"/>
    <cellStyle name="Millares 2 5 2 4 2 2 2 3 2 3" xfId="35457" xr:uid="{B42FD030-5911-44A0-8AB0-82C559B2393F}"/>
    <cellStyle name="Millares 2 5 2 4 2 2 2 3 3" xfId="44210" xr:uid="{6A6C46F5-7510-48D2-B222-C99F877E3FD7}"/>
    <cellStyle name="Millares 2 5 2 4 2 2 2 3 4" xfId="26705" xr:uid="{3FE8806C-0F30-4AAC-B20B-16E97298A4AF}"/>
    <cellStyle name="Millares 2 5 2 4 2 2 2 4" xfId="13576" xr:uid="{BAEEAA6B-6FCE-4846-9E33-6C2A2979561F}"/>
    <cellStyle name="Millares 2 5 2 4 2 2 2 4 2" xfId="48586" xr:uid="{637E5110-8825-4970-A8A7-FD9E8C0DB934}"/>
    <cellStyle name="Millares 2 5 2 4 2 2 2 4 3" xfId="31081" xr:uid="{64B624C5-B62C-4E16-AFAE-9E29CB3D8A19}"/>
    <cellStyle name="Millares 2 5 2 4 2 2 2 5" xfId="39834" xr:uid="{4D31C556-30B8-471F-9706-231E595744AC}"/>
    <cellStyle name="Millares 2 5 2 4 2 2 2 6" xfId="22329" xr:uid="{6BDC1F2F-B455-46EC-84A7-EFB9644BC63B}"/>
    <cellStyle name="Millares 2 5 2 4 2 2 3" xfId="5916" xr:uid="{00000000-0005-0000-0000-00002C130000}"/>
    <cellStyle name="Millares 2 5 2 4 2 2 3 2" xfId="10293" xr:uid="{00000000-0005-0000-0000-00002D130000}"/>
    <cellStyle name="Millares 2 5 2 4 2 2 3 2 2" xfId="19046" xr:uid="{F734DD4E-A35F-45FA-BBB5-C8B568749DEE}"/>
    <cellStyle name="Millares 2 5 2 4 2 2 3 2 2 2" xfId="54056" xr:uid="{A602F34B-E91B-40EC-812E-E3C96990F67B}"/>
    <cellStyle name="Millares 2 5 2 4 2 2 3 2 2 3" xfId="36551" xr:uid="{3EAD8946-4BB9-451F-B53B-79716A57026E}"/>
    <cellStyle name="Millares 2 5 2 4 2 2 3 2 3" xfId="45304" xr:uid="{011BAA9D-E2E5-45AB-B4F4-FEDE2462D74A}"/>
    <cellStyle name="Millares 2 5 2 4 2 2 3 2 4" xfId="27799" xr:uid="{3A99413B-A8C5-4F5F-9A80-E5FA5EB65F36}"/>
    <cellStyle name="Millares 2 5 2 4 2 2 3 3" xfId="14670" xr:uid="{64C998D2-A237-40D7-84F8-3E8A8610E4CD}"/>
    <cellStyle name="Millares 2 5 2 4 2 2 3 3 2" xfId="49680" xr:uid="{3140D5DD-95F1-4B00-9F1A-DEA0B54366D1}"/>
    <cellStyle name="Millares 2 5 2 4 2 2 3 3 3" xfId="32175" xr:uid="{B91103AC-F66F-46F5-9C47-6C30BCBEB9C3}"/>
    <cellStyle name="Millares 2 5 2 4 2 2 3 4" xfId="40928" xr:uid="{1CAC81CF-15D4-49DC-8FDB-89D51C3E35E4}"/>
    <cellStyle name="Millares 2 5 2 4 2 2 3 5" xfId="23423" xr:uid="{3CB596D3-AD36-40F0-84C9-FDCFF8B09E12}"/>
    <cellStyle name="Millares 2 5 2 4 2 2 4" xfId="8105" xr:uid="{00000000-0005-0000-0000-00002E130000}"/>
    <cellStyle name="Millares 2 5 2 4 2 2 4 2" xfId="16858" xr:uid="{B5C9315F-E1C9-4FBF-811D-1CE7C94B101E}"/>
    <cellStyle name="Millares 2 5 2 4 2 2 4 2 2" xfId="51868" xr:uid="{9FAFD177-6F6C-4688-B01F-EC5AD6CF9207}"/>
    <cellStyle name="Millares 2 5 2 4 2 2 4 2 3" xfId="34363" xr:uid="{09663AA6-F3AF-4125-9470-15E78E32B576}"/>
    <cellStyle name="Millares 2 5 2 4 2 2 4 3" xfId="43116" xr:uid="{5FED3E57-9F98-4DE1-840A-04CA90E14EE2}"/>
    <cellStyle name="Millares 2 5 2 4 2 2 4 4" xfId="25611" xr:uid="{449DBCD8-C0F6-41F7-A48F-DE072AFEB5CF}"/>
    <cellStyle name="Millares 2 5 2 4 2 2 5" xfId="12482" xr:uid="{15074EAC-14C7-4B1C-AD36-3E3967C7E356}"/>
    <cellStyle name="Millares 2 5 2 4 2 2 5 2" xfId="47492" xr:uid="{838D2486-FDBD-43C4-9D67-890A11525AE4}"/>
    <cellStyle name="Millares 2 5 2 4 2 2 5 3" xfId="29987" xr:uid="{9189200C-ED0A-404D-926D-040B2D27889A}"/>
    <cellStyle name="Millares 2 5 2 4 2 2 6" xfId="38740" xr:uid="{1C762DDB-2665-4BA1-BA5A-22578C0DEBB7}"/>
    <cellStyle name="Millares 2 5 2 4 2 2 7" xfId="21235" xr:uid="{B4839AF4-BDAA-4FBF-B559-3ED740C50A9E}"/>
    <cellStyle name="Millares 2 5 2 4 2 3" xfId="4273" xr:uid="{00000000-0005-0000-0000-00002F130000}"/>
    <cellStyle name="Millares 2 5 2 4 2 3 2" xfId="6462" xr:uid="{00000000-0005-0000-0000-000030130000}"/>
    <cellStyle name="Millares 2 5 2 4 2 3 2 2" xfId="10839" xr:uid="{00000000-0005-0000-0000-000031130000}"/>
    <cellStyle name="Millares 2 5 2 4 2 3 2 2 2" xfId="19592" xr:uid="{13F10C61-2853-4254-AA5F-70179C6EA71A}"/>
    <cellStyle name="Millares 2 5 2 4 2 3 2 2 2 2" xfId="54602" xr:uid="{6E8315D1-D334-4EC7-A239-9FAE10A33AD7}"/>
    <cellStyle name="Millares 2 5 2 4 2 3 2 2 2 3" xfId="37097" xr:uid="{C84EB9E0-AC93-4A43-A921-F8E35E615D9C}"/>
    <cellStyle name="Millares 2 5 2 4 2 3 2 2 3" xfId="45850" xr:uid="{5F7301EB-6BC9-4DFD-BB1A-9FC128531814}"/>
    <cellStyle name="Millares 2 5 2 4 2 3 2 2 4" xfId="28345" xr:uid="{8EE50812-BC63-49CC-BD41-BC91A42FCFFC}"/>
    <cellStyle name="Millares 2 5 2 4 2 3 2 3" xfId="15216" xr:uid="{5314A4BE-E4AB-4E4A-A1E1-21F3A08E55F7}"/>
    <cellStyle name="Millares 2 5 2 4 2 3 2 3 2" xfId="50226" xr:uid="{37127852-E613-4E99-A839-1EF7437E2D42}"/>
    <cellStyle name="Millares 2 5 2 4 2 3 2 3 3" xfId="32721" xr:uid="{00A9E7F3-7944-4D3C-B21C-0095687387E2}"/>
    <cellStyle name="Millares 2 5 2 4 2 3 2 4" xfId="41474" xr:uid="{6CE99681-4600-4753-92D6-E4A340AD563E}"/>
    <cellStyle name="Millares 2 5 2 4 2 3 2 5" xfId="23969" xr:uid="{66EB9F6A-8548-446F-88C8-843DC5CE1941}"/>
    <cellStyle name="Millares 2 5 2 4 2 3 3" xfId="8651" xr:uid="{00000000-0005-0000-0000-000032130000}"/>
    <cellStyle name="Millares 2 5 2 4 2 3 3 2" xfId="17404" xr:uid="{9482A0CF-BEFE-4841-998E-0246AFBD6560}"/>
    <cellStyle name="Millares 2 5 2 4 2 3 3 2 2" xfId="52414" xr:uid="{F70968E5-2ED1-490E-B39D-3C0A4571BB61}"/>
    <cellStyle name="Millares 2 5 2 4 2 3 3 2 3" xfId="34909" xr:uid="{8D9C47B3-38A7-41FF-A831-99408AFE9833}"/>
    <cellStyle name="Millares 2 5 2 4 2 3 3 3" xfId="43662" xr:uid="{8AE0204D-F8FA-46BB-B296-5C54C15FA627}"/>
    <cellStyle name="Millares 2 5 2 4 2 3 3 4" xfId="26157" xr:uid="{1CFCBD31-EAB0-4EFD-914E-9D9963EC6A8D}"/>
    <cellStyle name="Millares 2 5 2 4 2 3 4" xfId="13028" xr:uid="{1D4BE2D2-8CFC-4FF5-B71F-08469D22AE90}"/>
    <cellStyle name="Millares 2 5 2 4 2 3 4 2" xfId="48038" xr:uid="{32B19DB4-6868-4F5B-9E26-E432B1A475D4}"/>
    <cellStyle name="Millares 2 5 2 4 2 3 4 3" xfId="30533" xr:uid="{12C9548D-8609-4CAF-8C8F-4616A319718D}"/>
    <cellStyle name="Millares 2 5 2 4 2 3 5" xfId="39286" xr:uid="{D2320D00-F78E-4BA0-B480-F967052CCD97}"/>
    <cellStyle name="Millares 2 5 2 4 2 3 6" xfId="21781" xr:uid="{03E07AE5-398B-469F-9A90-38A457916035}"/>
    <cellStyle name="Millares 2 5 2 4 2 4" xfId="5368" xr:uid="{00000000-0005-0000-0000-000033130000}"/>
    <cellStyle name="Millares 2 5 2 4 2 4 2" xfId="9745" xr:uid="{00000000-0005-0000-0000-000034130000}"/>
    <cellStyle name="Millares 2 5 2 4 2 4 2 2" xfId="18498" xr:uid="{25E87726-1AD7-4E3B-A26F-40BB3F810B05}"/>
    <cellStyle name="Millares 2 5 2 4 2 4 2 2 2" xfId="53508" xr:uid="{DC1FBF39-CA91-4A2E-89E3-E188D2BF3A11}"/>
    <cellStyle name="Millares 2 5 2 4 2 4 2 2 3" xfId="36003" xr:uid="{E5EC29CD-261B-4CEA-BC73-C95742B53844}"/>
    <cellStyle name="Millares 2 5 2 4 2 4 2 3" xfId="44756" xr:uid="{24E6076D-7FF9-4E43-8A35-DD2D038150FE}"/>
    <cellStyle name="Millares 2 5 2 4 2 4 2 4" xfId="27251" xr:uid="{0883FBB2-E6CC-4E29-90F2-EC6CDBBDC1FE}"/>
    <cellStyle name="Millares 2 5 2 4 2 4 3" xfId="14122" xr:uid="{861073C4-AA3D-4FAB-828D-7ECEA7A03B13}"/>
    <cellStyle name="Millares 2 5 2 4 2 4 3 2" xfId="49132" xr:uid="{49723412-8DA9-4112-9750-25F948340F8C}"/>
    <cellStyle name="Millares 2 5 2 4 2 4 3 3" xfId="31627" xr:uid="{15BD9C4E-39EE-4B58-B35A-05E920A51861}"/>
    <cellStyle name="Millares 2 5 2 4 2 4 4" xfId="40380" xr:uid="{276A2ADE-F270-43D2-9A1C-C580DCB3C4AB}"/>
    <cellStyle name="Millares 2 5 2 4 2 4 5" xfId="22875" xr:uid="{70D395B0-9BD1-4B18-8172-9A34ED48C35F}"/>
    <cellStyle name="Millares 2 5 2 4 2 5" xfId="7557" xr:uid="{00000000-0005-0000-0000-000035130000}"/>
    <cellStyle name="Millares 2 5 2 4 2 5 2" xfId="16310" xr:uid="{08AF6F26-7A84-4183-A11A-6A63844F9EB9}"/>
    <cellStyle name="Millares 2 5 2 4 2 5 2 2" xfId="51320" xr:uid="{84E523F9-C7BC-4C39-B10F-B533B15B73B8}"/>
    <cellStyle name="Millares 2 5 2 4 2 5 2 3" xfId="33815" xr:uid="{EF2D973E-E0B8-4C5C-AC66-42DBAF279655}"/>
    <cellStyle name="Millares 2 5 2 4 2 5 3" xfId="42568" xr:uid="{554B0DD1-174A-4410-8480-AC69EA15E4ED}"/>
    <cellStyle name="Millares 2 5 2 4 2 5 4" xfId="25063" xr:uid="{AF1F4649-803B-48D1-9D01-1FBD1280C178}"/>
    <cellStyle name="Millares 2 5 2 4 2 6" xfId="11934" xr:uid="{B42E5780-4D3E-4779-BDF7-24997B0CE53C}"/>
    <cellStyle name="Millares 2 5 2 4 2 6 2" xfId="46944" xr:uid="{6606B545-838D-46DC-B651-7D9A7D4BDDA4}"/>
    <cellStyle name="Millares 2 5 2 4 2 6 3" xfId="29439" xr:uid="{250AFD5F-EF6D-41D0-AEF4-8D9EF1AFB137}"/>
    <cellStyle name="Millares 2 5 2 4 2 7" xfId="38192" xr:uid="{B4F716B1-D83F-42ED-97C7-A40BA731AA28}"/>
    <cellStyle name="Millares 2 5 2 4 2 8" xfId="20687" xr:uid="{E8029E87-95F8-46C4-B09A-3EB5D0B562A7}"/>
    <cellStyle name="Millares 2 5 2 4 3" xfId="3451" xr:uid="{00000000-0005-0000-0000-000036130000}"/>
    <cellStyle name="Millares 2 5 2 4 3 2" xfId="4547" xr:uid="{00000000-0005-0000-0000-000037130000}"/>
    <cellStyle name="Millares 2 5 2 4 3 2 2" xfId="6736" xr:uid="{00000000-0005-0000-0000-000038130000}"/>
    <cellStyle name="Millares 2 5 2 4 3 2 2 2" xfId="11113" xr:uid="{00000000-0005-0000-0000-000039130000}"/>
    <cellStyle name="Millares 2 5 2 4 3 2 2 2 2" xfId="19866" xr:uid="{C0995E67-7E83-4F64-91B8-3539C307DC56}"/>
    <cellStyle name="Millares 2 5 2 4 3 2 2 2 2 2" xfId="54876" xr:uid="{F47C3F98-BBBD-496C-84ED-4D7FFBC0CDA1}"/>
    <cellStyle name="Millares 2 5 2 4 3 2 2 2 2 3" xfId="37371" xr:uid="{15D129CE-C22F-4130-846F-8D0B070F130B}"/>
    <cellStyle name="Millares 2 5 2 4 3 2 2 2 3" xfId="46124" xr:uid="{92ED21C2-8669-4131-A1D1-C00B514ADEF0}"/>
    <cellStyle name="Millares 2 5 2 4 3 2 2 2 4" xfId="28619" xr:uid="{C461C7C6-390C-456C-8284-C171C5BB583D}"/>
    <cellStyle name="Millares 2 5 2 4 3 2 2 3" xfId="15490" xr:uid="{5F35B70B-BF8B-497F-854A-5C2BBCEDD4D2}"/>
    <cellStyle name="Millares 2 5 2 4 3 2 2 3 2" xfId="50500" xr:uid="{BD5B24CA-32C2-46E3-96FB-D545BCA67A09}"/>
    <cellStyle name="Millares 2 5 2 4 3 2 2 3 3" xfId="32995" xr:uid="{A9917332-6ABA-41FB-8DFB-143A6016F840}"/>
    <cellStyle name="Millares 2 5 2 4 3 2 2 4" xfId="41748" xr:uid="{0242D068-15B7-4760-8836-7E5C62659CB9}"/>
    <cellStyle name="Millares 2 5 2 4 3 2 2 5" xfId="24243" xr:uid="{3FEA0D3E-D88E-43D0-8E82-6591D88529A5}"/>
    <cellStyle name="Millares 2 5 2 4 3 2 3" xfId="8925" xr:uid="{00000000-0005-0000-0000-00003A130000}"/>
    <cellStyle name="Millares 2 5 2 4 3 2 3 2" xfId="17678" xr:uid="{A0E55D33-AC29-4738-989B-3110CF860965}"/>
    <cellStyle name="Millares 2 5 2 4 3 2 3 2 2" xfId="52688" xr:uid="{BE087E44-E48F-4839-BEC0-8E596F226305}"/>
    <cellStyle name="Millares 2 5 2 4 3 2 3 2 3" xfId="35183" xr:uid="{51A5EF13-062D-4D11-ACD6-177EA174BAA8}"/>
    <cellStyle name="Millares 2 5 2 4 3 2 3 3" xfId="43936" xr:uid="{05BA89E1-E9F3-4D65-BA52-22F872776887}"/>
    <cellStyle name="Millares 2 5 2 4 3 2 3 4" xfId="26431" xr:uid="{636804D2-3232-4596-A94A-9E36EF651238}"/>
    <cellStyle name="Millares 2 5 2 4 3 2 4" xfId="13302" xr:uid="{36DBD74D-BF91-4831-A127-BED302B0CC64}"/>
    <cellStyle name="Millares 2 5 2 4 3 2 4 2" xfId="48312" xr:uid="{8A7F83A9-141C-41B3-AA3A-F5B0E775413E}"/>
    <cellStyle name="Millares 2 5 2 4 3 2 4 3" xfId="30807" xr:uid="{F8397B81-DB16-44F7-904A-F0BA05569FFF}"/>
    <cellStyle name="Millares 2 5 2 4 3 2 5" xfId="39560" xr:uid="{BDF595DE-5DAB-493A-BE36-A5673CA58506}"/>
    <cellStyle name="Millares 2 5 2 4 3 2 6" xfId="22055" xr:uid="{0B283C87-E9B2-431D-940A-1F3A85203623}"/>
    <cellStyle name="Millares 2 5 2 4 3 3" xfId="5642" xr:uid="{00000000-0005-0000-0000-00003B130000}"/>
    <cellStyle name="Millares 2 5 2 4 3 3 2" xfId="10019" xr:uid="{00000000-0005-0000-0000-00003C130000}"/>
    <cellStyle name="Millares 2 5 2 4 3 3 2 2" xfId="18772" xr:uid="{BC0EE846-6933-42FA-A884-2F992065A841}"/>
    <cellStyle name="Millares 2 5 2 4 3 3 2 2 2" xfId="53782" xr:uid="{9E293839-E12E-4663-A58C-8A0616B22014}"/>
    <cellStyle name="Millares 2 5 2 4 3 3 2 2 3" xfId="36277" xr:uid="{4FEA6C6C-545D-4535-BF80-F21FD0A21299}"/>
    <cellStyle name="Millares 2 5 2 4 3 3 2 3" xfId="45030" xr:uid="{66B7496D-C642-4282-93DD-90BD97FD54CE}"/>
    <cellStyle name="Millares 2 5 2 4 3 3 2 4" xfId="27525" xr:uid="{B5A94F72-8D44-4CEA-823E-7B622C029F01}"/>
    <cellStyle name="Millares 2 5 2 4 3 3 3" xfId="14396" xr:uid="{CF96DA19-31BD-4A19-91EB-E82A78E35211}"/>
    <cellStyle name="Millares 2 5 2 4 3 3 3 2" xfId="49406" xr:uid="{8AC13C2A-4660-4B92-921E-CAC504DE524F}"/>
    <cellStyle name="Millares 2 5 2 4 3 3 3 3" xfId="31901" xr:uid="{8CB5DA13-B0A7-4F4B-9995-AE032888186C}"/>
    <cellStyle name="Millares 2 5 2 4 3 3 4" xfId="40654" xr:uid="{3780EB00-9E25-45AE-9165-5A57A08242D7}"/>
    <cellStyle name="Millares 2 5 2 4 3 3 5" xfId="23149" xr:uid="{A3223CE5-EC5D-45DE-B4FC-BAFF5BE5B162}"/>
    <cellStyle name="Millares 2 5 2 4 3 4" xfId="7831" xr:uid="{00000000-0005-0000-0000-00003D130000}"/>
    <cellStyle name="Millares 2 5 2 4 3 4 2" xfId="16584" xr:uid="{30238E0B-AED6-4ABC-9EB3-5DEB9FAFFC0B}"/>
    <cellStyle name="Millares 2 5 2 4 3 4 2 2" xfId="51594" xr:uid="{44086452-40D7-44F2-B819-3C5C60F8284C}"/>
    <cellStyle name="Millares 2 5 2 4 3 4 2 3" xfId="34089" xr:uid="{15EC3FD2-1B14-44F4-B69A-2FCC0FC5D4E1}"/>
    <cellStyle name="Millares 2 5 2 4 3 4 3" xfId="42842" xr:uid="{3EC72D47-061A-4DDA-94E9-E37DBEE7DFB7}"/>
    <cellStyle name="Millares 2 5 2 4 3 4 4" xfId="25337" xr:uid="{B86A8012-1BFE-4934-BEE4-83313FF5662A}"/>
    <cellStyle name="Millares 2 5 2 4 3 5" xfId="12208" xr:uid="{DE18F18B-2A85-44F5-BF81-CF18FDCA7A33}"/>
    <cellStyle name="Millares 2 5 2 4 3 5 2" xfId="47218" xr:uid="{445B6EAE-56EB-4094-983A-307DB9022C85}"/>
    <cellStyle name="Millares 2 5 2 4 3 5 3" xfId="29713" xr:uid="{1B471282-9D4B-4727-B00B-595E011B9C7D}"/>
    <cellStyle name="Millares 2 5 2 4 3 6" xfId="38466" xr:uid="{B21DC7EE-7504-46D4-9CE6-F6D90E732319}"/>
    <cellStyle name="Millares 2 5 2 4 3 7" xfId="20961" xr:uid="{C38A8A62-3929-403A-B68D-DA708DCC7C2B}"/>
    <cellStyle name="Millares 2 5 2 4 4" xfId="3999" xr:uid="{00000000-0005-0000-0000-00003E130000}"/>
    <cellStyle name="Millares 2 5 2 4 4 2" xfId="6188" xr:uid="{00000000-0005-0000-0000-00003F130000}"/>
    <cellStyle name="Millares 2 5 2 4 4 2 2" xfId="10565" xr:uid="{00000000-0005-0000-0000-000040130000}"/>
    <cellStyle name="Millares 2 5 2 4 4 2 2 2" xfId="19318" xr:uid="{84FC1301-C7AF-4605-BF0B-2EEF4360F4D7}"/>
    <cellStyle name="Millares 2 5 2 4 4 2 2 2 2" xfId="54328" xr:uid="{F39C63B9-6B75-4742-95CC-782F3B0D7808}"/>
    <cellStyle name="Millares 2 5 2 4 4 2 2 2 3" xfId="36823" xr:uid="{F7C81377-1A3B-4CAB-B936-0177348E738D}"/>
    <cellStyle name="Millares 2 5 2 4 4 2 2 3" xfId="45576" xr:uid="{D5727ADC-3AF5-40A7-BADB-3D6263C07AF3}"/>
    <cellStyle name="Millares 2 5 2 4 4 2 2 4" xfId="28071" xr:uid="{F282F7E5-8157-4BE4-8BA8-1D8C17CD9284}"/>
    <cellStyle name="Millares 2 5 2 4 4 2 3" xfId="14942" xr:uid="{C28E0D88-DD46-46E0-905F-FF06018AB11A}"/>
    <cellStyle name="Millares 2 5 2 4 4 2 3 2" xfId="49952" xr:uid="{46C80A19-0585-4D85-8CBE-88B3285268BF}"/>
    <cellStyle name="Millares 2 5 2 4 4 2 3 3" xfId="32447" xr:uid="{B3800B11-46C3-4348-BBA1-40072256149B}"/>
    <cellStyle name="Millares 2 5 2 4 4 2 4" xfId="41200" xr:uid="{E7E7B5CA-AAE5-4ED8-AC39-47DE5ABE9D97}"/>
    <cellStyle name="Millares 2 5 2 4 4 2 5" xfId="23695" xr:uid="{655EEA94-545A-405D-8E0B-076255CA3080}"/>
    <cellStyle name="Millares 2 5 2 4 4 3" xfId="8377" xr:uid="{00000000-0005-0000-0000-000041130000}"/>
    <cellStyle name="Millares 2 5 2 4 4 3 2" xfId="17130" xr:uid="{83E87817-0056-4722-9688-2F5DD7D7D7B5}"/>
    <cellStyle name="Millares 2 5 2 4 4 3 2 2" xfId="52140" xr:uid="{C3273964-90DB-411B-8A47-8441E6EA4C5F}"/>
    <cellStyle name="Millares 2 5 2 4 4 3 2 3" xfId="34635" xr:uid="{390C7809-4981-4427-9087-962E3EFD956A}"/>
    <cellStyle name="Millares 2 5 2 4 4 3 3" xfId="43388" xr:uid="{F8E3534D-03EE-4A5C-9CB7-04F4DE719B22}"/>
    <cellStyle name="Millares 2 5 2 4 4 3 4" xfId="25883" xr:uid="{474C15D9-E769-46BC-843D-B71153319FD1}"/>
    <cellStyle name="Millares 2 5 2 4 4 4" xfId="12754" xr:uid="{805B7584-FE00-403C-98EC-2779A68FAE37}"/>
    <cellStyle name="Millares 2 5 2 4 4 4 2" xfId="47764" xr:uid="{FFE63917-0B2D-47AC-9DFA-8CA0F8FA598B}"/>
    <cellStyle name="Millares 2 5 2 4 4 4 3" xfId="30259" xr:uid="{7DD06D96-0678-4CB0-94CA-A28E062D9113}"/>
    <cellStyle name="Millares 2 5 2 4 4 5" xfId="39012" xr:uid="{6935CFEA-5DEF-4CC2-AC34-466DF2964BA6}"/>
    <cellStyle name="Millares 2 5 2 4 4 6" xfId="21507" xr:uid="{FEEF7B2A-A212-49F9-9432-D04D03D6C444}"/>
    <cellStyle name="Millares 2 5 2 4 5" xfId="5094" xr:uid="{00000000-0005-0000-0000-000042130000}"/>
    <cellStyle name="Millares 2 5 2 4 5 2" xfId="9471" xr:uid="{00000000-0005-0000-0000-000043130000}"/>
    <cellStyle name="Millares 2 5 2 4 5 2 2" xfId="18224" xr:uid="{3917A451-7192-4D0B-9578-BB7278F93D8D}"/>
    <cellStyle name="Millares 2 5 2 4 5 2 2 2" xfId="53234" xr:uid="{C88C26D6-4331-427E-AA2B-503A15CFABFF}"/>
    <cellStyle name="Millares 2 5 2 4 5 2 2 3" xfId="35729" xr:uid="{5062FF24-C7AD-4CDA-951A-62E1EAE88271}"/>
    <cellStyle name="Millares 2 5 2 4 5 2 3" xfId="44482" xr:uid="{5E52E5F6-FEEF-4B72-8458-6D7DCB1FA248}"/>
    <cellStyle name="Millares 2 5 2 4 5 2 4" xfId="26977" xr:uid="{CA079095-FA69-44AA-A875-6F5A9A17D8A2}"/>
    <cellStyle name="Millares 2 5 2 4 5 3" xfId="13848" xr:uid="{1AFC3F21-5C23-4A87-BEED-2E20E65A3499}"/>
    <cellStyle name="Millares 2 5 2 4 5 3 2" xfId="48858" xr:uid="{B6C0FFCF-7704-4FDA-95C9-3436B9C41BCB}"/>
    <cellStyle name="Millares 2 5 2 4 5 3 3" xfId="31353" xr:uid="{09CB52F2-D038-4A3C-8498-4B4854A2CD16}"/>
    <cellStyle name="Millares 2 5 2 4 5 4" xfId="40106" xr:uid="{320B364D-6D53-4C80-975D-B1B2A70F8A50}"/>
    <cellStyle name="Millares 2 5 2 4 5 5" xfId="22601" xr:uid="{E8E31450-7B7B-4BF6-B553-EB1410475E08}"/>
    <cellStyle name="Millares 2 5 2 4 6" xfId="7283" xr:uid="{00000000-0005-0000-0000-000044130000}"/>
    <cellStyle name="Millares 2 5 2 4 6 2" xfId="16036" xr:uid="{5E8526F0-B361-43A2-8494-9E1689229B4E}"/>
    <cellStyle name="Millares 2 5 2 4 6 2 2" xfId="51046" xr:uid="{09EF4369-DFAF-4DA5-AE6A-858050C3BB01}"/>
    <cellStyle name="Millares 2 5 2 4 6 2 3" xfId="33541" xr:uid="{B56D0AA7-4B20-41D8-B217-066EC2245CDD}"/>
    <cellStyle name="Millares 2 5 2 4 6 3" xfId="42294" xr:uid="{FB42DD40-E845-428E-A0C7-838B7E5B1E8C}"/>
    <cellStyle name="Millares 2 5 2 4 6 4" xfId="24789" xr:uid="{49424059-0A85-4C6D-92E1-28111DE53797}"/>
    <cellStyle name="Millares 2 5 2 4 7" xfId="11660" xr:uid="{10A97B04-3D7E-4714-8E66-3FA4F4A9C229}"/>
    <cellStyle name="Millares 2 5 2 4 7 2" xfId="46670" xr:uid="{92151C84-1669-4536-818D-A50241282808}"/>
    <cellStyle name="Millares 2 5 2 4 7 3" xfId="29165" xr:uid="{F0143326-A96E-42A4-8E2A-BF75D6FC5DFD}"/>
    <cellStyle name="Millares 2 5 2 4 8" xfId="37918" xr:uid="{23E2389E-71A0-4905-BDB0-8C4C3C8F7961}"/>
    <cellStyle name="Millares 2 5 2 4 9" xfId="20413" xr:uid="{B79DDF61-2528-4A35-915C-23CD2C1261F3}"/>
    <cellStyle name="Millares 2 5 2 5" xfId="3122" xr:uid="{00000000-0005-0000-0000-000045130000}"/>
    <cellStyle name="Millares 2 5 2 5 2" xfId="3676" xr:uid="{00000000-0005-0000-0000-000046130000}"/>
    <cellStyle name="Millares 2 5 2 5 2 2" xfId="4772" xr:uid="{00000000-0005-0000-0000-000047130000}"/>
    <cellStyle name="Millares 2 5 2 5 2 2 2" xfId="6961" xr:uid="{00000000-0005-0000-0000-000048130000}"/>
    <cellStyle name="Millares 2 5 2 5 2 2 2 2" xfId="11338" xr:uid="{00000000-0005-0000-0000-000049130000}"/>
    <cellStyle name="Millares 2 5 2 5 2 2 2 2 2" xfId="20091" xr:uid="{3395D304-BBFB-45BD-9A36-DDF3EAC62E38}"/>
    <cellStyle name="Millares 2 5 2 5 2 2 2 2 2 2" xfId="55101" xr:uid="{E6CEA59A-1A0D-4BD7-A7D1-AA9586954127}"/>
    <cellStyle name="Millares 2 5 2 5 2 2 2 2 2 3" xfId="37596" xr:uid="{4A957706-AD48-4185-83FE-7329404304C6}"/>
    <cellStyle name="Millares 2 5 2 5 2 2 2 2 3" xfId="46349" xr:uid="{A8D8ACCA-16A8-4EBA-A526-99AA49C030D4}"/>
    <cellStyle name="Millares 2 5 2 5 2 2 2 2 4" xfId="28844" xr:uid="{B558B224-F1A5-4387-9E86-C5266936954E}"/>
    <cellStyle name="Millares 2 5 2 5 2 2 2 3" xfId="15715" xr:uid="{BCD78CF1-3609-45D9-9A9B-2F9135F7AEA6}"/>
    <cellStyle name="Millares 2 5 2 5 2 2 2 3 2" xfId="50725" xr:uid="{14977218-68A1-4714-9D51-5E87A7D01F33}"/>
    <cellStyle name="Millares 2 5 2 5 2 2 2 3 3" xfId="33220" xr:uid="{88224E95-2CFF-4464-B4CC-D53F2B9B2C47}"/>
    <cellStyle name="Millares 2 5 2 5 2 2 2 4" xfId="41973" xr:uid="{9ED3A882-41EF-4DD6-BAF6-3DC18A8E61E3}"/>
    <cellStyle name="Millares 2 5 2 5 2 2 2 5" xfId="24468" xr:uid="{9BEA8FCE-8559-40AA-97BF-2B7527373825}"/>
    <cellStyle name="Millares 2 5 2 5 2 2 3" xfId="9150" xr:uid="{00000000-0005-0000-0000-00004A130000}"/>
    <cellStyle name="Millares 2 5 2 5 2 2 3 2" xfId="17903" xr:uid="{845351B8-6738-48CE-9412-E6B679C86D7A}"/>
    <cellStyle name="Millares 2 5 2 5 2 2 3 2 2" xfId="52913" xr:uid="{1CE65203-BFAD-4E80-8DD5-EC67A8E545FA}"/>
    <cellStyle name="Millares 2 5 2 5 2 2 3 2 3" xfId="35408" xr:uid="{D5A4D47C-4B6E-4CC9-AE60-059E92853160}"/>
    <cellStyle name="Millares 2 5 2 5 2 2 3 3" xfId="44161" xr:uid="{D97F51E8-9C1E-4090-A126-FE66CDEAE38B}"/>
    <cellStyle name="Millares 2 5 2 5 2 2 3 4" xfId="26656" xr:uid="{D76C41C3-A60B-4C2B-8286-F6AFC2AE3661}"/>
    <cellStyle name="Millares 2 5 2 5 2 2 4" xfId="13527" xr:uid="{E850C32D-737E-41B5-8831-38364AE25082}"/>
    <cellStyle name="Millares 2 5 2 5 2 2 4 2" xfId="48537" xr:uid="{FFBB7974-35BE-40EB-8524-4456C41C5AED}"/>
    <cellStyle name="Millares 2 5 2 5 2 2 4 3" xfId="31032" xr:uid="{58984472-84FA-4653-AC51-C45C3A95836B}"/>
    <cellStyle name="Millares 2 5 2 5 2 2 5" xfId="39785" xr:uid="{23417DBB-8173-4C6C-AC00-E57BBA80987A}"/>
    <cellStyle name="Millares 2 5 2 5 2 2 6" xfId="22280" xr:uid="{0994D862-1F5F-4E21-9EEE-950D341D11F5}"/>
    <cellStyle name="Millares 2 5 2 5 2 3" xfId="5867" xr:uid="{00000000-0005-0000-0000-00004B130000}"/>
    <cellStyle name="Millares 2 5 2 5 2 3 2" xfId="10244" xr:uid="{00000000-0005-0000-0000-00004C130000}"/>
    <cellStyle name="Millares 2 5 2 5 2 3 2 2" xfId="18997" xr:uid="{79AFF462-6DB3-40B4-87AA-A1266AB747A1}"/>
    <cellStyle name="Millares 2 5 2 5 2 3 2 2 2" xfId="54007" xr:uid="{9993FD67-AEAB-4004-9C6A-721AF49325B9}"/>
    <cellStyle name="Millares 2 5 2 5 2 3 2 2 3" xfId="36502" xr:uid="{660C52E9-3102-4159-83E0-17F5C263E767}"/>
    <cellStyle name="Millares 2 5 2 5 2 3 2 3" xfId="45255" xr:uid="{F7886751-ADF7-4FC9-91BC-F4059D8CF450}"/>
    <cellStyle name="Millares 2 5 2 5 2 3 2 4" xfId="27750" xr:uid="{CC31018B-EBB2-4211-B4C9-6F151BFA2CA4}"/>
    <cellStyle name="Millares 2 5 2 5 2 3 3" xfId="14621" xr:uid="{C72029EF-334A-48F1-973F-3BC73A88341D}"/>
    <cellStyle name="Millares 2 5 2 5 2 3 3 2" xfId="49631" xr:uid="{1C144040-C449-410F-A371-F5A5ED58D56F}"/>
    <cellStyle name="Millares 2 5 2 5 2 3 3 3" xfId="32126" xr:uid="{2F7262A5-297D-447B-B5D8-92F2ED3C8CA9}"/>
    <cellStyle name="Millares 2 5 2 5 2 3 4" xfId="40879" xr:uid="{EBCFAC9D-CEC1-497E-9DB9-D666E5A92383}"/>
    <cellStyle name="Millares 2 5 2 5 2 3 5" xfId="23374" xr:uid="{64A4FC2C-3963-48AC-8895-9DFE5B242482}"/>
    <cellStyle name="Millares 2 5 2 5 2 4" xfId="8056" xr:uid="{00000000-0005-0000-0000-00004D130000}"/>
    <cellStyle name="Millares 2 5 2 5 2 4 2" xfId="16809" xr:uid="{E28A42DA-9297-4A9D-8177-2E3139FB56A7}"/>
    <cellStyle name="Millares 2 5 2 5 2 4 2 2" xfId="51819" xr:uid="{EEEA96A1-7732-4D0F-8B05-91CD87A6ABF6}"/>
    <cellStyle name="Millares 2 5 2 5 2 4 2 3" xfId="34314" xr:uid="{CE6118A2-D0C0-41CB-89CD-9B904D2B3984}"/>
    <cellStyle name="Millares 2 5 2 5 2 4 3" xfId="43067" xr:uid="{73D3D632-1FA5-4491-BED8-76FE648C5550}"/>
    <cellStyle name="Millares 2 5 2 5 2 4 4" xfId="25562" xr:uid="{0DFF17E0-3E31-4C21-BA68-AD0A65620F6B}"/>
    <cellStyle name="Millares 2 5 2 5 2 5" xfId="12433" xr:uid="{452987CD-20BC-4656-8941-CC153A980F07}"/>
    <cellStyle name="Millares 2 5 2 5 2 5 2" xfId="47443" xr:uid="{F8875BF1-43B6-459D-AAAC-75DC51859374}"/>
    <cellStyle name="Millares 2 5 2 5 2 5 3" xfId="29938" xr:uid="{5C11454C-D5F8-4B8F-8411-8895D14DF1FD}"/>
    <cellStyle name="Millares 2 5 2 5 2 6" xfId="38691" xr:uid="{D8298820-1C30-4DFE-B06A-BF36853C607D}"/>
    <cellStyle name="Millares 2 5 2 5 2 7" xfId="21186" xr:uid="{C5740AD3-888D-46E7-9513-FAA58942B6FE}"/>
    <cellStyle name="Millares 2 5 2 5 3" xfId="4224" xr:uid="{00000000-0005-0000-0000-00004E130000}"/>
    <cellStyle name="Millares 2 5 2 5 3 2" xfId="6413" xr:uid="{00000000-0005-0000-0000-00004F130000}"/>
    <cellStyle name="Millares 2 5 2 5 3 2 2" xfId="10790" xr:uid="{00000000-0005-0000-0000-000050130000}"/>
    <cellStyle name="Millares 2 5 2 5 3 2 2 2" xfId="19543" xr:uid="{17C5F7F1-C657-4AF8-B5A1-D3EAFA569077}"/>
    <cellStyle name="Millares 2 5 2 5 3 2 2 2 2" xfId="54553" xr:uid="{56FA6EC1-8574-47B4-A227-92D1A36DD6AA}"/>
    <cellStyle name="Millares 2 5 2 5 3 2 2 2 3" xfId="37048" xr:uid="{B0F52258-C776-43F9-A7A2-BAC376C61134}"/>
    <cellStyle name="Millares 2 5 2 5 3 2 2 3" xfId="45801" xr:uid="{074EC3E3-CCFA-4BE4-87CC-F5492977D58D}"/>
    <cellStyle name="Millares 2 5 2 5 3 2 2 4" xfId="28296" xr:uid="{05B3ED38-7A18-4647-8FD4-E459FA53EF09}"/>
    <cellStyle name="Millares 2 5 2 5 3 2 3" xfId="15167" xr:uid="{59E0883A-D951-4835-A26F-EB7203457153}"/>
    <cellStyle name="Millares 2 5 2 5 3 2 3 2" xfId="50177" xr:uid="{975A7879-3D60-4DEC-888C-80CB521ECD0D}"/>
    <cellStyle name="Millares 2 5 2 5 3 2 3 3" xfId="32672" xr:uid="{0EA91C18-B664-46BB-9C1F-FF905C663DF2}"/>
    <cellStyle name="Millares 2 5 2 5 3 2 4" xfId="41425" xr:uid="{86E0DDCB-EA28-4924-A78D-9DDAE77AF8BD}"/>
    <cellStyle name="Millares 2 5 2 5 3 2 5" xfId="23920" xr:uid="{26D4D38F-37CD-44F0-8F1E-39587A6C9BB3}"/>
    <cellStyle name="Millares 2 5 2 5 3 3" xfId="8602" xr:uid="{00000000-0005-0000-0000-000051130000}"/>
    <cellStyle name="Millares 2 5 2 5 3 3 2" xfId="17355" xr:uid="{0F73557C-83D1-4252-9803-2AFC915E3980}"/>
    <cellStyle name="Millares 2 5 2 5 3 3 2 2" xfId="52365" xr:uid="{C3D47E93-CBDF-41B9-9F66-B876729C4BB2}"/>
    <cellStyle name="Millares 2 5 2 5 3 3 2 3" xfId="34860" xr:uid="{CE2FEB70-436E-4FD6-8FFE-859853162538}"/>
    <cellStyle name="Millares 2 5 2 5 3 3 3" xfId="43613" xr:uid="{721B3732-65F7-45C3-8FBB-472B136E3F3D}"/>
    <cellStyle name="Millares 2 5 2 5 3 3 4" xfId="26108" xr:uid="{FB0613D5-E407-4895-B567-1FB362C20272}"/>
    <cellStyle name="Millares 2 5 2 5 3 4" xfId="12979" xr:uid="{B156B6F3-1049-4B1E-8F93-0A92388AA1C2}"/>
    <cellStyle name="Millares 2 5 2 5 3 4 2" xfId="47989" xr:uid="{67FFBE7B-953D-4F2A-BA45-529E50ECA301}"/>
    <cellStyle name="Millares 2 5 2 5 3 4 3" xfId="30484" xr:uid="{9E6D053C-4439-48E7-A955-5AE90E1EA6DA}"/>
    <cellStyle name="Millares 2 5 2 5 3 5" xfId="39237" xr:uid="{B13EC698-8311-4A29-8975-FBC2C5128B1D}"/>
    <cellStyle name="Millares 2 5 2 5 3 6" xfId="21732" xr:uid="{7DF42BAD-EA09-4597-A642-76F1C69D8183}"/>
    <cellStyle name="Millares 2 5 2 5 4" xfId="5319" xr:uid="{00000000-0005-0000-0000-000052130000}"/>
    <cellStyle name="Millares 2 5 2 5 4 2" xfId="9696" xr:uid="{00000000-0005-0000-0000-000053130000}"/>
    <cellStyle name="Millares 2 5 2 5 4 2 2" xfId="18449" xr:uid="{698A3EC8-21C6-4801-99BB-58C1B03381B5}"/>
    <cellStyle name="Millares 2 5 2 5 4 2 2 2" xfId="53459" xr:uid="{C7DC61A6-D118-4C5C-9C83-8A89E34736AE}"/>
    <cellStyle name="Millares 2 5 2 5 4 2 2 3" xfId="35954" xr:uid="{F1BA5C9A-6301-4992-9C4D-6AC2F3AD1BA9}"/>
    <cellStyle name="Millares 2 5 2 5 4 2 3" xfId="44707" xr:uid="{41A10371-E4BD-44EE-B77D-2D11782173CE}"/>
    <cellStyle name="Millares 2 5 2 5 4 2 4" xfId="27202" xr:uid="{A98366EC-332C-480B-8131-C51625F50B20}"/>
    <cellStyle name="Millares 2 5 2 5 4 3" xfId="14073" xr:uid="{2C7A7FCC-0DB0-4FB8-A86D-DE5E54E93347}"/>
    <cellStyle name="Millares 2 5 2 5 4 3 2" xfId="49083" xr:uid="{C427735C-4E1A-43E5-8E40-A36DF155AE65}"/>
    <cellStyle name="Millares 2 5 2 5 4 3 3" xfId="31578" xr:uid="{22F21DA7-AAF7-49B2-A955-1049C93E3D4B}"/>
    <cellStyle name="Millares 2 5 2 5 4 4" xfId="40331" xr:uid="{DD89E0EC-EC60-4CC7-8E00-226E701010A8}"/>
    <cellStyle name="Millares 2 5 2 5 4 5" xfId="22826" xr:uid="{D5FA39DB-E618-427C-9247-8B693243D74D}"/>
    <cellStyle name="Millares 2 5 2 5 5" xfId="7508" xr:uid="{00000000-0005-0000-0000-000054130000}"/>
    <cellStyle name="Millares 2 5 2 5 5 2" xfId="16261" xr:uid="{F37148B9-5D15-45ED-AB94-72BE5DE7CB59}"/>
    <cellStyle name="Millares 2 5 2 5 5 2 2" xfId="51271" xr:uid="{905CD143-D1C3-4F99-9E30-EEE9DE6D3C0A}"/>
    <cellStyle name="Millares 2 5 2 5 5 2 3" xfId="33766" xr:uid="{FA91AACB-E953-43E3-A885-6A9E3712486E}"/>
    <cellStyle name="Millares 2 5 2 5 5 3" xfId="42519" xr:uid="{884779CE-D2E2-41AE-8B0E-8536AE6EB635}"/>
    <cellStyle name="Millares 2 5 2 5 5 4" xfId="25014" xr:uid="{5FD51EAA-A161-4DB6-AA28-7EF6E84B0C42}"/>
    <cellStyle name="Millares 2 5 2 5 6" xfId="11885" xr:uid="{F92F9EBD-77F4-4CC9-9F89-259FC2DE8985}"/>
    <cellStyle name="Millares 2 5 2 5 6 2" xfId="46895" xr:uid="{17375F28-5D8B-493C-A05A-FD76A88D364B}"/>
    <cellStyle name="Millares 2 5 2 5 6 3" xfId="29390" xr:uid="{51FF0AF6-BE52-4973-A274-03B31C68A1B9}"/>
    <cellStyle name="Millares 2 5 2 5 7" xfId="38143" xr:uid="{CDA44147-68F0-4D05-8F63-68335556DFAD}"/>
    <cellStyle name="Millares 2 5 2 5 8" xfId="20638" xr:uid="{42DC6A54-9E7C-43FF-B133-99500CDDB122}"/>
    <cellStyle name="Millares 2 5 2 6" xfId="3401" xr:uid="{00000000-0005-0000-0000-000055130000}"/>
    <cellStyle name="Millares 2 5 2 6 2" xfId="4498" xr:uid="{00000000-0005-0000-0000-000056130000}"/>
    <cellStyle name="Millares 2 5 2 6 2 2" xfId="6687" xr:uid="{00000000-0005-0000-0000-000057130000}"/>
    <cellStyle name="Millares 2 5 2 6 2 2 2" xfId="11064" xr:uid="{00000000-0005-0000-0000-000058130000}"/>
    <cellStyle name="Millares 2 5 2 6 2 2 2 2" xfId="19817" xr:uid="{70A0F6F8-A42D-4C64-A480-7BCBF977254C}"/>
    <cellStyle name="Millares 2 5 2 6 2 2 2 2 2" xfId="54827" xr:uid="{2498C383-CF8C-4EAD-8706-98DF1B82D29F}"/>
    <cellStyle name="Millares 2 5 2 6 2 2 2 2 3" xfId="37322" xr:uid="{45D01650-3336-4C24-B58A-826618B1B07A}"/>
    <cellStyle name="Millares 2 5 2 6 2 2 2 3" xfId="46075" xr:uid="{8F20B128-1820-4885-A03C-4F93DCF76F19}"/>
    <cellStyle name="Millares 2 5 2 6 2 2 2 4" xfId="28570" xr:uid="{02493BFF-027F-499B-8D31-3A1BF2435D51}"/>
    <cellStyle name="Millares 2 5 2 6 2 2 3" xfId="15441" xr:uid="{1DC04FF7-767E-4D3F-A2CC-AC7B4C47E646}"/>
    <cellStyle name="Millares 2 5 2 6 2 2 3 2" xfId="50451" xr:uid="{275F0A47-CE53-4F9F-9363-8A73CF321346}"/>
    <cellStyle name="Millares 2 5 2 6 2 2 3 3" xfId="32946" xr:uid="{4C4DA654-FAF4-405B-891A-28CFBF879285}"/>
    <cellStyle name="Millares 2 5 2 6 2 2 4" xfId="41699" xr:uid="{2959010F-B050-4F6E-BA4F-0C29B4CE794D}"/>
    <cellStyle name="Millares 2 5 2 6 2 2 5" xfId="24194" xr:uid="{702CA2DA-0E88-47F6-B71F-B8E7CE4A79E9}"/>
    <cellStyle name="Millares 2 5 2 6 2 3" xfId="8876" xr:uid="{00000000-0005-0000-0000-000059130000}"/>
    <cellStyle name="Millares 2 5 2 6 2 3 2" xfId="17629" xr:uid="{D19E3F66-9469-46A5-82FC-C73A4A4DB340}"/>
    <cellStyle name="Millares 2 5 2 6 2 3 2 2" xfId="52639" xr:uid="{757BA288-67A7-4144-88EF-D0DDC7597CA9}"/>
    <cellStyle name="Millares 2 5 2 6 2 3 2 3" xfId="35134" xr:uid="{AE96B67C-F61C-4D79-AF8F-6F4F482E451B}"/>
    <cellStyle name="Millares 2 5 2 6 2 3 3" xfId="43887" xr:uid="{8F493486-8772-4492-BD8B-30470ACEDE56}"/>
    <cellStyle name="Millares 2 5 2 6 2 3 4" xfId="26382" xr:uid="{13E300C6-E4DE-478F-ADAC-E1CD74CE1119}"/>
    <cellStyle name="Millares 2 5 2 6 2 4" xfId="13253" xr:uid="{0A93188C-636A-4ACB-8D23-9842AEAE85B4}"/>
    <cellStyle name="Millares 2 5 2 6 2 4 2" xfId="48263" xr:uid="{079C2D38-47CA-401C-A068-DF234E3EB8C8}"/>
    <cellStyle name="Millares 2 5 2 6 2 4 3" xfId="30758" xr:uid="{25540995-8F19-4E95-B2E5-754B2F1BA852}"/>
    <cellStyle name="Millares 2 5 2 6 2 5" xfId="39511" xr:uid="{FA9DDD87-7DFF-406D-9861-2EFD14B6FD4B}"/>
    <cellStyle name="Millares 2 5 2 6 2 6" xfId="22006" xr:uid="{F93CCE17-E10F-431C-9B05-A1306562B1F2}"/>
    <cellStyle name="Millares 2 5 2 6 3" xfId="5593" xr:uid="{00000000-0005-0000-0000-00005A130000}"/>
    <cellStyle name="Millares 2 5 2 6 3 2" xfId="9970" xr:uid="{00000000-0005-0000-0000-00005B130000}"/>
    <cellStyle name="Millares 2 5 2 6 3 2 2" xfId="18723" xr:uid="{5DC128D8-5C60-48DE-9B20-11A2BB03FD1C}"/>
    <cellStyle name="Millares 2 5 2 6 3 2 2 2" xfId="53733" xr:uid="{46B7321D-15C9-4E54-8D7C-91E7C61EDC14}"/>
    <cellStyle name="Millares 2 5 2 6 3 2 2 3" xfId="36228" xr:uid="{213C586B-C22E-4777-8CA4-1C8ED0F55CCB}"/>
    <cellStyle name="Millares 2 5 2 6 3 2 3" xfId="44981" xr:uid="{B071CF5E-4081-42B4-96BE-CFC04A0ABB17}"/>
    <cellStyle name="Millares 2 5 2 6 3 2 4" xfId="27476" xr:uid="{FC7454F9-7879-4350-8226-781104F77DFE}"/>
    <cellStyle name="Millares 2 5 2 6 3 3" xfId="14347" xr:uid="{F33A0C06-2331-48D1-B16D-60DE53AE8C0E}"/>
    <cellStyle name="Millares 2 5 2 6 3 3 2" xfId="49357" xr:uid="{13A5F740-CFCC-44C0-825F-D3C8CB02C81C}"/>
    <cellStyle name="Millares 2 5 2 6 3 3 3" xfId="31852" xr:uid="{5F0CDEE7-24C0-44FB-84D5-A5F105BF83ED}"/>
    <cellStyle name="Millares 2 5 2 6 3 4" xfId="40605" xr:uid="{CF632BB0-1CAA-413D-817D-3632F8923A31}"/>
    <cellStyle name="Millares 2 5 2 6 3 5" xfId="23100" xr:uid="{92592ADB-6FF1-45B6-BAEB-3D55206CEB26}"/>
    <cellStyle name="Millares 2 5 2 6 4" xfId="7782" xr:uid="{00000000-0005-0000-0000-00005C130000}"/>
    <cellStyle name="Millares 2 5 2 6 4 2" xfId="16535" xr:uid="{28B22DF4-4871-4C82-BEDC-74B3E360A5BC}"/>
    <cellStyle name="Millares 2 5 2 6 4 2 2" xfId="51545" xr:uid="{969246BF-C8CE-4196-B40B-3D1B7D6FB152}"/>
    <cellStyle name="Millares 2 5 2 6 4 2 3" xfId="34040" xr:uid="{6FF64E9E-2685-4C0A-B12F-AE73604C2D22}"/>
    <cellStyle name="Millares 2 5 2 6 4 3" xfId="42793" xr:uid="{AB6C4F26-18BF-4EE5-9F38-E7EB24185B1D}"/>
    <cellStyle name="Millares 2 5 2 6 4 4" xfId="25288" xr:uid="{D89D073F-E6FE-454C-923D-E71AABA36849}"/>
    <cellStyle name="Millares 2 5 2 6 5" xfId="12159" xr:uid="{4C691E00-5C55-47CF-813C-5D2E3D7D4A89}"/>
    <cellStyle name="Millares 2 5 2 6 5 2" xfId="47169" xr:uid="{47A13AA6-2C57-4BFF-A5DA-F4B783F75ED9}"/>
    <cellStyle name="Millares 2 5 2 6 5 3" xfId="29664" xr:uid="{EADA173D-AE2B-462B-8627-CB7909C88F0E}"/>
    <cellStyle name="Millares 2 5 2 6 6" xfId="38417" xr:uid="{E621FD49-55DF-4504-B1F0-64C2C2559423}"/>
    <cellStyle name="Millares 2 5 2 6 7" xfId="20912" xr:uid="{D57677B3-D340-4BF7-A050-EC6369E0F65D}"/>
    <cellStyle name="Millares 2 5 2 7" xfId="3951" xr:uid="{00000000-0005-0000-0000-00005D130000}"/>
    <cellStyle name="Millares 2 5 2 7 2" xfId="6140" xr:uid="{00000000-0005-0000-0000-00005E130000}"/>
    <cellStyle name="Millares 2 5 2 7 2 2" xfId="10517" xr:uid="{00000000-0005-0000-0000-00005F130000}"/>
    <cellStyle name="Millares 2 5 2 7 2 2 2" xfId="19270" xr:uid="{D8C8FD80-AD49-4357-A455-3C82CC547B72}"/>
    <cellStyle name="Millares 2 5 2 7 2 2 2 2" xfId="54280" xr:uid="{6493A33F-5189-4F7D-BB11-BFFC2C31C056}"/>
    <cellStyle name="Millares 2 5 2 7 2 2 2 3" xfId="36775" xr:uid="{0392936B-0542-4952-B296-4A048122918E}"/>
    <cellStyle name="Millares 2 5 2 7 2 2 3" xfId="45528" xr:uid="{46062CB6-6008-4DE5-B265-4D99C2074E8D}"/>
    <cellStyle name="Millares 2 5 2 7 2 2 4" xfId="28023" xr:uid="{27C89ED5-E7F4-4B26-9B2C-3CCBF26089B8}"/>
    <cellStyle name="Millares 2 5 2 7 2 3" xfId="14894" xr:uid="{5B3E4A5A-6943-4775-8CD1-EF56B0FFB0E0}"/>
    <cellStyle name="Millares 2 5 2 7 2 3 2" xfId="49904" xr:uid="{B59969F1-C6D4-4636-8086-91823CC956FD}"/>
    <cellStyle name="Millares 2 5 2 7 2 3 3" xfId="32399" xr:uid="{18740042-2A5C-4310-B5D9-4B09F8805AAF}"/>
    <cellStyle name="Millares 2 5 2 7 2 4" xfId="41152" xr:uid="{E3D47E12-AFAB-46A3-BE2A-96FA7743D3AC}"/>
    <cellStyle name="Millares 2 5 2 7 2 5" xfId="23647" xr:uid="{399BFC83-C756-4306-82ED-8AFD7F0EB831}"/>
    <cellStyle name="Millares 2 5 2 7 3" xfId="8329" xr:uid="{00000000-0005-0000-0000-000060130000}"/>
    <cellStyle name="Millares 2 5 2 7 3 2" xfId="17082" xr:uid="{95039196-040E-4A86-AB27-0F4BF8B6B4A2}"/>
    <cellStyle name="Millares 2 5 2 7 3 2 2" xfId="52092" xr:uid="{D41037A2-C269-46D0-ABF2-69C3BA5AB0CF}"/>
    <cellStyle name="Millares 2 5 2 7 3 2 3" xfId="34587" xr:uid="{05C6839C-AA29-4817-ADB8-37DF03E06A2E}"/>
    <cellStyle name="Millares 2 5 2 7 3 3" xfId="43340" xr:uid="{901BB2DB-CE50-4C38-A85A-7ADD2CFCBF2D}"/>
    <cellStyle name="Millares 2 5 2 7 3 4" xfId="25835" xr:uid="{ACDA3B39-AC32-47A3-A307-C1DE66F22B31}"/>
    <cellStyle name="Millares 2 5 2 7 4" xfId="12706" xr:uid="{F4A2916E-2F4F-4416-A1E9-329F1C43102D}"/>
    <cellStyle name="Millares 2 5 2 7 4 2" xfId="47716" xr:uid="{216E8CD5-E2B4-4099-8E3B-2322C0222349}"/>
    <cellStyle name="Millares 2 5 2 7 4 3" xfId="30211" xr:uid="{8827B087-ED5D-4545-B8FD-0A3BD7014BFE}"/>
    <cellStyle name="Millares 2 5 2 7 5" xfId="38964" xr:uid="{6511E3F7-874B-4E91-B120-DAC5DEFB3DFC}"/>
    <cellStyle name="Millares 2 5 2 7 6" xfId="21459" xr:uid="{EC84D2ED-11BE-4F6B-8B89-07EF7E5FEFEB}"/>
    <cellStyle name="Millares 2 5 2 8" xfId="5046" xr:uid="{00000000-0005-0000-0000-000061130000}"/>
    <cellStyle name="Millares 2 5 2 8 2" xfId="9423" xr:uid="{00000000-0005-0000-0000-000062130000}"/>
    <cellStyle name="Millares 2 5 2 8 2 2" xfId="18176" xr:uid="{1F1A5500-55F5-44E9-AB2A-6A4DF9E093FF}"/>
    <cellStyle name="Millares 2 5 2 8 2 2 2" xfId="53186" xr:uid="{663D4352-5E4B-4B1F-ADFC-702A44C6ED10}"/>
    <cellStyle name="Millares 2 5 2 8 2 2 3" xfId="35681" xr:uid="{C7A783E2-BC47-4722-BDF3-29F80F5FE59C}"/>
    <cellStyle name="Millares 2 5 2 8 2 3" xfId="44434" xr:uid="{1AF96F40-F708-4087-AC0F-96DD793B7DAF}"/>
    <cellStyle name="Millares 2 5 2 8 2 4" xfId="26929" xr:uid="{C1E46B28-EC15-4285-A2C2-DC728E4381F4}"/>
    <cellStyle name="Millares 2 5 2 8 3" xfId="13800" xr:uid="{744A98E4-3746-4601-A623-7E938DC731CE}"/>
    <cellStyle name="Millares 2 5 2 8 3 2" xfId="48810" xr:uid="{C70C495D-6EAE-48F4-AA5A-2388F9F8799D}"/>
    <cellStyle name="Millares 2 5 2 8 3 3" xfId="31305" xr:uid="{E8F6C991-68CF-48F5-97DE-6B7A9E5B2699}"/>
    <cellStyle name="Millares 2 5 2 8 4" xfId="40058" xr:uid="{6DC9EAD8-2656-4DEA-BCBD-4629B9CCCEDA}"/>
    <cellStyle name="Millares 2 5 2 8 5" xfId="22553" xr:uid="{EA77CEF8-8A5B-409E-81D6-BAC76DD8C64B}"/>
    <cellStyle name="Millares 2 5 2 9" xfId="7235" xr:uid="{00000000-0005-0000-0000-000063130000}"/>
    <cellStyle name="Millares 2 5 2 9 2" xfId="15988" xr:uid="{8EC35CA7-7CEC-4966-B9F4-7DDF5F0ABCE7}"/>
    <cellStyle name="Millares 2 5 2 9 2 2" xfId="50998" xr:uid="{391C75C0-C10A-4878-875E-77E9A2D342D6}"/>
    <cellStyle name="Millares 2 5 2 9 2 3" xfId="33493" xr:uid="{833C531D-ECDC-4CB5-8D7D-5DA5F526FA29}"/>
    <cellStyle name="Millares 2 5 2 9 3" xfId="42246" xr:uid="{5E767797-BC81-4AE8-A909-778C5CBA9823}"/>
    <cellStyle name="Millares 2 5 2 9 4" xfId="24741" xr:uid="{1360A0EC-DE26-49E8-A45D-02625A61B492}"/>
    <cellStyle name="Millares 2 5 3" xfId="2950" xr:uid="{00000000-0005-0000-0000-000064130000}"/>
    <cellStyle name="Millares 2 5 3 10" xfId="20467" xr:uid="{C9D41F26-963D-4297-B736-9C73EE1E4F70}"/>
    <cellStyle name="Millares 2 5 3 2" xfId="3062" xr:uid="{00000000-0005-0000-0000-000065130000}"/>
    <cellStyle name="Millares 2 5 3 2 2" xfId="3338" xr:uid="{00000000-0005-0000-0000-000066130000}"/>
    <cellStyle name="Millares 2 5 3 2 2 2" xfId="3891" xr:uid="{00000000-0005-0000-0000-000067130000}"/>
    <cellStyle name="Millares 2 5 3 2 2 2 2" xfId="4987" xr:uid="{00000000-0005-0000-0000-000068130000}"/>
    <cellStyle name="Millares 2 5 3 2 2 2 2 2" xfId="7176" xr:uid="{00000000-0005-0000-0000-000069130000}"/>
    <cellStyle name="Millares 2 5 3 2 2 2 2 2 2" xfId="11553" xr:uid="{00000000-0005-0000-0000-00006A130000}"/>
    <cellStyle name="Millares 2 5 3 2 2 2 2 2 2 2" xfId="20306" xr:uid="{00906C54-694C-4A31-BE95-9E85C2517CB0}"/>
    <cellStyle name="Millares 2 5 3 2 2 2 2 2 2 2 2" xfId="55316" xr:uid="{73B49B22-997A-421A-8344-212BA71EDC08}"/>
    <cellStyle name="Millares 2 5 3 2 2 2 2 2 2 2 3" xfId="37811" xr:uid="{2F76B25E-1A2D-4FF5-8E40-B2058965E9A8}"/>
    <cellStyle name="Millares 2 5 3 2 2 2 2 2 2 3" xfId="46564" xr:uid="{9F7F968F-819A-4D75-AABC-4BCC6337B953}"/>
    <cellStyle name="Millares 2 5 3 2 2 2 2 2 2 4" xfId="29059" xr:uid="{7ACBE716-13B3-42BA-ACCB-770C6C029230}"/>
    <cellStyle name="Millares 2 5 3 2 2 2 2 2 3" xfId="15930" xr:uid="{A77E964E-2ED9-459D-A148-85029D20A896}"/>
    <cellStyle name="Millares 2 5 3 2 2 2 2 2 3 2" xfId="50940" xr:uid="{4AE41268-0A4E-4F62-AE30-BDB7A717ED7D}"/>
    <cellStyle name="Millares 2 5 3 2 2 2 2 2 3 3" xfId="33435" xr:uid="{1B1C2ED2-4044-4A5A-9C1F-7F8B9C5114C0}"/>
    <cellStyle name="Millares 2 5 3 2 2 2 2 2 4" xfId="42188" xr:uid="{BA686409-55CF-4C1D-A9BD-E0285F65A083}"/>
    <cellStyle name="Millares 2 5 3 2 2 2 2 2 5" xfId="24683" xr:uid="{A7DC77B5-D378-4777-9A39-27F3494FEA3F}"/>
    <cellStyle name="Millares 2 5 3 2 2 2 2 3" xfId="9365" xr:uid="{00000000-0005-0000-0000-00006B130000}"/>
    <cellStyle name="Millares 2 5 3 2 2 2 2 3 2" xfId="18118" xr:uid="{20443735-5CCA-4C3C-AFF1-B84110CF66BA}"/>
    <cellStyle name="Millares 2 5 3 2 2 2 2 3 2 2" xfId="53128" xr:uid="{E61DBD9A-3693-402C-9FCB-9000E8814C1C}"/>
    <cellStyle name="Millares 2 5 3 2 2 2 2 3 2 3" xfId="35623" xr:uid="{40741987-80A2-4A9B-B8ED-C02874187A7A}"/>
    <cellStyle name="Millares 2 5 3 2 2 2 2 3 3" xfId="44376" xr:uid="{0D92F4D1-2020-4CFA-9D54-99D59D9345F8}"/>
    <cellStyle name="Millares 2 5 3 2 2 2 2 3 4" xfId="26871" xr:uid="{C424EF05-D6B2-43EE-9F0D-53B8D70758FE}"/>
    <cellStyle name="Millares 2 5 3 2 2 2 2 4" xfId="13742" xr:uid="{1C175E44-2A31-46D9-B9EA-DF928ED5CB70}"/>
    <cellStyle name="Millares 2 5 3 2 2 2 2 4 2" xfId="48752" xr:uid="{F8F358A0-5942-4785-BA38-EF58DC11FF88}"/>
    <cellStyle name="Millares 2 5 3 2 2 2 2 4 3" xfId="31247" xr:uid="{D09B20BE-5627-4EBE-B1AA-B76A20ECEB90}"/>
    <cellStyle name="Millares 2 5 3 2 2 2 2 5" xfId="40000" xr:uid="{FF29BAE8-5DA8-48D3-A484-657F8B81B45D}"/>
    <cellStyle name="Millares 2 5 3 2 2 2 2 6" xfId="22495" xr:uid="{1C419EA2-6C43-4FB1-8F20-8AEBEEF61E8E}"/>
    <cellStyle name="Millares 2 5 3 2 2 2 3" xfId="6082" xr:uid="{00000000-0005-0000-0000-00006C130000}"/>
    <cellStyle name="Millares 2 5 3 2 2 2 3 2" xfId="10459" xr:uid="{00000000-0005-0000-0000-00006D130000}"/>
    <cellStyle name="Millares 2 5 3 2 2 2 3 2 2" xfId="19212" xr:uid="{CEAA56BE-A41B-48B5-BADA-7400E169031B}"/>
    <cellStyle name="Millares 2 5 3 2 2 2 3 2 2 2" xfId="54222" xr:uid="{061C2D02-8BAB-485E-A616-3C3F66BF1FBE}"/>
    <cellStyle name="Millares 2 5 3 2 2 2 3 2 2 3" xfId="36717" xr:uid="{A9D0F8DC-C4E9-4804-9DB6-B91FC1FED4EE}"/>
    <cellStyle name="Millares 2 5 3 2 2 2 3 2 3" xfId="45470" xr:uid="{87232548-3DA2-4156-8039-ECB8CF7CF580}"/>
    <cellStyle name="Millares 2 5 3 2 2 2 3 2 4" xfId="27965" xr:uid="{0636FA26-E44B-4A55-95CA-035D360EEC5B}"/>
    <cellStyle name="Millares 2 5 3 2 2 2 3 3" xfId="14836" xr:uid="{227DB9A3-195B-406F-AB1A-A125575CDB29}"/>
    <cellStyle name="Millares 2 5 3 2 2 2 3 3 2" xfId="49846" xr:uid="{CB89DCF4-0652-46E7-A8D9-0648889395BA}"/>
    <cellStyle name="Millares 2 5 3 2 2 2 3 3 3" xfId="32341" xr:uid="{E8A065DB-2B5A-4062-8E9D-B170A29CB4B9}"/>
    <cellStyle name="Millares 2 5 3 2 2 2 3 4" xfId="41094" xr:uid="{DC60D59B-F56F-49DC-A58E-F930C6334DBD}"/>
    <cellStyle name="Millares 2 5 3 2 2 2 3 5" xfId="23589" xr:uid="{034B9E32-0093-4D68-A746-5B8B09DE1805}"/>
    <cellStyle name="Millares 2 5 3 2 2 2 4" xfId="8271" xr:uid="{00000000-0005-0000-0000-00006E130000}"/>
    <cellStyle name="Millares 2 5 3 2 2 2 4 2" xfId="17024" xr:uid="{170C7157-A878-4BB0-AA7B-922CCE2D9471}"/>
    <cellStyle name="Millares 2 5 3 2 2 2 4 2 2" xfId="52034" xr:uid="{DC98C1EF-2A60-455B-8B7D-B552C5641DF3}"/>
    <cellStyle name="Millares 2 5 3 2 2 2 4 2 3" xfId="34529" xr:uid="{AE7D7C71-6038-42EF-B0DD-58B74530EF40}"/>
    <cellStyle name="Millares 2 5 3 2 2 2 4 3" xfId="43282" xr:uid="{22FFBFE4-D56C-4FFC-9B5D-7029AE25BCD3}"/>
    <cellStyle name="Millares 2 5 3 2 2 2 4 4" xfId="25777" xr:uid="{8437E366-D9A4-4CAC-B45B-8644C14D16F9}"/>
    <cellStyle name="Millares 2 5 3 2 2 2 5" xfId="12648" xr:uid="{7125212D-59BD-443A-9CED-848F9418D1DF}"/>
    <cellStyle name="Millares 2 5 3 2 2 2 5 2" xfId="47658" xr:uid="{3B7F99CF-04FA-428D-A8B0-0EC22F1D43F6}"/>
    <cellStyle name="Millares 2 5 3 2 2 2 5 3" xfId="30153" xr:uid="{8FDA41D8-2C87-4BEC-B783-2E86EC568EC1}"/>
    <cellStyle name="Millares 2 5 3 2 2 2 6" xfId="38906" xr:uid="{B7A00732-0C76-4654-AE12-B0CCC43A2A44}"/>
    <cellStyle name="Millares 2 5 3 2 2 2 7" xfId="21401" xr:uid="{90AFA90C-3496-48B7-B24C-46ACE43E2126}"/>
    <cellStyle name="Millares 2 5 3 2 2 3" xfId="4439" xr:uid="{00000000-0005-0000-0000-00006F130000}"/>
    <cellStyle name="Millares 2 5 3 2 2 3 2" xfId="6628" xr:uid="{00000000-0005-0000-0000-000070130000}"/>
    <cellStyle name="Millares 2 5 3 2 2 3 2 2" xfId="11005" xr:uid="{00000000-0005-0000-0000-000071130000}"/>
    <cellStyle name="Millares 2 5 3 2 2 3 2 2 2" xfId="19758" xr:uid="{867F1100-0B68-4A56-A706-1E718BFF376C}"/>
    <cellStyle name="Millares 2 5 3 2 2 3 2 2 2 2" xfId="54768" xr:uid="{947C3AA0-3033-4DC8-8829-CF31DE5CFA76}"/>
    <cellStyle name="Millares 2 5 3 2 2 3 2 2 2 3" xfId="37263" xr:uid="{1FF05BD7-525D-4019-AD59-A55D62E54F9A}"/>
    <cellStyle name="Millares 2 5 3 2 2 3 2 2 3" xfId="46016" xr:uid="{9D7EB381-3CC8-40E0-90F6-82826B1721B3}"/>
    <cellStyle name="Millares 2 5 3 2 2 3 2 2 4" xfId="28511" xr:uid="{38ABDDFC-1EE2-41D0-9B13-A818C41943FC}"/>
    <cellStyle name="Millares 2 5 3 2 2 3 2 3" xfId="15382" xr:uid="{67944356-EDF5-46F7-8EAB-9A2F20BA818A}"/>
    <cellStyle name="Millares 2 5 3 2 2 3 2 3 2" xfId="50392" xr:uid="{9E38F063-C121-4925-BD84-7B14587E1099}"/>
    <cellStyle name="Millares 2 5 3 2 2 3 2 3 3" xfId="32887" xr:uid="{800DA29F-EEE3-4AF2-9F9C-B1A1B729DAC1}"/>
    <cellStyle name="Millares 2 5 3 2 2 3 2 4" xfId="41640" xr:uid="{EEF3C6EE-9DB8-4C44-A47D-87DA71B98D5F}"/>
    <cellStyle name="Millares 2 5 3 2 2 3 2 5" xfId="24135" xr:uid="{3DB8ED49-8186-4817-9652-9C2EBEA25FA8}"/>
    <cellStyle name="Millares 2 5 3 2 2 3 3" xfId="8817" xr:uid="{00000000-0005-0000-0000-000072130000}"/>
    <cellStyle name="Millares 2 5 3 2 2 3 3 2" xfId="17570" xr:uid="{2613A4CD-1BB4-4279-A30B-F4BA25593B0B}"/>
    <cellStyle name="Millares 2 5 3 2 2 3 3 2 2" xfId="52580" xr:uid="{063DB475-CEAF-4F77-8E10-E2951723F832}"/>
    <cellStyle name="Millares 2 5 3 2 2 3 3 2 3" xfId="35075" xr:uid="{C0768749-4DFE-4E53-AFEE-EA0592D21377}"/>
    <cellStyle name="Millares 2 5 3 2 2 3 3 3" xfId="43828" xr:uid="{315725AE-F366-44F9-986B-48E84C1E43E9}"/>
    <cellStyle name="Millares 2 5 3 2 2 3 3 4" xfId="26323" xr:uid="{09C0A0D7-4866-417C-BD22-8BE5672697F0}"/>
    <cellStyle name="Millares 2 5 3 2 2 3 4" xfId="13194" xr:uid="{A949E213-B350-4CDF-BA4A-A5AC07AB0710}"/>
    <cellStyle name="Millares 2 5 3 2 2 3 4 2" xfId="48204" xr:uid="{3AB078F5-E469-4E4D-8C04-4B2B01DC29E6}"/>
    <cellStyle name="Millares 2 5 3 2 2 3 4 3" xfId="30699" xr:uid="{106B7941-0EDB-4E32-A259-F818BE3554BA}"/>
    <cellStyle name="Millares 2 5 3 2 2 3 5" xfId="39452" xr:uid="{A0BD6E50-EF9F-409A-B52C-0AEF4AA5CF5A}"/>
    <cellStyle name="Millares 2 5 3 2 2 3 6" xfId="21947" xr:uid="{7FC4E35A-8F26-4128-86C9-A1B48C7A4268}"/>
    <cellStyle name="Millares 2 5 3 2 2 4" xfId="5534" xr:uid="{00000000-0005-0000-0000-000073130000}"/>
    <cellStyle name="Millares 2 5 3 2 2 4 2" xfId="9911" xr:uid="{00000000-0005-0000-0000-000074130000}"/>
    <cellStyle name="Millares 2 5 3 2 2 4 2 2" xfId="18664" xr:uid="{1EA53D9C-CD75-466D-B929-D1B43E4451AB}"/>
    <cellStyle name="Millares 2 5 3 2 2 4 2 2 2" xfId="53674" xr:uid="{0E285896-086E-43F4-9CBA-E0DBF3759C0A}"/>
    <cellStyle name="Millares 2 5 3 2 2 4 2 2 3" xfId="36169" xr:uid="{619CD55C-91F3-4E03-AB1C-A423CCABFC8D}"/>
    <cellStyle name="Millares 2 5 3 2 2 4 2 3" xfId="44922" xr:uid="{1DA81FA7-1633-4993-AB3C-B048DFC73027}"/>
    <cellStyle name="Millares 2 5 3 2 2 4 2 4" xfId="27417" xr:uid="{14006457-3B15-4CE7-9C1B-C073B2913E06}"/>
    <cellStyle name="Millares 2 5 3 2 2 4 3" xfId="14288" xr:uid="{9D2D7571-8543-48A5-96F3-A32D4FE0D5BF}"/>
    <cellStyle name="Millares 2 5 3 2 2 4 3 2" xfId="49298" xr:uid="{988E31C3-2841-4E11-8A8B-A567DFBF0A78}"/>
    <cellStyle name="Millares 2 5 3 2 2 4 3 3" xfId="31793" xr:uid="{626C594B-C5B7-4834-8413-5514D9355FA8}"/>
    <cellStyle name="Millares 2 5 3 2 2 4 4" xfId="40546" xr:uid="{9E8E1283-C7DE-4C35-9C36-4BF780C483CE}"/>
    <cellStyle name="Millares 2 5 3 2 2 4 5" xfId="23041" xr:uid="{9A3D97B4-B346-4594-8DD6-C5B3E0FC0EAC}"/>
    <cellStyle name="Millares 2 5 3 2 2 5" xfId="7723" xr:uid="{00000000-0005-0000-0000-000075130000}"/>
    <cellStyle name="Millares 2 5 3 2 2 5 2" xfId="16476" xr:uid="{A4243B7D-242A-4208-9D5C-408F273850CE}"/>
    <cellStyle name="Millares 2 5 3 2 2 5 2 2" xfId="51486" xr:uid="{9E6CEBF8-E859-4C46-B022-1AA2793A8FB9}"/>
    <cellStyle name="Millares 2 5 3 2 2 5 2 3" xfId="33981" xr:uid="{5FD831DD-94F0-452E-8989-7A45F53126E6}"/>
    <cellStyle name="Millares 2 5 3 2 2 5 3" xfId="42734" xr:uid="{5D13E0FC-A4B5-4377-9D71-F9D70B744957}"/>
    <cellStyle name="Millares 2 5 3 2 2 5 4" xfId="25229" xr:uid="{0BCB8FE3-7A75-4451-B576-F1EDEC6F0D8C}"/>
    <cellStyle name="Millares 2 5 3 2 2 6" xfId="12100" xr:uid="{6D890BFB-B8D5-4D1A-B5F0-AAEE88D2F355}"/>
    <cellStyle name="Millares 2 5 3 2 2 6 2" xfId="47110" xr:uid="{3995A838-51AC-4CAF-A47E-C808E22C0EBD}"/>
    <cellStyle name="Millares 2 5 3 2 2 6 3" xfId="29605" xr:uid="{0F60B83D-0460-4EDE-93DD-4185C19ECBC2}"/>
    <cellStyle name="Millares 2 5 3 2 2 7" xfId="38358" xr:uid="{7271B385-B642-496F-B5FE-3F4C8A4FC522}"/>
    <cellStyle name="Millares 2 5 3 2 2 8" xfId="20853" xr:uid="{E4431FF9-C658-492F-A8D7-5FDC201EDF19}"/>
    <cellStyle name="Millares 2 5 3 2 3" xfId="3617" xr:uid="{00000000-0005-0000-0000-000076130000}"/>
    <cellStyle name="Millares 2 5 3 2 3 2" xfId="4713" xr:uid="{00000000-0005-0000-0000-000077130000}"/>
    <cellStyle name="Millares 2 5 3 2 3 2 2" xfId="6902" xr:uid="{00000000-0005-0000-0000-000078130000}"/>
    <cellStyle name="Millares 2 5 3 2 3 2 2 2" xfId="11279" xr:uid="{00000000-0005-0000-0000-000079130000}"/>
    <cellStyle name="Millares 2 5 3 2 3 2 2 2 2" xfId="20032" xr:uid="{FE00E606-6AFA-42AB-A233-186738D19C02}"/>
    <cellStyle name="Millares 2 5 3 2 3 2 2 2 2 2" xfId="55042" xr:uid="{F9655841-FAED-4334-ADA0-14D48D65CE19}"/>
    <cellStyle name="Millares 2 5 3 2 3 2 2 2 2 3" xfId="37537" xr:uid="{B848430E-3D98-4505-9F98-79C755981FEA}"/>
    <cellStyle name="Millares 2 5 3 2 3 2 2 2 3" xfId="46290" xr:uid="{A1C581D0-0AE8-466C-A9DB-585B36DC973A}"/>
    <cellStyle name="Millares 2 5 3 2 3 2 2 2 4" xfId="28785" xr:uid="{677DF21C-1BBE-423C-8529-6F65B0B326DA}"/>
    <cellStyle name="Millares 2 5 3 2 3 2 2 3" xfId="15656" xr:uid="{51897B53-D6C4-4A6D-A8B0-AD8FEB361E76}"/>
    <cellStyle name="Millares 2 5 3 2 3 2 2 3 2" xfId="50666" xr:uid="{07DF2A7D-DB0D-4280-89ED-1179BF11E8BD}"/>
    <cellStyle name="Millares 2 5 3 2 3 2 2 3 3" xfId="33161" xr:uid="{48AA7317-7EC6-41E9-9D39-E44C403B0343}"/>
    <cellStyle name="Millares 2 5 3 2 3 2 2 4" xfId="41914" xr:uid="{61CE8972-C5F3-43BC-9F4F-D1843EC45180}"/>
    <cellStyle name="Millares 2 5 3 2 3 2 2 5" xfId="24409" xr:uid="{B532D70A-60AB-4C47-9506-28A9D04C61A7}"/>
    <cellStyle name="Millares 2 5 3 2 3 2 3" xfId="9091" xr:uid="{00000000-0005-0000-0000-00007A130000}"/>
    <cellStyle name="Millares 2 5 3 2 3 2 3 2" xfId="17844" xr:uid="{ED030886-3A76-4D87-B19D-E31FAD32F89D}"/>
    <cellStyle name="Millares 2 5 3 2 3 2 3 2 2" xfId="52854" xr:uid="{FAB9D34A-CCF2-44D8-BAFE-564F8C6E6D41}"/>
    <cellStyle name="Millares 2 5 3 2 3 2 3 2 3" xfId="35349" xr:uid="{856F2E88-40FE-4A5B-99CF-B1D440184B42}"/>
    <cellStyle name="Millares 2 5 3 2 3 2 3 3" xfId="44102" xr:uid="{754E2081-026B-4B17-80C1-937C9FAB9B70}"/>
    <cellStyle name="Millares 2 5 3 2 3 2 3 4" xfId="26597" xr:uid="{3891A0A0-5CE3-4407-A325-9D3634CEE754}"/>
    <cellStyle name="Millares 2 5 3 2 3 2 4" xfId="13468" xr:uid="{AC3526BE-889E-4044-AA49-94D7F31203E0}"/>
    <cellStyle name="Millares 2 5 3 2 3 2 4 2" xfId="48478" xr:uid="{E2B0B496-07FB-414B-B07E-57CAA4EB4146}"/>
    <cellStyle name="Millares 2 5 3 2 3 2 4 3" xfId="30973" xr:uid="{581BADE9-CB71-40E5-8159-0EE00F303347}"/>
    <cellStyle name="Millares 2 5 3 2 3 2 5" xfId="39726" xr:uid="{37CAC984-F0C6-4DCD-9408-79796ED95B8D}"/>
    <cellStyle name="Millares 2 5 3 2 3 2 6" xfId="22221" xr:uid="{58E89DAF-5A03-4B93-851C-483B917ECDB0}"/>
    <cellStyle name="Millares 2 5 3 2 3 3" xfId="5808" xr:uid="{00000000-0005-0000-0000-00007B130000}"/>
    <cellStyle name="Millares 2 5 3 2 3 3 2" xfId="10185" xr:uid="{00000000-0005-0000-0000-00007C130000}"/>
    <cellStyle name="Millares 2 5 3 2 3 3 2 2" xfId="18938" xr:uid="{C944EFA3-6A7F-46BA-945E-624D4F89150B}"/>
    <cellStyle name="Millares 2 5 3 2 3 3 2 2 2" xfId="53948" xr:uid="{1FCE0939-6EC1-4108-9C70-D037BF97AD39}"/>
    <cellStyle name="Millares 2 5 3 2 3 3 2 2 3" xfId="36443" xr:uid="{247E0296-D6D8-4E68-98EA-45893C6E9891}"/>
    <cellStyle name="Millares 2 5 3 2 3 3 2 3" xfId="45196" xr:uid="{19051038-44AE-4EC3-8F07-BC1F94CDC363}"/>
    <cellStyle name="Millares 2 5 3 2 3 3 2 4" xfId="27691" xr:uid="{0E9FBBDC-17FE-41E5-A7EA-DB71CF579FE5}"/>
    <cellStyle name="Millares 2 5 3 2 3 3 3" xfId="14562" xr:uid="{CBAA84E9-5539-4582-B02A-17BDCF0A19F4}"/>
    <cellStyle name="Millares 2 5 3 2 3 3 3 2" xfId="49572" xr:uid="{7460FCAC-462A-46B0-BA39-914FEF70F947}"/>
    <cellStyle name="Millares 2 5 3 2 3 3 3 3" xfId="32067" xr:uid="{6FEB7945-F7DA-4A1C-A199-BBAFE2D4BF69}"/>
    <cellStyle name="Millares 2 5 3 2 3 3 4" xfId="40820" xr:uid="{81938AFD-115E-48CB-9B4F-8E494FF5AEE5}"/>
    <cellStyle name="Millares 2 5 3 2 3 3 5" xfId="23315" xr:uid="{F9EDD7D0-B7F1-47D9-90E2-FF0F66CB55D8}"/>
    <cellStyle name="Millares 2 5 3 2 3 4" xfId="7997" xr:uid="{00000000-0005-0000-0000-00007D130000}"/>
    <cellStyle name="Millares 2 5 3 2 3 4 2" xfId="16750" xr:uid="{5FE2AF1D-C9BC-45F7-88EC-F8691EC99C92}"/>
    <cellStyle name="Millares 2 5 3 2 3 4 2 2" xfId="51760" xr:uid="{13782846-9228-445C-AAB4-30F6A7AE239A}"/>
    <cellStyle name="Millares 2 5 3 2 3 4 2 3" xfId="34255" xr:uid="{06CF6838-58F8-486F-B06C-61F4D4B8BC92}"/>
    <cellStyle name="Millares 2 5 3 2 3 4 3" xfId="43008" xr:uid="{D72C6BD2-46A9-4DF5-8CCC-9769C765D132}"/>
    <cellStyle name="Millares 2 5 3 2 3 4 4" xfId="25503" xr:uid="{10352512-AE7E-4C53-9B1F-408F21EAC41B}"/>
    <cellStyle name="Millares 2 5 3 2 3 5" xfId="12374" xr:uid="{794C360D-A21F-4070-8F33-91B46C3547A6}"/>
    <cellStyle name="Millares 2 5 3 2 3 5 2" xfId="47384" xr:uid="{BA9CB84E-908A-4A43-860A-E44E16229096}"/>
    <cellStyle name="Millares 2 5 3 2 3 5 3" xfId="29879" xr:uid="{4B7C1D13-4DE7-4B7A-83C2-0BBCB6F0F734}"/>
    <cellStyle name="Millares 2 5 3 2 3 6" xfId="38632" xr:uid="{8EB0BCDD-7E80-4E42-BC5A-0AAAA3724674}"/>
    <cellStyle name="Millares 2 5 3 2 3 7" xfId="21127" xr:uid="{3078367B-56FF-47B7-982D-2829E61C5C28}"/>
    <cellStyle name="Millares 2 5 3 2 4" xfId="4165" xr:uid="{00000000-0005-0000-0000-00007E130000}"/>
    <cellStyle name="Millares 2 5 3 2 4 2" xfId="6354" xr:uid="{00000000-0005-0000-0000-00007F130000}"/>
    <cellStyle name="Millares 2 5 3 2 4 2 2" xfId="10731" xr:uid="{00000000-0005-0000-0000-000080130000}"/>
    <cellStyle name="Millares 2 5 3 2 4 2 2 2" xfId="19484" xr:uid="{53589D20-2926-4E69-B860-6F1285D824F5}"/>
    <cellStyle name="Millares 2 5 3 2 4 2 2 2 2" xfId="54494" xr:uid="{21CAE87A-71E9-43DB-BD22-BC72553789D7}"/>
    <cellStyle name="Millares 2 5 3 2 4 2 2 2 3" xfId="36989" xr:uid="{9FCDD620-0E48-4C49-B3C8-2DAD6F0CE094}"/>
    <cellStyle name="Millares 2 5 3 2 4 2 2 3" xfId="45742" xr:uid="{B1C074B0-5335-4EED-BEAB-F914E272D794}"/>
    <cellStyle name="Millares 2 5 3 2 4 2 2 4" xfId="28237" xr:uid="{19507C68-AE6C-4F43-91D5-A63055050496}"/>
    <cellStyle name="Millares 2 5 3 2 4 2 3" xfId="15108" xr:uid="{65B3B9F7-7D1C-4610-9A71-22C298A83214}"/>
    <cellStyle name="Millares 2 5 3 2 4 2 3 2" xfId="50118" xr:uid="{E864D359-EC0C-4A1B-BEBB-A1BA58BEF787}"/>
    <cellStyle name="Millares 2 5 3 2 4 2 3 3" xfId="32613" xr:uid="{21A010CA-1800-49BD-A66F-CC4CF9392941}"/>
    <cellStyle name="Millares 2 5 3 2 4 2 4" xfId="41366" xr:uid="{F67C099A-D643-4C2E-A63A-2FF3B2CB256B}"/>
    <cellStyle name="Millares 2 5 3 2 4 2 5" xfId="23861" xr:uid="{657E8263-5422-4374-9F25-74A10E0F9A27}"/>
    <cellStyle name="Millares 2 5 3 2 4 3" xfId="8543" xr:uid="{00000000-0005-0000-0000-000081130000}"/>
    <cellStyle name="Millares 2 5 3 2 4 3 2" xfId="17296" xr:uid="{F0B7D802-B2B2-466D-AF0E-EC4B7132729F}"/>
    <cellStyle name="Millares 2 5 3 2 4 3 2 2" xfId="52306" xr:uid="{D520F568-F4CE-4B5F-BF16-6B7065EA1218}"/>
    <cellStyle name="Millares 2 5 3 2 4 3 2 3" xfId="34801" xr:uid="{0CFD7D85-2016-429C-BA87-68B87AFAA155}"/>
    <cellStyle name="Millares 2 5 3 2 4 3 3" xfId="43554" xr:uid="{7D17710C-FE9A-453F-94E8-0462FC24ECF0}"/>
    <cellStyle name="Millares 2 5 3 2 4 3 4" xfId="26049" xr:uid="{AF19C9A5-1114-4037-AF05-634678E6CF88}"/>
    <cellStyle name="Millares 2 5 3 2 4 4" xfId="12920" xr:uid="{373D71B1-9DA7-4724-8CDE-E62C606B7024}"/>
    <cellStyle name="Millares 2 5 3 2 4 4 2" xfId="47930" xr:uid="{D65B13BB-EB34-4A76-9892-CFFBC356CDAC}"/>
    <cellStyle name="Millares 2 5 3 2 4 4 3" xfId="30425" xr:uid="{2F554A4C-56A7-49C4-839A-E668745CA45B}"/>
    <cellStyle name="Millares 2 5 3 2 4 5" xfId="39178" xr:uid="{D845BA25-2EF4-4A61-ABF7-AC19ABCC1DF0}"/>
    <cellStyle name="Millares 2 5 3 2 4 6" xfId="21673" xr:uid="{85DC9843-B8E9-4B58-8A46-FB47A28819CF}"/>
    <cellStyle name="Millares 2 5 3 2 5" xfId="5260" xr:uid="{00000000-0005-0000-0000-000082130000}"/>
    <cellStyle name="Millares 2 5 3 2 5 2" xfId="9637" xr:uid="{00000000-0005-0000-0000-000083130000}"/>
    <cellStyle name="Millares 2 5 3 2 5 2 2" xfId="18390" xr:uid="{CAA5467D-24DA-4237-A25B-703F23337F87}"/>
    <cellStyle name="Millares 2 5 3 2 5 2 2 2" xfId="53400" xr:uid="{3511BDB7-769F-4664-AAFE-0408B011A04C}"/>
    <cellStyle name="Millares 2 5 3 2 5 2 2 3" xfId="35895" xr:uid="{B84674A1-16A4-43E0-8FB2-3DB9095445EB}"/>
    <cellStyle name="Millares 2 5 3 2 5 2 3" xfId="44648" xr:uid="{7E3576DF-6205-4DD7-A6BB-D7D18D6C6121}"/>
    <cellStyle name="Millares 2 5 3 2 5 2 4" xfId="27143" xr:uid="{3428EBB8-6744-4B81-B8C9-FA173B4D457A}"/>
    <cellStyle name="Millares 2 5 3 2 5 3" xfId="14014" xr:uid="{162C904D-FF7A-4A89-BAD3-D3B6AF8F6E01}"/>
    <cellStyle name="Millares 2 5 3 2 5 3 2" xfId="49024" xr:uid="{E726BE84-A637-4D0F-800E-A8D7DC102C3E}"/>
    <cellStyle name="Millares 2 5 3 2 5 3 3" xfId="31519" xr:uid="{724C75FD-1546-4C7B-88F2-A2441DE751F4}"/>
    <cellStyle name="Millares 2 5 3 2 5 4" xfId="40272" xr:uid="{40A30E52-313C-4FA6-ACE6-CA880C0F756F}"/>
    <cellStyle name="Millares 2 5 3 2 5 5" xfId="22767" xr:uid="{B72D714A-2A4F-4509-AFBD-B1ADF24A0820}"/>
    <cellStyle name="Millares 2 5 3 2 6" xfId="7449" xr:uid="{00000000-0005-0000-0000-000084130000}"/>
    <cellStyle name="Millares 2 5 3 2 6 2" xfId="16202" xr:uid="{ED3DEF3C-6A1F-4F25-8E86-B64CD89B78ED}"/>
    <cellStyle name="Millares 2 5 3 2 6 2 2" xfId="51212" xr:uid="{C20806BE-B317-4DB6-9FA6-72272D05EE9D}"/>
    <cellStyle name="Millares 2 5 3 2 6 2 3" xfId="33707" xr:uid="{2587FF4D-7C9F-450B-AF4E-96B8593C2276}"/>
    <cellStyle name="Millares 2 5 3 2 6 3" xfId="42460" xr:uid="{76939E0C-58E3-4C24-BAD8-99A8D4AC9DFD}"/>
    <cellStyle name="Millares 2 5 3 2 6 4" xfId="24955" xr:uid="{7448299B-7DDA-4F24-BB02-3E38C9F83EF8}"/>
    <cellStyle name="Millares 2 5 3 2 7" xfId="11826" xr:uid="{82C83400-C63F-4E76-B2B6-65B5F031A611}"/>
    <cellStyle name="Millares 2 5 3 2 7 2" xfId="46836" xr:uid="{33B5A360-4631-423C-9043-997FD603DB4B}"/>
    <cellStyle name="Millares 2 5 3 2 7 3" xfId="29331" xr:uid="{5A01B192-D829-4F4E-8FBD-9FD641046019}"/>
    <cellStyle name="Millares 2 5 3 2 8" xfId="38084" xr:uid="{70EACE89-51F7-495D-B86A-38BC1C305EA7}"/>
    <cellStyle name="Millares 2 5 3 2 9" xfId="20579" xr:uid="{853DB051-29F0-4071-9D2D-A3B7917A27D3}"/>
    <cellStyle name="Millares 2 5 3 3" xfId="3226" xr:uid="{00000000-0005-0000-0000-000085130000}"/>
    <cellStyle name="Millares 2 5 3 3 2" xfId="3779" xr:uid="{00000000-0005-0000-0000-000086130000}"/>
    <cellStyle name="Millares 2 5 3 3 2 2" xfId="4875" xr:uid="{00000000-0005-0000-0000-000087130000}"/>
    <cellStyle name="Millares 2 5 3 3 2 2 2" xfId="7064" xr:uid="{00000000-0005-0000-0000-000088130000}"/>
    <cellStyle name="Millares 2 5 3 3 2 2 2 2" xfId="11441" xr:uid="{00000000-0005-0000-0000-000089130000}"/>
    <cellStyle name="Millares 2 5 3 3 2 2 2 2 2" xfId="20194" xr:uid="{4175314C-E6D6-468D-889A-9ECE055082AC}"/>
    <cellStyle name="Millares 2 5 3 3 2 2 2 2 2 2" xfId="55204" xr:uid="{7F5D8BBB-323D-408E-998C-F19389551721}"/>
    <cellStyle name="Millares 2 5 3 3 2 2 2 2 2 3" xfId="37699" xr:uid="{4F5C9953-C823-4CE9-AA0D-1B64EB6BFAED}"/>
    <cellStyle name="Millares 2 5 3 3 2 2 2 2 3" xfId="46452" xr:uid="{6FE74D10-4D72-4B74-988C-72D3E8B73FF2}"/>
    <cellStyle name="Millares 2 5 3 3 2 2 2 2 4" xfId="28947" xr:uid="{74C7731F-E11A-4B60-A79C-2439416A101A}"/>
    <cellStyle name="Millares 2 5 3 3 2 2 2 3" xfId="15818" xr:uid="{E3CE5084-FF44-47E8-BCC5-D47BEA5B4AA1}"/>
    <cellStyle name="Millares 2 5 3 3 2 2 2 3 2" xfId="50828" xr:uid="{BD78B7CC-3329-48B3-AF33-D1F42AFFFB91}"/>
    <cellStyle name="Millares 2 5 3 3 2 2 2 3 3" xfId="33323" xr:uid="{311A4F87-0828-4C9D-9EBC-0A56CCE215B0}"/>
    <cellStyle name="Millares 2 5 3 3 2 2 2 4" xfId="42076" xr:uid="{C8A18C94-1822-49C2-8936-3639A511DB50}"/>
    <cellStyle name="Millares 2 5 3 3 2 2 2 5" xfId="24571" xr:uid="{DD41DEE2-7507-4332-980F-1B48A008F5EF}"/>
    <cellStyle name="Millares 2 5 3 3 2 2 3" xfId="9253" xr:uid="{00000000-0005-0000-0000-00008A130000}"/>
    <cellStyle name="Millares 2 5 3 3 2 2 3 2" xfId="18006" xr:uid="{2CE7ABB4-AD66-4AE5-98F6-6F81422C1DB8}"/>
    <cellStyle name="Millares 2 5 3 3 2 2 3 2 2" xfId="53016" xr:uid="{F836C9BB-B4EB-4337-9D9D-A0C3C492A492}"/>
    <cellStyle name="Millares 2 5 3 3 2 2 3 2 3" xfId="35511" xr:uid="{FB1FF553-2B07-4F4D-BDC0-495D345850DF}"/>
    <cellStyle name="Millares 2 5 3 3 2 2 3 3" xfId="44264" xr:uid="{C66626CB-D9D2-4033-B08E-B6DC8C5566D6}"/>
    <cellStyle name="Millares 2 5 3 3 2 2 3 4" xfId="26759" xr:uid="{CF93AC81-558C-4F46-8D40-66E7956F9F1E}"/>
    <cellStyle name="Millares 2 5 3 3 2 2 4" xfId="13630" xr:uid="{C0B93939-4946-4C93-A5CC-F2090E7ED7EB}"/>
    <cellStyle name="Millares 2 5 3 3 2 2 4 2" xfId="48640" xr:uid="{7F213B4B-80BD-4ABC-B2FF-E307D347E4E1}"/>
    <cellStyle name="Millares 2 5 3 3 2 2 4 3" xfId="31135" xr:uid="{E0E27A0C-AD22-4608-9EE2-2D9AFCD3DD3B}"/>
    <cellStyle name="Millares 2 5 3 3 2 2 5" xfId="39888" xr:uid="{0E2A23B1-43DE-4FEE-8BF7-0FD1A1353CCF}"/>
    <cellStyle name="Millares 2 5 3 3 2 2 6" xfId="22383" xr:uid="{107E9AF0-1053-43AF-85E0-10C971399A69}"/>
    <cellStyle name="Millares 2 5 3 3 2 3" xfId="5970" xr:uid="{00000000-0005-0000-0000-00008B130000}"/>
    <cellStyle name="Millares 2 5 3 3 2 3 2" xfId="10347" xr:uid="{00000000-0005-0000-0000-00008C130000}"/>
    <cellStyle name="Millares 2 5 3 3 2 3 2 2" xfId="19100" xr:uid="{4085DD43-B521-483B-86BA-B8A4011C2E63}"/>
    <cellStyle name="Millares 2 5 3 3 2 3 2 2 2" xfId="54110" xr:uid="{384EA9C4-B81E-4C48-9707-35B213E87593}"/>
    <cellStyle name="Millares 2 5 3 3 2 3 2 2 3" xfId="36605" xr:uid="{698F12F4-88CF-48DD-9F19-05CE82E507B5}"/>
    <cellStyle name="Millares 2 5 3 3 2 3 2 3" xfId="45358" xr:uid="{4869637A-4247-49A1-A537-0C6FEFA9BE90}"/>
    <cellStyle name="Millares 2 5 3 3 2 3 2 4" xfId="27853" xr:uid="{ACF28769-AA37-4086-B9AB-51AF833A32D7}"/>
    <cellStyle name="Millares 2 5 3 3 2 3 3" xfId="14724" xr:uid="{2CB5A618-F7FB-4F3D-882F-53DB453797CE}"/>
    <cellStyle name="Millares 2 5 3 3 2 3 3 2" xfId="49734" xr:uid="{0FEB43DD-5741-4890-A0A4-5F145C5ACFFA}"/>
    <cellStyle name="Millares 2 5 3 3 2 3 3 3" xfId="32229" xr:uid="{38908379-97EA-4869-BE9F-8B48C31CBC9F}"/>
    <cellStyle name="Millares 2 5 3 3 2 3 4" xfId="40982" xr:uid="{17F73138-A40E-4AEB-90B3-16710EE1E384}"/>
    <cellStyle name="Millares 2 5 3 3 2 3 5" xfId="23477" xr:uid="{54FA6724-D82D-40B7-BB39-6BEB2E703805}"/>
    <cellStyle name="Millares 2 5 3 3 2 4" xfId="8159" xr:uid="{00000000-0005-0000-0000-00008D130000}"/>
    <cellStyle name="Millares 2 5 3 3 2 4 2" xfId="16912" xr:uid="{D1B2DB08-AA94-4827-9578-472C7FB4AFFE}"/>
    <cellStyle name="Millares 2 5 3 3 2 4 2 2" xfId="51922" xr:uid="{BD40A1B4-26F9-4A35-9F2D-C4FDD5D49CBB}"/>
    <cellStyle name="Millares 2 5 3 3 2 4 2 3" xfId="34417" xr:uid="{11FDA748-D5F1-433A-924E-9B05B5F81B86}"/>
    <cellStyle name="Millares 2 5 3 3 2 4 3" xfId="43170" xr:uid="{9E599B2C-D8FB-4636-A9B8-8972EB7F905A}"/>
    <cellStyle name="Millares 2 5 3 3 2 4 4" xfId="25665" xr:uid="{7897CFEB-3B98-424B-B87C-FDDEC42B52E1}"/>
    <cellStyle name="Millares 2 5 3 3 2 5" xfId="12536" xr:uid="{A0F5E368-46C7-4955-9C57-CE1D8E02FD3A}"/>
    <cellStyle name="Millares 2 5 3 3 2 5 2" xfId="47546" xr:uid="{E09AB143-61C8-4A81-AC2B-6925D5914C87}"/>
    <cellStyle name="Millares 2 5 3 3 2 5 3" xfId="30041" xr:uid="{C06EA1F1-99AD-4A47-8EFD-27579D38A9F9}"/>
    <cellStyle name="Millares 2 5 3 3 2 6" xfId="38794" xr:uid="{FB654C79-96C2-4A34-B88D-90BDD74C9152}"/>
    <cellStyle name="Millares 2 5 3 3 2 7" xfId="21289" xr:uid="{2452E6EF-D0BF-485D-9F8D-B36F5EABE137}"/>
    <cellStyle name="Millares 2 5 3 3 3" xfId="4327" xr:uid="{00000000-0005-0000-0000-00008E130000}"/>
    <cellStyle name="Millares 2 5 3 3 3 2" xfId="6516" xr:uid="{00000000-0005-0000-0000-00008F130000}"/>
    <cellStyle name="Millares 2 5 3 3 3 2 2" xfId="10893" xr:uid="{00000000-0005-0000-0000-000090130000}"/>
    <cellStyle name="Millares 2 5 3 3 3 2 2 2" xfId="19646" xr:uid="{9882644B-430E-41AF-84AA-494ACC217307}"/>
    <cellStyle name="Millares 2 5 3 3 3 2 2 2 2" xfId="54656" xr:uid="{981BF5B2-D39B-4B90-9275-736C1E778AC1}"/>
    <cellStyle name="Millares 2 5 3 3 3 2 2 2 3" xfId="37151" xr:uid="{B8E3EFDB-36C0-4428-BD86-6951F4CA48C1}"/>
    <cellStyle name="Millares 2 5 3 3 3 2 2 3" xfId="45904" xr:uid="{0D8EA65F-7107-4F7C-8307-6B10C179E472}"/>
    <cellStyle name="Millares 2 5 3 3 3 2 2 4" xfId="28399" xr:uid="{8BC576F2-9112-42A2-BBDE-0F529F348EA4}"/>
    <cellStyle name="Millares 2 5 3 3 3 2 3" xfId="15270" xr:uid="{30F919B3-BCE7-4E9B-8137-9A22DE2678F6}"/>
    <cellStyle name="Millares 2 5 3 3 3 2 3 2" xfId="50280" xr:uid="{2D5C57B1-E264-4ABF-88EC-AB577F9A3E61}"/>
    <cellStyle name="Millares 2 5 3 3 3 2 3 3" xfId="32775" xr:uid="{33B298FA-60BF-4A1F-857B-2D00752A442F}"/>
    <cellStyle name="Millares 2 5 3 3 3 2 4" xfId="41528" xr:uid="{D203D45D-18D3-447C-85E5-F89BDFC053AE}"/>
    <cellStyle name="Millares 2 5 3 3 3 2 5" xfId="24023" xr:uid="{972D0F94-B37D-4216-BBEC-25CBD989A9A3}"/>
    <cellStyle name="Millares 2 5 3 3 3 3" xfId="8705" xr:uid="{00000000-0005-0000-0000-000091130000}"/>
    <cellStyle name="Millares 2 5 3 3 3 3 2" xfId="17458" xr:uid="{0A0B5A02-02AF-4078-B217-AB0AB792C191}"/>
    <cellStyle name="Millares 2 5 3 3 3 3 2 2" xfId="52468" xr:uid="{21AB70FB-B915-4C2C-BDE2-12D8DCCA8641}"/>
    <cellStyle name="Millares 2 5 3 3 3 3 2 3" xfId="34963" xr:uid="{81CD8714-E945-4BCE-BBE3-8B06BD042CD9}"/>
    <cellStyle name="Millares 2 5 3 3 3 3 3" xfId="43716" xr:uid="{24DFCFC8-A8F1-4ABD-ACB7-6B5F2E973F9D}"/>
    <cellStyle name="Millares 2 5 3 3 3 3 4" xfId="26211" xr:uid="{FF477390-DC56-48BF-9852-70AEAB3781B7}"/>
    <cellStyle name="Millares 2 5 3 3 3 4" xfId="13082" xr:uid="{10CBE051-2CD3-4276-9389-3E68F5155EC9}"/>
    <cellStyle name="Millares 2 5 3 3 3 4 2" xfId="48092" xr:uid="{5CCA2B19-B037-4931-A2B1-A085BCC7FB38}"/>
    <cellStyle name="Millares 2 5 3 3 3 4 3" xfId="30587" xr:uid="{A135A8E4-F11D-4513-87A2-272404E86B00}"/>
    <cellStyle name="Millares 2 5 3 3 3 5" xfId="39340" xr:uid="{C60242B7-D9BF-4FC4-9AD3-30176236F8A3}"/>
    <cellStyle name="Millares 2 5 3 3 3 6" xfId="21835" xr:uid="{34BAB83D-8609-4D82-B046-044A095DF26B}"/>
    <cellStyle name="Millares 2 5 3 3 4" xfId="5422" xr:uid="{00000000-0005-0000-0000-000092130000}"/>
    <cellStyle name="Millares 2 5 3 3 4 2" xfId="9799" xr:uid="{00000000-0005-0000-0000-000093130000}"/>
    <cellStyle name="Millares 2 5 3 3 4 2 2" xfId="18552" xr:uid="{0CA365C2-B2A0-4C1D-BB32-51FDE77DA656}"/>
    <cellStyle name="Millares 2 5 3 3 4 2 2 2" xfId="53562" xr:uid="{CC0E1F4A-5B3A-400B-96E0-C6ED5A804DC8}"/>
    <cellStyle name="Millares 2 5 3 3 4 2 2 3" xfId="36057" xr:uid="{CDB9E756-9994-4143-A075-1CACF5A43260}"/>
    <cellStyle name="Millares 2 5 3 3 4 2 3" xfId="44810" xr:uid="{ED86DABA-8F7D-4336-B2C0-EB88B45EB925}"/>
    <cellStyle name="Millares 2 5 3 3 4 2 4" xfId="27305" xr:uid="{0EA3465D-F112-4AF5-9CC8-16D6DB2FDCC3}"/>
    <cellStyle name="Millares 2 5 3 3 4 3" xfId="14176" xr:uid="{16708558-A24C-4BC1-88DB-F64CE0BC01BE}"/>
    <cellStyle name="Millares 2 5 3 3 4 3 2" xfId="49186" xr:uid="{34826C64-F13F-46A5-8368-0005DC99408B}"/>
    <cellStyle name="Millares 2 5 3 3 4 3 3" xfId="31681" xr:uid="{4B0A7D6F-5CEB-4E81-85DB-EB43908D5147}"/>
    <cellStyle name="Millares 2 5 3 3 4 4" xfId="40434" xr:uid="{FC5CA876-884D-4CDC-978E-6744A29E657C}"/>
    <cellStyle name="Millares 2 5 3 3 4 5" xfId="22929" xr:uid="{4E16E26C-4254-445D-9FA1-B0C7A7A4DE25}"/>
    <cellStyle name="Millares 2 5 3 3 5" xfId="7611" xr:uid="{00000000-0005-0000-0000-000094130000}"/>
    <cellStyle name="Millares 2 5 3 3 5 2" xfId="16364" xr:uid="{3BE7AEB6-BA08-4005-A0F0-D7392F88B578}"/>
    <cellStyle name="Millares 2 5 3 3 5 2 2" xfId="51374" xr:uid="{BCD12185-94F6-4343-9B61-C222DAE943F0}"/>
    <cellStyle name="Millares 2 5 3 3 5 2 3" xfId="33869" xr:uid="{713A8474-381D-475A-A143-E49632DDC390}"/>
    <cellStyle name="Millares 2 5 3 3 5 3" xfId="42622" xr:uid="{69A5BF10-5DC0-438E-97CD-DA58E21EB98A}"/>
    <cellStyle name="Millares 2 5 3 3 5 4" xfId="25117" xr:uid="{7742B779-B009-4F31-86FB-464705D2D2BB}"/>
    <cellStyle name="Millares 2 5 3 3 6" xfId="11988" xr:uid="{1D257E61-110E-4639-93A1-B0267B1AE771}"/>
    <cellStyle name="Millares 2 5 3 3 6 2" xfId="46998" xr:uid="{C454A24B-782E-40E7-B2C2-73B6E9B93D35}"/>
    <cellStyle name="Millares 2 5 3 3 6 3" xfId="29493" xr:uid="{F1918F18-F32B-4B97-BD8F-62A8E4BE973D}"/>
    <cellStyle name="Millares 2 5 3 3 7" xfId="38246" xr:uid="{48C6286D-F4B7-4A61-B2E3-72CC69199461}"/>
    <cellStyle name="Millares 2 5 3 3 8" xfId="20741" xr:uid="{702165DA-27C8-4701-AB60-1F43513561D7}"/>
    <cellStyle name="Millares 2 5 3 4" xfId="3505" xr:uid="{00000000-0005-0000-0000-000095130000}"/>
    <cellStyle name="Millares 2 5 3 4 2" xfId="4601" xr:uid="{00000000-0005-0000-0000-000096130000}"/>
    <cellStyle name="Millares 2 5 3 4 2 2" xfId="6790" xr:uid="{00000000-0005-0000-0000-000097130000}"/>
    <cellStyle name="Millares 2 5 3 4 2 2 2" xfId="11167" xr:uid="{00000000-0005-0000-0000-000098130000}"/>
    <cellStyle name="Millares 2 5 3 4 2 2 2 2" xfId="19920" xr:uid="{6A21C001-B8C8-4941-A486-923C6F30C8E3}"/>
    <cellStyle name="Millares 2 5 3 4 2 2 2 2 2" xfId="54930" xr:uid="{D5F7EBC6-085F-40E4-AEFE-D1657D681A51}"/>
    <cellStyle name="Millares 2 5 3 4 2 2 2 2 3" xfId="37425" xr:uid="{71EE61B7-3DEB-407F-BD89-04D571891340}"/>
    <cellStyle name="Millares 2 5 3 4 2 2 2 3" xfId="46178" xr:uid="{9D6D5FF8-AA65-43CF-90F1-8F3F967D29C9}"/>
    <cellStyle name="Millares 2 5 3 4 2 2 2 4" xfId="28673" xr:uid="{6DB5FB43-D148-4BAA-B049-8C2ACE663743}"/>
    <cellStyle name="Millares 2 5 3 4 2 2 3" xfId="15544" xr:uid="{39BC5F4B-3589-44FB-91FB-5BCC8FBBA305}"/>
    <cellStyle name="Millares 2 5 3 4 2 2 3 2" xfId="50554" xr:uid="{6CF96135-7C5B-4B12-89F0-12361A55FE5A}"/>
    <cellStyle name="Millares 2 5 3 4 2 2 3 3" xfId="33049" xr:uid="{C430EFBC-DAF7-4685-944A-A2D6ADD07DA9}"/>
    <cellStyle name="Millares 2 5 3 4 2 2 4" xfId="41802" xr:uid="{A0E55098-D969-4AFC-BA7D-4DC270A3AC98}"/>
    <cellStyle name="Millares 2 5 3 4 2 2 5" xfId="24297" xr:uid="{DAE94057-4112-4B8D-AD20-C21C25CC4CEC}"/>
    <cellStyle name="Millares 2 5 3 4 2 3" xfId="8979" xr:uid="{00000000-0005-0000-0000-000099130000}"/>
    <cellStyle name="Millares 2 5 3 4 2 3 2" xfId="17732" xr:uid="{6DB9A864-FB60-4E9F-A817-6DB42A6C389D}"/>
    <cellStyle name="Millares 2 5 3 4 2 3 2 2" xfId="52742" xr:uid="{C1AF7489-1C6B-44AC-B8E0-1F21F88CF161}"/>
    <cellStyle name="Millares 2 5 3 4 2 3 2 3" xfId="35237" xr:uid="{52B52D28-42A3-4784-A3AF-2F58C5A61350}"/>
    <cellStyle name="Millares 2 5 3 4 2 3 3" xfId="43990" xr:uid="{F760362B-5988-445F-94F9-45957993F1CA}"/>
    <cellStyle name="Millares 2 5 3 4 2 3 4" xfId="26485" xr:uid="{90921984-07F3-445F-9485-2618B32F1E5D}"/>
    <cellStyle name="Millares 2 5 3 4 2 4" xfId="13356" xr:uid="{4F662FD1-C07B-41BC-BD01-1BD3D798DE53}"/>
    <cellStyle name="Millares 2 5 3 4 2 4 2" xfId="48366" xr:uid="{98EB9570-98AD-4135-A8EF-18CB67BDB6A5}"/>
    <cellStyle name="Millares 2 5 3 4 2 4 3" xfId="30861" xr:uid="{D0B892FF-CEC2-4DD6-87D7-EB83B677990D}"/>
    <cellStyle name="Millares 2 5 3 4 2 5" xfId="39614" xr:uid="{1660B3BE-3325-4380-AB23-B007FCB9103C}"/>
    <cellStyle name="Millares 2 5 3 4 2 6" xfId="22109" xr:uid="{070ED26E-833F-40C4-A730-EC61E78E27CD}"/>
    <cellStyle name="Millares 2 5 3 4 3" xfId="5696" xr:uid="{00000000-0005-0000-0000-00009A130000}"/>
    <cellStyle name="Millares 2 5 3 4 3 2" xfId="10073" xr:uid="{00000000-0005-0000-0000-00009B130000}"/>
    <cellStyle name="Millares 2 5 3 4 3 2 2" xfId="18826" xr:uid="{D508082D-6B8A-4287-9DAE-D7551F030E87}"/>
    <cellStyle name="Millares 2 5 3 4 3 2 2 2" xfId="53836" xr:uid="{2959E12C-55E1-4C34-9E1C-569FCF16994D}"/>
    <cellStyle name="Millares 2 5 3 4 3 2 2 3" xfId="36331" xr:uid="{8D2528AE-91A0-4B39-B439-3E7541D8345C}"/>
    <cellStyle name="Millares 2 5 3 4 3 2 3" xfId="45084" xr:uid="{644F0431-CEF2-4151-985B-39EDF15775EE}"/>
    <cellStyle name="Millares 2 5 3 4 3 2 4" xfId="27579" xr:uid="{4B5196FF-B51A-4DB6-9C77-2B59A70F460A}"/>
    <cellStyle name="Millares 2 5 3 4 3 3" xfId="14450" xr:uid="{DA2136EB-6551-43F9-BEB0-13B469D537FD}"/>
    <cellStyle name="Millares 2 5 3 4 3 3 2" xfId="49460" xr:uid="{7B9152E3-0F99-4850-BD58-8AA380720ACC}"/>
    <cellStyle name="Millares 2 5 3 4 3 3 3" xfId="31955" xr:uid="{3385A88F-5CB5-4D11-8AE5-B212D0A752BE}"/>
    <cellStyle name="Millares 2 5 3 4 3 4" xfId="40708" xr:uid="{6F41DFED-C618-446A-96C0-50794C4592A0}"/>
    <cellStyle name="Millares 2 5 3 4 3 5" xfId="23203" xr:uid="{31E1282D-A466-430E-960B-716A2EADAE9C}"/>
    <cellStyle name="Millares 2 5 3 4 4" xfId="7885" xr:uid="{00000000-0005-0000-0000-00009C130000}"/>
    <cellStyle name="Millares 2 5 3 4 4 2" xfId="16638" xr:uid="{AD719B67-42F1-4572-A0B8-A99941D7AC7E}"/>
    <cellStyle name="Millares 2 5 3 4 4 2 2" xfId="51648" xr:uid="{71FB9CD6-9D73-4FEF-9D00-E127AC90D204}"/>
    <cellStyle name="Millares 2 5 3 4 4 2 3" xfId="34143" xr:uid="{8550C480-3BB3-4058-8064-87FBAED80D2A}"/>
    <cellStyle name="Millares 2 5 3 4 4 3" xfId="42896" xr:uid="{3B346A8F-AA07-46D3-B611-4ABEE3C04A14}"/>
    <cellStyle name="Millares 2 5 3 4 4 4" xfId="25391" xr:uid="{D2CE2FCF-0D3E-474A-98B3-7C6384DA2CF7}"/>
    <cellStyle name="Millares 2 5 3 4 5" xfId="12262" xr:uid="{5E74D51D-7D77-486B-88CF-A3DDBC9FF6A1}"/>
    <cellStyle name="Millares 2 5 3 4 5 2" xfId="47272" xr:uid="{61464D3B-A6A0-4EED-BA03-D1AA56C87DFC}"/>
    <cellStyle name="Millares 2 5 3 4 5 3" xfId="29767" xr:uid="{0C51050B-737E-4487-BDF7-A987FB17905F}"/>
    <cellStyle name="Millares 2 5 3 4 6" xfId="38520" xr:uid="{A640A781-A3A7-4E5C-9DAB-4B94357FC3DD}"/>
    <cellStyle name="Millares 2 5 3 4 7" xfId="21015" xr:uid="{25674DE7-028F-4596-9748-43155E32E5A8}"/>
    <cellStyle name="Millares 2 5 3 5" xfId="4053" xr:uid="{00000000-0005-0000-0000-00009D130000}"/>
    <cellStyle name="Millares 2 5 3 5 2" xfId="6242" xr:uid="{00000000-0005-0000-0000-00009E130000}"/>
    <cellStyle name="Millares 2 5 3 5 2 2" xfId="10619" xr:uid="{00000000-0005-0000-0000-00009F130000}"/>
    <cellStyle name="Millares 2 5 3 5 2 2 2" xfId="19372" xr:uid="{7F3A84C4-AF1C-4B9E-BCF1-0771E2541AAE}"/>
    <cellStyle name="Millares 2 5 3 5 2 2 2 2" xfId="54382" xr:uid="{D7BB4F8A-5102-4834-BAA9-B484ADB3DCED}"/>
    <cellStyle name="Millares 2 5 3 5 2 2 2 3" xfId="36877" xr:uid="{3AAE8831-6C24-4360-B1FB-68D8E8EC86DA}"/>
    <cellStyle name="Millares 2 5 3 5 2 2 3" xfId="45630" xr:uid="{683517B8-FAC5-4321-A434-8C16FC755E23}"/>
    <cellStyle name="Millares 2 5 3 5 2 2 4" xfId="28125" xr:uid="{78D633D4-73FA-4567-9C49-84F8796455F9}"/>
    <cellStyle name="Millares 2 5 3 5 2 3" xfId="14996" xr:uid="{D28F0193-5301-41CE-B4F2-7B18C5F5B2A0}"/>
    <cellStyle name="Millares 2 5 3 5 2 3 2" xfId="50006" xr:uid="{4A19C905-A58C-4175-A2BF-45A90475E052}"/>
    <cellStyle name="Millares 2 5 3 5 2 3 3" xfId="32501" xr:uid="{47DC323A-38C3-45A6-B414-5E629768E5AE}"/>
    <cellStyle name="Millares 2 5 3 5 2 4" xfId="41254" xr:uid="{EA287CCA-9BE8-4B0C-87C9-CD5280375B58}"/>
    <cellStyle name="Millares 2 5 3 5 2 5" xfId="23749" xr:uid="{5FD450CE-E031-465F-A23A-22A8F7BA41CE}"/>
    <cellStyle name="Millares 2 5 3 5 3" xfId="8431" xr:uid="{00000000-0005-0000-0000-0000A0130000}"/>
    <cellStyle name="Millares 2 5 3 5 3 2" xfId="17184" xr:uid="{55AB68BB-C03A-424E-8227-2EB09A76A0FC}"/>
    <cellStyle name="Millares 2 5 3 5 3 2 2" xfId="52194" xr:uid="{46C28A0B-4CFB-4A11-A67C-424CCC25D7FA}"/>
    <cellStyle name="Millares 2 5 3 5 3 2 3" xfId="34689" xr:uid="{08ADE4BB-66B8-4210-B5B2-29E558A3916F}"/>
    <cellStyle name="Millares 2 5 3 5 3 3" xfId="43442" xr:uid="{53078F0C-8C27-444C-8C72-848F0A4D7202}"/>
    <cellStyle name="Millares 2 5 3 5 3 4" xfId="25937" xr:uid="{ADC062B8-48D5-4C21-BD01-AB89DDDDA574}"/>
    <cellStyle name="Millares 2 5 3 5 4" xfId="12808" xr:uid="{368122C2-406A-4DBF-A902-8AD67F41D99E}"/>
    <cellStyle name="Millares 2 5 3 5 4 2" xfId="47818" xr:uid="{A24BF37F-7B6A-44F3-951B-D6CD9DD54E14}"/>
    <cellStyle name="Millares 2 5 3 5 4 3" xfId="30313" xr:uid="{97745149-B3CE-46F8-9D08-51403AA561C0}"/>
    <cellStyle name="Millares 2 5 3 5 5" xfId="39066" xr:uid="{99947F05-E4ED-4121-A19C-F7960E45EB0D}"/>
    <cellStyle name="Millares 2 5 3 5 6" xfId="21561" xr:uid="{399110F2-DA7E-4F2D-A273-B18CAF45FE47}"/>
    <cellStyle name="Millares 2 5 3 6" xfId="5148" xr:uid="{00000000-0005-0000-0000-0000A1130000}"/>
    <cellStyle name="Millares 2 5 3 6 2" xfId="9525" xr:uid="{00000000-0005-0000-0000-0000A2130000}"/>
    <cellStyle name="Millares 2 5 3 6 2 2" xfId="18278" xr:uid="{0337EAF9-62B7-4D52-9686-3386EA2AF8A1}"/>
    <cellStyle name="Millares 2 5 3 6 2 2 2" xfId="53288" xr:uid="{C58FBFEB-E1BF-4319-9B30-6A6E13D8B7D4}"/>
    <cellStyle name="Millares 2 5 3 6 2 2 3" xfId="35783" xr:uid="{DEF73D21-DB73-4C21-B306-C3987545B14A}"/>
    <cellStyle name="Millares 2 5 3 6 2 3" xfId="44536" xr:uid="{C1765FE0-7569-4E46-B971-59E974DF3969}"/>
    <cellStyle name="Millares 2 5 3 6 2 4" xfId="27031" xr:uid="{900A02FF-156C-4B92-8F0A-8E6F69440A58}"/>
    <cellStyle name="Millares 2 5 3 6 3" xfId="13902" xr:uid="{3A670CB8-7D60-48DE-9CEA-7ED9805E5B8D}"/>
    <cellStyle name="Millares 2 5 3 6 3 2" xfId="48912" xr:uid="{AC02E435-E7D5-489A-9507-74092B1B5E15}"/>
    <cellStyle name="Millares 2 5 3 6 3 3" xfId="31407" xr:uid="{A7345B7E-4117-476D-B110-238DAAB85896}"/>
    <cellStyle name="Millares 2 5 3 6 4" xfId="40160" xr:uid="{1A386A0B-3792-45A9-B469-7302AECD976E}"/>
    <cellStyle name="Millares 2 5 3 6 5" xfId="22655" xr:uid="{EF5A6A39-20EF-45BB-8FA9-98AEADCC8C08}"/>
    <cellStyle name="Millares 2 5 3 7" xfId="7337" xr:uid="{00000000-0005-0000-0000-0000A3130000}"/>
    <cellStyle name="Millares 2 5 3 7 2" xfId="16090" xr:uid="{F50E3138-E7DF-4A42-8842-71D443A128EF}"/>
    <cellStyle name="Millares 2 5 3 7 2 2" xfId="51100" xr:uid="{58BC1E01-7497-4F09-843F-5F5A5FB70A95}"/>
    <cellStyle name="Millares 2 5 3 7 2 3" xfId="33595" xr:uid="{3E840749-742E-4D85-BF7E-F78122D8C9EB}"/>
    <cellStyle name="Millares 2 5 3 7 3" xfId="42348" xr:uid="{F8F54616-12D5-47C9-A7AE-48DCA1E39D43}"/>
    <cellStyle name="Millares 2 5 3 7 4" xfId="24843" xr:uid="{DC22C08C-ECDE-4E38-8596-6F012AC7CC74}"/>
    <cellStyle name="Millares 2 5 3 8" xfId="11714" xr:uid="{790FA591-7BDB-487F-9136-13A274BBBF0C}"/>
    <cellStyle name="Millares 2 5 3 8 2" xfId="46724" xr:uid="{FFC39FDE-2FD6-4157-910B-3AB040CBE6CD}"/>
    <cellStyle name="Millares 2 5 3 8 3" xfId="29219" xr:uid="{AA88D1B2-09CA-4F4F-8C98-A49F59F62102}"/>
    <cellStyle name="Millares 2 5 3 9" xfId="37972" xr:uid="{0F8489D5-6C05-41E9-BC62-81F574B684F8}"/>
    <cellStyle name="Millares 2 5 4" xfId="3005" xr:uid="{00000000-0005-0000-0000-0000A4130000}"/>
    <cellStyle name="Millares 2 5 4 2" xfId="3281" xr:uid="{00000000-0005-0000-0000-0000A5130000}"/>
    <cellStyle name="Millares 2 5 4 2 2" xfId="3834" xr:uid="{00000000-0005-0000-0000-0000A6130000}"/>
    <cellStyle name="Millares 2 5 4 2 2 2" xfId="4930" xr:uid="{00000000-0005-0000-0000-0000A7130000}"/>
    <cellStyle name="Millares 2 5 4 2 2 2 2" xfId="7119" xr:uid="{00000000-0005-0000-0000-0000A8130000}"/>
    <cellStyle name="Millares 2 5 4 2 2 2 2 2" xfId="11496" xr:uid="{00000000-0005-0000-0000-0000A9130000}"/>
    <cellStyle name="Millares 2 5 4 2 2 2 2 2 2" xfId="20249" xr:uid="{2EB5C738-0E21-4AFC-9F45-DA3BC5F25945}"/>
    <cellStyle name="Millares 2 5 4 2 2 2 2 2 2 2" xfId="55259" xr:uid="{522B95A5-9BBC-4C5F-B6B3-185D48BCDD33}"/>
    <cellStyle name="Millares 2 5 4 2 2 2 2 2 2 3" xfId="37754" xr:uid="{FB5820C1-DAD8-46D6-8A8F-58C8C3291414}"/>
    <cellStyle name="Millares 2 5 4 2 2 2 2 2 3" xfId="46507" xr:uid="{4F560C17-68D0-42B4-BB50-1B7DFA5C6F99}"/>
    <cellStyle name="Millares 2 5 4 2 2 2 2 2 4" xfId="29002" xr:uid="{AECFF320-03E4-48B7-B23A-54F98B531F45}"/>
    <cellStyle name="Millares 2 5 4 2 2 2 2 3" xfId="15873" xr:uid="{84E894F8-13FC-4A48-A528-AB428BBE435B}"/>
    <cellStyle name="Millares 2 5 4 2 2 2 2 3 2" xfId="50883" xr:uid="{C23EBF39-086B-441D-8BF7-34142C560E20}"/>
    <cellStyle name="Millares 2 5 4 2 2 2 2 3 3" xfId="33378" xr:uid="{0527BA5D-7CD1-4382-B76A-425D05BC8224}"/>
    <cellStyle name="Millares 2 5 4 2 2 2 2 4" xfId="42131" xr:uid="{27BC3B0E-DC95-4ABE-9A09-C60711AC468F}"/>
    <cellStyle name="Millares 2 5 4 2 2 2 2 5" xfId="24626" xr:uid="{1F4ACFF3-30B9-40D0-9B67-2B8426D331E9}"/>
    <cellStyle name="Millares 2 5 4 2 2 2 3" xfId="9308" xr:uid="{00000000-0005-0000-0000-0000AA130000}"/>
    <cellStyle name="Millares 2 5 4 2 2 2 3 2" xfId="18061" xr:uid="{3B1D0BE8-6598-40E0-871D-AE74D645650C}"/>
    <cellStyle name="Millares 2 5 4 2 2 2 3 2 2" xfId="53071" xr:uid="{27C19009-1158-4FC8-830D-118270C67A90}"/>
    <cellStyle name="Millares 2 5 4 2 2 2 3 2 3" xfId="35566" xr:uid="{1DF2E880-0FFA-41FF-92EA-F55DB740F3AF}"/>
    <cellStyle name="Millares 2 5 4 2 2 2 3 3" xfId="44319" xr:uid="{88E53790-B9AD-4D1A-B3C8-C3577D1D8D0A}"/>
    <cellStyle name="Millares 2 5 4 2 2 2 3 4" xfId="26814" xr:uid="{7C301C01-0A7B-4256-851F-1022E274B194}"/>
    <cellStyle name="Millares 2 5 4 2 2 2 4" xfId="13685" xr:uid="{7DE85449-F6ED-46AD-9501-552A9DA49637}"/>
    <cellStyle name="Millares 2 5 4 2 2 2 4 2" xfId="48695" xr:uid="{2C1AFAB3-2122-4C03-BFEB-AA2DFCE09445}"/>
    <cellStyle name="Millares 2 5 4 2 2 2 4 3" xfId="31190" xr:uid="{3A9F156A-67AC-4B06-9B23-9C38DD5A00E0}"/>
    <cellStyle name="Millares 2 5 4 2 2 2 5" xfId="39943" xr:uid="{9612C218-DC70-46AC-AE3E-AB288EA17B09}"/>
    <cellStyle name="Millares 2 5 4 2 2 2 6" xfId="22438" xr:uid="{20C32352-2568-4CD3-B95B-E6B42F5395F4}"/>
    <cellStyle name="Millares 2 5 4 2 2 3" xfId="6025" xr:uid="{00000000-0005-0000-0000-0000AB130000}"/>
    <cellStyle name="Millares 2 5 4 2 2 3 2" xfId="10402" xr:uid="{00000000-0005-0000-0000-0000AC130000}"/>
    <cellStyle name="Millares 2 5 4 2 2 3 2 2" xfId="19155" xr:uid="{5B4DA381-F6BA-4E49-AA8A-6E441024E982}"/>
    <cellStyle name="Millares 2 5 4 2 2 3 2 2 2" xfId="54165" xr:uid="{FCBA1BED-5EF2-4CCE-8ECA-B76681E58F59}"/>
    <cellStyle name="Millares 2 5 4 2 2 3 2 2 3" xfId="36660" xr:uid="{59DC8EB3-1ECD-4E40-9627-EA75545ACAC5}"/>
    <cellStyle name="Millares 2 5 4 2 2 3 2 3" xfId="45413" xr:uid="{AAC7D8F4-1F98-4724-B714-F9BEF12C65CB}"/>
    <cellStyle name="Millares 2 5 4 2 2 3 2 4" xfId="27908" xr:uid="{5EDD45E5-AAF7-429F-9D12-8E290E96B6C8}"/>
    <cellStyle name="Millares 2 5 4 2 2 3 3" xfId="14779" xr:uid="{43202C81-407D-486F-9380-7471BCF2FEFD}"/>
    <cellStyle name="Millares 2 5 4 2 2 3 3 2" xfId="49789" xr:uid="{A3E441AF-A6E1-41E6-865C-28FA1796066F}"/>
    <cellStyle name="Millares 2 5 4 2 2 3 3 3" xfId="32284" xr:uid="{A49471EA-3F75-4645-9416-452687757B55}"/>
    <cellStyle name="Millares 2 5 4 2 2 3 4" xfId="41037" xr:uid="{A3E3B484-720E-4036-812B-4037543D2446}"/>
    <cellStyle name="Millares 2 5 4 2 2 3 5" xfId="23532" xr:uid="{61DCA4B4-2F63-42DD-8E5C-0F2F10775AAB}"/>
    <cellStyle name="Millares 2 5 4 2 2 4" xfId="8214" xr:uid="{00000000-0005-0000-0000-0000AD130000}"/>
    <cellStyle name="Millares 2 5 4 2 2 4 2" xfId="16967" xr:uid="{D814347A-5A84-4089-B3BE-6BAAD865AA4F}"/>
    <cellStyle name="Millares 2 5 4 2 2 4 2 2" xfId="51977" xr:uid="{4F00FAFD-DEF2-46D2-AD27-68E6AD6E8493}"/>
    <cellStyle name="Millares 2 5 4 2 2 4 2 3" xfId="34472" xr:uid="{3675C69C-B360-462A-8048-C1564CC34847}"/>
    <cellStyle name="Millares 2 5 4 2 2 4 3" xfId="43225" xr:uid="{468EB7BA-361F-47A8-AA01-016C8DA41E70}"/>
    <cellStyle name="Millares 2 5 4 2 2 4 4" xfId="25720" xr:uid="{3F4FFB51-97E7-414D-9BF8-20E84F4F9B7B}"/>
    <cellStyle name="Millares 2 5 4 2 2 5" xfId="12591" xr:uid="{CC5FA965-863C-48E0-B8B5-0ACD5A06E201}"/>
    <cellStyle name="Millares 2 5 4 2 2 5 2" xfId="47601" xr:uid="{ABAED85B-83BE-44FF-80C0-3B785550F41A}"/>
    <cellStyle name="Millares 2 5 4 2 2 5 3" xfId="30096" xr:uid="{39D68721-E045-4FA4-AF8F-F78E965366BD}"/>
    <cellStyle name="Millares 2 5 4 2 2 6" xfId="38849" xr:uid="{368A9669-40FD-41C2-95F1-029C31674F18}"/>
    <cellStyle name="Millares 2 5 4 2 2 7" xfId="21344" xr:uid="{72D39D7A-CBC0-48CD-827D-31CA3C4090E1}"/>
    <cellStyle name="Millares 2 5 4 2 3" xfId="4382" xr:uid="{00000000-0005-0000-0000-0000AE130000}"/>
    <cellStyle name="Millares 2 5 4 2 3 2" xfId="6571" xr:uid="{00000000-0005-0000-0000-0000AF130000}"/>
    <cellStyle name="Millares 2 5 4 2 3 2 2" xfId="10948" xr:uid="{00000000-0005-0000-0000-0000B0130000}"/>
    <cellStyle name="Millares 2 5 4 2 3 2 2 2" xfId="19701" xr:uid="{16116F7C-454E-4A99-B0C7-323F35135138}"/>
    <cellStyle name="Millares 2 5 4 2 3 2 2 2 2" xfId="54711" xr:uid="{B37EFE3E-517D-401A-97CF-021FB1CCBD9B}"/>
    <cellStyle name="Millares 2 5 4 2 3 2 2 2 3" xfId="37206" xr:uid="{77A509D1-8592-4A50-8B7C-31CE337DC187}"/>
    <cellStyle name="Millares 2 5 4 2 3 2 2 3" xfId="45959" xr:uid="{ADC87628-7EF9-4223-AEC3-1E2595FDCD8A}"/>
    <cellStyle name="Millares 2 5 4 2 3 2 2 4" xfId="28454" xr:uid="{EE67632F-902A-420F-A3DC-98C6205B5E13}"/>
    <cellStyle name="Millares 2 5 4 2 3 2 3" xfId="15325" xr:uid="{FF71E13F-7ED3-4E3C-A00A-D0842073DA9A}"/>
    <cellStyle name="Millares 2 5 4 2 3 2 3 2" xfId="50335" xr:uid="{B3806D20-7477-40BF-BD38-EE4386EB8EE8}"/>
    <cellStyle name="Millares 2 5 4 2 3 2 3 3" xfId="32830" xr:uid="{C2BF48FF-DA45-4C32-8868-5A30A0DD1047}"/>
    <cellStyle name="Millares 2 5 4 2 3 2 4" xfId="41583" xr:uid="{CA77DAF0-9784-40C0-9D04-3122203520A9}"/>
    <cellStyle name="Millares 2 5 4 2 3 2 5" xfId="24078" xr:uid="{17772D75-26AB-4E46-940B-A9D7C2DF13D3}"/>
    <cellStyle name="Millares 2 5 4 2 3 3" xfId="8760" xr:uid="{00000000-0005-0000-0000-0000B1130000}"/>
    <cellStyle name="Millares 2 5 4 2 3 3 2" xfId="17513" xr:uid="{08204177-5138-4CEB-87CF-CE178365C3BE}"/>
    <cellStyle name="Millares 2 5 4 2 3 3 2 2" xfId="52523" xr:uid="{0703297F-C53B-414E-8F5E-E5715B036091}"/>
    <cellStyle name="Millares 2 5 4 2 3 3 2 3" xfId="35018" xr:uid="{6BE0AF3A-61C4-4188-9960-6FA331505012}"/>
    <cellStyle name="Millares 2 5 4 2 3 3 3" xfId="43771" xr:uid="{1FB34ABB-648E-4A33-9670-47D47EDEA421}"/>
    <cellStyle name="Millares 2 5 4 2 3 3 4" xfId="26266" xr:uid="{9802C0B0-1CCA-47F6-984A-61892AC6A2C7}"/>
    <cellStyle name="Millares 2 5 4 2 3 4" xfId="13137" xr:uid="{474181AF-D403-4AF7-BA5F-75C6B4442D5B}"/>
    <cellStyle name="Millares 2 5 4 2 3 4 2" xfId="48147" xr:uid="{9C0565D8-6D3F-4A7B-A78D-8074832F0E78}"/>
    <cellStyle name="Millares 2 5 4 2 3 4 3" xfId="30642" xr:uid="{D1E07D66-61F2-4EB9-97DC-00F5F759285D}"/>
    <cellStyle name="Millares 2 5 4 2 3 5" xfId="39395" xr:uid="{4EDEE195-1973-45E6-B44C-6F57871BC8BB}"/>
    <cellStyle name="Millares 2 5 4 2 3 6" xfId="21890" xr:uid="{2A2D784E-516D-41CB-B4EE-D26EF116980E}"/>
    <cellStyle name="Millares 2 5 4 2 4" xfId="5477" xr:uid="{00000000-0005-0000-0000-0000B2130000}"/>
    <cellStyle name="Millares 2 5 4 2 4 2" xfId="9854" xr:uid="{00000000-0005-0000-0000-0000B3130000}"/>
    <cellStyle name="Millares 2 5 4 2 4 2 2" xfId="18607" xr:uid="{6E24F32D-7451-40AD-BDB9-562ED8F47E66}"/>
    <cellStyle name="Millares 2 5 4 2 4 2 2 2" xfId="53617" xr:uid="{40C6C2CA-D62D-4D1C-BA43-0200FC0B523E}"/>
    <cellStyle name="Millares 2 5 4 2 4 2 2 3" xfId="36112" xr:uid="{7C9D42C2-CA42-47B9-A62B-8818B0236EFD}"/>
    <cellStyle name="Millares 2 5 4 2 4 2 3" xfId="44865" xr:uid="{D57D73E9-7D99-48FB-ABDD-C662AE1AA11F}"/>
    <cellStyle name="Millares 2 5 4 2 4 2 4" xfId="27360" xr:uid="{63C9749E-E78B-4BD4-9459-51DCAD69D632}"/>
    <cellStyle name="Millares 2 5 4 2 4 3" xfId="14231" xr:uid="{85FC9B77-8FFD-4E3A-B8B3-37A72724AC6E}"/>
    <cellStyle name="Millares 2 5 4 2 4 3 2" xfId="49241" xr:uid="{87C1EE71-61DA-48E8-9D01-B328A9BF9F45}"/>
    <cellStyle name="Millares 2 5 4 2 4 3 3" xfId="31736" xr:uid="{86020F44-1365-40AC-9BDC-3CCE3F9D7F58}"/>
    <cellStyle name="Millares 2 5 4 2 4 4" xfId="40489" xr:uid="{F47B4048-F519-442A-B6A2-56F5401F5F49}"/>
    <cellStyle name="Millares 2 5 4 2 4 5" xfId="22984" xr:uid="{3ACA7F01-6BBF-41E2-8E9C-9517108495FD}"/>
    <cellStyle name="Millares 2 5 4 2 5" xfId="7666" xr:uid="{00000000-0005-0000-0000-0000B4130000}"/>
    <cellStyle name="Millares 2 5 4 2 5 2" xfId="16419" xr:uid="{DC72B58D-234A-4B7F-9536-E0987C7307E0}"/>
    <cellStyle name="Millares 2 5 4 2 5 2 2" xfId="51429" xr:uid="{F4D16A7F-7A65-4D14-AE2E-BC07717B2DED}"/>
    <cellStyle name="Millares 2 5 4 2 5 2 3" xfId="33924" xr:uid="{5A4390F6-B996-48A6-B2B0-7A244ECA5844}"/>
    <cellStyle name="Millares 2 5 4 2 5 3" xfId="42677" xr:uid="{24BC7998-1E56-40EC-AA01-ED06EFDA98DE}"/>
    <cellStyle name="Millares 2 5 4 2 5 4" xfId="25172" xr:uid="{2092A28B-B259-4BFB-AE1F-73DD60BED98B}"/>
    <cellStyle name="Millares 2 5 4 2 6" xfId="12043" xr:uid="{76590692-8E9C-4BFB-B07F-FA03C3A05DC0}"/>
    <cellStyle name="Millares 2 5 4 2 6 2" xfId="47053" xr:uid="{EC329B94-04CA-4DC6-A5E8-1C0435387BFC}"/>
    <cellStyle name="Millares 2 5 4 2 6 3" xfId="29548" xr:uid="{B6D0876D-0DA4-410C-BFE7-C0E7A1FFABE6}"/>
    <cellStyle name="Millares 2 5 4 2 7" xfId="38301" xr:uid="{DCA9AAF6-B9B3-444F-A963-428544C4338B}"/>
    <cellStyle name="Millares 2 5 4 2 8" xfId="20796" xr:uid="{94FA0671-2A0E-4108-99C9-ED6153A065DC}"/>
    <cellStyle name="Millares 2 5 4 3" xfId="3560" xr:uid="{00000000-0005-0000-0000-0000B5130000}"/>
    <cellStyle name="Millares 2 5 4 3 2" xfId="4656" xr:uid="{00000000-0005-0000-0000-0000B6130000}"/>
    <cellStyle name="Millares 2 5 4 3 2 2" xfId="6845" xr:uid="{00000000-0005-0000-0000-0000B7130000}"/>
    <cellStyle name="Millares 2 5 4 3 2 2 2" xfId="11222" xr:uid="{00000000-0005-0000-0000-0000B8130000}"/>
    <cellStyle name="Millares 2 5 4 3 2 2 2 2" xfId="19975" xr:uid="{16E75B20-D417-4F9F-A6A2-07A5E543BAF3}"/>
    <cellStyle name="Millares 2 5 4 3 2 2 2 2 2" xfId="54985" xr:uid="{F9C6CAE4-386E-42E4-A63F-E66DC3AA96A4}"/>
    <cellStyle name="Millares 2 5 4 3 2 2 2 2 3" xfId="37480" xr:uid="{A90C17C4-4870-4A32-872F-2A1448D29A4D}"/>
    <cellStyle name="Millares 2 5 4 3 2 2 2 3" xfId="46233" xr:uid="{D4E2A1A4-3242-4AE6-9256-BE18D4E99812}"/>
    <cellStyle name="Millares 2 5 4 3 2 2 2 4" xfId="28728" xr:uid="{2A6E1A70-DFE9-4C57-8E23-4D00EB52E0F2}"/>
    <cellStyle name="Millares 2 5 4 3 2 2 3" xfId="15599" xr:uid="{EB15D9E9-8CD0-448B-89BE-FA0C25F4BAFA}"/>
    <cellStyle name="Millares 2 5 4 3 2 2 3 2" xfId="50609" xr:uid="{867920E9-C717-483E-B2FC-07677AE52B02}"/>
    <cellStyle name="Millares 2 5 4 3 2 2 3 3" xfId="33104" xr:uid="{69070288-F8B8-44F2-8D31-7047AFDFC28B}"/>
    <cellStyle name="Millares 2 5 4 3 2 2 4" xfId="41857" xr:uid="{FCD170CE-8F82-4357-B45E-F949AEF3AE65}"/>
    <cellStyle name="Millares 2 5 4 3 2 2 5" xfId="24352" xr:uid="{0B9BAC82-AEA2-46BE-B900-64B8B4F17C0C}"/>
    <cellStyle name="Millares 2 5 4 3 2 3" xfId="9034" xr:uid="{00000000-0005-0000-0000-0000B9130000}"/>
    <cellStyle name="Millares 2 5 4 3 2 3 2" xfId="17787" xr:uid="{9CA251D4-9E64-476F-A725-3D119A763081}"/>
    <cellStyle name="Millares 2 5 4 3 2 3 2 2" xfId="52797" xr:uid="{A42FABE4-ABF0-41D4-A120-F3C866EAD10B}"/>
    <cellStyle name="Millares 2 5 4 3 2 3 2 3" xfId="35292" xr:uid="{5B78EE41-47F7-4BC3-92FE-A7DF655EC948}"/>
    <cellStyle name="Millares 2 5 4 3 2 3 3" xfId="44045" xr:uid="{50E1F0D4-5B2C-423D-A21A-8A192A880F0F}"/>
    <cellStyle name="Millares 2 5 4 3 2 3 4" xfId="26540" xr:uid="{620A7DB6-23C6-4D4F-90B5-04A35873CF7D}"/>
    <cellStyle name="Millares 2 5 4 3 2 4" xfId="13411" xr:uid="{150E2A53-0A7B-4095-B684-12CB8AAF76D4}"/>
    <cellStyle name="Millares 2 5 4 3 2 4 2" xfId="48421" xr:uid="{2CC08A24-AC46-4465-A7CB-AF0A201F7AFD}"/>
    <cellStyle name="Millares 2 5 4 3 2 4 3" xfId="30916" xr:uid="{E432148A-F748-4B56-9967-53476EE7C291}"/>
    <cellStyle name="Millares 2 5 4 3 2 5" xfId="39669" xr:uid="{458792DE-9D25-4EE4-824B-5815E31327FB}"/>
    <cellStyle name="Millares 2 5 4 3 2 6" xfId="22164" xr:uid="{E205319F-1A6F-4F1A-B477-2180DD27D729}"/>
    <cellStyle name="Millares 2 5 4 3 3" xfId="5751" xr:uid="{00000000-0005-0000-0000-0000BA130000}"/>
    <cellStyle name="Millares 2 5 4 3 3 2" xfId="10128" xr:uid="{00000000-0005-0000-0000-0000BB130000}"/>
    <cellStyle name="Millares 2 5 4 3 3 2 2" xfId="18881" xr:uid="{6711C9C6-9444-4F2B-A78E-3D2650A184F6}"/>
    <cellStyle name="Millares 2 5 4 3 3 2 2 2" xfId="53891" xr:uid="{4036D5D9-F12F-463A-BCE8-A3AE4EE04A31}"/>
    <cellStyle name="Millares 2 5 4 3 3 2 2 3" xfId="36386" xr:uid="{CA753067-4C3B-4635-9F60-7790D6DC732A}"/>
    <cellStyle name="Millares 2 5 4 3 3 2 3" xfId="45139" xr:uid="{3C9D1B9E-CEA7-46AC-8D29-66C0A430A2A9}"/>
    <cellStyle name="Millares 2 5 4 3 3 2 4" xfId="27634" xr:uid="{2F72A123-B892-4761-8B2E-4B3DCE2BD1A3}"/>
    <cellStyle name="Millares 2 5 4 3 3 3" xfId="14505" xr:uid="{F64976D1-CC72-4695-B60C-DE12A6EE1234}"/>
    <cellStyle name="Millares 2 5 4 3 3 3 2" xfId="49515" xr:uid="{02FAE584-ED55-4E46-8C0E-53AB0E5C1DC8}"/>
    <cellStyle name="Millares 2 5 4 3 3 3 3" xfId="32010" xr:uid="{F9BA6412-85BC-433B-8DC7-5081AD102BF9}"/>
    <cellStyle name="Millares 2 5 4 3 3 4" xfId="40763" xr:uid="{911E6108-74DB-4456-93E9-282ADBF2D46A}"/>
    <cellStyle name="Millares 2 5 4 3 3 5" xfId="23258" xr:uid="{AC58EC55-0D88-4307-9BA2-A7BD39647B10}"/>
    <cellStyle name="Millares 2 5 4 3 4" xfId="7940" xr:uid="{00000000-0005-0000-0000-0000BC130000}"/>
    <cellStyle name="Millares 2 5 4 3 4 2" xfId="16693" xr:uid="{59790DD7-2B72-4021-A648-9D976F1ADFA3}"/>
    <cellStyle name="Millares 2 5 4 3 4 2 2" xfId="51703" xr:uid="{82DDD216-7ECA-438D-82B8-E39F76115F0B}"/>
    <cellStyle name="Millares 2 5 4 3 4 2 3" xfId="34198" xr:uid="{6EC590B3-20E2-400B-AD05-7C6C705B5043}"/>
    <cellStyle name="Millares 2 5 4 3 4 3" xfId="42951" xr:uid="{366B52F1-43C1-4831-BAD6-C597D97FFA7C}"/>
    <cellStyle name="Millares 2 5 4 3 4 4" xfId="25446" xr:uid="{27EC7EC6-09A0-4EC4-9567-D0A8C59E0463}"/>
    <cellStyle name="Millares 2 5 4 3 5" xfId="12317" xr:uid="{35E47C69-E94F-4D7A-8E2A-22B97A6BD3B1}"/>
    <cellStyle name="Millares 2 5 4 3 5 2" xfId="47327" xr:uid="{12835223-DEAE-450F-9DCB-38808D9BB54E}"/>
    <cellStyle name="Millares 2 5 4 3 5 3" xfId="29822" xr:uid="{1EE6AE01-605C-4298-B8B1-8A4297538824}"/>
    <cellStyle name="Millares 2 5 4 3 6" xfId="38575" xr:uid="{D6B3E546-5D60-4056-AB92-3873661F4D14}"/>
    <cellStyle name="Millares 2 5 4 3 7" xfId="21070" xr:uid="{C9ED2730-61A3-43A5-AC0A-9CAB60BD7D4A}"/>
    <cellStyle name="Millares 2 5 4 4" xfId="4108" xr:uid="{00000000-0005-0000-0000-0000BD130000}"/>
    <cellStyle name="Millares 2 5 4 4 2" xfId="6297" xr:uid="{00000000-0005-0000-0000-0000BE130000}"/>
    <cellStyle name="Millares 2 5 4 4 2 2" xfId="10674" xr:uid="{00000000-0005-0000-0000-0000BF130000}"/>
    <cellStyle name="Millares 2 5 4 4 2 2 2" xfId="19427" xr:uid="{381B6511-F74C-4CC9-8162-88311CE2AC3C}"/>
    <cellStyle name="Millares 2 5 4 4 2 2 2 2" xfId="54437" xr:uid="{4F24630D-F4AE-435F-8795-02533C48F28C}"/>
    <cellStyle name="Millares 2 5 4 4 2 2 2 3" xfId="36932" xr:uid="{EEC7788C-5766-4C65-A97E-8753E68EFC44}"/>
    <cellStyle name="Millares 2 5 4 4 2 2 3" xfId="45685" xr:uid="{8E3E1661-0658-4015-A296-64EC575A4AB6}"/>
    <cellStyle name="Millares 2 5 4 4 2 2 4" xfId="28180" xr:uid="{C248DCB9-58EC-4BCC-8B22-39CA93195991}"/>
    <cellStyle name="Millares 2 5 4 4 2 3" xfId="15051" xr:uid="{ACDC33D2-B48A-46B1-A84E-4C1CB5EEDAC6}"/>
    <cellStyle name="Millares 2 5 4 4 2 3 2" xfId="50061" xr:uid="{2DD224AD-4018-42DF-BF9C-648D72DCE14C}"/>
    <cellStyle name="Millares 2 5 4 4 2 3 3" xfId="32556" xr:uid="{0F0DEC34-50A5-4994-BEA8-D1F7B4A49ACF}"/>
    <cellStyle name="Millares 2 5 4 4 2 4" xfId="41309" xr:uid="{276828DF-CD08-4B3D-9B51-27B541EC4CD1}"/>
    <cellStyle name="Millares 2 5 4 4 2 5" xfId="23804" xr:uid="{E8B680FC-0208-49A0-A1FF-EE2FD97FDC2B}"/>
    <cellStyle name="Millares 2 5 4 4 3" xfId="8486" xr:uid="{00000000-0005-0000-0000-0000C0130000}"/>
    <cellStyle name="Millares 2 5 4 4 3 2" xfId="17239" xr:uid="{F4BC9747-F401-409A-819B-960F9E388A6F}"/>
    <cellStyle name="Millares 2 5 4 4 3 2 2" xfId="52249" xr:uid="{C4371CFB-4002-4966-8CEB-F1EB93A5159D}"/>
    <cellStyle name="Millares 2 5 4 4 3 2 3" xfId="34744" xr:uid="{908C44C4-08E5-4E91-91AD-1163435F68A4}"/>
    <cellStyle name="Millares 2 5 4 4 3 3" xfId="43497" xr:uid="{274A7FCC-8092-4BC8-A8DB-A6041E036A8A}"/>
    <cellStyle name="Millares 2 5 4 4 3 4" xfId="25992" xr:uid="{753C2381-A4B4-4ED0-982C-6FEA1A91F863}"/>
    <cellStyle name="Millares 2 5 4 4 4" xfId="12863" xr:uid="{354632B1-CEF7-417F-9EAA-D9E70B99BDF0}"/>
    <cellStyle name="Millares 2 5 4 4 4 2" xfId="47873" xr:uid="{EF682493-A1F5-49EA-8D12-B7D7A52FAB60}"/>
    <cellStyle name="Millares 2 5 4 4 4 3" xfId="30368" xr:uid="{C63E42CE-F766-469F-8941-E24984CDAE5F}"/>
    <cellStyle name="Millares 2 5 4 4 5" xfId="39121" xr:uid="{FF92518D-2968-4844-B6F9-A22329D0171F}"/>
    <cellStyle name="Millares 2 5 4 4 6" xfId="21616" xr:uid="{5236230C-38E3-4DF8-87F5-E4544035A9F9}"/>
    <cellStyle name="Millares 2 5 4 5" xfId="5203" xr:uid="{00000000-0005-0000-0000-0000C1130000}"/>
    <cellStyle name="Millares 2 5 4 5 2" xfId="9580" xr:uid="{00000000-0005-0000-0000-0000C2130000}"/>
    <cellStyle name="Millares 2 5 4 5 2 2" xfId="18333" xr:uid="{C0C21F98-8148-4C13-AF01-5B8B62EF3A15}"/>
    <cellStyle name="Millares 2 5 4 5 2 2 2" xfId="53343" xr:uid="{31DCBB6D-B688-405E-98F5-0E56EB992C85}"/>
    <cellStyle name="Millares 2 5 4 5 2 2 3" xfId="35838" xr:uid="{0FC2BB9A-377F-436A-A9F1-BDF5D78A64D9}"/>
    <cellStyle name="Millares 2 5 4 5 2 3" xfId="44591" xr:uid="{80B62602-FACE-4C8D-A322-63DE495FFDBB}"/>
    <cellStyle name="Millares 2 5 4 5 2 4" xfId="27086" xr:uid="{33FEDF9F-826B-4AD6-8563-6CB24CA5D715}"/>
    <cellStyle name="Millares 2 5 4 5 3" xfId="13957" xr:uid="{9F6E0F03-80D7-4F71-8C45-19B2FF61780C}"/>
    <cellStyle name="Millares 2 5 4 5 3 2" xfId="48967" xr:uid="{97E42D64-E213-4AF9-9C47-FFCC48C125F1}"/>
    <cellStyle name="Millares 2 5 4 5 3 3" xfId="31462" xr:uid="{D2742802-13BD-47A8-AC2B-7AD467ACBE53}"/>
    <cellStyle name="Millares 2 5 4 5 4" xfId="40215" xr:uid="{D139D3C1-1B85-466E-945C-C9EFA2293757}"/>
    <cellStyle name="Millares 2 5 4 5 5" xfId="22710" xr:uid="{DF986CAD-DBF7-4ABB-A35A-223CDDD50B75}"/>
    <cellStyle name="Millares 2 5 4 6" xfId="7392" xr:uid="{00000000-0005-0000-0000-0000C3130000}"/>
    <cellStyle name="Millares 2 5 4 6 2" xfId="16145" xr:uid="{41C9686E-E8B8-4CDF-B71E-84CA926536EC}"/>
    <cellStyle name="Millares 2 5 4 6 2 2" xfId="51155" xr:uid="{293FDE4D-1BBB-4AC3-A745-760BB3956348}"/>
    <cellStyle name="Millares 2 5 4 6 2 3" xfId="33650" xr:uid="{98307902-82D6-42CF-89D4-80530876225E}"/>
    <cellStyle name="Millares 2 5 4 6 3" xfId="42403" xr:uid="{99C36116-F528-4E3F-90A0-4B1649F89A16}"/>
    <cellStyle name="Millares 2 5 4 6 4" xfId="24898" xr:uid="{69AF75C9-9844-497D-9B36-3A443E9139D2}"/>
    <cellStyle name="Millares 2 5 4 7" xfId="11769" xr:uid="{57043ED9-9ADF-45F6-B175-ADCBF958C3B6}"/>
    <cellStyle name="Millares 2 5 4 7 2" xfId="46779" xr:uid="{93C0A992-BAE5-4AAB-9172-6C80ECE30884}"/>
    <cellStyle name="Millares 2 5 4 7 3" xfId="29274" xr:uid="{22FA9417-E009-4996-AA02-909F0E57B8C2}"/>
    <cellStyle name="Millares 2 5 4 8" xfId="38027" xr:uid="{D2921C63-2BBA-4766-91EF-AB884BB5FA4E}"/>
    <cellStyle name="Millares 2 5 4 9" xfId="20522" xr:uid="{FD072624-B4AE-4A8F-93C7-7E778D7B2BE2}"/>
    <cellStyle name="Millares 2 5 5" xfId="2892" xr:uid="{00000000-0005-0000-0000-0000C4130000}"/>
    <cellStyle name="Millares 2 5 5 2" xfId="3171" xr:uid="{00000000-0005-0000-0000-0000C5130000}"/>
    <cellStyle name="Millares 2 5 5 2 2" xfId="3724" xr:uid="{00000000-0005-0000-0000-0000C6130000}"/>
    <cellStyle name="Millares 2 5 5 2 2 2" xfId="4820" xr:uid="{00000000-0005-0000-0000-0000C7130000}"/>
    <cellStyle name="Millares 2 5 5 2 2 2 2" xfId="7009" xr:uid="{00000000-0005-0000-0000-0000C8130000}"/>
    <cellStyle name="Millares 2 5 5 2 2 2 2 2" xfId="11386" xr:uid="{00000000-0005-0000-0000-0000C9130000}"/>
    <cellStyle name="Millares 2 5 5 2 2 2 2 2 2" xfId="20139" xr:uid="{D6BFF51C-1C0B-4789-8573-29BF4B4AA0EE}"/>
    <cellStyle name="Millares 2 5 5 2 2 2 2 2 2 2" xfId="55149" xr:uid="{E31BF8A5-411E-49E6-BFE2-B85982A9C9DC}"/>
    <cellStyle name="Millares 2 5 5 2 2 2 2 2 2 3" xfId="37644" xr:uid="{7FFCE7B0-9F99-4200-8FD9-D237D1541B26}"/>
    <cellStyle name="Millares 2 5 5 2 2 2 2 2 3" xfId="46397" xr:uid="{6E4C2901-C028-4681-B1C1-88BCAC047D5D}"/>
    <cellStyle name="Millares 2 5 5 2 2 2 2 2 4" xfId="28892" xr:uid="{16E68EBB-657D-45A3-AF95-D89677B83471}"/>
    <cellStyle name="Millares 2 5 5 2 2 2 2 3" xfId="15763" xr:uid="{8AB77D56-9A79-4056-B63F-FCFC8DDA8A91}"/>
    <cellStyle name="Millares 2 5 5 2 2 2 2 3 2" xfId="50773" xr:uid="{5DF01924-4AC1-43EF-8919-A42AEFF27937}"/>
    <cellStyle name="Millares 2 5 5 2 2 2 2 3 3" xfId="33268" xr:uid="{381181FC-6FF0-4B47-B4A0-22C948007444}"/>
    <cellStyle name="Millares 2 5 5 2 2 2 2 4" xfId="42021" xr:uid="{1970E502-26E7-46B6-A7F3-94DC96E8812C}"/>
    <cellStyle name="Millares 2 5 5 2 2 2 2 5" xfId="24516" xr:uid="{E22C456D-8DEC-438E-A220-83B7507EC57D}"/>
    <cellStyle name="Millares 2 5 5 2 2 2 3" xfId="9198" xr:uid="{00000000-0005-0000-0000-0000CA130000}"/>
    <cellStyle name="Millares 2 5 5 2 2 2 3 2" xfId="17951" xr:uid="{A7CC5CFF-6788-4EC4-B8E4-01C4469551B8}"/>
    <cellStyle name="Millares 2 5 5 2 2 2 3 2 2" xfId="52961" xr:uid="{F953AF8A-8966-4C59-9250-B6B5332A03B7}"/>
    <cellStyle name="Millares 2 5 5 2 2 2 3 2 3" xfId="35456" xr:uid="{7C8D4B22-B491-4DD3-A5F1-86F443341262}"/>
    <cellStyle name="Millares 2 5 5 2 2 2 3 3" xfId="44209" xr:uid="{16E90FAB-4C2E-4697-84A7-65FD0EA05D31}"/>
    <cellStyle name="Millares 2 5 5 2 2 2 3 4" xfId="26704" xr:uid="{68699E9E-4678-4DC7-9408-48C66AE120F8}"/>
    <cellStyle name="Millares 2 5 5 2 2 2 4" xfId="13575" xr:uid="{63D515A2-0BE6-44F9-9B25-631C58CB6C12}"/>
    <cellStyle name="Millares 2 5 5 2 2 2 4 2" xfId="48585" xr:uid="{9871F502-33BC-4E43-8FC8-4B9D57CD843E}"/>
    <cellStyle name="Millares 2 5 5 2 2 2 4 3" xfId="31080" xr:uid="{A977759D-D0C4-4164-95BF-A50E563C1501}"/>
    <cellStyle name="Millares 2 5 5 2 2 2 5" xfId="39833" xr:uid="{6D706517-E803-420B-846D-4275707146D9}"/>
    <cellStyle name="Millares 2 5 5 2 2 2 6" xfId="22328" xr:uid="{B06255A8-608F-4F69-ADEB-743E0CAE746F}"/>
    <cellStyle name="Millares 2 5 5 2 2 3" xfId="5915" xr:uid="{00000000-0005-0000-0000-0000CB130000}"/>
    <cellStyle name="Millares 2 5 5 2 2 3 2" xfId="10292" xr:uid="{00000000-0005-0000-0000-0000CC130000}"/>
    <cellStyle name="Millares 2 5 5 2 2 3 2 2" xfId="19045" xr:uid="{8866343A-37EE-4704-AA94-97B7C4189077}"/>
    <cellStyle name="Millares 2 5 5 2 2 3 2 2 2" xfId="54055" xr:uid="{4CE83836-F0F6-4F28-B3B6-3736BA682862}"/>
    <cellStyle name="Millares 2 5 5 2 2 3 2 2 3" xfId="36550" xr:uid="{8A8CE4BD-112B-4833-BCF5-3A629BB9FE6C}"/>
    <cellStyle name="Millares 2 5 5 2 2 3 2 3" xfId="45303" xr:uid="{D49F79E2-299E-4C55-8D24-6236ED7D3EA2}"/>
    <cellStyle name="Millares 2 5 5 2 2 3 2 4" xfId="27798" xr:uid="{90A51F8D-9195-41E3-A5BF-3F46B283A0CA}"/>
    <cellStyle name="Millares 2 5 5 2 2 3 3" xfId="14669" xr:uid="{B7EB2D61-E5AB-4B77-AA1E-06B6234C1071}"/>
    <cellStyle name="Millares 2 5 5 2 2 3 3 2" xfId="49679" xr:uid="{ADD7C978-E392-4338-A688-7DF0BC1F09DD}"/>
    <cellStyle name="Millares 2 5 5 2 2 3 3 3" xfId="32174" xr:uid="{B58A0337-10FB-4C69-B023-421DC3C2A4D7}"/>
    <cellStyle name="Millares 2 5 5 2 2 3 4" xfId="40927" xr:uid="{8BAE79D3-3A4E-45AC-B348-9E799A9E264F}"/>
    <cellStyle name="Millares 2 5 5 2 2 3 5" xfId="23422" xr:uid="{E8F723A9-3447-4D16-B4A6-442939EC1AED}"/>
    <cellStyle name="Millares 2 5 5 2 2 4" xfId="8104" xr:uid="{00000000-0005-0000-0000-0000CD130000}"/>
    <cellStyle name="Millares 2 5 5 2 2 4 2" xfId="16857" xr:uid="{C48949AC-783E-42DC-8732-EB18C97812EF}"/>
    <cellStyle name="Millares 2 5 5 2 2 4 2 2" xfId="51867" xr:uid="{FDEDCFC1-E84A-4623-9A7C-78A47B9E6267}"/>
    <cellStyle name="Millares 2 5 5 2 2 4 2 3" xfId="34362" xr:uid="{F34946D8-BE8D-4C6A-A36B-19FC892AB76B}"/>
    <cellStyle name="Millares 2 5 5 2 2 4 3" xfId="43115" xr:uid="{72135AE8-77C6-4052-A253-F25ACDF0A59B}"/>
    <cellStyle name="Millares 2 5 5 2 2 4 4" xfId="25610" xr:uid="{42EE786A-5E8A-477A-BA3C-D4F913CB1AA4}"/>
    <cellStyle name="Millares 2 5 5 2 2 5" xfId="12481" xr:uid="{AB4330DB-E1EA-4458-A381-EF4415D5DE13}"/>
    <cellStyle name="Millares 2 5 5 2 2 5 2" xfId="47491" xr:uid="{30CDFFBD-9F5A-456B-A0AC-CF140A48501A}"/>
    <cellStyle name="Millares 2 5 5 2 2 5 3" xfId="29986" xr:uid="{B5CEDD67-8992-43D4-A08A-3D12F4B95B43}"/>
    <cellStyle name="Millares 2 5 5 2 2 6" xfId="38739" xr:uid="{01F0AE69-48A9-4E9A-97D7-85C1CF500016}"/>
    <cellStyle name="Millares 2 5 5 2 2 7" xfId="21234" xr:uid="{1B75D6FF-078B-44B1-BE0F-94CE518FA823}"/>
    <cellStyle name="Millares 2 5 5 2 3" xfId="4272" xr:uid="{00000000-0005-0000-0000-0000CE130000}"/>
    <cellStyle name="Millares 2 5 5 2 3 2" xfId="6461" xr:uid="{00000000-0005-0000-0000-0000CF130000}"/>
    <cellStyle name="Millares 2 5 5 2 3 2 2" xfId="10838" xr:uid="{00000000-0005-0000-0000-0000D0130000}"/>
    <cellStyle name="Millares 2 5 5 2 3 2 2 2" xfId="19591" xr:uid="{9A6ED271-8093-406E-9BEB-2D799CCB2FD0}"/>
    <cellStyle name="Millares 2 5 5 2 3 2 2 2 2" xfId="54601" xr:uid="{A067343E-4E78-4F6B-A70D-5E101425AB27}"/>
    <cellStyle name="Millares 2 5 5 2 3 2 2 2 3" xfId="37096" xr:uid="{94E72984-AFE4-4AB9-825C-B977C0D63FC9}"/>
    <cellStyle name="Millares 2 5 5 2 3 2 2 3" xfId="45849" xr:uid="{A599A46E-B1D0-41CF-91B1-6FC95010EF03}"/>
    <cellStyle name="Millares 2 5 5 2 3 2 2 4" xfId="28344" xr:uid="{2D15638D-CF16-4593-BC92-210937172D1E}"/>
    <cellStyle name="Millares 2 5 5 2 3 2 3" xfId="15215" xr:uid="{2CB70312-DB10-4497-B6EB-7F7044330670}"/>
    <cellStyle name="Millares 2 5 5 2 3 2 3 2" xfId="50225" xr:uid="{80AD3647-1D8B-4C7F-9ECF-2581D85D8871}"/>
    <cellStyle name="Millares 2 5 5 2 3 2 3 3" xfId="32720" xr:uid="{935972F8-B546-4D90-9619-7698325C7588}"/>
    <cellStyle name="Millares 2 5 5 2 3 2 4" xfId="41473" xr:uid="{D396DD71-752C-40D7-AF0D-B92170B83462}"/>
    <cellStyle name="Millares 2 5 5 2 3 2 5" xfId="23968" xr:uid="{F1EF7CFB-4861-4C67-9FCA-7A51D7C7852E}"/>
    <cellStyle name="Millares 2 5 5 2 3 3" xfId="8650" xr:uid="{00000000-0005-0000-0000-0000D1130000}"/>
    <cellStyle name="Millares 2 5 5 2 3 3 2" xfId="17403" xr:uid="{6156847D-9606-4A98-9985-D9C308A7DB18}"/>
    <cellStyle name="Millares 2 5 5 2 3 3 2 2" xfId="52413" xr:uid="{ED1D16A3-7872-4D86-A367-DA28282B0FAF}"/>
    <cellStyle name="Millares 2 5 5 2 3 3 2 3" xfId="34908" xr:uid="{715666C8-A8B1-44B5-B308-43CC8169C53C}"/>
    <cellStyle name="Millares 2 5 5 2 3 3 3" xfId="43661" xr:uid="{38E44140-D9A7-451C-8D02-E80888E8AD77}"/>
    <cellStyle name="Millares 2 5 5 2 3 3 4" xfId="26156" xr:uid="{94F24195-397E-4E98-8D49-E8921AD4DB38}"/>
    <cellStyle name="Millares 2 5 5 2 3 4" xfId="13027" xr:uid="{2FE5DAE2-EA7D-45A1-8B9B-AEF705A9A9D9}"/>
    <cellStyle name="Millares 2 5 5 2 3 4 2" xfId="48037" xr:uid="{604A68DE-CC69-4E8C-8728-3AD6DD4166E5}"/>
    <cellStyle name="Millares 2 5 5 2 3 4 3" xfId="30532" xr:uid="{13C420B8-7E8E-479F-B53C-99EA5CFDD648}"/>
    <cellStyle name="Millares 2 5 5 2 3 5" xfId="39285" xr:uid="{CFD192F1-F100-4E10-83DA-56B0E457218A}"/>
    <cellStyle name="Millares 2 5 5 2 3 6" xfId="21780" xr:uid="{85132F3A-AE1A-49E2-8446-AA70F3810A03}"/>
    <cellStyle name="Millares 2 5 5 2 4" xfId="5367" xr:uid="{00000000-0005-0000-0000-0000D2130000}"/>
    <cellStyle name="Millares 2 5 5 2 4 2" xfId="9744" xr:uid="{00000000-0005-0000-0000-0000D3130000}"/>
    <cellStyle name="Millares 2 5 5 2 4 2 2" xfId="18497" xr:uid="{1FC88890-9362-4010-8969-9F9A9108DE51}"/>
    <cellStyle name="Millares 2 5 5 2 4 2 2 2" xfId="53507" xr:uid="{98FEF906-3A16-4BAE-9BF2-E169AB1987F3}"/>
    <cellStyle name="Millares 2 5 5 2 4 2 2 3" xfId="36002" xr:uid="{6487547A-E766-4384-90D1-CE91DC20ED12}"/>
    <cellStyle name="Millares 2 5 5 2 4 2 3" xfId="44755" xr:uid="{F9E693EA-A229-44D6-8647-357E18C2C558}"/>
    <cellStyle name="Millares 2 5 5 2 4 2 4" xfId="27250" xr:uid="{50AFE7B5-619D-4367-9064-83AC042B302B}"/>
    <cellStyle name="Millares 2 5 5 2 4 3" xfId="14121" xr:uid="{15C3C88A-6151-4A94-AC88-7329DCB5CCE6}"/>
    <cellStyle name="Millares 2 5 5 2 4 3 2" xfId="49131" xr:uid="{EFAA5065-BDBF-484B-942F-011F1E177CD1}"/>
    <cellStyle name="Millares 2 5 5 2 4 3 3" xfId="31626" xr:uid="{DF197639-4350-4F2F-91AD-390D2E283F88}"/>
    <cellStyle name="Millares 2 5 5 2 4 4" xfId="40379" xr:uid="{AF8E2B86-4285-4F00-A624-A01D32AE4FEC}"/>
    <cellStyle name="Millares 2 5 5 2 4 5" xfId="22874" xr:uid="{A68C1258-A49D-4CC3-AD61-FFCEF3BE8DE7}"/>
    <cellStyle name="Millares 2 5 5 2 5" xfId="7556" xr:uid="{00000000-0005-0000-0000-0000D4130000}"/>
    <cellStyle name="Millares 2 5 5 2 5 2" xfId="16309" xr:uid="{2A2B1C97-5EBD-4DCD-8EFF-FBF4266B5209}"/>
    <cellStyle name="Millares 2 5 5 2 5 2 2" xfId="51319" xr:uid="{7DD453EB-A512-4DD0-BE94-60B0E6A1212D}"/>
    <cellStyle name="Millares 2 5 5 2 5 2 3" xfId="33814" xr:uid="{9EDA7662-6BEB-4B38-92AA-4F74A9969B1D}"/>
    <cellStyle name="Millares 2 5 5 2 5 3" xfId="42567" xr:uid="{2137E4D6-2BEB-400D-8EE2-52396996E5DC}"/>
    <cellStyle name="Millares 2 5 5 2 5 4" xfId="25062" xr:uid="{D7AC9213-F7C3-4601-B295-752B07592F11}"/>
    <cellStyle name="Millares 2 5 5 2 6" xfId="11933" xr:uid="{80FBF368-5732-48EE-80F2-179A70EC6D08}"/>
    <cellStyle name="Millares 2 5 5 2 6 2" xfId="46943" xr:uid="{3A85E206-0B62-4950-99BE-7C84D44C5898}"/>
    <cellStyle name="Millares 2 5 5 2 6 3" xfId="29438" xr:uid="{618F93BC-1C15-45B2-9384-874A993ADE36}"/>
    <cellStyle name="Millares 2 5 5 2 7" xfId="38191" xr:uid="{D3C0224C-3237-4C24-AF5D-338A17757F65}"/>
    <cellStyle name="Millares 2 5 5 2 8" xfId="20686" xr:uid="{084EA2EC-0A6A-4AE2-8DD8-57A57E113362}"/>
    <cellStyle name="Millares 2 5 5 3" xfId="3450" xr:uid="{00000000-0005-0000-0000-0000D5130000}"/>
    <cellStyle name="Millares 2 5 5 3 2" xfId="4546" xr:uid="{00000000-0005-0000-0000-0000D6130000}"/>
    <cellStyle name="Millares 2 5 5 3 2 2" xfId="6735" xr:uid="{00000000-0005-0000-0000-0000D7130000}"/>
    <cellStyle name="Millares 2 5 5 3 2 2 2" xfId="11112" xr:uid="{00000000-0005-0000-0000-0000D8130000}"/>
    <cellStyle name="Millares 2 5 5 3 2 2 2 2" xfId="19865" xr:uid="{DD31B999-161C-4873-A756-18C004E9EB00}"/>
    <cellStyle name="Millares 2 5 5 3 2 2 2 2 2" xfId="54875" xr:uid="{907A6C68-E3BE-4F5A-BE70-6EFD41C5BFBA}"/>
    <cellStyle name="Millares 2 5 5 3 2 2 2 2 3" xfId="37370" xr:uid="{3AD0D1E7-C7EB-480D-88DA-E230CF4C5783}"/>
    <cellStyle name="Millares 2 5 5 3 2 2 2 3" xfId="46123" xr:uid="{42B5E76C-FD28-4D9F-A615-D54F062BCBCC}"/>
    <cellStyle name="Millares 2 5 5 3 2 2 2 4" xfId="28618" xr:uid="{425FCF85-F3B3-42F7-A55F-922C2BBBD013}"/>
    <cellStyle name="Millares 2 5 5 3 2 2 3" xfId="15489" xr:uid="{B31419EE-AC22-4ADD-8F09-9FE4F3E9553F}"/>
    <cellStyle name="Millares 2 5 5 3 2 2 3 2" xfId="50499" xr:uid="{59498F3D-A35A-45BC-89C9-BEC34E26E36B}"/>
    <cellStyle name="Millares 2 5 5 3 2 2 3 3" xfId="32994" xr:uid="{12C50093-9CC6-4143-882D-3085F65F4F3F}"/>
    <cellStyle name="Millares 2 5 5 3 2 2 4" xfId="41747" xr:uid="{F8D3DA10-35A9-47E6-A8A8-2CFC5707C879}"/>
    <cellStyle name="Millares 2 5 5 3 2 2 5" xfId="24242" xr:uid="{43C1F9AD-06D1-4C61-B3BA-F60C7A8E53A0}"/>
    <cellStyle name="Millares 2 5 5 3 2 3" xfId="8924" xr:uid="{00000000-0005-0000-0000-0000D9130000}"/>
    <cellStyle name="Millares 2 5 5 3 2 3 2" xfId="17677" xr:uid="{088981B4-8680-4879-A059-79F800EDFF0C}"/>
    <cellStyle name="Millares 2 5 5 3 2 3 2 2" xfId="52687" xr:uid="{55B2E763-499C-4A0C-A851-1BF45E12CE0F}"/>
    <cellStyle name="Millares 2 5 5 3 2 3 2 3" xfId="35182" xr:uid="{43C3D8FF-4918-40FB-A984-BF0A9654EEB4}"/>
    <cellStyle name="Millares 2 5 5 3 2 3 3" xfId="43935" xr:uid="{E8F77A21-3E6E-4283-A28E-340373DB49CE}"/>
    <cellStyle name="Millares 2 5 5 3 2 3 4" xfId="26430" xr:uid="{EB868926-8E88-4721-8580-CA4C1C17A7B7}"/>
    <cellStyle name="Millares 2 5 5 3 2 4" xfId="13301" xr:uid="{E7E8C7E7-F9D4-4DB2-B1F4-648F7C6A5A30}"/>
    <cellStyle name="Millares 2 5 5 3 2 4 2" xfId="48311" xr:uid="{3A8C8537-55FA-470A-8E19-9B5E34DDBBDC}"/>
    <cellStyle name="Millares 2 5 5 3 2 4 3" xfId="30806" xr:uid="{4C2260AB-4897-45BE-A314-F2DB663AC516}"/>
    <cellStyle name="Millares 2 5 5 3 2 5" xfId="39559" xr:uid="{183EBCAF-21D2-4BAE-A592-69AFF23AB2F3}"/>
    <cellStyle name="Millares 2 5 5 3 2 6" xfId="22054" xr:uid="{16D9A848-A441-4B4F-9EED-9F8AB662B684}"/>
    <cellStyle name="Millares 2 5 5 3 3" xfId="5641" xr:uid="{00000000-0005-0000-0000-0000DA130000}"/>
    <cellStyle name="Millares 2 5 5 3 3 2" xfId="10018" xr:uid="{00000000-0005-0000-0000-0000DB130000}"/>
    <cellStyle name="Millares 2 5 5 3 3 2 2" xfId="18771" xr:uid="{FABBE4B9-BBB5-4515-B2E2-6ED55D58501D}"/>
    <cellStyle name="Millares 2 5 5 3 3 2 2 2" xfId="53781" xr:uid="{720C8D7D-CBF3-44FD-A640-62FB526EFA97}"/>
    <cellStyle name="Millares 2 5 5 3 3 2 2 3" xfId="36276" xr:uid="{BF329011-4026-4EAC-9B17-EC90B3C35C72}"/>
    <cellStyle name="Millares 2 5 5 3 3 2 3" xfId="45029" xr:uid="{697BDCBE-2320-4E82-AFFB-2E604F43A569}"/>
    <cellStyle name="Millares 2 5 5 3 3 2 4" xfId="27524" xr:uid="{3C00A1D9-939A-434D-8E3F-557A13F7A6C2}"/>
    <cellStyle name="Millares 2 5 5 3 3 3" xfId="14395" xr:uid="{745DB565-802F-45B2-A38B-C18A45AD889D}"/>
    <cellStyle name="Millares 2 5 5 3 3 3 2" xfId="49405" xr:uid="{5660EE7A-9E60-4722-BDA2-1534F8CB61E2}"/>
    <cellStyle name="Millares 2 5 5 3 3 3 3" xfId="31900" xr:uid="{1C5C04D3-85AA-439D-9CBB-75269029DE2A}"/>
    <cellStyle name="Millares 2 5 5 3 3 4" xfId="40653" xr:uid="{0F2E8A15-647E-4854-9551-B29B14C4C233}"/>
    <cellStyle name="Millares 2 5 5 3 3 5" xfId="23148" xr:uid="{B84FC651-C408-46CB-A8C4-0E56AEAFB8A1}"/>
    <cellStyle name="Millares 2 5 5 3 4" xfId="7830" xr:uid="{00000000-0005-0000-0000-0000DC130000}"/>
    <cellStyle name="Millares 2 5 5 3 4 2" xfId="16583" xr:uid="{7B93F611-C78F-4F95-B5CC-3AC964664581}"/>
    <cellStyle name="Millares 2 5 5 3 4 2 2" xfId="51593" xr:uid="{1714861F-1326-4FA5-BCD7-0B7C8714EA3C}"/>
    <cellStyle name="Millares 2 5 5 3 4 2 3" xfId="34088" xr:uid="{1DD6B113-9431-45D9-A757-F20BF601C08A}"/>
    <cellStyle name="Millares 2 5 5 3 4 3" xfId="42841" xr:uid="{662BC7C2-C658-43D7-9466-1037DF2B4B40}"/>
    <cellStyle name="Millares 2 5 5 3 4 4" xfId="25336" xr:uid="{361277E7-DC5D-4D7F-90C1-298FCB9241B7}"/>
    <cellStyle name="Millares 2 5 5 3 5" xfId="12207" xr:uid="{7284909A-7DDE-4983-BA08-72E6D58B7C2E}"/>
    <cellStyle name="Millares 2 5 5 3 5 2" xfId="47217" xr:uid="{94302FDD-05C7-4EA1-B93E-625798E65D3C}"/>
    <cellStyle name="Millares 2 5 5 3 5 3" xfId="29712" xr:uid="{1A4E3DCB-6E78-47B6-BF50-A1FF5B393D35}"/>
    <cellStyle name="Millares 2 5 5 3 6" xfId="38465" xr:uid="{6D475080-B8B8-48D5-979A-EF712A96E465}"/>
    <cellStyle name="Millares 2 5 5 3 7" xfId="20960" xr:uid="{B024DDCC-2148-4E17-A5FF-38688FFE5FE6}"/>
    <cellStyle name="Millares 2 5 5 4" xfId="3998" xr:uid="{00000000-0005-0000-0000-0000DD130000}"/>
    <cellStyle name="Millares 2 5 5 4 2" xfId="6187" xr:uid="{00000000-0005-0000-0000-0000DE130000}"/>
    <cellStyle name="Millares 2 5 5 4 2 2" xfId="10564" xr:uid="{00000000-0005-0000-0000-0000DF130000}"/>
    <cellStyle name="Millares 2 5 5 4 2 2 2" xfId="19317" xr:uid="{AFEBF172-60AA-481C-B18F-CBBE49CC7169}"/>
    <cellStyle name="Millares 2 5 5 4 2 2 2 2" xfId="54327" xr:uid="{928B37FA-E6EC-47B7-BCB7-2A98EBF74184}"/>
    <cellStyle name="Millares 2 5 5 4 2 2 2 3" xfId="36822" xr:uid="{152388E6-8EED-4165-86F2-4E822E9EA994}"/>
    <cellStyle name="Millares 2 5 5 4 2 2 3" xfId="45575" xr:uid="{FA4BEE79-A42E-4ED3-82D5-1E4FBDD892DD}"/>
    <cellStyle name="Millares 2 5 5 4 2 2 4" xfId="28070" xr:uid="{AB1CDCD6-68F9-4612-B9E0-4CC7CB7BE684}"/>
    <cellStyle name="Millares 2 5 5 4 2 3" xfId="14941" xr:uid="{29F6FFC1-1B25-4CE8-A15C-64FD9A029476}"/>
    <cellStyle name="Millares 2 5 5 4 2 3 2" xfId="49951" xr:uid="{14CEE84C-5AE1-43F1-A875-A922A6C1D771}"/>
    <cellStyle name="Millares 2 5 5 4 2 3 3" xfId="32446" xr:uid="{D761D864-B754-492D-A6A3-97E4133FDEE2}"/>
    <cellStyle name="Millares 2 5 5 4 2 4" xfId="41199" xr:uid="{16FC0557-2025-4BA1-8B23-96A709AB6367}"/>
    <cellStyle name="Millares 2 5 5 4 2 5" xfId="23694" xr:uid="{6FF92A5C-36F0-4F00-A602-0F4AA01A6509}"/>
    <cellStyle name="Millares 2 5 5 4 3" xfId="8376" xr:uid="{00000000-0005-0000-0000-0000E0130000}"/>
    <cellStyle name="Millares 2 5 5 4 3 2" xfId="17129" xr:uid="{C5C4C32E-E4B4-4FB0-A104-04195FA35D6C}"/>
    <cellStyle name="Millares 2 5 5 4 3 2 2" xfId="52139" xr:uid="{1B00A981-A66F-4F9F-8669-F5DD3506D7A9}"/>
    <cellStyle name="Millares 2 5 5 4 3 2 3" xfId="34634" xr:uid="{CD194A07-D898-4EBE-B1FC-82CC1C719824}"/>
    <cellStyle name="Millares 2 5 5 4 3 3" xfId="43387" xr:uid="{E22A7404-B4C9-4D9B-9982-2B378D49FA0E}"/>
    <cellStyle name="Millares 2 5 5 4 3 4" xfId="25882" xr:uid="{701A54A3-0491-4539-AEF9-DA7D7210A337}"/>
    <cellStyle name="Millares 2 5 5 4 4" xfId="12753" xr:uid="{99495F66-EF56-41FD-9B6D-0F56C673C733}"/>
    <cellStyle name="Millares 2 5 5 4 4 2" xfId="47763" xr:uid="{6F1D5E1F-1978-4F9F-84D5-1956924DABD0}"/>
    <cellStyle name="Millares 2 5 5 4 4 3" xfId="30258" xr:uid="{F9207B78-C040-4BAD-A8B2-F49397F8150D}"/>
    <cellStyle name="Millares 2 5 5 4 5" xfId="39011" xr:uid="{2F6B4CF1-BB42-4E4A-9537-5B9B9F6F3091}"/>
    <cellStyle name="Millares 2 5 5 4 6" xfId="21506" xr:uid="{D411B757-84ED-4893-8ECD-C111F7EA3488}"/>
    <cellStyle name="Millares 2 5 5 5" xfId="5093" xr:uid="{00000000-0005-0000-0000-0000E1130000}"/>
    <cellStyle name="Millares 2 5 5 5 2" xfId="9470" xr:uid="{00000000-0005-0000-0000-0000E2130000}"/>
    <cellStyle name="Millares 2 5 5 5 2 2" xfId="18223" xr:uid="{3F154D2A-6AEB-4E07-AED3-D07A4D67738A}"/>
    <cellStyle name="Millares 2 5 5 5 2 2 2" xfId="53233" xr:uid="{9A474482-D388-4C02-9EE9-09AFEC4D3385}"/>
    <cellStyle name="Millares 2 5 5 5 2 2 3" xfId="35728" xr:uid="{577799AD-EEAD-4484-B8AB-9DF24FA66BB2}"/>
    <cellStyle name="Millares 2 5 5 5 2 3" xfId="44481" xr:uid="{B0E4B773-FF41-4094-9A9B-8113513469C2}"/>
    <cellStyle name="Millares 2 5 5 5 2 4" xfId="26976" xr:uid="{4BFC9D96-9610-4A06-AF7E-88C5055E3E42}"/>
    <cellStyle name="Millares 2 5 5 5 3" xfId="13847" xr:uid="{8EBB02CD-E69B-4C01-9DC9-38CA0C1EBC19}"/>
    <cellStyle name="Millares 2 5 5 5 3 2" xfId="48857" xr:uid="{F94DC4A3-137B-4026-9DA1-796FACC9EFA7}"/>
    <cellStyle name="Millares 2 5 5 5 3 3" xfId="31352" xr:uid="{926F663C-5A2B-4042-9892-1B1EF0F2EE06}"/>
    <cellStyle name="Millares 2 5 5 5 4" xfId="40105" xr:uid="{9955D37A-FAB6-4752-A155-516AC21A2821}"/>
    <cellStyle name="Millares 2 5 5 5 5" xfId="22600" xr:uid="{8DF2454E-8F40-417D-B1C9-A11119C0354A}"/>
    <cellStyle name="Millares 2 5 5 6" xfId="7282" xr:uid="{00000000-0005-0000-0000-0000E3130000}"/>
    <cellStyle name="Millares 2 5 5 6 2" xfId="16035" xr:uid="{B46E8807-1C12-4C3A-A4D2-9D1D7BAD837D}"/>
    <cellStyle name="Millares 2 5 5 6 2 2" xfId="51045" xr:uid="{7ACE7929-4D23-4CC4-BD2D-86A2CD446EEA}"/>
    <cellStyle name="Millares 2 5 5 6 2 3" xfId="33540" xr:uid="{029F4FDA-C3DF-4579-9FEF-2C7970552CC0}"/>
    <cellStyle name="Millares 2 5 5 6 3" xfId="42293" xr:uid="{DAA785CF-B5C7-46A2-9D87-8BE09AD7E65C}"/>
    <cellStyle name="Millares 2 5 5 6 4" xfId="24788" xr:uid="{327F0422-1780-44BA-91F4-64E1BA42AB18}"/>
    <cellStyle name="Millares 2 5 5 7" xfId="11659" xr:uid="{342310E1-D158-47E8-9B12-C1C23E81AA67}"/>
    <cellStyle name="Millares 2 5 5 7 2" xfId="46669" xr:uid="{050C9BE4-B698-4905-AF08-91849CC6AEE4}"/>
    <cellStyle name="Millares 2 5 5 7 3" xfId="29164" xr:uid="{BEDEB3B4-5849-4BEF-9D95-A6F38A144941}"/>
    <cellStyle name="Millares 2 5 5 8" xfId="37917" xr:uid="{1EBACB10-EB46-4D16-8E5E-6C79D9B67896}"/>
    <cellStyle name="Millares 2 5 5 9" xfId="20412" xr:uid="{EA2DBB8F-7117-4E37-9D53-C1C21F117356}"/>
    <cellStyle name="Millares 2 5 6" xfId="3121" xr:uid="{00000000-0005-0000-0000-0000E4130000}"/>
    <cellStyle name="Millares 2 5 6 2" xfId="3675" xr:uid="{00000000-0005-0000-0000-0000E5130000}"/>
    <cellStyle name="Millares 2 5 6 2 2" xfId="4771" xr:uid="{00000000-0005-0000-0000-0000E6130000}"/>
    <cellStyle name="Millares 2 5 6 2 2 2" xfId="6960" xr:uid="{00000000-0005-0000-0000-0000E7130000}"/>
    <cellStyle name="Millares 2 5 6 2 2 2 2" xfId="11337" xr:uid="{00000000-0005-0000-0000-0000E8130000}"/>
    <cellStyle name="Millares 2 5 6 2 2 2 2 2" xfId="20090" xr:uid="{80460A69-B423-4869-A302-55AA3E4B6158}"/>
    <cellStyle name="Millares 2 5 6 2 2 2 2 2 2" xfId="55100" xr:uid="{613BB18D-7513-476A-B10E-CE9C9927C752}"/>
    <cellStyle name="Millares 2 5 6 2 2 2 2 2 3" xfId="37595" xr:uid="{474D99A4-64F7-4004-A7DF-D0FDA10FA128}"/>
    <cellStyle name="Millares 2 5 6 2 2 2 2 3" xfId="46348" xr:uid="{B659FF7D-0B4A-4BF8-AC87-A8A778F2206B}"/>
    <cellStyle name="Millares 2 5 6 2 2 2 2 4" xfId="28843" xr:uid="{72216DFA-2C9C-41C9-BA03-7E8E19EE009B}"/>
    <cellStyle name="Millares 2 5 6 2 2 2 3" xfId="15714" xr:uid="{0057B47B-BA2A-441C-BFBC-7124215B41FC}"/>
    <cellStyle name="Millares 2 5 6 2 2 2 3 2" xfId="50724" xr:uid="{4C2D813C-BAEB-4D63-90BC-10DE2B824956}"/>
    <cellStyle name="Millares 2 5 6 2 2 2 3 3" xfId="33219" xr:uid="{5EA33289-738D-415F-989B-8EA9166F89B3}"/>
    <cellStyle name="Millares 2 5 6 2 2 2 4" xfId="41972" xr:uid="{C7D2887A-1467-4C07-988F-7514B69534C1}"/>
    <cellStyle name="Millares 2 5 6 2 2 2 5" xfId="24467" xr:uid="{4B0F6191-358F-4853-B36E-FA3C5FF47D29}"/>
    <cellStyle name="Millares 2 5 6 2 2 3" xfId="9149" xr:uid="{00000000-0005-0000-0000-0000E9130000}"/>
    <cellStyle name="Millares 2 5 6 2 2 3 2" xfId="17902" xr:uid="{CD4FC1AF-7D86-409F-8473-38134380118D}"/>
    <cellStyle name="Millares 2 5 6 2 2 3 2 2" xfId="52912" xr:uid="{A1989BAC-27FB-4810-A6F3-D653AEEFBDF1}"/>
    <cellStyle name="Millares 2 5 6 2 2 3 2 3" xfId="35407" xr:uid="{9696D1F5-8B74-498A-856A-A62E353177A9}"/>
    <cellStyle name="Millares 2 5 6 2 2 3 3" xfId="44160" xr:uid="{E7DD66D7-6A13-4156-AD00-4487125D571A}"/>
    <cellStyle name="Millares 2 5 6 2 2 3 4" xfId="26655" xr:uid="{EAA08DF4-788B-43F4-896B-2333610828C3}"/>
    <cellStyle name="Millares 2 5 6 2 2 4" xfId="13526" xr:uid="{E9537C8F-B10E-4412-AB50-A715CD481686}"/>
    <cellStyle name="Millares 2 5 6 2 2 4 2" xfId="48536" xr:uid="{5213B08E-A2BB-48C3-A51F-6E77B119FB96}"/>
    <cellStyle name="Millares 2 5 6 2 2 4 3" xfId="31031" xr:uid="{1578AEF0-C059-42FA-94EB-C930051BD60E}"/>
    <cellStyle name="Millares 2 5 6 2 2 5" xfId="39784" xr:uid="{0FB37CA1-83F8-43D2-9BAB-07393BE6632A}"/>
    <cellStyle name="Millares 2 5 6 2 2 6" xfId="22279" xr:uid="{DB31D3DC-9776-4897-9B09-145C06682F43}"/>
    <cellStyle name="Millares 2 5 6 2 3" xfId="5866" xr:uid="{00000000-0005-0000-0000-0000EA130000}"/>
    <cellStyle name="Millares 2 5 6 2 3 2" xfId="10243" xr:uid="{00000000-0005-0000-0000-0000EB130000}"/>
    <cellStyle name="Millares 2 5 6 2 3 2 2" xfId="18996" xr:uid="{00880627-AA24-4FEA-A281-F6AB9E7EBCD2}"/>
    <cellStyle name="Millares 2 5 6 2 3 2 2 2" xfId="54006" xr:uid="{2D22361D-D3B1-4CF6-893F-C6A512FEEDAA}"/>
    <cellStyle name="Millares 2 5 6 2 3 2 2 3" xfId="36501" xr:uid="{6BEB6714-C201-4152-AAFE-E1D5DA881FC5}"/>
    <cellStyle name="Millares 2 5 6 2 3 2 3" xfId="45254" xr:uid="{761F92CD-2FA2-4737-A292-B5A17A2C07F2}"/>
    <cellStyle name="Millares 2 5 6 2 3 2 4" xfId="27749" xr:uid="{DF668C94-05BB-41D0-8DCB-3B98C8D1672E}"/>
    <cellStyle name="Millares 2 5 6 2 3 3" xfId="14620" xr:uid="{5B9716B6-F6B4-4423-B1EA-25259568E901}"/>
    <cellStyle name="Millares 2 5 6 2 3 3 2" xfId="49630" xr:uid="{AA6E45A5-3082-42D8-920A-BE9FF44699CA}"/>
    <cellStyle name="Millares 2 5 6 2 3 3 3" xfId="32125" xr:uid="{15030B79-6023-4B07-B3F4-AD2CBA24A7AF}"/>
    <cellStyle name="Millares 2 5 6 2 3 4" xfId="40878" xr:uid="{B86578E1-34D9-420F-80FB-17C7601BA023}"/>
    <cellStyle name="Millares 2 5 6 2 3 5" xfId="23373" xr:uid="{84B3BE47-6E44-4CC4-8D8F-8E98052ED663}"/>
    <cellStyle name="Millares 2 5 6 2 4" xfId="8055" xr:uid="{00000000-0005-0000-0000-0000EC130000}"/>
    <cellStyle name="Millares 2 5 6 2 4 2" xfId="16808" xr:uid="{BBE6D562-73F3-4E18-AE80-4935103889D1}"/>
    <cellStyle name="Millares 2 5 6 2 4 2 2" xfId="51818" xr:uid="{F7AE264A-31E1-4FF9-9A48-03B168321CBA}"/>
    <cellStyle name="Millares 2 5 6 2 4 2 3" xfId="34313" xr:uid="{7DD3F09B-AA27-4254-80DE-C583140A7857}"/>
    <cellStyle name="Millares 2 5 6 2 4 3" xfId="43066" xr:uid="{25370438-EA72-431C-89AB-EF8277D5D814}"/>
    <cellStyle name="Millares 2 5 6 2 4 4" xfId="25561" xr:uid="{4F2FF3BB-5B26-4F35-9CB0-43439EE35DB8}"/>
    <cellStyle name="Millares 2 5 6 2 5" xfId="12432" xr:uid="{0F868DB7-9EE7-4AF1-AAAE-C57379481D74}"/>
    <cellStyle name="Millares 2 5 6 2 5 2" xfId="47442" xr:uid="{82CF372C-CDAB-45F7-A1C6-DDD54CB3F56E}"/>
    <cellStyle name="Millares 2 5 6 2 5 3" xfId="29937" xr:uid="{E6BA3E39-79DE-4019-B75D-C8263D71B35F}"/>
    <cellStyle name="Millares 2 5 6 2 6" xfId="38690" xr:uid="{F38AA1B1-2CD7-4829-94F1-480FEAF10035}"/>
    <cellStyle name="Millares 2 5 6 2 7" xfId="21185" xr:uid="{E9654DD7-1E5A-4AE5-B7DF-BC0BEF4F222F}"/>
    <cellStyle name="Millares 2 5 6 3" xfId="4223" xr:uid="{00000000-0005-0000-0000-0000ED130000}"/>
    <cellStyle name="Millares 2 5 6 3 2" xfId="6412" xr:uid="{00000000-0005-0000-0000-0000EE130000}"/>
    <cellStyle name="Millares 2 5 6 3 2 2" xfId="10789" xr:uid="{00000000-0005-0000-0000-0000EF130000}"/>
    <cellStyle name="Millares 2 5 6 3 2 2 2" xfId="19542" xr:uid="{315D81BC-81C4-4CCA-8E0E-07503850E7F0}"/>
    <cellStyle name="Millares 2 5 6 3 2 2 2 2" xfId="54552" xr:uid="{984BB6AA-BC20-47D9-9DA9-872571B490DC}"/>
    <cellStyle name="Millares 2 5 6 3 2 2 2 3" xfId="37047" xr:uid="{ADC2E815-F98E-4E79-9862-7CD58591A7E0}"/>
    <cellStyle name="Millares 2 5 6 3 2 2 3" xfId="45800" xr:uid="{48FB861E-355D-4B20-816D-4149635E61AC}"/>
    <cellStyle name="Millares 2 5 6 3 2 2 4" xfId="28295" xr:uid="{1EF0575E-94DA-42D5-9223-48D163587F25}"/>
    <cellStyle name="Millares 2 5 6 3 2 3" xfId="15166" xr:uid="{07B2331D-D199-4921-8DBA-0BD3E04971FE}"/>
    <cellStyle name="Millares 2 5 6 3 2 3 2" xfId="50176" xr:uid="{6C1A4440-D61C-4418-937A-6BD95C996E0E}"/>
    <cellStyle name="Millares 2 5 6 3 2 3 3" xfId="32671" xr:uid="{0A7BF9A9-CDD2-4CDC-875A-6FF8F2EA3588}"/>
    <cellStyle name="Millares 2 5 6 3 2 4" xfId="41424" xr:uid="{4DF45D0D-3C63-4232-9E53-F5241305FF8A}"/>
    <cellStyle name="Millares 2 5 6 3 2 5" xfId="23919" xr:uid="{580D05FF-277C-49CD-B7B8-8A0539FDEE9D}"/>
    <cellStyle name="Millares 2 5 6 3 3" xfId="8601" xr:uid="{00000000-0005-0000-0000-0000F0130000}"/>
    <cellStyle name="Millares 2 5 6 3 3 2" xfId="17354" xr:uid="{EF78A74C-88D4-44A1-8A5A-0C1E04DE37D9}"/>
    <cellStyle name="Millares 2 5 6 3 3 2 2" xfId="52364" xr:uid="{51199206-D4A4-4207-95AE-602A8921E275}"/>
    <cellStyle name="Millares 2 5 6 3 3 2 3" xfId="34859" xr:uid="{D2E2C688-E041-458E-B849-0A14B6F61864}"/>
    <cellStyle name="Millares 2 5 6 3 3 3" xfId="43612" xr:uid="{B9723E91-A901-4595-93DC-C31A56BF5C8B}"/>
    <cellStyle name="Millares 2 5 6 3 3 4" xfId="26107" xr:uid="{E1604B89-5695-4E60-81C2-30D94F7556DD}"/>
    <cellStyle name="Millares 2 5 6 3 4" xfId="12978" xr:uid="{F617F8D0-FAEF-4C59-A355-8375F2CFE3EC}"/>
    <cellStyle name="Millares 2 5 6 3 4 2" xfId="47988" xr:uid="{EAC77AF3-6ECF-4D07-BB1F-CCD55EBB6104}"/>
    <cellStyle name="Millares 2 5 6 3 4 3" xfId="30483" xr:uid="{19183915-065A-4DFE-97BA-33739FC9BB3E}"/>
    <cellStyle name="Millares 2 5 6 3 5" xfId="39236" xr:uid="{7E70CEEE-4C49-4EE1-A168-E654C91C6D18}"/>
    <cellStyle name="Millares 2 5 6 3 6" xfId="21731" xr:uid="{41564E5A-CFF5-48C9-AEC8-378541A950F9}"/>
    <cellStyle name="Millares 2 5 6 4" xfId="5318" xr:uid="{00000000-0005-0000-0000-0000F1130000}"/>
    <cellStyle name="Millares 2 5 6 4 2" xfId="9695" xr:uid="{00000000-0005-0000-0000-0000F2130000}"/>
    <cellStyle name="Millares 2 5 6 4 2 2" xfId="18448" xr:uid="{52B15A10-29FD-4CB9-AA08-F74D0CDFD62C}"/>
    <cellStyle name="Millares 2 5 6 4 2 2 2" xfId="53458" xr:uid="{0B5A18C1-550B-402C-9C28-332C74E67676}"/>
    <cellStyle name="Millares 2 5 6 4 2 2 3" xfId="35953" xr:uid="{F297C59A-14A4-4A3A-8E00-1B0F78660E93}"/>
    <cellStyle name="Millares 2 5 6 4 2 3" xfId="44706" xr:uid="{02393DA7-C860-4B76-87B9-5A02FCD24DDF}"/>
    <cellStyle name="Millares 2 5 6 4 2 4" xfId="27201" xr:uid="{F8E61B0B-FC0D-40EB-95F2-4A3D94C9A01A}"/>
    <cellStyle name="Millares 2 5 6 4 3" xfId="14072" xr:uid="{31A17156-8627-45D7-BD8F-D709849E15B3}"/>
    <cellStyle name="Millares 2 5 6 4 3 2" xfId="49082" xr:uid="{2B7DD0E1-059A-4617-BE6A-2CD7806C7BA5}"/>
    <cellStyle name="Millares 2 5 6 4 3 3" xfId="31577" xr:uid="{B0460BEB-70EF-48A0-AB6C-75AA3204DC94}"/>
    <cellStyle name="Millares 2 5 6 4 4" xfId="40330" xr:uid="{7FE18F40-FE28-4CA1-879C-99258AAA259C}"/>
    <cellStyle name="Millares 2 5 6 4 5" xfId="22825" xr:uid="{563FF679-36B4-4D78-BB4A-72F7B1130F16}"/>
    <cellStyle name="Millares 2 5 6 5" xfId="7507" xr:uid="{00000000-0005-0000-0000-0000F3130000}"/>
    <cellStyle name="Millares 2 5 6 5 2" xfId="16260" xr:uid="{8F8F234B-0025-409D-BCEC-346243249D73}"/>
    <cellStyle name="Millares 2 5 6 5 2 2" xfId="51270" xr:uid="{7679E777-3BE3-487A-852F-DD0EA77225BE}"/>
    <cellStyle name="Millares 2 5 6 5 2 3" xfId="33765" xr:uid="{86382631-8F54-4A32-9933-36C63D89C5AF}"/>
    <cellStyle name="Millares 2 5 6 5 3" xfId="42518" xr:uid="{55BC157F-0314-4A4D-B205-164D65907BE5}"/>
    <cellStyle name="Millares 2 5 6 5 4" xfId="25013" xr:uid="{A9CBB492-E8FA-4D45-92D3-44BDE198E147}"/>
    <cellStyle name="Millares 2 5 6 6" xfId="11884" xr:uid="{571B5EEA-6419-4B07-A8FF-1544C95E3B74}"/>
    <cellStyle name="Millares 2 5 6 6 2" xfId="46894" xr:uid="{1780D910-B440-44B3-986C-52C2FE89F14B}"/>
    <cellStyle name="Millares 2 5 6 6 3" xfId="29389" xr:uid="{8A7C8490-C339-40D6-9C2D-40BFA9857EF9}"/>
    <cellStyle name="Millares 2 5 6 7" xfId="38142" xr:uid="{FF5BAF65-5481-41ED-824E-572E34B5E2CE}"/>
    <cellStyle name="Millares 2 5 6 8" xfId="20637" xr:uid="{8A820683-4369-4720-8BDD-BBDE84C17B68}"/>
    <cellStyle name="Millares 2 5 7" xfId="3400" xr:uid="{00000000-0005-0000-0000-0000F4130000}"/>
    <cellStyle name="Millares 2 5 7 2" xfId="4497" xr:uid="{00000000-0005-0000-0000-0000F5130000}"/>
    <cellStyle name="Millares 2 5 7 2 2" xfId="6686" xr:uid="{00000000-0005-0000-0000-0000F6130000}"/>
    <cellStyle name="Millares 2 5 7 2 2 2" xfId="11063" xr:uid="{00000000-0005-0000-0000-0000F7130000}"/>
    <cellStyle name="Millares 2 5 7 2 2 2 2" xfId="19816" xr:uid="{11D9C1FE-F25B-4618-BC3C-A6B2A4D503C5}"/>
    <cellStyle name="Millares 2 5 7 2 2 2 2 2" xfId="54826" xr:uid="{7454D5AE-3AA9-4A45-B166-81A33F9EF966}"/>
    <cellStyle name="Millares 2 5 7 2 2 2 2 3" xfId="37321" xr:uid="{7EF4E4AA-C974-4808-97C4-353730532E90}"/>
    <cellStyle name="Millares 2 5 7 2 2 2 3" xfId="46074" xr:uid="{9DCED475-546F-44CD-81C3-60F4C7654638}"/>
    <cellStyle name="Millares 2 5 7 2 2 2 4" xfId="28569" xr:uid="{B76B3AA6-59BC-42E5-8D47-3A24C89C0893}"/>
    <cellStyle name="Millares 2 5 7 2 2 3" xfId="15440" xr:uid="{1A361354-9C36-4C9B-8A4C-FA5C2BE796D8}"/>
    <cellStyle name="Millares 2 5 7 2 2 3 2" xfId="50450" xr:uid="{57DDE687-BDDB-439F-AB1F-46A41AB45BA7}"/>
    <cellStyle name="Millares 2 5 7 2 2 3 3" xfId="32945" xr:uid="{14958BB4-D933-4B05-B601-3710A08EF6AB}"/>
    <cellStyle name="Millares 2 5 7 2 2 4" xfId="41698" xr:uid="{A0A67E68-CAE0-48B4-A26D-E697D83A4690}"/>
    <cellStyle name="Millares 2 5 7 2 2 5" xfId="24193" xr:uid="{E003C8F6-B932-4417-9A0A-2A449B97821A}"/>
    <cellStyle name="Millares 2 5 7 2 3" xfId="8875" xr:uid="{00000000-0005-0000-0000-0000F8130000}"/>
    <cellStyle name="Millares 2 5 7 2 3 2" xfId="17628" xr:uid="{28B912DE-AA22-4BAF-A0FA-742E93D2645D}"/>
    <cellStyle name="Millares 2 5 7 2 3 2 2" xfId="52638" xr:uid="{E58245DC-1D4A-46BE-B8E2-58A41661AB87}"/>
    <cellStyle name="Millares 2 5 7 2 3 2 3" xfId="35133" xr:uid="{2EDD5650-5CA4-480C-B159-51460C674F97}"/>
    <cellStyle name="Millares 2 5 7 2 3 3" xfId="43886" xr:uid="{81539A57-3177-4E5A-9CDD-17FD84F98A91}"/>
    <cellStyle name="Millares 2 5 7 2 3 4" xfId="26381" xr:uid="{09B66C66-8835-430D-97D4-D27221FE0D18}"/>
    <cellStyle name="Millares 2 5 7 2 4" xfId="13252" xr:uid="{4508D71D-5AAD-4720-AD3B-C3F81276A9EB}"/>
    <cellStyle name="Millares 2 5 7 2 4 2" xfId="48262" xr:uid="{02CB640C-B023-4D97-98E7-86410988FF89}"/>
    <cellStyle name="Millares 2 5 7 2 4 3" xfId="30757" xr:uid="{6A456DB5-2BCA-4B07-84A9-1AF5ABF7A3F4}"/>
    <cellStyle name="Millares 2 5 7 2 5" xfId="39510" xr:uid="{49A0E29D-6E1D-4862-A58C-6FD752909F88}"/>
    <cellStyle name="Millares 2 5 7 2 6" xfId="22005" xr:uid="{DBDC8080-04DB-4ADB-822D-0DC3DD8A99A3}"/>
    <cellStyle name="Millares 2 5 7 3" xfId="5592" xr:uid="{00000000-0005-0000-0000-0000F9130000}"/>
    <cellStyle name="Millares 2 5 7 3 2" xfId="9969" xr:uid="{00000000-0005-0000-0000-0000FA130000}"/>
    <cellStyle name="Millares 2 5 7 3 2 2" xfId="18722" xr:uid="{7D3B8563-DBC1-4FE2-B745-1405AACA809B}"/>
    <cellStyle name="Millares 2 5 7 3 2 2 2" xfId="53732" xr:uid="{2A9B0A5A-6F9D-4C9E-B413-3EFFD89273DF}"/>
    <cellStyle name="Millares 2 5 7 3 2 2 3" xfId="36227" xr:uid="{9DEA475F-0982-4D44-A99A-59B7E3AC2516}"/>
    <cellStyle name="Millares 2 5 7 3 2 3" xfId="44980" xr:uid="{6B437A35-EE1B-42D2-947C-3C7B8BE11211}"/>
    <cellStyle name="Millares 2 5 7 3 2 4" xfId="27475" xr:uid="{1CFAF0D5-0C49-485D-8EA4-6A18F0616AF9}"/>
    <cellStyle name="Millares 2 5 7 3 3" xfId="14346" xr:uid="{323276C5-B838-49DA-80BC-BA35781DDEC9}"/>
    <cellStyle name="Millares 2 5 7 3 3 2" xfId="49356" xr:uid="{6225A9E9-88FD-4FDB-943F-0D453EBBBEBA}"/>
    <cellStyle name="Millares 2 5 7 3 3 3" xfId="31851" xr:uid="{40DC8FFD-A8F3-4992-9F64-25C6B6DFB717}"/>
    <cellStyle name="Millares 2 5 7 3 4" xfId="40604" xr:uid="{5769A1B6-F1A0-4165-82DC-FA61AC60E6DF}"/>
    <cellStyle name="Millares 2 5 7 3 5" xfId="23099" xr:uid="{5CEF717A-C619-498E-BB62-155DC1B5BEA7}"/>
    <cellStyle name="Millares 2 5 7 4" xfId="7781" xr:uid="{00000000-0005-0000-0000-0000FB130000}"/>
    <cellStyle name="Millares 2 5 7 4 2" xfId="16534" xr:uid="{93C10A4E-8392-4705-9072-8A66FB73EEA8}"/>
    <cellStyle name="Millares 2 5 7 4 2 2" xfId="51544" xr:uid="{8F2ADBE0-5584-430B-AFE3-34606B9D99BC}"/>
    <cellStyle name="Millares 2 5 7 4 2 3" xfId="34039" xr:uid="{1D70148C-4F12-443B-84F9-5FD7CE2C18D0}"/>
    <cellStyle name="Millares 2 5 7 4 3" xfId="42792" xr:uid="{81310D7E-2F27-400B-9FDC-6CAC21B522A8}"/>
    <cellStyle name="Millares 2 5 7 4 4" xfId="25287" xr:uid="{D9EA7400-05DD-4F00-8C72-D704D86B4101}"/>
    <cellStyle name="Millares 2 5 7 5" xfId="12158" xr:uid="{FE5445C5-D162-4710-A86D-9A709653AF46}"/>
    <cellStyle name="Millares 2 5 7 5 2" xfId="47168" xr:uid="{C85AE190-1DF4-4DB0-970F-6CE707CE800D}"/>
    <cellStyle name="Millares 2 5 7 5 3" xfId="29663" xr:uid="{5A6E0E97-95E1-4BA6-B267-EC315377DFB1}"/>
    <cellStyle name="Millares 2 5 7 6" xfId="38416" xr:uid="{D7A61433-D548-4DE0-A9C2-0C134FACA299}"/>
    <cellStyle name="Millares 2 5 7 7" xfId="20911" xr:uid="{CB838B05-4492-478D-8148-2358EBB507C9}"/>
    <cellStyle name="Millares 2 5 8" xfId="3950" xr:uid="{00000000-0005-0000-0000-0000FC130000}"/>
    <cellStyle name="Millares 2 5 8 2" xfId="6139" xr:uid="{00000000-0005-0000-0000-0000FD130000}"/>
    <cellStyle name="Millares 2 5 8 2 2" xfId="10516" xr:uid="{00000000-0005-0000-0000-0000FE130000}"/>
    <cellStyle name="Millares 2 5 8 2 2 2" xfId="19269" xr:uid="{D9E7E62B-1204-4966-A3AE-41CE4E2DA5FB}"/>
    <cellStyle name="Millares 2 5 8 2 2 2 2" xfId="54279" xr:uid="{9CFCD940-8EEA-4FDE-B3BE-829BDCABD7C1}"/>
    <cellStyle name="Millares 2 5 8 2 2 2 3" xfId="36774" xr:uid="{6F2E7CF9-6D84-4ED2-88B1-05ADDEE5AE35}"/>
    <cellStyle name="Millares 2 5 8 2 2 3" xfId="45527" xr:uid="{4D28239D-134D-4C70-A962-A45DCFC62815}"/>
    <cellStyle name="Millares 2 5 8 2 2 4" xfId="28022" xr:uid="{BF86BE47-4260-4C02-8922-9F218B561C3B}"/>
    <cellStyle name="Millares 2 5 8 2 3" xfId="14893" xr:uid="{00352AC2-CDBB-4C69-9DA9-0FF3A1259155}"/>
    <cellStyle name="Millares 2 5 8 2 3 2" xfId="49903" xr:uid="{0CE6F152-4CDB-4F70-B70D-106AC54F7A96}"/>
    <cellStyle name="Millares 2 5 8 2 3 3" xfId="32398" xr:uid="{6BE5B94E-9B78-4455-9150-7C347AEF6CAE}"/>
    <cellStyle name="Millares 2 5 8 2 4" xfId="41151" xr:uid="{CD651439-59BF-4980-B86C-0620CC5B69C6}"/>
    <cellStyle name="Millares 2 5 8 2 5" xfId="23646" xr:uid="{B3B71AA6-B473-4553-A30C-B203AE178521}"/>
    <cellStyle name="Millares 2 5 8 3" xfId="8328" xr:uid="{00000000-0005-0000-0000-0000FF130000}"/>
    <cellStyle name="Millares 2 5 8 3 2" xfId="17081" xr:uid="{41C9863E-DDEF-46D6-8EFB-F327D37A0D0A}"/>
    <cellStyle name="Millares 2 5 8 3 2 2" xfId="52091" xr:uid="{40626E0E-6A64-466F-9CC5-E3E1329DBA89}"/>
    <cellStyle name="Millares 2 5 8 3 2 3" xfId="34586" xr:uid="{1ACDE66F-D0DC-4D95-BD50-355F0BC0DF21}"/>
    <cellStyle name="Millares 2 5 8 3 3" xfId="43339" xr:uid="{0672E51C-04B4-4DD4-A8F9-03362051A23D}"/>
    <cellStyle name="Millares 2 5 8 3 4" xfId="25834" xr:uid="{724D3F80-99B2-4859-A032-0C5933A762BD}"/>
    <cellStyle name="Millares 2 5 8 4" xfId="12705" xr:uid="{1219D42D-C096-4577-8BBA-72EC87FA635E}"/>
    <cellStyle name="Millares 2 5 8 4 2" xfId="47715" xr:uid="{B0B67AEA-99A5-44AB-8C08-2C8B02E552C0}"/>
    <cellStyle name="Millares 2 5 8 4 3" xfId="30210" xr:uid="{8C234202-5108-43B6-89E0-03CDC1242A96}"/>
    <cellStyle name="Millares 2 5 8 5" xfId="38963" xr:uid="{73083864-2BD2-4460-AB73-3DD56095F871}"/>
    <cellStyle name="Millares 2 5 8 6" xfId="21458" xr:uid="{573A3577-7007-45D4-BF3D-D3B8E57E3F4E}"/>
    <cellStyle name="Millares 2 5 9" xfId="5045" xr:uid="{00000000-0005-0000-0000-000000140000}"/>
    <cellStyle name="Millares 2 5 9 2" xfId="9422" xr:uid="{00000000-0005-0000-0000-000001140000}"/>
    <cellStyle name="Millares 2 5 9 2 2" xfId="18175" xr:uid="{DEC239F8-9E39-4203-9970-F0487D6249C4}"/>
    <cellStyle name="Millares 2 5 9 2 2 2" xfId="53185" xr:uid="{332A18E3-EEBC-46C0-BABD-17898FFEE1E5}"/>
    <cellStyle name="Millares 2 5 9 2 2 3" xfId="35680" xr:uid="{60A570A8-DA49-415F-99B2-E4AAED0F2EFD}"/>
    <cellStyle name="Millares 2 5 9 2 3" xfId="44433" xr:uid="{DBFED443-31EE-43AC-8995-C9B8F5C21696}"/>
    <cellStyle name="Millares 2 5 9 2 4" xfId="26928" xr:uid="{F4C72BD5-230E-4F36-952D-7B8C02774C93}"/>
    <cellStyle name="Millares 2 5 9 3" xfId="13799" xr:uid="{2A17E41F-05F2-457A-959C-1ED8383D4B43}"/>
    <cellStyle name="Millares 2 5 9 3 2" xfId="48809" xr:uid="{EB2886CA-8824-4E3E-BF58-73AE12BBFB48}"/>
    <cellStyle name="Millares 2 5 9 3 3" xfId="31304" xr:uid="{E1C1AB44-5C24-483E-AC35-7F21008C00FF}"/>
    <cellStyle name="Millares 2 5 9 4" xfId="40057" xr:uid="{79015FCF-EE72-4E06-800F-1CB5F1C23B46}"/>
    <cellStyle name="Millares 2 5 9 5" xfId="22552" xr:uid="{22AE1618-FCFA-48DE-B9D0-4C4BB470CF63}"/>
    <cellStyle name="Millares 2 6" xfId="223" xr:uid="{00000000-0005-0000-0000-000002140000}"/>
    <cellStyle name="Millares 2 6 10" xfId="7236" xr:uid="{00000000-0005-0000-0000-000003140000}"/>
    <cellStyle name="Millares 2 6 10 2" xfId="15989" xr:uid="{BC3E8159-DF54-4957-8254-9809D122E820}"/>
    <cellStyle name="Millares 2 6 10 2 2" xfId="50999" xr:uid="{98E43BB2-5A5B-4602-B6B3-8309FA79E4E4}"/>
    <cellStyle name="Millares 2 6 10 2 3" xfId="33494" xr:uid="{3BCBD665-6BF0-4EB0-B354-B80331620899}"/>
    <cellStyle name="Millares 2 6 10 3" xfId="42247" xr:uid="{68796F0B-7178-4BF9-BE68-979AA6265D36}"/>
    <cellStyle name="Millares 2 6 10 4" xfId="24742" xr:uid="{F3371028-36F9-49E7-82A3-4C30015B5475}"/>
    <cellStyle name="Millares 2 6 11" xfId="11613" xr:uid="{8F4DED21-B744-46AC-A1C4-5D62E5E934C0}"/>
    <cellStyle name="Millares 2 6 11 2" xfId="46623" xr:uid="{C6952840-684F-407D-B9D8-533720AF5FE6}"/>
    <cellStyle name="Millares 2 6 11 3" xfId="29118" xr:uid="{D09338D9-5A4D-4202-8C9D-AF2FB19277FF}"/>
    <cellStyle name="Millares 2 6 12" xfId="37871" xr:uid="{0165AAD4-B7AE-40FB-AA3F-033EBAF85EDC}"/>
    <cellStyle name="Millares 2 6 13" xfId="20366" xr:uid="{A7098EA0-179F-457D-93C2-DE01BDABB95A}"/>
    <cellStyle name="Millares 2 6 2" xfId="224" xr:uid="{00000000-0005-0000-0000-000004140000}"/>
    <cellStyle name="Millares 2 6 2 10" xfId="11614" xr:uid="{D9F277C1-0916-4D7A-BE7E-21EA1BDC707D}"/>
    <cellStyle name="Millares 2 6 2 10 2" xfId="46624" xr:uid="{428CF3FE-BB86-44B3-B41A-D1615688E337}"/>
    <cellStyle name="Millares 2 6 2 10 3" xfId="29119" xr:uid="{657D7E04-7F8A-483C-8BB7-7523E7AE9479}"/>
    <cellStyle name="Millares 2 6 2 11" xfId="37872" xr:uid="{3CF6ED2A-E7DD-4D94-A379-3178114C9464}"/>
    <cellStyle name="Millares 2 6 2 12" xfId="20367" xr:uid="{CD0F2866-5F7B-4E1B-AC70-ADFC88FD48DF}"/>
    <cellStyle name="Millares 2 6 2 2" xfId="2953" xr:uid="{00000000-0005-0000-0000-000005140000}"/>
    <cellStyle name="Millares 2 6 2 2 10" xfId="20470" xr:uid="{72862825-DD5E-42AF-A3CA-21C7724A2398}"/>
    <cellStyle name="Millares 2 6 2 2 2" xfId="3065" xr:uid="{00000000-0005-0000-0000-000006140000}"/>
    <cellStyle name="Millares 2 6 2 2 2 2" xfId="3341" xr:uid="{00000000-0005-0000-0000-000007140000}"/>
    <cellStyle name="Millares 2 6 2 2 2 2 2" xfId="3894" xr:uid="{00000000-0005-0000-0000-000008140000}"/>
    <cellStyle name="Millares 2 6 2 2 2 2 2 2" xfId="4990" xr:uid="{00000000-0005-0000-0000-000009140000}"/>
    <cellStyle name="Millares 2 6 2 2 2 2 2 2 2" xfId="7179" xr:uid="{00000000-0005-0000-0000-00000A140000}"/>
    <cellStyle name="Millares 2 6 2 2 2 2 2 2 2 2" xfId="11556" xr:uid="{00000000-0005-0000-0000-00000B140000}"/>
    <cellStyle name="Millares 2 6 2 2 2 2 2 2 2 2 2" xfId="20309" xr:uid="{E9D59A5E-6C4E-4D39-8890-95C23526AAB1}"/>
    <cellStyle name="Millares 2 6 2 2 2 2 2 2 2 2 2 2" xfId="55319" xr:uid="{46EC80C7-2AF2-4CFF-B546-9563C1C2C43A}"/>
    <cellStyle name="Millares 2 6 2 2 2 2 2 2 2 2 2 3" xfId="37814" xr:uid="{4764AABD-4A53-44E0-B635-D9C7187E8D2E}"/>
    <cellStyle name="Millares 2 6 2 2 2 2 2 2 2 2 3" xfId="46567" xr:uid="{E375E4BC-B4D2-46AD-AA4A-967C5104FDC8}"/>
    <cellStyle name="Millares 2 6 2 2 2 2 2 2 2 2 4" xfId="29062" xr:uid="{3B487138-AB17-4610-B0CF-5E06614665C2}"/>
    <cellStyle name="Millares 2 6 2 2 2 2 2 2 2 3" xfId="15933" xr:uid="{1F3E94E9-C24B-465E-85E5-AD65C1974C68}"/>
    <cellStyle name="Millares 2 6 2 2 2 2 2 2 2 3 2" xfId="50943" xr:uid="{6D99223D-A001-4919-9761-31ADA913CF01}"/>
    <cellStyle name="Millares 2 6 2 2 2 2 2 2 2 3 3" xfId="33438" xr:uid="{B9B3D1A8-8511-40C7-A7B2-0B01127F54F8}"/>
    <cellStyle name="Millares 2 6 2 2 2 2 2 2 2 4" xfId="42191" xr:uid="{4F5C29F5-8573-45BE-82CB-B4DF39E9A055}"/>
    <cellStyle name="Millares 2 6 2 2 2 2 2 2 2 5" xfId="24686" xr:uid="{A1C38FAD-F67D-4E87-B4CC-F437E5257C3C}"/>
    <cellStyle name="Millares 2 6 2 2 2 2 2 2 3" xfId="9368" xr:uid="{00000000-0005-0000-0000-00000C140000}"/>
    <cellStyle name="Millares 2 6 2 2 2 2 2 2 3 2" xfId="18121" xr:uid="{55C3CAAB-19DD-4D09-84FE-CD062D623D72}"/>
    <cellStyle name="Millares 2 6 2 2 2 2 2 2 3 2 2" xfId="53131" xr:uid="{00970E7B-B7C6-469D-84F8-E6685BAAFDD5}"/>
    <cellStyle name="Millares 2 6 2 2 2 2 2 2 3 2 3" xfId="35626" xr:uid="{86117A02-1386-4254-B3CD-4284C06C2A48}"/>
    <cellStyle name="Millares 2 6 2 2 2 2 2 2 3 3" xfId="44379" xr:uid="{117BF37E-E3DA-40C5-BD5F-6A880922B889}"/>
    <cellStyle name="Millares 2 6 2 2 2 2 2 2 3 4" xfId="26874" xr:uid="{0D56CFA2-EEEE-4BF0-A63E-4C1E0C3BCF08}"/>
    <cellStyle name="Millares 2 6 2 2 2 2 2 2 4" xfId="13745" xr:uid="{C27BAAFD-9CCC-4E90-993E-08443F5DEB74}"/>
    <cellStyle name="Millares 2 6 2 2 2 2 2 2 4 2" xfId="48755" xr:uid="{C4B81261-A818-44DD-B364-EF2E539E91C2}"/>
    <cellStyle name="Millares 2 6 2 2 2 2 2 2 4 3" xfId="31250" xr:uid="{CFBE1881-40FD-4C2C-A6E7-CC9A22B3A949}"/>
    <cellStyle name="Millares 2 6 2 2 2 2 2 2 5" xfId="40003" xr:uid="{F43A87A2-59FF-4DDD-B1D2-6622D51542CA}"/>
    <cellStyle name="Millares 2 6 2 2 2 2 2 2 6" xfId="22498" xr:uid="{ECB43C8A-9A09-4CFC-94F2-2F137DDBC49B}"/>
    <cellStyle name="Millares 2 6 2 2 2 2 2 3" xfId="6085" xr:uid="{00000000-0005-0000-0000-00000D140000}"/>
    <cellStyle name="Millares 2 6 2 2 2 2 2 3 2" xfId="10462" xr:uid="{00000000-0005-0000-0000-00000E140000}"/>
    <cellStyle name="Millares 2 6 2 2 2 2 2 3 2 2" xfId="19215" xr:uid="{A4AAD7BC-3702-4D29-8572-77B53855A96E}"/>
    <cellStyle name="Millares 2 6 2 2 2 2 2 3 2 2 2" xfId="54225" xr:uid="{F8AB37F9-EC2E-463B-886F-9DD74C4A1421}"/>
    <cellStyle name="Millares 2 6 2 2 2 2 2 3 2 2 3" xfId="36720" xr:uid="{D93FF6A4-A3C8-40AB-B160-E26DE0FD2A80}"/>
    <cellStyle name="Millares 2 6 2 2 2 2 2 3 2 3" xfId="45473" xr:uid="{66E1A7DE-F4EE-4F37-9331-6C79411AD957}"/>
    <cellStyle name="Millares 2 6 2 2 2 2 2 3 2 4" xfId="27968" xr:uid="{66EA5E57-1F45-46EC-BC9F-E23AC5981021}"/>
    <cellStyle name="Millares 2 6 2 2 2 2 2 3 3" xfId="14839" xr:uid="{324491F4-1D09-48A1-9004-754AA4CBADAD}"/>
    <cellStyle name="Millares 2 6 2 2 2 2 2 3 3 2" xfId="49849" xr:uid="{35D11DAF-6685-424E-927A-1E68631E7383}"/>
    <cellStyle name="Millares 2 6 2 2 2 2 2 3 3 3" xfId="32344" xr:uid="{06C5DCB4-DF62-4B96-B1CC-BD64AB07CF21}"/>
    <cellStyle name="Millares 2 6 2 2 2 2 2 3 4" xfId="41097" xr:uid="{670EB8FA-F8AC-4B8E-A902-BD8B714D28DD}"/>
    <cellStyle name="Millares 2 6 2 2 2 2 2 3 5" xfId="23592" xr:uid="{27D24671-5FFB-475F-B276-697BF920FFFA}"/>
    <cellStyle name="Millares 2 6 2 2 2 2 2 4" xfId="8274" xr:uid="{00000000-0005-0000-0000-00000F140000}"/>
    <cellStyle name="Millares 2 6 2 2 2 2 2 4 2" xfId="17027" xr:uid="{BD2FD5C0-3F95-46EB-9B14-26321744901C}"/>
    <cellStyle name="Millares 2 6 2 2 2 2 2 4 2 2" xfId="52037" xr:uid="{C60505BC-904D-41F2-855A-16F6D6746037}"/>
    <cellStyle name="Millares 2 6 2 2 2 2 2 4 2 3" xfId="34532" xr:uid="{CF8CCC2F-E0AD-4058-B395-09D021ED0AD8}"/>
    <cellStyle name="Millares 2 6 2 2 2 2 2 4 3" xfId="43285" xr:uid="{84F2DC05-8054-4CF6-BEC6-FFEC659402F2}"/>
    <cellStyle name="Millares 2 6 2 2 2 2 2 4 4" xfId="25780" xr:uid="{D8FF060E-2157-4607-853E-EE9006B5BCB0}"/>
    <cellStyle name="Millares 2 6 2 2 2 2 2 5" xfId="12651" xr:uid="{FDB7FDD0-5D44-44AA-8D5F-51256D27653F}"/>
    <cellStyle name="Millares 2 6 2 2 2 2 2 5 2" xfId="47661" xr:uid="{5AFA2C22-E98F-4341-B04E-DCA118E9DF53}"/>
    <cellStyle name="Millares 2 6 2 2 2 2 2 5 3" xfId="30156" xr:uid="{49CF392C-431C-40CD-A2A6-C4424EF24B8C}"/>
    <cellStyle name="Millares 2 6 2 2 2 2 2 6" xfId="38909" xr:uid="{9E29DA46-4F35-4821-B592-8E84C0BEB39A}"/>
    <cellStyle name="Millares 2 6 2 2 2 2 2 7" xfId="21404" xr:uid="{947F9252-E703-493D-828B-28B35B704DB2}"/>
    <cellStyle name="Millares 2 6 2 2 2 2 3" xfId="4442" xr:uid="{00000000-0005-0000-0000-000010140000}"/>
    <cellStyle name="Millares 2 6 2 2 2 2 3 2" xfId="6631" xr:uid="{00000000-0005-0000-0000-000011140000}"/>
    <cellStyle name="Millares 2 6 2 2 2 2 3 2 2" xfId="11008" xr:uid="{00000000-0005-0000-0000-000012140000}"/>
    <cellStyle name="Millares 2 6 2 2 2 2 3 2 2 2" xfId="19761" xr:uid="{5BF19C07-335B-4B30-A9CD-BE735B25223E}"/>
    <cellStyle name="Millares 2 6 2 2 2 2 3 2 2 2 2" xfId="54771" xr:uid="{785724D9-6135-4CED-BB1B-06CEF2115838}"/>
    <cellStyle name="Millares 2 6 2 2 2 2 3 2 2 2 3" xfId="37266" xr:uid="{D22433E6-B3EA-4516-86D9-C2D779476AFB}"/>
    <cellStyle name="Millares 2 6 2 2 2 2 3 2 2 3" xfId="46019" xr:uid="{F042F98C-7713-48BD-9C72-1BC5197B31B6}"/>
    <cellStyle name="Millares 2 6 2 2 2 2 3 2 2 4" xfId="28514" xr:uid="{8F8208F8-9782-4E9D-9AB3-C2E01804F7A4}"/>
    <cellStyle name="Millares 2 6 2 2 2 2 3 2 3" xfId="15385" xr:uid="{784E871C-A387-44E5-907C-4A0017DA6ADE}"/>
    <cellStyle name="Millares 2 6 2 2 2 2 3 2 3 2" xfId="50395" xr:uid="{7BD68420-D791-448F-B232-3B2FF12CB2BA}"/>
    <cellStyle name="Millares 2 6 2 2 2 2 3 2 3 3" xfId="32890" xr:uid="{B614505E-EC79-4941-9ED2-3A4DA7C0A5D7}"/>
    <cellStyle name="Millares 2 6 2 2 2 2 3 2 4" xfId="41643" xr:uid="{7F6A5947-5072-4B5E-8BA3-AD4D82F2C909}"/>
    <cellStyle name="Millares 2 6 2 2 2 2 3 2 5" xfId="24138" xr:uid="{DC500456-1751-4FB8-AB6A-E0EF789DF685}"/>
    <cellStyle name="Millares 2 6 2 2 2 2 3 3" xfId="8820" xr:uid="{00000000-0005-0000-0000-000013140000}"/>
    <cellStyle name="Millares 2 6 2 2 2 2 3 3 2" xfId="17573" xr:uid="{E5801802-2FF5-4C9E-BE6E-FF2B4A3E6267}"/>
    <cellStyle name="Millares 2 6 2 2 2 2 3 3 2 2" xfId="52583" xr:uid="{5BB73B05-C513-4E4B-BF6B-971ED92B99C6}"/>
    <cellStyle name="Millares 2 6 2 2 2 2 3 3 2 3" xfId="35078" xr:uid="{F8D06E8A-FDC3-4C1D-93F1-DB5829EFE692}"/>
    <cellStyle name="Millares 2 6 2 2 2 2 3 3 3" xfId="43831" xr:uid="{0B979643-A7A5-4FEE-994B-32D54AE05EB4}"/>
    <cellStyle name="Millares 2 6 2 2 2 2 3 3 4" xfId="26326" xr:uid="{952CE4DF-02A5-4411-8A41-BC1E126CF9C5}"/>
    <cellStyle name="Millares 2 6 2 2 2 2 3 4" xfId="13197" xr:uid="{7ED577F0-1A62-46B2-84DC-5A3DF9058963}"/>
    <cellStyle name="Millares 2 6 2 2 2 2 3 4 2" xfId="48207" xr:uid="{49E86336-8FC8-4DCA-A7F2-7B3FC715D24D}"/>
    <cellStyle name="Millares 2 6 2 2 2 2 3 4 3" xfId="30702" xr:uid="{A8CA6430-7863-4D6C-A562-DEB1CD0B001F}"/>
    <cellStyle name="Millares 2 6 2 2 2 2 3 5" xfId="39455" xr:uid="{36E8E257-BDD2-4AE1-85C8-B87C9D9AE6F5}"/>
    <cellStyle name="Millares 2 6 2 2 2 2 3 6" xfId="21950" xr:uid="{2CB47870-1AC6-4E0A-B2A0-B72FFB3DF40D}"/>
    <cellStyle name="Millares 2 6 2 2 2 2 4" xfId="5537" xr:uid="{00000000-0005-0000-0000-000014140000}"/>
    <cellStyle name="Millares 2 6 2 2 2 2 4 2" xfId="9914" xr:uid="{00000000-0005-0000-0000-000015140000}"/>
    <cellStyle name="Millares 2 6 2 2 2 2 4 2 2" xfId="18667" xr:uid="{7129A6DE-CB41-4EFA-BABE-75ECDEB0367D}"/>
    <cellStyle name="Millares 2 6 2 2 2 2 4 2 2 2" xfId="53677" xr:uid="{280A0ACF-32CD-4698-AA7C-0174DB2EB2AB}"/>
    <cellStyle name="Millares 2 6 2 2 2 2 4 2 2 3" xfId="36172" xr:uid="{63782747-B449-4279-8FD5-3F7CB0497959}"/>
    <cellStyle name="Millares 2 6 2 2 2 2 4 2 3" xfId="44925" xr:uid="{B51AD2C1-A7AA-4C4A-855F-4D73EA8B4B20}"/>
    <cellStyle name="Millares 2 6 2 2 2 2 4 2 4" xfId="27420" xr:uid="{AEB71AD5-139A-423B-B6B4-46907F2BE838}"/>
    <cellStyle name="Millares 2 6 2 2 2 2 4 3" xfId="14291" xr:uid="{63A81A47-3FE3-4324-91AE-4F5C638AF9A2}"/>
    <cellStyle name="Millares 2 6 2 2 2 2 4 3 2" xfId="49301" xr:uid="{7BA74FE5-9F33-4CBC-930D-9D0431588E99}"/>
    <cellStyle name="Millares 2 6 2 2 2 2 4 3 3" xfId="31796" xr:uid="{941E87BA-8D71-415B-B22C-10FAE613BDCD}"/>
    <cellStyle name="Millares 2 6 2 2 2 2 4 4" xfId="40549" xr:uid="{B6BA1A91-A80C-4532-9FBD-E7D131F3D618}"/>
    <cellStyle name="Millares 2 6 2 2 2 2 4 5" xfId="23044" xr:uid="{DA074F04-FD9B-438E-A852-10709AEE9B55}"/>
    <cellStyle name="Millares 2 6 2 2 2 2 5" xfId="7726" xr:uid="{00000000-0005-0000-0000-000016140000}"/>
    <cellStyle name="Millares 2 6 2 2 2 2 5 2" xfId="16479" xr:uid="{EE613002-EABC-4909-9245-1353FD2D865A}"/>
    <cellStyle name="Millares 2 6 2 2 2 2 5 2 2" xfId="51489" xr:uid="{DE5893C5-4057-4A9F-8FDA-A013076CD85F}"/>
    <cellStyle name="Millares 2 6 2 2 2 2 5 2 3" xfId="33984" xr:uid="{F22C0FC0-F415-43C7-AC79-29EC413FF04C}"/>
    <cellStyle name="Millares 2 6 2 2 2 2 5 3" xfId="42737" xr:uid="{95F76234-02AC-441B-B3BC-AC23AAE4357F}"/>
    <cellStyle name="Millares 2 6 2 2 2 2 5 4" xfId="25232" xr:uid="{DB95A8D7-4239-464A-A688-44D5D714890B}"/>
    <cellStyle name="Millares 2 6 2 2 2 2 6" xfId="12103" xr:uid="{27433B00-FD14-4B6E-93E1-7FAF69AC1B98}"/>
    <cellStyle name="Millares 2 6 2 2 2 2 6 2" xfId="47113" xr:uid="{E0AF13DB-100E-4B3F-9428-FB66E7B33B9D}"/>
    <cellStyle name="Millares 2 6 2 2 2 2 6 3" xfId="29608" xr:uid="{7C85E9D2-0C03-4AC5-A815-BD92711E3E42}"/>
    <cellStyle name="Millares 2 6 2 2 2 2 7" xfId="38361" xr:uid="{59E342AF-28C6-457B-B1D5-58F33B0BD52D}"/>
    <cellStyle name="Millares 2 6 2 2 2 2 8" xfId="20856" xr:uid="{38D4CE8E-A483-44EA-96CB-4B823C871FA2}"/>
    <cellStyle name="Millares 2 6 2 2 2 3" xfId="3620" xr:uid="{00000000-0005-0000-0000-000017140000}"/>
    <cellStyle name="Millares 2 6 2 2 2 3 2" xfId="4716" xr:uid="{00000000-0005-0000-0000-000018140000}"/>
    <cellStyle name="Millares 2 6 2 2 2 3 2 2" xfId="6905" xr:uid="{00000000-0005-0000-0000-000019140000}"/>
    <cellStyle name="Millares 2 6 2 2 2 3 2 2 2" xfId="11282" xr:uid="{00000000-0005-0000-0000-00001A140000}"/>
    <cellStyle name="Millares 2 6 2 2 2 3 2 2 2 2" xfId="20035" xr:uid="{EAD69B7F-5116-4E61-81FB-0559ABA15CCB}"/>
    <cellStyle name="Millares 2 6 2 2 2 3 2 2 2 2 2" xfId="55045" xr:uid="{A71D24AD-0CAC-4C02-B617-63AC9821074E}"/>
    <cellStyle name="Millares 2 6 2 2 2 3 2 2 2 2 3" xfId="37540" xr:uid="{7A302618-EBD5-4C72-8AA7-4DF03056A5D1}"/>
    <cellStyle name="Millares 2 6 2 2 2 3 2 2 2 3" xfId="46293" xr:uid="{938E81E2-60C6-45E2-8D83-40BBFBDD7FA7}"/>
    <cellStyle name="Millares 2 6 2 2 2 3 2 2 2 4" xfId="28788" xr:uid="{A77D7975-AD95-4AA8-9D90-54FF143115D7}"/>
    <cellStyle name="Millares 2 6 2 2 2 3 2 2 3" xfId="15659" xr:uid="{8E9A678B-4808-4365-9788-E63EF82662E1}"/>
    <cellStyle name="Millares 2 6 2 2 2 3 2 2 3 2" xfId="50669" xr:uid="{ADDC1FAC-C442-4163-BF90-A2839585AC4A}"/>
    <cellStyle name="Millares 2 6 2 2 2 3 2 2 3 3" xfId="33164" xr:uid="{04B59F80-BBF3-461F-BC60-E030B746F477}"/>
    <cellStyle name="Millares 2 6 2 2 2 3 2 2 4" xfId="41917" xr:uid="{E19D3E99-80B2-463B-931A-6B67B040BF18}"/>
    <cellStyle name="Millares 2 6 2 2 2 3 2 2 5" xfId="24412" xr:uid="{1B976BA2-CCD0-4446-9428-8C24AFF6AABC}"/>
    <cellStyle name="Millares 2 6 2 2 2 3 2 3" xfId="9094" xr:uid="{00000000-0005-0000-0000-00001B140000}"/>
    <cellStyle name="Millares 2 6 2 2 2 3 2 3 2" xfId="17847" xr:uid="{A19269B3-5D55-4E1F-80F6-19FE5C339358}"/>
    <cellStyle name="Millares 2 6 2 2 2 3 2 3 2 2" xfId="52857" xr:uid="{F6A56B74-F426-4F92-9842-37ECBEB0934F}"/>
    <cellStyle name="Millares 2 6 2 2 2 3 2 3 2 3" xfId="35352" xr:uid="{13CCB581-D7CB-46E7-8245-948FD47DC71C}"/>
    <cellStyle name="Millares 2 6 2 2 2 3 2 3 3" xfId="44105" xr:uid="{0A236182-3A0B-48C2-B5B0-560913CF4D7B}"/>
    <cellStyle name="Millares 2 6 2 2 2 3 2 3 4" xfId="26600" xr:uid="{6068D762-1642-4ABC-8A11-4E8FAEFE3134}"/>
    <cellStyle name="Millares 2 6 2 2 2 3 2 4" xfId="13471" xr:uid="{E1079B2B-506E-49E3-83F4-34AAE46ADE2E}"/>
    <cellStyle name="Millares 2 6 2 2 2 3 2 4 2" xfId="48481" xr:uid="{0B1CEE41-A090-48A6-9215-BA9C792472F0}"/>
    <cellStyle name="Millares 2 6 2 2 2 3 2 4 3" xfId="30976" xr:uid="{D20EC2D9-59CA-4735-A841-D7F4F6AB3516}"/>
    <cellStyle name="Millares 2 6 2 2 2 3 2 5" xfId="39729" xr:uid="{D85DEEDB-4F19-42D4-A98C-A1F7FC6F3934}"/>
    <cellStyle name="Millares 2 6 2 2 2 3 2 6" xfId="22224" xr:uid="{2DDE6FF1-E54E-4CCA-92AD-B7BD76C1F51D}"/>
    <cellStyle name="Millares 2 6 2 2 2 3 3" xfId="5811" xr:uid="{00000000-0005-0000-0000-00001C140000}"/>
    <cellStyle name="Millares 2 6 2 2 2 3 3 2" xfId="10188" xr:uid="{00000000-0005-0000-0000-00001D140000}"/>
    <cellStyle name="Millares 2 6 2 2 2 3 3 2 2" xfId="18941" xr:uid="{41B449E0-6A67-4473-B565-2C466CF0F42C}"/>
    <cellStyle name="Millares 2 6 2 2 2 3 3 2 2 2" xfId="53951" xr:uid="{2CD9C6D2-B415-43E8-A331-0EECA5A78DA9}"/>
    <cellStyle name="Millares 2 6 2 2 2 3 3 2 2 3" xfId="36446" xr:uid="{CEF2F2B1-7658-4B14-8741-E2F2ED9E29C9}"/>
    <cellStyle name="Millares 2 6 2 2 2 3 3 2 3" xfId="45199" xr:uid="{A9330570-1F16-4368-91DE-7B8CBD57D028}"/>
    <cellStyle name="Millares 2 6 2 2 2 3 3 2 4" xfId="27694" xr:uid="{220DC1B7-0BB9-462F-92C4-2A05CE1F41B2}"/>
    <cellStyle name="Millares 2 6 2 2 2 3 3 3" xfId="14565" xr:uid="{545FE0BA-2A50-4F82-B623-BE6FBAC35486}"/>
    <cellStyle name="Millares 2 6 2 2 2 3 3 3 2" xfId="49575" xr:uid="{5DB56576-4E66-4AB2-B2DC-74CD6F053C58}"/>
    <cellStyle name="Millares 2 6 2 2 2 3 3 3 3" xfId="32070" xr:uid="{53E054D9-B2D9-4CA4-9DE6-98A21279D25C}"/>
    <cellStyle name="Millares 2 6 2 2 2 3 3 4" xfId="40823" xr:uid="{A47F3270-A50A-4B45-A6BC-85C5B3C8FEF0}"/>
    <cellStyle name="Millares 2 6 2 2 2 3 3 5" xfId="23318" xr:uid="{F7406E15-BB49-4C84-AFD9-BF148B12CE3C}"/>
    <cellStyle name="Millares 2 6 2 2 2 3 4" xfId="8000" xr:uid="{00000000-0005-0000-0000-00001E140000}"/>
    <cellStyle name="Millares 2 6 2 2 2 3 4 2" xfId="16753" xr:uid="{4F92B66B-39D1-4FA7-823A-ED979AF35DA7}"/>
    <cellStyle name="Millares 2 6 2 2 2 3 4 2 2" xfId="51763" xr:uid="{2A75A027-93F1-4A1B-958B-D02A11ED526D}"/>
    <cellStyle name="Millares 2 6 2 2 2 3 4 2 3" xfId="34258" xr:uid="{6B8EA32E-7F25-4517-9D85-7CB0C95373A5}"/>
    <cellStyle name="Millares 2 6 2 2 2 3 4 3" xfId="43011" xr:uid="{50188B1C-4EE8-46C0-9CD9-950978AE7B45}"/>
    <cellStyle name="Millares 2 6 2 2 2 3 4 4" xfId="25506" xr:uid="{FB650D0F-4E7E-4EF4-9956-D237829E0EA7}"/>
    <cellStyle name="Millares 2 6 2 2 2 3 5" xfId="12377" xr:uid="{67427462-D2EF-40FD-B57A-2B26BA0B2F25}"/>
    <cellStyle name="Millares 2 6 2 2 2 3 5 2" xfId="47387" xr:uid="{491B6C03-D02A-45B3-964D-FA2FF1DA685D}"/>
    <cellStyle name="Millares 2 6 2 2 2 3 5 3" xfId="29882" xr:uid="{CC4FA2D1-F4DE-48C9-A581-58E72172EF1B}"/>
    <cellStyle name="Millares 2 6 2 2 2 3 6" xfId="38635" xr:uid="{47EFF370-6BF7-4FA9-B07B-38800B2928A2}"/>
    <cellStyle name="Millares 2 6 2 2 2 3 7" xfId="21130" xr:uid="{D7016C54-1787-4D53-B08D-AB51FEAACEF2}"/>
    <cellStyle name="Millares 2 6 2 2 2 4" xfId="4168" xr:uid="{00000000-0005-0000-0000-00001F140000}"/>
    <cellStyle name="Millares 2 6 2 2 2 4 2" xfId="6357" xr:uid="{00000000-0005-0000-0000-000020140000}"/>
    <cellStyle name="Millares 2 6 2 2 2 4 2 2" xfId="10734" xr:uid="{00000000-0005-0000-0000-000021140000}"/>
    <cellStyle name="Millares 2 6 2 2 2 4 2 2 2" xfId="19487" xr:uid="{1A1C80AD-4F05-4008-8C23-31BEA2A10802}"/>
    <cellStyle name="Millares 2 6 2 2 2 4 2 2 2 2" xfId="54497" xr:uid="{6436636F-8AFD-423C-B053-B37E694C0B95}"/>
    <cellStyle name="Millares 2 6 2 2 2 4 2 2 2 3" xfId="36992" xr:uid="{C76C8813-C806-4A22-99CA-8CAB5DEC8E25}"/>
    <cellStyle name="Millares 2 6 2 2 2 4 2 2 3" xfId="45745" xr:uid="{DDE39C11-247C-4AE5-A01A-E497E1AFFD09}"/>
    <cellStyle name="Millares 2 6 2 2 2 4 2 2 4" xfId="28240" xr:uid="{AE4B15B2-B4A4-4E9F-9384-FD7AE0D614EA}"/>
    <cellStyle name="Millares 2 6 2 2 2 4 2 3" xfId="15111" xr:uid="{3A5CC21E-8F0A-4B46-9FB9-571FEB57FF5F}"/>
    <cellStyle name="Millares 2 6 2 2 2 4 2 3 2" xfId="50121" xr:uid="{9813863B-F0C5-4538-B261-93B8AA251187}"/>
    <cellStyle name="Millares 2 6 2 2 2 4 2 3 3" xfId="32616" xr:uid="{F17FB600-4D15-4EDF-8E72-840FEE0398B9}"/>
    <cellStyle name="Millares 2 6 2 2 2 4 2 4" xfId="41369" xr:uid="{DB849BA5-DB49-4B5F-BCD5-7D5E91E935F8}"/>
    <cellStyle name="Millares 2 6 2 2 2 4 2 5" xfId="23864" xr:uid="{758B2D7D-0640-4973-A75D-B06D8729BA13}"/>
    <cellStyle name="Millares 2 6 2 2 2 4 3" xfId="8546" xr:uid="{00000000-0005-0000-0000-000022140000}"/>
    <cellStyle name="Millares 2 6 2 2 2 4 3 2" xfId="17299" xr:uid="{437AF03C-BD30-489A-999C-72AB94E14C9B}"/>
    <cellStyle name="Millares 2 6 2 2 2 4 3 2 2" xfId="52309" xr:uid="{44415A59-C11B-4EAA-9974-028E8AB5F804}"/>
    <cellStyle name="Millares 2 6 2 2 2 4 3 2 3" xfId="34804" xr:uid="{685BB623-4AF0-4259-998C-9795D0211476}"/>
    <cellStyle name="Millares 2 6 2 2 2 4 3 3" xfId="43557" xr:uid="{59DE485A-A690-4BC8-A3D4-733E7C90A0BB}"/>
    <cellStyle name="Millares 2 6 2 2 2 4 3 4" xfId="26052" xr:uid="{196364B5-D19D-4607-BFDA-AA36FDF1F683}"/>
    <cellStyle name="Millares 2 6 2 2 2 4 4" xfId="12923" xr:uid="{3980EBCD-A4D1-401D-880A-A54408CC3893}"/>
    <cellStyle name="Millares 2 6 2 2 2 4 4 2" xfId="47933" xr:uid="{D2520F53-E14D-4041-BC35-AE6C1C6F3CC4}"/>
    <cellStyle name="Millares 2 6 2 2 2 4 4 3" xfId="30428" xr:uid="{232C1464-52C0-43DA-AE11-ACCC6CBB1B08}"/>
    <cellStyle name="Millares 2 6 2 2 2 4 5" xfId="39181" xr:uid="{0D6EEAA2-4D9E-4FA9-9E48-10EDD36DD518}"/>
    <cellStyle name="Millares 2 6 2 2 2 4 6" xfId="21676" xr:uid="{10264F78-FD3D-4D9D-B0A9-124FE880CE56}"/>
    <cellStyle name="Millares 2 6 2 2 2 5" xfId="5263" xr:uid="{00000000-0005-0000-0000-000023140000}"/>
    <cellStyle name="Millares 2 6 2 2 2 5 2" xfId="9640" xr:uid="{00000000-0005-0000-0000-000024140000}"/>
    <cellStyle name="Millares 2 6 2 2 2 5 2 2" xfId="18393" xr:uid="{125429E8-97F6-4AEA-A53C-F3096454106A}"/>
    <cellStyle name="Millares 2 6 2 2 2 5 2 2 2" xfId="53403" xr:uid="{882DB9F2-164E-4A95-93EF-6C9A90B79894}"/>
    <cellStyle name="Millares 2 6 2 2 2 5 2 2 3" xfId="35898" xr:uid="{4A8EAB51-10B6-4E5D-A4A0-B4C3ECC3A908}"/>
    <cellStyle name="Millares 2 6 2 2 2 5 2 3" xfId="44651" xr:uid="{CEAE1015-DC44-41D9-A600-B3FDB3435FC5}"/>
    <cellStyle name="Millares 2 6 2 2 2 5 2 4" xfId="27146" xr:uid="{C17D394A-B104-4D8B-BC4D-BC80588D70E4}"/>
    <cellStyle name="Millares 2 6 2 2 2 5 3" xfId="14017" xr:uid="{7D4F34AF-1532-42FB-A28F-B88F63C07BDB}"/>
    <cellStyle name="Millares 2 6 2 2 2 5 3 2" xfId="49027" xr:uid="{27FA3CDA-3A83-49A8-A788-3A8FA41A1AA4}"/>
    <cellStyle name="Millares 2 6 2 2 2 5 3 3" xfId="31522" xr:uid="{CB01A007-B67C-4B5D-9231-3BE2457878D1}"/>
    <cellStyle name="Millares 2 6 2 2 2 5 4" xfId="40275" xr:uid="{09941568-DB84-41EF-A2A2-C4D9AB2F5781}"/>
    <cellStyle name="Millares 2 6 2 2 2 5 5" xfId="22770" xr:uid="{9D2A80A0-48AC-4296-9644-9A2A4AABD981}"/>
    <cellStyle name="Millares 2 6 2 2 2 6" xfId="7452" xr:uid="{00000000-0005-0000-0000-000025140000}"/>
    <cellStyle name="Millares 2 6 2 2 2 6 2" xfId="16205" xr:uid="{995BC231-CF28-40D1-A165-0D251E7A00B6}"/>
    <cellStyle name="Millares 2 6 2 2 2 6 2 2" xfId="51215" xr:uid="{2722FD85-05E0-4957-839C-8B4595658179}"/>
    <cellStyle name="Millares 2 6 2 2 2 6 2 3" xfId="33710" xr:uid="{AA464664-7978-473A-AC2E-8C03B1369B6D}"/>
    <cellStyle name="Millares 2 6 2 2 2 6 3" xfId="42463" xr:uid="{837B2B4E-4BEB-4961-B8FE-BB5346FED22C}"/>
    <cellStyle name="Millares 2 6 2 2 2 6 4" xfId="24958" xr:uid="{1237E0E2-08D9-4945-8ABD-D655B555EBBE}"/>
    <cellStyle name="Millares 2 6 2 2 2 7" xfId="11829" xr:uid="{1794CF77-D3D3-4E9F-8E9D-FB0CF6BCDA70}"/>
    <cellStyle name="Millares 2 6 2 2 2 7 2" xfId="46839" xr:uid="{A33586BB-EB29-409B-B7F2-CCDDB94D82E5}"/>
    <cellStyle name="Millares 2 6 2 2 2 7 3" xfId="29334" xr:uid="{53E6F713-6D07-42BF-AA3E-69B19154DD5E}"/>
    <cellStyle name="Millares 2 6 2 2 2 8" xfId="38087" xr:uid="{078705C6-7AC8-48E8-A884-4908E41302A7}"/>
    <cellStyle name="Millares 2 6 2 2 2 9" xfId="20582" xr:uid="{C753EB0D-9C16-4F05-92C0-C3799FD371A6}"/>
    <cellStyle name="Millares 2 6 2 2 3" xfId="3229" xr:uid="{00000000-0005-0000-0000-000026140000}"/>
    <cellStyle name="Millares 2 6 2 2 3 2" xfId="3782" xr:uid="{00000000-0005-0000-0000-000027140000}"/>
    <cellStyle name="Millares 2 6 2 2 3 2 2" xfId="4878" xr:uid="{00000000-0005-0000-0000-000028140000}"/>
    <cellStyle name="Millares 2 6 2 2 3 2 2 2" xfId="7067" xr:uid="{00000000-0005-0000-0000-000029140000}"/>
    <cellStyle name="Millares 2 6 2 2 3 2 2 2 2" xfId="11444" xr:uid="{00000000-0005-0000-0000-00002A140000}"/>
    <cellStyle name="Millares 2 6 2 2 3 2 2 2 2 2" xfId="20197" xr:uid="{921D2487-C3F0-4AEA-85A7-7FB1E41C0531}"/>
    <cellStyle name="Millares 2 6 2 2 3 2 2 2 2 2 2" xfId="55207" xr:uid="{21AC4746-6561-4A31-A891-46C891906185}"/>
    <cellStyle name="Millares 2 6 2 2 3 2 2 2 2 2 3" xfId="37702" xr:uid="{CE73F22A-A69E-4449-912E-CF2E309BE34C}"/>
    <cellStyle name="Millares 2 6 2 2 3 2 2 2 2 3" xfId="46455" xr:uid="{BCD78D70-D37D-44FF-9726-71121467A45C}"/>
    <cellStyle name="Millares 2 6 2 2 3 2 2 2 2 4" xfId="28950" xr:uid="{39628605-E133-4A17-9C78-75FD8C8ECAF6}"/>
    <cellStyle name="Millares 2 6 2 2 3 2 2 2 3" xfId="15821" xr:uid="{99820DC6-224B-43BA-A77A-9C5AA1FB5F65}"/>
    <cellStyle name="Millares 2 6 2 2 3 2 2 2 3 2" xfId="50831" xr:uid="{3BDE25EE-BAE4-4A13-83A4-3F1DAB719BB3}"/>
    <cellStyle name="Millares 2 6 2 2 3 2 2 2 3 3" xfId="33326" xr:uid="{0D34D09B-A287-486E-BC34-38FF3F6E9960}"/>
    <cellStyle name="Millares 2 6 2 2 3 2 2 2 4" xfId="42079" xr:uid="{080A82B6-9F75-49A1-AF10-19B505481D55}"/>
    <cellStyle name="Millares 2 6 2 2 3 2 2 2 5" xfId="24574" xr:uid="{3D6F93C6-0BE0-4DE5-8441-F22C0322FBC6}"/>
    <cellStyle name="Millares 2 6 2 2 3 2 2 3" xfId="9256" xr:uid="{00000000-0005-0000-0000-00002B140000}"/>
    <cellStyle name="Millares 2 6 2 2 3 2 2 3 2" xfId="18009" xr:uid="{EE21B31A-58D2-45C0-AC12-0236A22E2DE7}"/>
    <cellStyle name="Millares 2 6 2 2 3 2 2 3 2 2" xfId="53019" xr:uid="{67770C64-878A-49F5-AEC5-9BC79442907F}"/>
    <cellStyle name="Millares 2 6 2 2 3 2 2 3 2 3" xfId="35514" xr:uid="{7D464A77-B434-402D-8ECD-7B6FFD52042C}"/>
    <cellStyle name="Millares 2 6 2 2 3 2 2 3 3" xfId="44267" xr:uid="{A7B90A2E-5628-4C7D-8980-18F49D892C19}"/>
    <cellStyle name="Millares 2 6 2 2 3 2 2 3 4" xfId="26762" xr:uid="{8FB78BBC-E297-47AA-969E-088CC1177C6A}"/>
    <cellStyle name="Millares 2 6 2 2 3 2 2 4" xfId="13633" xr:uid="{923ACDD0-549B-470D-9716-255C09700E0D}"/>
    <cellStyle name="Millares 2 6 2 2 3 2 2 4 2" xfId="48643" xr:uid="{9AE1E367-CEEA-4880-AC05-C3A189A1C765}"/>
    <cellStyle name="Millares 2 6 2 2 3 2 2 4 3" xfId="31138" xr:uid="{22683B4D-DB7D-4081-BF95-50DCDF10699C}"/>
    <cellStyle name="Millares 2 6 2 2 3 2 2 5" xfId="39891" xr:uid="{2D44BA64-FCB5-47AF-B912-482DCDE0C25F}"/>
    <cellStyle name="Millares 2 6 2 2 3 2 2 6" xfId="22386" xr:uid="{3869D2EB-77AF-46A6-BC13-FC56EC578287}"/>
    <cellStyle name="Millares 2 6 2 2 3 2 3" xfId="5973" xr:uid="{00000000-0005-0000-0000-00002C140000}"/>
    <cellStyle name="Millares 2 6 2 2 3 2 3 2" xfId="10350" xr:uid="{00000000-0005-0000-0000-00002D140000}"/>
    <cellStyle name="Millares 2 6 2 2 3 2 3 2 2" xfId="19103" xr:uid="{4758AAA6-7D5D-4104-B210-20C93F4E0670}"/>
    <cellStyle name="Millares 2 6 2 2 3 2 3 2 2 2" xfId="54113" xr:uid="{E5200F36-5AB3-4940-944D-1A8BAE700779}"/>
    <cellStyle name="Millares 2 6 2 2 3 2 3 2 2 3" xfId="36608" xr:uid="{3BD3DBBE-CFA1-46E9-B7FD-93FE34542D18}"/>
    <cellStyle name="Millares 2 6 2 2 3 2 3 2 3" xfId="45361" xr:uid="{0C480DEB-CF8A-4240-83A8-DBF07F66FF75}"/>
    <cellStyle name="Millares 2 6 2 2 3 2 3 2 4" xfId="27856" xr:uid="{FF874A68-FBAA-456A-B0A7-3B71FEB14219}"/>
    <cellStyle name="Millares 2 6 2 2 3 2 3 3" xfId="14727" xr:uid="{C6365C0F-10D8-47FF-AC11-DBC88B5F4459}"/>
    <cellStyle name="Millares 2 6 2 2 3 2 3 3 2" xfId="49737" xr:uid="{609DE7AB-BED3-47DA-9060-38FB9AD20D59}"/>
    <cellStyle name="Millares 2 6 2 2 3 2 3 3 3" xfId="32232" xr:uid="{8385B43D-344D-407F-A7EC-483CBDC5DC4C}"/>
    <cellStyle name="Millares 2 6 2 2 3 2 3 4" xfId="40985" xr:uid="{971C6FB3-1776-499F-94F9-512CF605C9F4}"/>
    <cellStyle name="Millares 2 6 2 2 3 2 3 5" xfId="23480" xr:uid="{98F7CF9D-8714-4BE7-AB8D-B4A03648B0AF}"/>
    <cellStyle name="Millares 2 6 2 2 3 2 4" xfId="8162" xr:uid="{00000000-0005-0000-0000-00002E140000}"/>
    <cellStyle name="Millares 2 6 2 2 3 2 4 2" xfId="16915" xr:uid="{892EAD67-C1C5-4371-A6A2-BE6EB2928CD8}"/>
    <cellStyle name="Millares 2 6 2 2 3 2 4 2 2" xfId="51925" xr:uid="{EEC4A00C-3D2A-4C94-8362-BDFE2FF97091}"/>
    <cellStyle name="Millares 2 6 2 2 3 2 4 2 3" xfId="34420" xr:uid="{62B14A6D-BAC4-4DFA-A41A-89C0C01141BE}"/>
    <cellStyle name="Millares 2 6 2 2 3 2 4 3" xfId="43173" xr:uid="{6DD87273-7636-4A45-B566-8548E39B0FE3}"/>
    <cellStyle name="Millares 2 6 2 2 3 2 4 4" xfId="25668" xr:uid="{2A836B39-B39F-4BB0-84C9-D428654D5D24}"/>
    <cellStyle name="Millares 2 6 2 2 3 2 5" xfId="12539" xr:uid="{C4401C6A-F36C-4A6C-A2AA-475ABEEC8E5D}"/>
    <cellStyle name="Millares 2 6 2 2 3 2 5 2" xfId="47549" xr:uid="{D0BED4AD-0DC0-4A85-B5F4-9983B0CFE7F1}"/>
    <cellStyle name="Millares 2 6 2 2 3 2 5 3" xfId="30044" xr:uid="{B872614E-5434-4F9E-B569-391148D7C98C}"/>
    <cellStyle name="Millares 2 6 2 2 3 2 6" xfId="38797" xr:uid="{B801AAB7-4368-491B-AB35-DB7ADF504E61}"/>
    <cellStyle name="Millares 2 6 2 2 3 2 7" xfId="21292" xr:uid="{A3A1FA33-0E7D-4A8C-9C84-C2598FCBE1F4}"/>
    <cellStyle name="Millares 2 6 2 2 3 3" xfId="4330" xr:uid="{00000000-0005-0000-0000-00002F140000}"/>
    <cellStyle name="Millares 2 6 2 2 3 3 2" xfId="6519" xr:uid="{00000000-0005-0000-0000-000030140000}"/>
    <cellStyle name="Millares 2 6 2 2 3 3 2 2" xfId="10896" xr:uid="{00000000-0005-0000-0000-000031140000}"/>
    <cellStyle name="Millares 2 6 2 2 3 3 2 2 2" xfId="19649" xr:uid="{E4CFD371-C371-4C97-ABE5-308146CDC920}"/>
    <cellStyle name="Millares 2 6 2 2 3 3 2 2 2 2" xfId="54659" xr:uid="{1F163B59-9DBE-4546-80F4-60B63CCA7C98}"/>
    <cellStyle name="Millares 2 6 2 2 3 3 2 2 2 3" xfId="37154" xr:uid="{054D47FE-50BD-40C4-9923-2507D89952CB}"/>
    <cellStyle name="Millares 2 6 2 2 3 3 2 2 3" xfId="45907" xr:uid="{C34E3EC0-BE4C-489B-AE39-C4844A64A319}"/>
    <cellStyle name="Millares 2 6 2 2 3 3 2 2 4" xfId="28402" xr:uid="{E5157D62-FC08-4E1A-9082-9633748749A1}"/>
    <cellStyle name="Millares 2 6 2 2 3 3 2 3" xfId="15273" xr:uid="{1EFB4798-32B5-45C8-B3A9-3B95D1E62FC2}"/>
    <cellStyle name="Millares 2 6 2 2 3 3 2 3 2" xfId="50283" xr:uid="{9CCB6926-FD30-4965-B78F-40B0D628BC68}"/>
    <cellStyle name="Millares 2 6 2 2 3 3 2 3 3" xfId="32778" xr:uid="{31D71FF9-82D9-449C-8722-42077B7986E4}"/>
    <cellStyle name="Millares 2 6 2 2 3 3 2 4" xfId="41531" xr:uid="{BBF767E8-7C97-4842-BE5F-331E6DF08F27}"/>
    <cellStyle name="Millares 2 6 2 2 3 3 2 5" xfId="24026" xr:uid="{21C988E0-30CE-425C-89EC-5CB26A80C18A}"/>
    <cellStyle name="Millares 2 6 2 2 3 3 3" xfId="8708" xr:uid="{00000000-0005-0000-0000-000032140000}"/>
    <cellStyle name="Millares 2 6 2 2 3 3 3 2" xfId="17461" xr:uid="{5FEC0837-452F-4983-81D1-4159AE72A813}"/>
    <cellStyle name="Millares 2 6 2 2 3 3 3 2 2" xfId="52471" xr:uid="{3C99165C-370F-4AFC-A25D-9CB3B10A8760}"/>
    <cellStyle name="Millares 2 6 2 2 3 3 3 2 3" xfId="34966" xr:uid="{DDAC4621-4F50-4063-AD25-F53EB1938726}"/>
    <cellStyle name="Millares 2 6 2 2 3 3 3 3" xfId="43719" xr:uid="{DDF9F375-E6BB-4DC1-9788-8C82C3584386}"/>
    <cellStyle name="Millares 2 6 2 2 3 3 3 4" xfId="26214" xr:uid="{26B7F7C7-9542-46BB-9EE3-655FE090A56A}"/>
    <cellStyle name="Millares 2 6 2 2 3 3 4" xfId="13085" xr:uid="{38866332-6443-47C0-929D-A9E7FC28D7D1}"/>
    <cellStyle name="Millares 2 6 2 2 3 3 4 2" xfId="48095" xr:uid="{C63A1D82-B5CC-4A90-8345-9AC2DA908717}"/>
    <cellStyle name="Millares 2 6 2 2 3 3 4 3" xfId="30590" xr:uid="{142B88C7-1C26-43FD-B80F-C6E47EBBD074}"/>
    <cellStyle name="Millares 2 6 2 2 3 3 5" xfId="39343" xr:uid="{2DBCCE4F-19E3-4B53-A73C-4B344321017D}"/>
    <cellStyle name="Millares 2 6 2 2 3 3 6" xfId="21838" xr:uid="{BA8BDBAD-B21C-442B-9A4D-DD3355F97113}"/>
    <cellStyle name="Millares 2 6 2 2 3 4" xfId="5425" xr:uid="{00000000-0005-0000-0000-000033140000}"/>
    <cellStyle name="Millares 2 6 2 2 3 4 2" xfId="9802" xr:uid="{00000000-0005-0000-0000-000034140000}"/>
    <cellStyle name="Millares 2 6 2 2 3 4 2 2" xfId="18555" xr:uid="{7FF3BE41-CF25-4173-931E-F2B434F74880}"/>
    <cellStyle name="Millares 2 6 2 2 3 4 2 2 2" xfId="53565" xr:uid="{B99D7498-6453-433F-91C8-F2687A030B3E}"/>
    <cellStyle name="Millares 2 6 2 2 3 4 2 2 3" xfId="36060" xr:uid="{F82635D5-89FB-4551-BE94-279B0D15140A}"/>
    <cellStyle name="Millares 2 6 2 2 3 4 2 3" xfId="44813" xr:uid="{1658FA5B-34E2-439A-B290-FF64971C1117}"/>
    <cellStyle name="Millares 2 6 2 2 3 4 2 4" xfId="27308" xr:uid="{BCFE1549-73FC-421D-B526-4EF2FBC933E2}"/>
    <cellStyle name="Millares 2 6 2 2 3 4 3" xfId="14179" xr:uid="{F9835D67-D373-4089-9AB1-E782CAAF9F4D}"/>
    <cellStyle name="Millares 2 6 2 2 3 4 3 2" xfId="49189" xr:uid="{2CDF8F68-70C1-4F14-AF3D-0CAAC73705AF}"/>
    <cellStyle name="Millares 2 6 2 2 3 4 3 3" xfId="31684" xr:uid="{56DB83E8-01F1-44C2-B1CB-981041380F26}"/>
    <cellStyle name="Millares 2 6 2 2 3 4 4" xfId="40437" xr:uid="{6C134645-3D1B-4032-8A71-59CB99C71C7E}"/>
    <cellStyle name="Millares 2 6 2 2 3 4 5" xfId="22932" xr:uid="{9EDC8FFA-DD25-4344-A845-039087630F46}"/>
    <cellStyle name="Millares 2 6 2 2 3 5" xfId="7614" xr:uid="{00000000-0005-0000-0000-000035140000}"/>
    <cellStyle name="Millares 2 6 2 2 3 5 2" xfId="16367" xr:uid="{11CD0E42-8A98-4105-A9D4-742864A31DDB}"/>
    <cellStyle name="Millares 2 6 2 2 3 5 2 2" xfId="51377" xr:uid="{673EAD79-8491-4BDC-9EC8-567001878A9C}"/>
    <cellStyle name="Millares 2 6 2 2 3 5 2 3" xfId="33872" xr:uid="{2548203B-A0F9-43ED-A5F0-D4ED88D75B72}"/>
    <cellStyle name="Millares 2 6 2 2 3 5 3" xfId="42625" xr:uid="{C759A10E-3253-4C50-902F-111321836888}"/>
    <cellStyle name="Millares 2 6 2 2 3 5 4" xfId="25120" xr:uid="{D074F9B9-F306-4A71-92B5-8DACD6A2E59B}"/>
    <cellStyle name="Millares 2 6 2 2 3 6" xfId="11991" xr:uid="{DFCD2605-F582-4587-97F8-5AD8CA78F9C5}"/>
    <cellStyle name="Millares 2 6 2 2 3 6 2" xfId="47001" xr:uid="{3C384581-8456-4798-B64F-32CBF9A47B89}"/>
    <cellStyle name="Millares 2 6 2 2 3 6 3" xfId="29496" xr:uid="{F8C0210B-1CE5-447E-A3AF-51CFC7B55A8B}"/>
    <cellStyle name="Millares 2 6 2 2 3 7" xfId="38249" xr:uid="{E51D1408-9BD3-44E3-8195-F6CD7E91EF17}"/>
    <cellStyle name="Millares 2 6 2 2 3 8" xfId="20744" xr:uid="{3329718E-E060-40DE-9646-5F31990EC2ED}"/>
    <cellStyle name="Millares 2 6 2 2 4" xfId="3508" xr:uid="{00000000-0005-0000-0000-000036140000}"/>
    <cellStyle name="Millares 2 6 2 2 4 2" xfId="4604" xr:uid="{00000000-0005-0000-0000-000037140000}"/>
    <cellStyle name="Millares 2 6 2 2 4 2 2" xfId="6793" xr:uid="{00000000-0005-0000-0000-000038140000}"/>
    <cellStyle name="Millares 2 6 2 2 4 2 2 2" xfId="11170" xr:uid="{00000000-0005-0000-0000-000039140000}"/>
    <cellStyle name="Millares 2 6 2 2 4 2 2 2 2" xfId="19923" xr:uid="{754A4447-D327-4E12-83BE-ECAB76610BE7}"/>
    <cellStyle name="Millares 2 6 2 2 4 2 2 2 2 2" xfId="54933" xr:uid="{39F2AFD2-7444-416A-BC21-2728E72397A7}"/>
    <cellStyle name="Millares 2 6 2 2 4 2 2 2 2 3" xfId="37428" xr:uid="{ECB7725A-3B38-46F0-BF49-F7EC859622A0}"/>
    <cellStyle name="Millares 2 6 2 2 4 2 2 2 3" xfId="46181" xr:uid="{317885F7-DA22-4FB6-8774-1B9D754151D6}"/>
    <cellStyle name="Millares 2 6 2 2 4 2 2 2 4" xfId="28676" xr:uid="{8AA4549A-9AFD-4568-BD25-997A2629B2E0}"/>
    <cellStyle name="Millares 2 6 2 2 4 2 2 3" xfId="15547" xr:uid="{4C9DA7A1-4218-4A63-9600-7F9EFDEA3009}"/>
    <cellStyle name="Millares 2 6 2 2 4 2 2 3 2" xfId="50557" xr:uid="{48444485-FB60-46FD-8F97-89AF9BBAB520}"/>
    <cellStyle name="Millares 2 6 2 2 4 2 2 3 3" xfId="33052" xr:uid="{B4B761B0-1CBC-4C6D-9F16-ADC5704B458F}"/>
    <cellStyle name="Millares 2 6 2 2 4 2 2 4" xfId="41805" xr:uid="{99F3AD9E-5C11-47B7-B3EB-21B9045B1123}"/>
    <cellStyle name="Millares 2 6 2 2 4 2 2 5" xfId="24300" xr:uid="{56002AC9-9EA6-43A5-8107-EEA5128322E6}"/>
    <cellStyle name="Millares 2 6 2 2 4 2 3" xfId="8982" xr:uid="{00000000-0005-0000-0000-00003A140000}"/>
    <cellStyle name="Millares 2 6 2 2 4 2 3 2" xfId="17735" xr:uid="{7BAF706D-84BD-462B-B4A9-86B92CE837C1}"/>
    <cellStyle name="Millares 2 6 2 2 4 2 3 2 2" xfId="52745" xr:uid="{49C274AB-F05F-4822-AAD4-9D97F4972BD2}"/>
    <cellStyle name="Millares 2 6 2 2 4 2 3 2 3" xfId="35240" xr:uid="{F45FCA30-588B-4C3E-BAB6-A4E1D6310E9A}"/>
    <cellStyle name="Millares 2 6 2 2 4 2 3 3" xfId="43993" xr:uid="{B11C42BC-E9E2-416D-8DF3-4B1AEA05B877}"/>
    <cellStyle name="Millares 2 6 2 2 4 2 3 4" xfId="26488" xr:uid="{CEB897CE-D574-4E4F-BA71-4F8B47D496D6}"/>
    <cellStyle name="Millares 2 6 2 2 4 2 4" xfId="13359" xr:uid="{4B46618D-2281-4D5A-A759-D13A92E5B158}"/>
    <cellStyle name="Millares 2 6 2 2 4 2 4 2" xfId="48369" xr:uid="{E40286F3-941B-4FBB-B07F-1B0C1DC2210C}"/>
    <cellStyle name="Millares 2 6 2 2 4 2 4 3" xfId="30864" xr:uid="{7C010EFA-668E-4E19-937B-27DD9B674D07}"/>
    <cellStyle name="Millares 2 6 2 2 4 2 5" xfId="39617" xr:uid="{FB2DFCAE-76CC-42B5-8D20-38C00811513A}"/>
    <cellStyle name="Millares 2 6 2 2 4 2 6" xfId="22112" xr:uid="{5C0CC336-6E98-47D1-AD47-0D94ECE33AB5}"/>
    <cellStyle name="Millares 2 6 2 2 4 3" xfId="5699" xr:uid="{00000000-0005-0000-0000-00003B140000}"/>
    <cellStyle name="Millares 2 6 2 2 4 3 2" xfId="10076" xr:uid="{00000000-0005-0000-0000-00003C140000}"/>
    <cellStyle name="Millares 2 6 2 2 4 3 2 2" xfId="18829" xr:uid="{D8BCD519-8891-46B3-A18E-B90EAF775DDA}"/>
    <cellStyle name="Millares 2 6 2 2 4 3 2 2 2" xfId="53839" xr:uid="{78C95A17-9E0D-4A2E-A335-DEBF49F6CB7E}"/>
    <cellStyle name="Millares 2 6 2 2 4 3 2 2 3" xfId="36334" xr:uid="{13357BE2-723D-4696-9B22-99219B26615A}"/>
    <cellStyle name="Millares 2 6 2 2 4 3 2 3" xfId="45087" xr:uid="{73820B01-8D64-4927-95D1-DC946E593111}"/>
    <cellStyle name="Millares 2 6 2 2 4 3 2 4" xfId="27582" xr:uid="{72CFED5A-281D-415A-8DAA-DEA2433F2C8E}"/>
    <cellStyle name="Millares 2 6 2 2 4 3 3" xfId="14453" xr:uid="{6AC30E74-70C7-458D-8A32-F542ABBB8B03}"/>
    <cellStyle name="Millares 2 6 2 2 4 3 3 2" xfId="49463" xr:uid="{305AD366-023D-4169-9E56-C900D6574F14}"/>
    <cellStyle name="Millares 2 6 2 2 4 3 3 3" xfId="31958" xr:uid="{DC315C60-9184-4866-ABEA-E753F85CBACB}"/>
    <cellStyle name="Millares 2 6 2 2 4 3 4" xfId="40711" xr:uid="{61485F33-097C-48B7-A64C-0CA73370D26E}"/>
    <cellStyle name="Millares 2 6 2 2 4 3 5" xfId="23206" xr:uid="{08BC9DCE-F4ED-4B72-9B4A-611D9AC726B7}"/>
    <cellStyle name="Millares 2 6 2 2 4 4" xfId="7888" xr:uid="{00000000-0005-0000-0000-00003D140000}"/>
    <cellStyle name="Millares 2 6 2 2 4 4 2" xfId="16641" xr:uid="{3FD56600-6503-44FD-9A8C-6BE58A6128FC}"/>
    <cellStyle name="Millares 2 6 2 2 4 4 2 2" xfId="51651" xr:uid="{120E0685-2B31-4500-918E-43B13BD37415}"/>
    <cellStyle name="Millares 2 6 2 2 4 4 2 3" xfId="34146" xr:uid="{D2DE871A-026D-4374-84DE-9F1C222A43DD}"/>
    <cellStyle name="Millares 2 6 2 2 4 4 3" xfId="42899" xr:uid="{5FD8BEC7-61BA-4FB2-BDDE-6741F1C01699}"/>
    <cellStyle name="Millares 2 6 2 2 4 4 4" xfId="25394" xr:uid="{BADCEA54-2B5C-4A97-BDB9-E4497BF5FDAD}"/>
    <cellStyle name="Millares 2 6 2 2 4 5" xfId="12265" xr:uid="{DB526EEE-B6FE-4711-AC59-822C74BEC9E2}"/>
    <cellStyle name="Millares 2 6 2 2 4 5 2" xfId="47275" xr:uid="{83CF7781-D999-4395-83BF-880AF5F8E532}"/>
    <cellStyle name="Millares 2 6 2 2 4 5 3" xfId="29770" xr:uid="{899704BE-60CB-461E-B773-587F7E2541C5}"/>
    <cellStyle name="Millares 2 6 2 2 4 6" xfId="38523" xr:uid="{BC299BA6-E7C7-4846-AA85-1EC70CCAB592}"/>
    <cellStyle name="Millares 2 6 2 2 4 7" xfId="21018" xr:uid="{B5349445-DD34-4960-984F-B6C8A597C0FD}"/>
    <cellStyle name="Millares 2 6 2 2 5" xfId="4056" xr:uid="{00000000-0005-0000-0000-00003E140000}"/>
    <cellStyle name="Millares 2 6 2 2 5 2" xfId="6245" xr:uid="{00000000-0005-0000-0000-00003F140000}"/>
    <cellStyle name="Millares 2 6 2 2 5 2 2" xfId="10622" xr:uid="{00000000-0005-0000-0000-000040140000}"/>
    <cellStyle name="Millares 2 6 2 2 5 2 2 2" xfId="19375" xr:uid="{84EE0AF3-A8F6-4C2B-8129-EEF3E7AF7158}"/>
    <cellStyle name="Millares 2 6 2 2 5 2 2 2 2" xfId="54385" xr:uid="{08CA4368-E131-4F4D-A6DD-2EFC7D19BD47}"/>
    <cellStyle name="Millares 2 6 2 2 5 2 2 2 3" xfId="36880" xr:uid="{92D7F119-1DB4-41B2-961C-DBFEC502AFF9}"/>
    <cellStyle name="Millares 2 6 2 2 5 2 2 3" xfId="45633" xr:uid="{D26301F1-0C3B-4BCD-8540-7E3508D5CD83}"/>
    <cellStyle name="Millares 2 6 2 2 5 2 2 4" xfId="28128" xr:uid="{4CE72C8D-320E-4E12-8884-D1FACAC22E25}"/>
    <cellStyle name="Millares 2 6 2 2 5 2 3" xfId="14999" xr:uid="{94B79C23-FECB-4B19-BF41-5DE35827DE61}"/>
    <cellStyle name="Millares 2 6 2 2 5 2 3 2" xfId="50009" xr:uid="{8BB8D89E-D359-4F20-9F22-FD417A76AE67}"/>
    <cellStyle name="Millares 2 6 2 2 5 2 3 3" xfId="32504" xr:uid="{3D424BA3-7A61-4604-B96E-359070CB642D}"/>
    <cellStyle name="Millares 2 6 2 2 5 2 4" xfId="41257" xr:uid="{EB83AF0F-BA3F-41F5-B494-779D4153B3F0}"/>
    <cellStyle name="Millares 2 6 2 2 5 2 5" xfId="23752" xr:uid="{A4FCD501-01F2-4813-A419-0472AC9B99A3}"/>
    <cellStyle name="Millares 2 6 2 2 5 3" xfId="8434" xr:uid="{00000000-0005-0000-0000-000041140000}"/>
    <cellStyle name="Millares 2 6 2 2 5 3 2" xfId="17187" xr:uid="{B478B273-D8DA-45A1-8C78-C562E0F203DC}"/>
    <cellStyle name="Millares 2 6 2 2 5 3 2 2" xfId="52197" xr:uid="{B72B763A-20F4-4089-9189-2F8A1F822ADC}"/>
    <cellStyle name="Millares 2 6 2 2 5 3 2 3" xfId="34692" xr:uid="{96090E94-52BF-4CDA-9145-DEA617D5B246}"/>
    <cellStyle name="Millares 2 6 2 2 5 3 3" xfId="43445" xr:uid="{145F5E39-5609-40D9-89FD-1196A32E0BC2}"/>
    <cellStyle name="Millares 2 6 2 2 5 3 4" xfId="25940" xr:uid="{B488B27D-771B-4910-A18B-B6DADB75875C}"/>
    <cellStyle name="Millares 2 6 2 2 5 4" xfId="12811" xr:uid="{FF247227-4CC2-4FE9-A4B3-33C95A2A6A0B}"/>
    <cellStyle name="Millares 2 6 2 2 5 4 2" xfId="47821" xr:uid="{58C0317F-5E47-49F7-856A-A3A2A61DC52C}"/>
    <cellStyle name="Millares 2 6 2 2 5 4 3" xfId="30316" xr:uid="{36A66FCB-5F8F-43CE-ADA6-2F2566C0BDB8}"/>
    <cellStyle name="Millares 2 6 2 2 5 5" xfId="39069" xr:uid="{E71B7270-831E-4CEB-AE39-81A9C0D72D8F}"/>
    <cellStyle name="Millares 2 6 2 2 5 6" xfId="21564" xr:uid="{F5307F80-25E4-40EA-AF14-E2F4FAA5BF0A}"/>
    <cellStyle name="Millares 2 6 2 2 6" xfId="5151" xr:uid="{00000000-0005-0000-0000-000042140000}"/>
    <cellStyle name="Millares 2 6 2 2 6 2" xfId="9528" xr:uid="{00000000-0005-0000-0000-000043140000}"/>
    <cellStyle name="Millares 2 6 2 2 6 2 2" xfId="18281" xr:uid="{54FBEC3C-05E8-4B97-A806-495594E6AED1}"/>
    <cellStyle name="Millares 2 6 2 2 6 2 2 2" xfId="53291" xr:uid="{0E957CFF-6D97-4B74-BAA3-6D091D597A51}"/>
    <cellStyle name="Millares 2 6 2 2 6 2 2 3" xfId="35786" xr:uid="{6C1BB273-5F17-4A83-8AFA-F7D9624502E8}"/>
    <cellStyle name="Millares 2 6 2 2 6 2 3" xfId="44539" xr:uid="{61456A04-A9EB-4199-96D8-F696545A9F30}"/>
    <cellStyle name="Millares 2 6 2 2 6 2 4" xfId="27034" xr:uid="{7E65A2F3-94D0-490C-8AA2-9E8885DAD232}"/>
    <cellStyle name="Millares 2 6 2 2 6 3" xfId="13905" xr:uid="{D12CB548-FE39-4A1A-B49B-7EC37E7F017D}"/>
    <cellStyle name="Millares 2 6 2 2 6 3 2" xfId="48915" xr:uid="{E2E1C894-BED4-4902-9BDA-173F7788D7C6}"/>
    <cellStyle name="Millares 2 6 2 2 6 3 3" xfId="31410" xr:uid="{464F7D84-72B7-408A-B8B7-FB824BC07B04}"/>
    <cellStyle name="Millares 2 6 2 2 6 4" xfId="40163" xr:uid="{1B23A6AC-6E81-4539-89FE-38372071222F}"/>
    <cellStyle name="Millares 2 6 2 2 6 5" xfId="22658" xr:uid="{2AA4308C-E4AD-4ED9-9564-F768292F3DD4}"/>
    <cellStyle name="Millares 2 6 2 2 7" xfId="7340" xr:uid="{00000000-0005-0000-0000-000044140000}"/>
    <cellStyle name="Millares 2 6 2 2 7 2" xfId="16093" xr:uid="{3F0BABED-CBA5-401C-A3E4-39C5B586415B}"/>
    <cellStyle name="Millares 2 6 2 2 7 2 2" xfId="51103" xr:uid="{F0F3161F-9420-4396-90A3-88C240758291}"/>
    <cellStyle name="Millares 2 6 2 2 7 2 3" xfId="33598" xr:uid="{59C5181B-668C-44F9-8178-32B025A6C948}"/>
    <cellStyle name="Millares 2 6 2 2 7 3" xfId="42351" xr:uid="{DB4D4BC2-767F-4062-B70E-7973DD229305}"/>
    <cellStyle name="Millares 2 6 2 2 7 4" xfId="24846" xr:uid="{AEF002E6-C35C-403F-8AAF-2F27D5100A15}"/>
    <cellStyle name="Millares 2 6 2 2 8" xfId="11717" xr:uid="{E816DC83-02BE-46D1-89FD-BCCAB335C0BC}"/>
    <cellStyle name="Millares 2 6 2 2 8 2" xfId="46727" xr:uid="{58C615D7-BECF-42FC-85EE-47F57C24DCDE}"/>
    <cellStyle name="Millares 2 6 2 2 8 3" xfId="29222" xr:uid="{DD845677-9EBC-4F58-8E4D-D6A9D80A84BF}"/>
    <cellStyle name="Millares 2 6 2 2 9" xfId="37975" xr:uid="{0C212FA3-FC2D-49E9-9DB4-4D1C15887BA3}"/>
    <cellStyle name="Millares 2 6 2 3" xfId="3008" xr:uid="{00000000-0005-0000-0000-000045140000}"/>
    <cellStyle name="Millares 2 6 2 3 2" xfId="3284" xr:uid="{00000000-0005-0000-0000-000046140000}"/>
    <cellStyle name="Millares 2 6 2 3 2 2" xfId="3837" xr:uid="{00000000-0005-0000-0000-000047140000}"/>
    <cellStyle name="Millares 2 6 2 3 2 2 2" xfId="4933" xr:uid="{00000000-0005-0000-0000-000048140000}"/>
    <cellStyle name="Millares 2 6 2 3 2 2 2 2" xfId="7122" xr:uid="{00000000-0005-0000-0000-000049140000}"/>
    <cellStyle name="Millares 2 6 2 3 2 2 2 2 2" xfId="11499" xr:uid="{00000000-0005-0000-0000-00004A140000}"/>
    <cellStyle name="Millares 2 6 2 3 2 2 2 2 2 2" xfId="20252" xr:uid="{01B6BF75-720A-4D68-A1EB-F948FD910054}"/>
    <cellStyle name="Millares 2 6 2 3 2 2 2 2 2 2 2" xfId="55262" xr:uid="{D8263D5C-8407-40A3-9E00-3183601D8C99}"/>
    <cellStyle name="Millares 2 6 2 3 2 2 2 2 2 2 3" xfId="37757" xr:uid="{A385C59C-A849-489F-8AF2-FCCA383A81AB}"/>
    <cellStyle name="Millares 2 6 2 3 2 2 2 2 2 3" xfId="46510" xr:uid="{6AC4428C-A745-4689-A5C5-9AA2C1FBB494}"/>
    <cellStyle name="Millares 2 6 2 3 2 2 2 2 2 4" xfId="29005" xr:uid="{CF0EA408-B27C-4787-9844-5E3A6EC41AB2}"/>
    <cellStyle name="Millares 2 6 2 3 2 2 2 2 3" xfId="15876" xr:uid="{4FD2DB07-1409-469E-BD5A-48BA9EEECB48}"/>
    <cellStyle name="Millares 2 6 2 3 2 2 2 2 3 2" xfId="50886" xr:uid="{E28DC8C1-BE85-4FC3-979B-0BB7F7C11187}"/>
    <cellStyle name="Millares 2 6 2 3 2 2 2 2 3 3" xfId="33381" xr:uid="{0CC2F26A-36F3-4596-AA82-FDD3152BB957}"/>
    <cellStyle name="Millares 2 6 2 3 2 2 2 2 4" xfId="42134" xr:uid="{921AECAA-32CF-4F9B-B0C5-DDF26548B592}"/>
    <cellStyle name="Millares 2 6 2 3 2 2 2 2 5" xfId="24629" xr:uid="{CCADD615-8E68-4153-AE02-510A756C967B}"/>
    <cellStyle name="Millares 2 6 2 3 2 2 2 3" xfId="9311" xr:uid="{00000000-0005-0000-0000-00004B140000}"/>
    <cellStyle name="Millares 2 6 2 3 2 2 2 3 2" xfId="18064" xr:uid="{2A0184FF-1430-4E99-B7CD-98D191C16D77}"/>
    <cellStyle name="Millares 2 6 2 3 2 2 2 3 2 2" xfId="53074" xr:uid="{CBD40FD8-4203-4879-AA6E-15132887211F}"/>
    <cellStyle name="Millares 2 6 2 3 2 2 2 3 2 3" xfId="35569" xr:uid="{A8BE5DF3-7515-42BE-A410-CEA7268C7648}"/>
    <cellStyle name="Millares 2 6 2 3 2 2 2 3 3" xfId="44322" xr:uid="{114C294B-E810-43EB-96EE-3601AF1A18C1}"/>
    <cellStyle name="Millares 2 6 2 3 2 2 2 3 4" xfId="26817" xr:uid="{497A9CD5-1475-48E2-983D-B632195D30DC}"/>
    <cellStyle name="Millares 2 6 2 3 2 2 2 4" xfId="13688" xr:uid="{646D2EF2-C7B1-4F9D-AB6E-F13CDBF028DB}"/>
    <cellStyle name="Millares 2 6 2 3 2 2 2 4 2" xfId="48698" xr:uid="{79B5C2D6-2F2E-4CCD-A7BD-8B1A35B552D7}"/>
    <cellStyle name="Millares 2 6 2 3 2 2 2 4 3" xfId="31193" xr:uid="{87190712-4B46-4D95-9563-C908C6487416}"/>
    <cellStyle name="Millares 2 6 2 3 2 2 2 5" xfId="39946" xr:uid="{D35EA62D-2244-4D2E-9D86-21A3397D1470}"/>
    <cellStyle name="Millares 2 6 2 3 2 2 2 6" xfId="22441" xr:uid="{3B72355A-9BD4-4DAA-9091-B65E5A38A097}"/>
    <cellStyle name="Millares 2 6 2 3 2 2 3" xfId="6028" xr:uid="{00000000-0005-0000-0000-00004C140000}"/>
    <cellStyle name="Millares 2 6 2 3 2 2 3 2" xfId="10405" xr:uid="{00000000-0005-0000-0000-00004D140000}"/>
    <cellStyle name="Millares 2 6 2 3 2 2 3 2 2" xfId="19158" xr:uid="{B4FB5A44-D75B-4624-A567-6D573FFEE788}"/>
    <cellStyle name="Millares 2 6 2 3 2 2 3 2 2 2" xfId="54168" xr:uid="{53F34ADB-DE95-4741-9714-FC30D7271B9C}"/>
    <cellStyle name="Millares 2 6 2 3 2 2 3 2 2 3" xfId="36663" xr:uid="{5027203E-81BB-4587-9E03-0835801E4F29}"/>
    <cellStyle name="Millares 2 6 2 3 2 2 3 2 3" xfId="45416" xr:uid="{D319B668-DFC2-478D-9959-9B675C01F78D}"/>
    <cellStyle name="Millares 2 6 2 3 2 2 3 2 4" xfId="27911" xr:uid="{C54A20CD-FBD7-4927-B2E0-239EB379E38A}"/>
    <cellStyle name="Millares 2 6 2 3 2 2 3 3" xfId="14782" xr:uid="{605CF63C-5435-4A39-A322-BACC6FFF0DEA}"/>
    <cellStyle name="Millares 2 6 2 3 2 2 3 3 2" xfId="49792" xr:uid="{4D61C4CD-D2B4-4C92-9E44-B7704A1B6DE7}"/>
    <cellStyle name="Millares 2 6 2 3 2 2 3 3 3" xfId="32287" xr:uid="{BD8ABD6D-6CC5-47DA-B785-08A273B043FA}"/>
    <cellStyle name="Millares 2 6 2 3 2 2 3 4" xfId="41040" xr:uid="{9606524B-24E1-4036-87EE-12EFC7FFAF28}"/>
    <cellStyle name="Millares 2 6 2 3 2 2 3 5" xfId="23535" xr:uid="{E50E6FC7-9B03-4F5D-BC42-C10ADCD099B1}"/>
    <cellStyle name="Millares 2 6 2 3 2 2 4" xfId="8217" xr:uid="{00000000-0005-0000-0000-00004E140000}"/>
    <cellStyle name="Millares 2 6 2 3 2 2 4 2" xfId="16970" xr:uid="{08305E9E-67D1-45E7-9CC4-86633CA8EB14}"/>
    <cellStyle name="Millares 2 6 2 3 2 2 4 2 2" xfId="51980" xr:uid="{C63D5735-29B3-4199-9F67-6497C654BAE1}"/>
    <cellStyle name="Millares 2 6 2 3 2 2 4 2 3" xfId="34475" xr:uid="{EF0746CA-F6A4-4541-9527-8116479B7987}"/>
    <cellStyle name="Millares 2 6 2 3 2 2 4 3" xfId="43228" xr:uid="{8FAA4162-CD1B-4A5B-B8C4-2F2919A2AD4A}"/>
    <cellStyle name="Millares 2 6 2 3 2 2 4 4" xfId="25723" xr:uid="{6BB5B01B-8303-46BE-B95C-C731C722937A}"/>
    <cellStyle name="Millares 2 6 2 3 2 2 5" xfId="12594" xr:uid="{C13E1A69-7C17-4EE2-BD26-0FF9191E77FD}"/>
    <cellStyle name="Millares 2 6 2 3 2 2 5 2" xfId="47604" xr:uid="{522A33B6-AC77-43CD-93F0-D3C0EC4BDA8C}"/>
    <cellStyle name="Millares 2 6 2 3 2 2 5 3" xfId="30099" xr:uid="{37F399D0-E2E2-4A8F-9093-568804A84F6F}"/>
    <cellStyle name="Millares 2 6 2 3 2 2 6" xfId="38852" xr:uid="{D843E792-1460-4E6A-BA87-68785018F782}"/>
    <cellStyle name="Millares 2 6 2 3 2 2 7" xfId="21347" xr:uid="{A6AED838-9EFF-4985-9AB9-8C5D380D2AF5}"/>
    <cellStyle name="Millares 2 6 2 3 2 3" xfId="4385" xr:uid="{00000000-0005-0000-0000-00004F140000}"/>
    <cellStyle name="Millares 2 6 2 3 2 3 2" xfId="6574" xr:uid="{00000000-0005-0000-0000-000050140000}"/>
    <cellStyle name="Millares 2 6 2 3 2 3 2 2" xfId="10951" xr:uid="{00000000-0005-0000-0000-000051140000}"/>
    <cellStyle name="Millares 2 6 2 3 2 3 2 2 2" xfId="19704" xr:uid="{619A07DF-BCBD-4719-A205-0A32B43D2A1A}"/>
    <cellStyle name="Millares 2 6 2 3 2 3 2 2 2 2" xfId="54714" xr:uid="{F72369ED-401A-463D-9EE1-AA7B35C424D1}"/>
    <cellStyle name="Millares 2 6 2 3 2 3 2 2 2 3" xfId="37209" xr:uid="{DDD575C9-C5CF-429A-B591-7DED98EFC47F}"/>
    <cellStyle name="Millares 2 6 2 3 2 3 2 2 3" xfId="45962" xr:uid="{2666E69B-2BEB-4E9B-ACE9-E22249C30279}"/>
    <cellStyle name="Millares 2 6 2 3 2 3 2 2 4" xfId="28457" xr:uid="{FA9E7BBA-5F58-44F4-8BBD-A41D709411BC}"/>
    <cellStyle name="Millares 2 6 2 3 2 3 2 3" xfId="15328" xr:uid="{77522D97-8150-4E97-920C-82ABEB24617A}"/>
    <cellStyle name="Millares 2 6 2 3 2 3 2 3 2" xfId="50338" xr:uid="{E72CB118-EF48-44DF-81A8-FCA6BA10D4A6}"/>
    <cellStyle name="Millares 2 6 2 3 2 3 2 3 3" xfId="32833" xr:uid="{2963E207-1008-4360-BCF6-B82A2A2076EC}"/>
    <cellStyle name="Millares 2 6 2 3 2 3 2 4" xfId="41586" xr:uid="{645AC81D-BC36-466C-98FE-3E7E23087AEE}"/>
    <cellStyle name="Millares 2 6 2 3 2 3 2 5" xfId="24081" xr:uid="{1C2D2533-553A-4A04-9C53-C6F2C46684B0}"/>
    <cellStyle name="Millares 2 6 2 3 2 3 3" xfId="8763" xr:uid="{00000000-0005-0000-0000-000052140000}"/>
    <cellStyle name="Millares 2 6 2 3 2 3 3 2" xfId="17516" xr:uid="{21DE04A6-C5C8-4FC2-AF69-E6A446C96591}"/>
    <cellStyle name="Millares 2 6 2 3 2 3 3 2 2" xfId="52526" xr:uid="{918E9D7E-7C6B-4C52-A678-B248B0FDCD42}"/>
    <cellStyle name="Millares 2 6 2 3 2 3 3 2 3" xfId="35021" xr:uid="{514B5B04-3DD0-4850-BEE2-FE071057E1B0}"/>
    <cellStyle name="Millares 2 6 2 3 2 3 3 3" xfId="43774" xr:uid="{28B80A1A-FED6-4385-BD00-327C0B43A463}"/>
    <cellStyle name="Millares 2 6 2 3 2 3 3 4" xfId="26269" xr:uid="{3DAE5C44-6512-4E27-ACAB-8D0EFAC4083F}"/>
    <cellStyle name="Millares 2 6 2 3 2 3 4" xfId="13140" xr:uid="{7232B9A8-861E-4093-8C50-A35ACE3BC287}"/>
    <cellStyle name="Millares 2 6 2 3 2 3 4 2" xfId="48150" xr:uid="{15B661D5-20B2-4B18-B054-A90AA78D0C1B}"/>
    <cellStyle name="Millares 2 6 2 3 2 3 4 3" xfId="30645" xr:uid="{0BCECE66-2612-4AC4-95CF-C5D8A3EE60BA}"/>
    <cellStyle name="Millares 2 6 2 3 2 3 5" xfId="39398" xr:uid="{E3DD3945-26AC-4A41-A5C4-A67E65090C63}"/>
    <cellStyle name="Millares 2 6 2 3 2 3 6" xfId="21893" xr:uid="{0AF6EF4D-3AAA-42AF-8964-7727FAF23DDB}"/>
    <cellStyle name="Millares 2 6 2 3 2 4" xfId="5480" xr:uid="{00000000-0005-0000-0000-000053140000}"/>
    <cellStyle name="Millares 2 6 2 3 2 4 2" xfId="9857" xr:uid="{00000000-0005-0000-0000-000054140000}"/>
    <cellStyle name="Millares 2 6 2 3 2 4 2 2" xfId="18610" xr:uid="{F100D264-3868-4891-B356-1EA119681C5C}"/>
    <cellStyle name="Millares 2 6 2 3 2 4 2 2 2" xfId="53620" xr:uid="{3396D5F2-0850-4A47-9AFE-3D1BB944DA78}"/>
    <cellStyle name="Millares 2 6 2 3 2 4 2 2 3" xfId="36115" xr:uid="{B80971AB-FD2A-4021-8DBB-DDAD5C6D498B}"/>
    <cellStyle name="Millares 2 6 2 3 2 4 2 3" xfId="44868" xr:uid="{D3875D90-B3F5-4239-AD79-BE662905BCE0}"/>
    <cellStyle name="Millares 2 6 2 3 2 4 2 4" xfId="27363" xr:uid="{5483380F-BC45-4B36-B81C-9C2BA1BCBD4B}"/>
    <cellStyle name="Millares 2 6 2 3 2 4 3" xfId="14234" xr:uid="{1249FA4B-2B82-452F-883D-41E148F44A54}"/>
    <cellStyle name="Millares 2 6 2 3 2 4 3 2" xfId="49244" xr:uid="{B30A5F7C-D975-45FE-943E-C97F254FDB82}"/>
    <cellStyle name="Millares 2 6 2 3 2 4 3 3" xfId="31739" xr:uid="{AC612932-F789-4C40-AF25-B6E1C43CF9B9}"/>
    <cellStyle name="Millares 2 6 2 3 2 4 4" xfId="40492" xr:uid="{FC7D4078-C260-4390-8BCF-BC4DC33EEFD8}"/>
    <cellStyle name="Millares 2 6 2 3 2 4 5" xfId="22987" xr:uid="{A8C896C4-5795-4E72-815D-5E0D19F980CD}"/>
    <cellStyle name="Millares 2 6 2 3 2 5" xfId="7669" xr:uid="{00000000-0005-0000-0000-000055140000}"/>
    <cellStyle name="Millares 2 6 2 3 2 5 2" xfId="16422" xr:uid="{C739C17F-573A-45F7-8B77-EF753609C16A}"/>
    <cellStyle name="Millares 2 6 2 3 2 5 2 2" xfId="51432" xr:uid="{D7B4A033-B503-440C-9184-71D1E0D33CC1}"/>
    <cellStyle name="Millares 2 6 2 3 2 5 2 3" xfId="33927" xr:uid="{C26EBABD-8C9B-43E0-BDA0-49E2047F8DE5}"/>
    <cellStyle name="Millares 2 6 2 3 2 5 3" xfId="42680" xr:uid="{F8CC9356-F445-4648-A47C-D4CB934D6B02}"/>
    <cellStyle name="Millares 2 6 2 3 2 5 4" xfId="25175" xr:uid="{FA78E8E9-765C-439E-AD15-2426FBD9EBE1}"/>
    <cellStyle name="Millares 2 6 2 3 2 6" xfId="12046" xr:uid="{DAAD8FA7-C6C6-4531-8296-315B7B75BC24}"/>
    <cellStyle name="Millares 2 6 2 3 2 6 2" xfId="47056" xr:uid="{B051022F-B341-446D-97FF-E8E1D09218B2}"/>
    <cellStyle name="Millares 2 6 2 3 2 6 3" xfId="29551" xr:uid="{786257D5-0C76-4D1A-8C3D-A641E0401356}"/>
    <cellStyle name="Millares 2 6 2 3 2 7" xfId="38304" xr:uid="{AA408927-F8AB-4D9D-A7B8-4A01FCC3B9C1}"/>
    <cellStyle name="Millares 2 6 2 3 2 8" xfId="20799" xr:uid="{47A4AA65-6AA0-4727-95CB-BE1B3595BDBE}"/>
    <cellStyle name="Millares 2 6 2 3 3" xfId="3563" xr:uid="{00000000-0005-0000-0000-000056140000}"/>
    <cellStyle name="Millares 2 6 2 3 3 2" xfId="4659" xr:uid="{00000000-0005-0000-0000-000057140000}"/>
    <cellStyle name="Millares 2 6 2 3 3 2 2" xfId="6848" xr:uid="{00000000-0005-0000-0000-000058140000}"/>
    <cellStyle name="Millares 2 6 2 3 3 2 2 2" xfId="11225" xr:uid="{00000000-0005-0000-0000-000059140000}"/>
    <cellStyle name="Millares 2 6 2 3 3 2 2 2 2" xfId="19978" xr:uid="{437EE193-0F42-4DB1-9E35-EFA714DA8E0D}"/>
    <cellStyle name="Millares 2 6 2 3 3 2 2 2 2 2" xfId="54988" xr:uid="{70BFA44B-B6DE-44E0-9D2B-BAB79EFFD0C4}"/>
    <cellStyle name="Millares 2 6 2 3 3 2 2 2 2 3" xfId="37483" xr:uid="{DCB23856-B580-4A72-B286-9F998927EB0C}"/>
    <cellStyle name="Millares 2 6 2 3 3 2 2 2 3" xfId="46236" xr:uid="{BD181BF6-424F-4566-BAFD-C918C13ECB64}"/>
    <cellStyle name="Millares 2 6 2 3 3 2 2 2 4" xfId="28731" xr:uid="{F866DA79-81F2-46E3-9BC2-DCC218F8145A}"/>
    <cellStyle name="Millares 2 6 2 3 3 2 2 3" xfId="15602" xr:uid="{3C05B8DE-0DD3-44EA-971E-B4071E96868C}"/>
    <cellStyle name="Millares 2 6 2 3 3 2 2 3 2" xfId="50612" xr:uid="{06EAC896-5846-4618-A3D1-F89977F92D3E}"/>
    <cellStyle name="Millares 2 6 2 3 3 2 2 3 3" xfId="33107" xr:uid="{AEDB7A6F-0FBF-44AA-B266-A51623AD3B4F}"/>
    <cellStyle name="Millares 2 6 2 3 3 2 2 4" xfId="41860" xr:uid="{654DA25D-7F1A-401C-8BCE-4E8368606F33}"/>
    <cellStyle name="Millares 2 6 2 3 3 2 2 5" xfId="24355" xr:uid="{4662B2C0-0C9A-4D3B-98FA-41D9A15161EE}"/>
    <cellStyle name="Millares 2 6 2 3 3 2 3" xfId="9037" xr:uid="{00000000-0005-0000-0000-00005A140000}"/>
    <cellStyle name="Millares 2 6 2 3 3 2 3 2" xfId="17790" xr:uid="{B701B4EA-9C54-4DF0-B5D9-B09B30672D45}"/>
    <cellStyle name="Millares 2 6 2 3 3 2 3 2 2" xfId="52800" xr:uid="{2F84C290-F9AA-4A56-9D98-06CE78F45AC5}"/>
    <cellStyle name="Millares 2 6 2 3 3 2 3 2 3" xfId="35295" xr:uid="{1B6774DC-EA0A-4C0A-B405-2207C7587CB4}"/>
    <cellStyle name="Millares 2 6 2 3 3 2 3 3" xfId="44048" xr:uid="{313E0F51-FCD5-472F-AF2D-91983B5B19F9}"/>
    <cellStyle name="Millares 2 6 2 3 3 2 3 4" xfId="26543" xr:uid="{5A2159EA-2229-4F6E-B8BC-167C7189D995}"/>
    <cellStyle name="Millares 2 6 2 3 3 2 4" xfId="13414" xr:uid="{9592C504-6166-4336-97EC-0239217EC3F5}"/>
    <cellStyle name="Millares 2 6 2 3 3 2 4 2" xfId="48424" xr:uid="{E45D0D35-9CD9-42DD-ADC0-589629496A7F}"/>
    <cellStyle name="Millares 2 6 2 3 3 2 4 3" xfId="30919" xr:uid="{46CE981A-51E3-4C26-9306-BBD001128A0C}"/>
    <cellStyle name="Millares 2 6 2 3 3 2 5" xfId="39672" xr:uid="{A2848C75-07FA-4FE8-9968-0E2BE1A819F5}"/>
    <cellStyle name="Millares 2 6 2 3 3 2 6" xfId="22167" xr:uid="{8CE8F52E-F169-48B0-B858-02C4B98D4940}"/>
    <cellStyle name="Millares 2 6 2 3 3 3" xfId="5754" xr:uid="{00000000-0005-0000-0000-00005B140000}"/>
    <cellStyle name="Millares 2 6 2 3 3 3 2" xfId="10131" xr:uid="{00000000-0005-0000-0000-00005C140000}"/>
    <cellStyle name="Millares 2 6 2 3 3 3 2 2" xfId="18884" xr:uid="{6AEA6D10-0624-4282-83A8-1F269835A188}"/>
    <cellStyle name="Millares 2 6 2 3 3 3 2 2 2" xfId="53894" xr:uid="{C33406A6-73D6-49E2-BB67-786F383C847C}"/>
    <cellStyle name="Millares 2 6 2 3 3 3 2 2 3" xfId="36389" xr:uid="{78D6DCC4-A926-4053-ADD7-662DC523618E}"/>
    <cellStyle name="Millares 2 6 2 3 3 3 2 3" xfId="45142" xr:uid="{902BBEC4-0BE5-4C74-8400-C37EA24F05E8}"/>
    <cellStyle name="Millares 2 6 2 3 3 3 2 4" xfId="27637" xr:uid="{63BB646A-E43A-4BBC-A1A7-21AC21FE0695}"/>
    <cellStyle name="Millares 2 6 2 3 3 3 3" xfId="14508" xr:uid="{D45F6506-D1D2-4B63-91E7-09D7A072DA5D}"/>
    <cellStyle name="Millares 2 6 2 3 3 3 3 2" xfId="49518" xr:uid="{E280C995-6922-44C1-A606-6C3A3D3200FC}"/>
    <cellStyle name="Millares 2 6 2 3 3 3 3 3" xfId="32013" xr:uid="{4BADE086-3572-4063-BF8A-3A437AEEAF43}"/>
    <cellStyle name="Millares 2 6 2 3 3 3 4" xfId="40766" xr:uid="{7EF13713-1622-487B-AA78-2FDEDFB52BC6}"/>
    <cellStyle name="Millares 2 6 2 3 3 3 5" xfId="23261" xr:uid="{B7B89A69-8B24-4E77-A88F-4E2161F95169}"/>
    <cellStyle name="Millares 2 6 2 3 3 4" xfId="7943" xr:uid="{00000000-0005-0000-0000-00005D140000}"/>
    <cellStyle name="Millares 2 6 2 3 3 4 2" xfId="16696" xr:uid="{AFCA04D4-5AA9-406C-953B-757FF22EF88C}"/>
    <cellStyle name="Millares 2 6 2 3 3 4 2 2" xfId="51706" xr:uid="{7AC0E554-E447-4CC4-A57E-0BE236A9ABD8}"/>
    <cellStyle name="Millares 2 6 2 3 3 4 2 3" xfId="34201" xr:uid="{99D70529-A218-47A5-B0A9-88D0BD28E7C8}"/>
    <cellStyle name="Millares 2 6 2 3 3 4 3" xfId="42954" xr:uid="{4A0151E9-2072-42CD-ACCC-1500B205BF59}"/>
    <cellStyle name="Millares 2 6 2 3 3 4 4" xfId="25449" xr:uid="{FF9BFE93-0F4B-44CD-B38E-180FC1B44332}"/>
    <cellStyle name="Millares 2 6 2 3 3 5" xfId="12320" xr:uid="{54F80E2F-81E9-451A-AB41-8DD6E277D0F4}"/>
    <cellStyle name="Millares 2 6 2 3 3 5 2" xfId="47330" xr:uid="{AC2A50B0-2387-4E36-8CC1-E5D40F4A5C0B}"/>
    <cellStyle name="Millares 2 6 2 3 3 5 3" xfId="29825" xr:uid="{D1D7B25E-4F9E-41D7-9426-3B86B8E9E6FE}"/>
    <cellStyle name="Millares 2 6 2 3 3 6" xfId="38578" xr:uid="{A8C27113-F647-4514-8A0A-AC0AA663C842}"/>
    <cellStyle name="Millares 2 6 2 3 3 7" xfId="21073" xr:uid="{3EE3D9D9-CCA4-43C1-B366-AEF5CA113DE9}"/>
    <cellStyle name="Millares 2 6 2 3 4" xfId="4111" xr:uid="{00000000-0005-0000-0000-00005E140000}"/>
    <cellStyle name="Millares 2 6 2 3 4 2" xfId="6300" xr:uid="{00000000-0005-0000-0000-00005F140000}"/>
    <cellStyle name="Millares 2 6 2 3 4 2 2" xfId="10677" xr:uid="{00000000-0005-0000-0000-000060140000}"/>
    <cellStyle name="Millares 2 6 2 3 4 2 2 2" xfId="19430" xr:uid="{DD2084D8-3BC0-4607-8397-3FEA5C678DF9}"/>
    <cellStyle name="Millares 2 6 2 3 4 2 2 2 2" xfId="54440" xr:uid="{750ED122-FD5C-460C-99B7-2E1CC6BB3C7F}"/>
    <cellStyle name="Millares 2 6 2 3 4 2 2 2 3" xfId="36935" xr:uid="{057DAEB8-CF0E-455B-B744-4171C0D32B1B}"/>
    <cellStyle name="Millares 2 6 2 3 4 2 2 3" xfId="45688" xr:uid="{38209877-884D-413D-B0F6-091F2F900002}"/>
    <cellStyle name="Millares 2 6 2 3 4 2 2 4" xfId="28183" xr:uid="{C631DBA3-98A1-4DAD-9C23-D92259AD3FB6}"/>
    <cellStyle name="Millares 2 6 2 3 4 2 3" xfId="15054" xr:uid="{02EBD5DD-77D7-4A7B-89EB-2A801D9E7EE3}"/>
    <cellStyle name="Millares 2 6 2 3 4 2 3 2" xfId="50064" xr:uid="{ABAB8ED7-E946-4D8C-B473-66CDC7DE6031}"/>
    <cellStyle name="Millares 2 6 2 3 4 2 3 3" xfId="32559" xr:uid="{608DE479-A755-41CA-97A6-58AF98E736AA}"/>
    <cellStyle name="Millares 2 6 2 3 4 2 4" xfId="41312" xr:uid="{4AFF818E-A32E-4CBB-B7A9-59EDCEE7F6B4}"/>
    <cellStyle name="Millares 2 6 2 3 4 2 5" xfId="23807" xr:uid="{C9CE9748-BE6A-42E3-AFA1-CF7B6A5CCF93}"/>
    <cellStyle name="Millares 2 6 2 3 4 3" xfId="8489" xr:uid="{00000000-0005-0000-0000-000061140000}"/>
    <cellStyle name="Millares 2 6 2 3 4 3 2" xfId="17242" xr:uid="{15C37AF0-5889-444F-A5D5-5BF7A7BF330D}"/>
    <cellStyle name="Millares 2 6 2 3 4 3 2 2" xfId="52252" xr:uid="{4E2C7C09-76C3-4948-9D5B-9B73571AACBA}"/>
    <cellStyle name="Millares 2 6 2 3 4 3 2 3" xfId="34747" xr:uid="{FEF5FAC7-FD3E-4A7F-A47D-FF70C3FD0903}"/>
    <cellStyle name="Millares 2 6 2 3 4 3 3" xfId="43500" xr:uid="{F70C00C5-EF92-4FAE-8B7E-9ED7545080CB}"/>
    <cellStyle name="Millares 2 6 2 3 4 3 4" xfId="25995" xr:uid="{443E962F-0439-4B65-875A-A65516F693B8}"/>
    <cellStyle name="Millares 2 6 2 3 4 4" xfId="12866" xr:uid="{CCD3B930-31B8-4728-A1B4-3DFF7086F57A}"/>
    <cellStyle name="Millares 2 6 2 3 4 4 2" xfId="47876" xr:uid="{518C4C46-9DA8-44D2-B174-FAA152AD648C}"/>
    <cellStyle name="Millares 2 6 2 3 4 4 3" xfId="30371" xr:uid="{488DCD7E-C992-4641-A35A-D31888543963}"/>
    <cellStyle name="Millares 2 6 2 3 4 5" xfId="39124" xr:uid="{490933D4-55CF-43B8-9E41-8F045869765C}"/>
    <cellStyle name="Millares 2 6 2 3 4 6" xfId="21619" xr:uid="{D5CFF3C4-1E06-48A6-87CF-C6AB65F32FAD}"/>
    <cellStyle name="Millares 2 6 2 3 5" xfId="5206" xr:uid="{00000000-0005-0000-0000-000062140000}"/>
    <cellStyle name="Millares 2 6 2 3 5 2" xfId="9583" xr:uid="{00000000-0005-0000-0000-000063140000}"/>
    <cellStyle name="Millares 2 6 2 3 5 2 2" xfId="18336" xr:uid="{CF4CC169-FD1F-48EE-92A1-C980502B7CCC}"/>
    <cellStyle name="Millares 2 6 2 3 5 2 2 2" xfId="53346" xr:uid="{14A3339B-64B0-4996-95AE-5769A67C3BBA}"/>
    <cellStyle name="Millares 2 6 2 3 5 2 2 3" xfId="35841" xr:uid="{EC60C37A-4997-4C03-AB75-B6F464480150}"/>
    <cellStyle name="Millares 2 6 2 3 5 2 3" xfId="44594" xr:uid="{95549597-A8C2-47C6-BC6F-1599AAB4E99B}"/>
    <cellStyle name="Millares 2 6 2 3 5 2 4" xfId="27089" xr:uid="{3D661791-8C39-4B5E-AE76-6CAD080C3F95}"/>
    <cellStyle name="Millares 2 6 2 3 5 3" xfId="13960" xr:uid="{C654073A-8435-4B1C-AD89-3BA79FE2665A}"/>
    <cellStyle name="Millares 2 6 2 3 5 3 2" xfId="48970" xr:uid="{F3CD1509-AF4F-4F49-BF45-4BF00FFE6260}"/>
    <cellStyle name="Millares 2 6 2 3 5 3 3" xfId="31465" xr:uid="{F631817F-2645-4DE7-94A4-BCB11B3F2FCE}"/>
    <cellStyle name="Millares 2 6 2 3 5 4" xfId="40218" xr:uid="{8098767A-D7FA-496A-BFAC-637052FA5453}"/>
    <cellStyle name="Millares 2 6 2 3 5 5" xfId="22713" xr:uid="{9FFF333A-54CB-4574-8411-B5991ED751EF}"/>
    <cellStyle name="Millares 2 6 2 3 6" xfId="7395" xr:uid="{00000000-0005-0000-0000-000064140000}"/>
    <cellStyle name="Millares 2 6 2 3 6 2" xfId="16148" xr:uid="{6856D623-A5B0-42C2-A8B5-9E52BE27B688}"/>
    <cellStyle name="Millares 2 6 2 3 6 2 2" xfId="51158" xr:uid="{B5DC9B4A-19E4-48A1-88C8-4FAE969F9450}"/>
    <cellStyle name="Millares 2 6 2 3 6 2 3" xfId="33653" xr:uid="{B06D0D5E-C9A7-42A8-982F-C108A714249F}"/>
    <cellStyle name="Millares 2 6 2 3 6 3" xfId="42406" xr:uid="{CD241D7E-5CAC-4B93-BD5E-7E9B24CADBD0}"/>
    <cellStyle name="Millares 2 6 2 3 6 4" xfId="24901" xr:uid="{CEE4CEB0-F132-4FEE-A23E-72238D6C1E30}"/>
    <cellStyle name="Millares 2 6 2 3 7" xfId="11772" xr:uid="{B498248E-AB5B-43E8-A3C7-CC06AC1073D8}"/>
    <cellStyle name="Millares 2 6 2 3 7 2" xfId="46782" xr:uid="{158CA39C-5C95-4256-9CA1-4D7B45CE75D9}"/>
    <cellStyle name="Millares 2 6 2 3 7 3" xfId="29277" xr:uid="{2D0EBB47-A111-4C15-A297-B26B8467C712}"/>
    <cellStyle name="Millares 2 6 2 3 8" xfId="38030" xr:uid="{C4A9030A-487B-4AAB-B83F-C43E1211893D}"/>
    <cellStyle name="Millares 2 6 2 3 9" xfId="20525" xr:uid="{6058E6BF-876D-4EE6-A73D-AE3D5FA7E32F}"/>
    <cellStyle name="Millares 2 6 2 4" xfId="2895" xr:uid="{00000000-0005-0000-0000-000065140000}"/>
    <cellStyle name="Millares 2 6 2 4 2" xfId="3174" xr:uid="{00000000-0005-0000-0000-000066140000}"/>
    <cellStyle name="Millares 2 6 2 4 2 2" xfId="3727" xr:uid="{00000000-0005-0000-0000-000067140000}"/>
    <cellStyle name="Millares 2 6 2 4 2 2 2" xfId="4823" xr:uid="{00000000-0005-0000-0000-000068140000}"/>
    <cellStyle name="Millares 2 6 2 4 2 2 2 2" xfId="7012" xr:uid="{00000000-0005-0000-0000-000069140000}"/>
    <cellStyle name="Millares 2 6 2 4 2 2 2 2 2" xfId="11389" xr:uid="{00000000-0005-0000-0000-00006A140000}"/>
    <cellStyle name="Millares 2 6 2 4 2 2 2 2 2 2" xfId="20142" xr:uid="{A69EEA00-AF36-43D2-B3CF-94EB77497D57}"/>
    <cellStyle name="Millares 2 6 2 4 2 2 2 2 2 2 2" xfId="55152" xr:uid="{8B647363-ECE7-4D24-9FAC-A0B94F5F367F}"/>
    <cellStyle name="Millares 2 6 2 4 2 2 2 2 2 2 3" xfId="37647" xr:uid="{66BE2D72-7CC4-4410-B8AF-51B64554B91E}"/>
    <cellStyle name="Millares 2 6 2 4 2 2 2 2 2 3" xfId="46400" xr:uid="{D4FC9D45-B1C5-4AF2-A619-612EE430B208}"/>
    <cellStyle name="Millares 2 6 2 4 2 2 2 2 2 4" xfId="28895" xr:uid="{910CE8E2-D923-4CCC-8927-355217C77EB1}"/>
    <cellStyle name="Millares 2 6 2 4 2 2 2 2 3" xfId="15766" xr:uid="{3CD0A38E-7CAC-4C03-B960-BA9FCC2CF456}"/>
    <cellStyle name="Millares 2 6 2 4 2 2 2 2 3 2" xfId="50776" xr:uid="{36521080-05F2-472F-A286-B8701F0CC678}"/>
    <cellStyle name="Millares 2 6 2 4 2 2 2 2 3 3" xfId="33271" xr:uid="{F83A184A-F879-40EB-9C74-3D409AD3FB30}"/>
    <cellStyle name="Millares 2 6 2 4 2 2 2 2 4" xfId="42024" xr:uid="{78286772-6E58-446B-A5DE-50052428E10A}"/>
    <cellStyle name="Millares 2 6 2 4 2 2 2 2 5" xfId="24519" xr:uid="{D9841AEE-7C21-42CA-9A02-F4442C1D7111}"/>
    <cellStyle name="Millares 2 6 2 4 2 2 2 3" xfId="9201" xr:uid="{00000000-0005-0000-0000-00006B140000}"/>
    <cellStyle name="Millares 2 6 2 4 2 2 2 3 2" xfId="17954" xr:uid="{61FFBB7B-57F3-49DD-9490-9A47C2952D6C}"/>
    <cellStyle name="Millares 2 6 2 4 2 2 2 3 2 2" xfId="52964" xr:uid="{5405841E-04D0-4399-A7C3-B3C8E39963A0}"/>
    <cellStyle name="Millares 2 6 2 4 2 2 2 3 2 3" xfId="35459" xr:uid="{EF95C0C3-3989-40A0-A9FB-47F1FF6CFEFF}"/>
    <cellStyle name="Millares 2 6 2 4 2 2 2 3 3" xfId="44212" xr:uid="{CB727FA3-28D9-439E-89AD-3680AC81F3FF}"/>
    <cellStyle name="Millares 2 6 2 4 2 2 2 3 4" xfId="26707" xr:uid="{497D4A11-AF93-4F22-A695-1F6A67D83EB5}"/>
    <cellStyle name="Millares 2 6 2 4 2 2 2 4" xfId="13578" xr:uid="{F3B0A91B-D2A3-48CF-A699-80AD07F82D73}"/>
    <cellStyle name="Millares 2 6 2 4 2 2 2 4 2" xfId="48588" xr:uid="{01645184-7445-4200-907D-D65AFB774527}"/>
    <cellStyle name="Millares 2 6 2 4 2 2 2 4 3" xfId="31083" xr:uid="{997115CE-671E-4FC2-B205-C1439374FCC6}"/>
    <cellStyle name="Millares 2 6 2 4 2 2 2 5" xfId="39836" xr:uid="{241B27DF-F848-46D6-BFDE-A9A950B16B05}"/>
    <cellStyle name="Millares 2 6 2 4 2 2 2 6" xfId="22331" xr:uid="{DDEB7C98-0E8A-4F80-98D4-19F4B341C7C6}"/>
    <cellStyle name="Millares 2 6 2 4 2 2 3" xfId="5918" xr:uid="{00000000-0005-0000-0000-00006C140000}"/>
    <cellStyle name="Millares 2 6 2 4 2 2 3 2" xfId="10295" xr:uid="{00000000-0005-0000-0000-00006D140000}"/>
    <cellStyle name="Millares 2 6 2 4 2 2 3 2 2" xfId="19048" xr:uid="{CAB8209E-2D6A-4DA7-A31F-05ECDF010F75}"/>
    <cellStyle name="Millares 2 6 2 4 2 2 3 2 2 2" xfId="54058" xr:uid="{10A3D782-81E7-4AA8-B228-2BCC698D9858}"/>
    <cellStyle name="Millares 2 6 2 4 2 2 3 2 2 3" xfId="36553" xr:uid="{DE487D6F-6213-4336-868B-183C3D12032E}"/>
    <cellStyle name="Millares 2 6 2 4 2 2 3 2 3" xfId="45306" xr:uid="{B234735C-B9DB-4628-B3DA-33F5B42D6CD3}"/>
    <cellStyle name="Millares 2 6 2 4 2 2 3 2 4" xfId="27801" xr:uid="{64963392-21A8-438C-AA50-C672A38C14E0}"/>
    <cellStyle name="Millares 2 6 2 4 2 2 3 3" xfId="14672" xr:uid="{67808DC6-83E7-4EC1-B5B0-751A37D8B546}"/>
    <cellStyle name="Millares 2 6 2 4 2 2 3 3 2" xfId="49682" xr:uid="{C2461436-D49C-471D-A17B-85828F21EBE0}"/>
    <cellStyle name="Millares 2 6 2 4 2 2 3 3 3" xfId="32177" xr:uid="{8FAFD76E-CC30-41A4-A2FC-D4AFE5FFC1C6}"/>
    <cellStyle name="Millares 2 6 2 4 2 2 3 4" xfId="40930" xr:uid="{5B4C0C8D-C9FD-4A9E-86B3-6BD80690563A}"/>
    <cellStyle name="Millares 2 6 2 4 2 2 3 5" xfId="23425" xr:uid="{40B33937-5AE9-4DCB-ABC3-B14F3BE7D044}"/>
    <cellStyle name="Millares 2 6 2 4 2 2 4" xfId="8107" xr:uid="{00000000-0005-0000-0000-00006E140000}"/>
    <cellStyle name="Millares 2 6 2 4 2 2 4 2" xfId="16860" xr:uid="{691B152A-4260-4182-A8B0-7CF0E0BEF315}"/>
    <cellStyle name="Millares 2 6 2 4 2 2 4 2 2" xfId="51870" xr:uid="{E23A8109-D9CB-40E1-BA30-2C8EA92A53A9}"/>
    <cellStyle name="Millares 2 6 2 4 2 2 4 2 3" xfId="34365" xr:uid="{79036B85-70B0-4BF3-9A81-62FB2C5B8BC6}"/>
    <cellStyle name="Millares 2 6 2 4 2 2 4 3" xfId="43118" xr:uid="{02FBB6B7-7D97-48E5-8341-ECB2AECEB78D}"/>
    <cellStyle name="Millares 2 6 2 4 2 2 4 4" xfId="25613" xr:uid="{F988F2AB-466F-49B3-B871-682BAF7247C1}"/>
    <cellStyle name="Millares 2 6 2 4 2 2 5" xfId="12484" xr:uid="{859762E9-ECC6-4CDA-AF76-1F2C8E15D2DA}"/>
    <cellStyle name="Millares 2 6 2 4 2 2 5 2" xfId="47494" xr:uid="{BA019D58-BD54-4FB2-8DF2-07E828905FB7}"/>
    <cellStyle name="Millares 2 6 2 4 2 2 5 3" xfId="29989" xr:uid="{9B91EFD6-D45B-4D3B-B318-651787E065E9}"/>
    <cellStyle name="Millares 2 6 2 4 2 2 6" xfId="38742" xr:uid="{5D053440-11E6-4544-9F4B-A07588C5CABC}"/>
    <cellStyle name="Millares 2 6 2 4 2 2 7" xfId="21237" xr:uid="{9A53F66C-83DD-41B3-BA0A-71AFB0FA9E3A}"/>
    <cellStyle name="Millares 2 6 2 4 2 3" xfId="4275" xr:uid="{00000000-0005-0000-0000-00006F140000}"/>
    <cellStyle name="Millares 2 6 2 4 2 3 2" xfId="6464" xr:uid="{00000000-0005-0000-0000-000070140000}"/>
    <cellStyle name="Millares 2 6 2 4 2 3 2 2" xfId="10841" xr:uid="{00000000-0005-0000-0000-000071140000}"/>
    <cellStyle name="Millares 2 6 2 4 2 3 2 2 2" xfId="19594" xr:uid="{5803076D-0B6F-40D8-8774-8C26030ADCAD}"/>
    <cellStyle name="Millares 2 6 2 4 2 3 2 2 2 2" xfId="54604" xr:uid="{963A3857-CDB5-42DA-B2DA-6A2D161171EF}"/>
    <cellStyle name="Millares 2 6 2 4 2 3 2 2 2 3" xfId="37099" xr:uid="{D4E2CE09-D7EA-46F1-A9CE-8DFAB79B92EF}"/>
    <cellStyle name="Millares 2 6 2 4 2 3 2 2 3" xfId="45852" xr:uid="{4EB30812-BDEB-4940-840C-1B0A7A4AFA62}"/>
    <cellStyle name="Millares 2 6 2 4 2 3 2 2 4" xfId="28347" xr:uid="{CD1313F4-5A70-4A42-A477-FEDC447B389C}"/>
    <cellStyle name="Millares 2 6 2 4 2 3 2 3" xfId="15218" xr:uid="{44A4BE55-D029-4EF4-9B75-5F1D1C8C930B}"/>
    <cellStyle name="Millares 2 6 2 4 2 3 2 3 2" xfId="50228" xr:uid="{70C894D7-E04B-4EF6-9929-D5A3A3118E58}"/>
    <cellStyle name="Millares 2 6 2 4 2 3 2 3 3" xfId="32723" xr:uid="{521E0AAA-DD30-499A-B10E-CC39C2AA0692}"/>
    <cellStyle name="Millares 2 6 2 4 2 3 2 4" xfId="41476" xr:uid="{731144BD-7617-486F-89C7-CC43F6F24AE2}"/>
    <cellStyle name="Millares 2 6 2 4 2 3 2 5" xfId="23971" xr:uid="{06A459D1-61A1-409C-9979-C91FD1D1E13B}"/>
    <cellStyle name="Millares 2 6 2 4 2 3 3" xfId="8653" xr:uid="{00000000-0005-0000-0000-000072140000}"/>
    <cellStyle name="Millares 2 6 2 4 2 3 3 2" xfId="17406" xr:uid="{9028DE6B-B528-40DB-ABC4-D840BCD7A676}"/>
    <cellStyle name="Millares 2 6 2 4 2 3 3 2 2" xfId="52416" xr:uid="{392ABD9A-E505-442A-AAD8-9B878332F360}"/>
    <cellStyle name="Millares 2 6 2 4 2 3 3 2 3" xfId="34911" xr:uid="{BE944D2C-9C59-4B05-B718-87D41115A1C4}"/>
    <cellStyle name="Millares 2 6 2 4 2 3 3 3" xfId="43664" xr:uid="{4CF82FC9-097C-4604-8CB8-8C622096AE13}"/>
    <cellStyle name="Millares 2 6 2 4 2 3 3 4" xfId="26159" xr:uid="{61B0B775-0A5E-472E-A2A1-AAC6250E6AA3}"/>
    <cellStyle name="Millares 2 6 2 4 2 3 4" xfId="13030" xr:uid="{B443B02D-2F6C-436A-B387-6FA527EFCA7B}"/>
    <cellStyle name="Millares 2 6 2 4 2 3 4 2" xfId="48040" xr:uid="{A8961C80-A99A-4D7E-B058-6D2D695C936A}"/>
    <cellStyle name="Millares 2 6 2 4 2 3 4 3" xfId="30535" xr:uid="{98B44FE1-4337-4852-B024-B017A37CB34C}"/>
    <cellStyle name="Millares 2 6 2 4 2 3 5" xfId="39288" xr:uid="{A619BB1B-3EC2-438C-BA98-B970751796DA}"/>
    <cellStyle name="Millares 2 6 2 4 2 3 6" xfId="21783" xr:uid="{C47298FF-7BB0-49CB-9537-E6BF95BBF78E}"/>
    <cellStyle name="Millares 2 6 2 4 2 4" xfId="5370" xr:uid="{00000000-0005-0000-0000-000073140000}"/>
    <cellStyle name="Millares 2 6 2 4 2 4 2" xfId="9747" xr:uid="{00000000-0005-0000-0000-000074140000}"/>
    <cellStyle name="Millares 2 6 2 4 2 4 2 2" xfId="18500" xr:uid="{F881E557-DE1B-4BE8-9508-247EE95CE126}"/>
    <cellStyle name="Millares 2 6 2 4 2 4 2 2 2" xfId="53510" xr:uid="{1960459E-B32D-4FE3-B7EF-561B80BF7C07}"/>
    <cellStyle name="Millares 2 6 2 4 2 4 2 2 3" xfId="36005" xr:uid="{72AF5D17-F77F-483C-BA01-2690D9C6BBF7}"/>
    <cellStyle name="Millares 2 6 2 4 2 4 2 3" xfId="44758" xr:uid="{815E2D97-72C5-49A3-B943-33364B35D96C}"/>
    <cellStyle name="Millares 2 6 2 4 2 4 2 4" xfId="27253" xr:uid="{506708D6-879C-40E8-83FB-529239A9CF25}"/>
    <cellStyle name="Millares 2 6 2 4 2 4 3" xfId="14124" xr:uid="{74CFBEDF-90E4-4A12-993D-CD6BC80A1F6C}"/>
    <cellStyle name="Millares 2 6 2 4 2 4 3 2" xfId="49134" xr:uid="{6E71B94D-73B4-470C-BD9E-698823366423}"/>
    <cellStyle name="Millares 2 6 2 4 2 4 3 3" xfId="31629" xr:uid="{5B9CB0C1-D8A9-4D43-9DBD-7B74551799B5}"/>
    <cellStyle name="Millares 2 6 2 4 2 4 4" xfId="40382" xr:uid="{AC46DECB-11CD-478E-83A2-630F1B4A83AB}"/>
    <cellStyle name="Millares 2 6 2 4 2 4 5" xfId="22877" xr:uid="{2CFB7012-8E77-4C01-AEF7-2AA1D0878088}"/>
    <cellStyle name="Millares 2 6 2 4 2 5" xfId="7559" xr:uid="{00000000-0005-0000-0000-000075140000}"/>
    <cellStyle name="Millares 2 6 2 4 2 5 2" xfId="16312" xr:uid="{2F18529B-C536-4235-8767-4AC259B5B6CD}"/>
    <cellStyle name="Millares 2 6 2 4 2 5 2 2" xfId="51322" xr:uid="{F4E800E2-4F38-4082-BA3A-090ECCC85DED}"/>
    <cellStyle name="Millares 2 6 2 4 2 5 2 3" xfId="33817" xr:uid="{416A2E76-2B72-4726-9570-77CFD1B65270}"/>
    <cellStyle name="Millares 2 6 2 4 2 5 3" xfId="42570" xr:uid="{3926FD3C-56A5-4622-A7ED-A86C6DC42746}"/>
    <cellStyle name="Millares 2 6 2 4 2 5 4" xfId="25065" xr:uid="{C3DD684A-DE81-419B-BD56-DB0AFEC6ED10}"/>
    <cellStyle name="Millares 2 6 2 4 2 6" xfId="11936" xr:uid="{3DED813A-549B-4D4F-A628-6A844DD93094}"/>
    <cellStyle name="Millares 2 6 2 4 2 6 2" xfId="46946" xr:uid="{4DAB8454-3981-4467-A04B-2C1DA4AE2628}"/>
    <cellStyle name="Millares 2 6 2 4 2 6 3" xfId="29441" xr:uid="{9C0FC369-C35D-4EFD-8489-7B5C08DAAE32}"/>
    <cellStyle name="Millares 2 6 2 4 2 7" xfId="38194" xr:uid="{5EBD96A2-5A75-45CC-BC7B-71DE453E9A80}"/>
    <cellStyle name="Millares 2 6 2 4 2 8" xfId="20689" xr:uid="{B2A72F2A-76FA-4F93-8AB7-4CE9654DBDF1}"/>
    <cellStyle name="Millares 2 6 2 4 3" xfId="3453" xr:uid="{00000000-0005-0000-0000-000076140000}"/>
    <cellStyle name="Millares 2 6 2 4 3 2" xfId="4549" xr:uid="{00000000-0005-0000-0000-000077140000}"/>
    <cellStyle name="Millares 2 6 2 4 3 2 2" xfId="6738" xr:uid="{00000000-0005-0000-0000-000078140000}"/>
    <cellStyle name="Millares 2 6 2 4 3 2 2 2" xfId="11115" xr:uid="{00000000-0005-0000-0000-000079140000}"/>
    <cellStyle name="Millares 2 6 2 4 3 2 2 2 2" xfId="19868" xr:uid="{C78A0B82-CDA6-4BF1-A9AB-8BC69239BFA2}"/>
    <cellStyle name="Millares 2 6 2 4 3 2 2 2 2 2" xfId="54878" xr:uid="{1D58A645-36BC-4502-B9EA-E5A9C3034E1F}"/>
    <cellStyle name="Millares 2 6 2 4 3 2 2 2 2 3" xfId="37373" xr:uid="{F5094DE7-44BF-4C28-B4DE-8439091CFA1E}"/>
    <cellStyle name="Millares 2 6 2 4 3 2 2 2 3" xfId="46126" xr:uid="{AF4FA3B7-5D53-4685-BD46-1FC4F8A2AA3F}"/>
    <cellStyle name="Millares 2 6 2 4 3 2 2 2 4" xfId="28621" xr:uid="{3EC79D35-94A4-4525-BDE7-5B6D2B3F90D3}"/>
    <cellStyle name="Millares 2 6 2 4 3 2 2 3" xfId="15492" xr:uid="{978398C9-4DAB-4D5E-B05E-5886AE445205}"/>
    <cellStyle name="Millares 2 6 2 4 3 2 2 3 2" xfId="50502" xr:uid="{CAF64505-B7C6-4780-AF37-C9E639D6547E}"/>
    <cellStyle name="Millares 2 6 2 4 3 2 2 3 3" xfId="32997" xr:uid="{7609031E-6359-4D30-820C-586E11B56D6D}"/>
    <cellStyle name="Millares 2 6 2 4 3 2 2 4" xfId="41750" xr:uid="{A91ADF99-A35E-47EE-B0FB-F0BCA34CE7B9}"/>
    <cellStyle name="Millares 2 6 2 4 3 2 2 5" xfId="24245" xr:uid="{9F990F35-BECE-4F0B-9F39-81A63ABB295E}"/>
    <cellStyle name="Millares 2 6 2 4 3 2 3" xfId="8927" xr:uid="{00000000-0005-0000-0000-00007A140000}"/>
    <cellStyle name="Millares 2 6 2 4 3 2 3 2" xfId="17680" xr:uid="{3A9069D6-7236-4731-AE13-6D68C9DE923D}"/>
    <cellStyle name="Millares 2 6 2 4 3 2 3 2 2" xfId="52690" xr:uid="{2FE34B14-B2D5-42B6-B1FA-052AA208546F}"/>
    <cellStyle name="Millares 2 6 2 4 3 2 3 2 3" xfId="35185" xr:uid="{E3C436F6-B825-4581-B8C0-14920872EA70}"/>
    <cellStyle name="Millares 2 6 2 4 3 2 3 3" xfId="43938" xr:uid="{58C6D1C5-0CDF-48F8-AE87-9C3C49E215B5}"/>
    <cellStyle name="Millares 2 6 2 4 3 2 3 4" xfId="26433" xr:uid="{87EC1141-D11B-4BCF-98C1-4A83CFF38D74}"/>
    <cellStyle name="Millares 2 6 2 4 3 2 4" xfId="13304" xr:uid="{16C13A37-FC70-4738-AFA6-C8A1AE0DA637}"/>
    <cellStyle name="Millares 2 6 2 4 3 2 4 2" xfId="48314" xr:uid="{F6EA70E1-ECE4-42AE-946C-74799D5A2E2E}"/>
    <cellStyle name="Millares 2 6 2 4 3 2 4 3" xfId="30809" xr:uid="{5D3113A9-8E75-44CD-BE64-18416DFA58D4}"/>
    <cellStyle name="Millares 2 6 2 4 3 2 5" xfId="39562" xr:uid="{F427ECD6-96F9-4C61-BF89-C627607E0C30}"/>
    <cellStyle name="Millares 2 6 2 4 3 2 6" xfId="22057" xr:uid="{675006ED-C82B-42F9-AEF4-3F9FDE2DA884}"/>
    <cellStyle name="Millares 2 6 2 4 3 3" xfId="5644" xr:uid="{00000000-0005-0000-0000-00007B140000}"/>
    <cellStyle name="Millares 2 6 2 4 3 3 2" xfId="10021" xr:uid="{00000000-0005-0000-0000-00007C140000}"/>
    <cellStyle name="Millares 2 6 2 4 3 3 2 2" xfId="18774" xr:uid="{64019A90-C09A-4D3C-A12D-76A8B328E40E}"/>
    <cellStyle name="Millares 2 6 2 4 3 3 2 2 2" xfId="53784" xr:uid="{EE1E7FE0-2773-477F-987B-612B08D09C3A}"/>
    <cellStyle name="Millares 2 6 2 4 3 3 2 2 3" xfId="36279" xr:uid="{396F9D70-17BA-440F-AC07-AC6C2BBA16F9}"/>
    <cellStyle name="Millares 2 6 2 4 3 3 2 3" xfId="45032" xr:uid="{42DBA1DC-B61D-4576-A824-18F31F84C52C}"/>
    <cellStyle name="Millares 2 6 2 4 3 3 2 4" xfId="27527" xr:uid="{53D6B6BC-7BD3-48FD-8DC4-DF990043B83B}"/>
    <cellStyle name="Millares 2 6 2 4 3 3 3" xfId="14398" xr:uid="{C3287EDA-7151-4378-B4C1-FC7828B67067}"/>
    <cellStyle name="Millares 2 6 2 4 3 3 3 2" xfId="49408" xr:uid="{AE15FCC8-E7C9-47CE-A3E5-2799DA57A1A5}"/>
    <cellStyle name="Millares 2 6 2 4 3 3 3 3" xfId="31903" xr:uid="{464B27B4-2F97-4BBF-ABF8-08D3DA57A0E2}"/>
    <cellStyle name="Millares 2 6 2 4 3 3 4" xfId="40656" xr:uid="{80EB1612-4846-414D-BF48-7B5D0A118D9C}"/>
    <cellStyle name="Millares 2 6 2 4 3 3 5" xfId="23151" xr:uid="{5B50490E-E768-4883-B3DB-1036D14D1A02}"/>
    <cellStyle name="Millares 2 6 2 4 3 4" xfId="7833" xr:uid="{00000000-0005-0000-0000-00007D140000}"/>
    <cellStyle name="Millares 2 6 2 4 3 4 2" xfId="16586" xr:uid="{FF0A0143-424E-4C90-8068-1F2B4A75A544}"/>
    <cellStyle name="Millares 2 6 2 4 3 4 2 2" xfId="51596" xr:uid="{AB0FE982-E6EE-4F1B-9F11-7F426E94CC03}"/>
    <cellStyle name="Millares 2 6 2 4 3 4 2 3" xfId="34091" xr:uid="{E7A9A2B7-F440-4DA4-87DE-D0CD3A2806DA}"/>
    <cellStyle name="Millares 2 6 2 4 3 4 3" xfId="42844" xr:uid="{09D595CB-05E8-437A-873F-478B1293CA71}"/>
    <cellStyle name="Millares 2 6 2 4 3 4 4" xfId="25339" xr:uid="{97091C88-7462-4297-9185-A2900FF34B45}"/>
    <cellStyle name="Millares 2 6 2 4 3 5" xfId="12210" xr:uid="{D3E65D2D-5856-4C0C-B80A-AA9545572643}"/>
    <cellStyle name="Millares 2 6 2 4 3 5 2" xfId="47220" xr:uid="{5B6337B5-CBF9-4D95-AA4B-CA7EF4793061}"/>
    <cellStyle name="Millares 2 6 2 4 3 5 3" xfId="29715" xr:uid="{AA0D5A87-AAC4-4AAF-A020-1438607F5F59}"/>
    <cellStyle name="Millares 2 6 2 4 3 6" xfId="38468" xr:uid="{84099C13-795D-4501-B79C-81F2F075AF17}"/>
    <cellStyle name="Millares 2 6 2 4 3 7" xfId="20963" xr:uid="{190C91FC-1B82-4D6A-859A-1FFB1734C6E1}"/>
    <cellStyle name="Millares 2 6 2 4 4" xfId="4001" xr:uid="{00000000-0005-0000-0000-00007E140000}"/>
    <cellStyle name="Millares 2 6 2 4 4 2" xfId="6190" xr:uid="{00000000-0005-0000-0000-00007F140000}"/>
    <cellStyle name="Millares 2 6 2 4 4 2 2" xfId="10567" xr:uid="{00000000-0005-0000-0000-000080140000}"/>
    <cellStyle name="Millares 2 6 2 4 4 2 2 2" xfId="19320" xr:uid="{275A862D-7C5A-4D17-A0D0-3F27BCB4DA45}"/>
    <cellStyle name="Millares 2 6 2 4 4 2 2 2 2" xfId="54330" xr:uid="{9BF1067C-6740-4575-9DDF-997A783E9C0A}"/>
    <cellStyle name="Millares 2 6 2 4 4 2 2 2 3" xfId="36825" xr:uid="{2CDC452D-44EF-49B5-9554-5C7D76FD3704}"/>
    <cellStyle name="Millares 2 6 2 4 4 2 2 3" xfId="45578" xr:uid="{C350A1FF-0235-43E9-8A85-3E4E862A9B10}"/>
    <cellStyle name="Millares 2 6 2 4 4 2 2 4" xfId="28073" xr:uid="{AF6CBF82-66F9-4243-8535-23A7B317A311}"/>
    <cellStyle name="Millares 2 6 2 4 4 2 3" xfId="14944" xr:uid="{507825F5-3818-4739-A8C7-079D6FBED227}"/>
    <cellStyle name="Millares 2 6 2 4 4 2 3 2" xfId="49954" xr:uid="{6DD5CF01-6B5E-4B7A-8DDA-9C6446142B47}"/>
    <cellStyle name="Millares 2 6 2 4 4 2 3 3" xfId="32449" xr:uid="{3C65F7A7-0B03-497A-A41C-96BC23F39117}"/>
    <cellStyle name="Millares 2 6 2 4 4 2 4" xfId="41202" xr:uid="{F4CBE97A-13C1-400E-914B-5A159BC7641B}"/>
    <cellStyle name="Millares 2 6 2 4 4 2 5" xfId="23697" xr:uid="{D816C614-9265-43BA-95E3-D9FF0A6EBF6C}"/>
    <cellStyle name="Millares 2 6 2 4 4 3" xfId="8379" xr:uid="{00000000-0005-0000-0000-000081140000}"/>
    <cellStyle name="Millares 2 6 2 4 4 3 2" xfId="17132" xr:uid="{50BB23F9-5548-4FE0-9535-9951B753F885}"/>
    <cellStyle name="Millares 2 6 2 4 4 3 2 2" xfId="52142" xr:uid="{762104B6-3E6F-4D87-B62D-7C8E9302EE46}"/>
    <cellStyle name="Millares 2 6 2 4 4 3 2 3" xfId="34637" xr:uid="{4FE8EFA1-C4C8-4060-9C3B-F861E4F8F932}"/>
    <cellStyle name="Millares 2 6 2 4 4 3 3" xfId="43390" xr:uid="{20A867B3-556B-4320-82E2-35C37E507812}"/>
    <cellStyle name="Millares 2 6 2 4 4 3 4" xfId="25885" xr:uid="{F4535454-700A-43E1-8C88-D2D8CBF23630}"/>
    <cellStyle name="Millares 2 6 2 4 4 4" xfId="12756" xr:uid="{C11FA89A-C8A9-4896-841A-4976BC01289B}"/>
    <cellStyle name="Millares 2 6 2 4 4 4 2" xfId="47766" xr:uid="{45CA9198-F0CC-4731-BC12-982D736D22EF}"/>
    <cellStyle name="Millares 2 6 2 4 4 4 3" xfId="30261" xr:uid="{DC8F9F57-1885-437C-8F38-60FCF38EC2FC}"/>
    <cellStyle name="Millares 2 6 2 4 4 5" xfId="39014" xr:uid="{DCCEEC70-A416-417A-B34B-0FEE1F24C908}"/>
    <cellStyle name="Millares 2 6 2 4 4 6" xfId="21509" xr:uid="{1EE2524E-66AC-4152-8835-71383068DB0B}"/>
    <cellStyle name="Millares 2 6 2 4 5" xfId="5096" xr:uid="{00000000-0005-0000-0000-000082140000}"/>
    <cellStyle name="Millares 2 6 2 4 5 2" xfId="9473" xr:uid="{00000000-0005-0000-0000-000083140000}"/>
    <cellStyle name="Millares 2 6 2 4 5 2 2" xfId="18226" xr:uid="{33BAF3C7-F79A-4756-A5C3-C01E5B0924E6}"/>
    <cellStyle name="Millares 2 6 2 4 5 2 2 2" xfId="53236" xr:uid="{998A2EEC-2C79-47C1-BE5D-0018FDE4012F}"/>
    <cellStyle name="Millares 2 6 2 4 5 2 2 3" xfId="35731" xr:uid="{763300C1-6D12-4073-AA79-E93C42AE92B4}"/>
    <cellStyle name="Millares 2 6 2 4 5 2 3" xfId="44484" xr:uid="{D53861D9-F81B-44D0-BB19-36C0A16B32E7}"/>
    <cellStyle name="Millares 2 6 2 4 5 2 4" xfId="26979" xr:uid="{4DD8E4D9-2323-49B9-A423-B9C085B37D7F}"/>
    <cellStyle name="Millares 2 6 2 4 5 3" xfId="13850" xr:uid="{67141A16-21A9-43DC-B7FE-7E1CF58ACF88}"/>
    <cellStyle name="Millares 2 6 2 4 5 3 2" xfId="48860" xr:uid="{ACD6BCBC-24B9-47AB-AD2F-C6E2D094634C}"/>
    <cellStyle name="Millares 2 6 2 4 5 3 3" xfId="31355" xr:uid="{139BCF35-95CC-4E2E-89AB-CE1AED741C49}"/>
    <cellStyle name="Millares 2 6 2 4 5 4" xfId="40108" xr:uid="{5938487E-0B20-4D70-BF2C-CE9B67A86773}"/>
    <cellStyle name="Millares 2 6 2 4 5 5" xfId="22603" xr:uid="{A9F33DF3-711F-46D9-953C-33876A0AEAC6}"/>
    <cellStyle name="Millares 2 6 2 4 6" xfId="7285" xr:uid="{00000000-0005-0000-0000-000084140000}"/>
    <cellStyle name="Millares 2 6 2 4 6 2" xfId="16038" xr:uid="{3FFEC4DB-849C-4A78-9AD7-411F35CEBC72}"/>
    <cellStyle name="Millares 2 6 2 4 6 2 2" xfId="51048" xr:uid="{4B7C7A08-8BE7-40AD-B875-144B20D63770}"/>
    <cellStyle name="Millares 2 6 2 4 6 2 3" xfId="33543" xr:uid="{BB2F58EA-9A95-49A0-B91F-C04B4B7DA82A}"/>
    <cellStyle name="Millares 2 6 2 4 6 3" xfId="42296" xr:uid="{B9117001-2D44-404F-98C2-A6A023465435}"/>
    <cellStyle name="Millares 2 6 2 4 6 4" xfId="24791" xr:uid="{9EAE9B86-2525-439E-AE21-72D02D04D0CD}"/>
    <cellStyle name="Millares 2 6 2 4 7" xfId="11662" xr:uid="{3F197CCD-DCBF-4628-863C-522406F4410D}"/>
    <cellStyle name="Millares 2 6 2 4 7 2" xfId="46672" xr:uid="{082B7896-A65F-4252-909B-9F183AE7EFE9}"/>
    <cellStyle name="Millares 2 6 2 4 7 3" xfId="29167" xr:uid="{90EE1745-95FE-467A-9F44-16F4DDFB36A3}"/>
    <cellStyle name="Millares 2 6 2 4 8" xfId="37920" xr:uid="{C63053A9-E3B5-45AA-8929-83E6245829ED}"/>
    <cellStyle name="Millares 2 6 2 4 9" xfId="20415" xr:uid="{B2C7F78A-F677-4F50-8C55-B940DD10F15C}"/>
    <cellStyle name="Millares 2 6 2 5" xfId="3124" xr:uid="{00000000-0005-0000-0000-000085140000}"/>
    <cellStyle name="Millares 2 6 2 5 2" xfId="3678" xr:uid="{00000000-0005-0000-0000-000086140000}"/>
    <cellStyle name="Millares 2 6 2 5 2 2" xfId="4774" xr:uid="{00000000-0005-0000-0000-000087140000}"/>
    <cellStyle name="Millares 2 6 2 5 2 2 2" xfId="6963" xr:uid="{00000000-0005-0000-0000-000088140000}"/>
    <cellStyle name="Millares 2 6 2 5 2 2 2 2" xfId="11340" xr:uid="{00000000-0005-0000-0000-000089140000}"/>
    <cellStyle name="Millares 2 6 2 5 2 2 2 2 2" xfId="20093" xr:uid="{8EE2E0EB-A3DA-4541-84BA-E1CE14AFC1F8}"/>
    <cellStyle name="Millares 2 6 2 5 2 2 2 2 2 2" xfId="55103" xr:uid="{17C8298F-0F78-46D5-8E68-7C6E0B4C7F0D}"/>
    <cellStyle name="Millares 2 6 2 5 2 2 2 2 2 3" xfId="37598" xr:uid="{CD3F8431-FDF6-4597-B740-145B7ACF8D94}"/>
    <cellStyle name="Millares 2 6 2 5 2 2 2 2 3" xfId="46351" xr:uid="{AC65A873-4CE4-459D-A14D-69A94B1614AF}"/>
    <cellStyle name="Millares 2 6 2 5 2 2 2 2 4" xfId="28846" xr:uid="{81DFAF31-93C8-4FB4-A87F-83A50984FBB7}"/>
    <cellStyle name="Millares 2 6 2 5 2 2 2 3" xfId="15717" xr:uid="{2FD57DF1-55ED-4279-B23E-B8A4498A29DA}"/>
    <cellStyle name="Millares 2 6 2 5 2 2 2 3 2" xfId="50727" xr:uid="{AA692A18-DBA2-4F34-9B3E-E13C66F62D15}"/>
    <cellStyle name="Millares 2 6 2 5 2 2 2 3 3" xfId="33222" xr:uid="{9EC1B0BB-85BA-4FFE-89B3-D43DEF07B8FF}"/>
    <cellStyle name="Millares 2 6 2 5 2 2 2 4" xfId="41975" xr:uid="{A321D712-18B4-4FC8-BA9E-B0DCBC7BC5DA}"/>
    <cellStyle name="Millares 2 6 2 5 2 2 2 5" xfId="24470" xr:uid="{9201A3B1-F3A7-4988-9F44-52CD2077BBC1}"/>
    <cellStyle name="Millares 2 6 2 5 2 2 3" xfId="9152" xr:uid="{00000000-0005-0000-0000-00008A140000}"/>
    <cellStyle name="Millares 2 6 2 5 2 2 3 2" xfId="17905" xr:uid="{B6866F97-B8FC-4FB1-B537-C0BE5899421E}"/>
    <cellStyle name="Millares 2 6 2 5 2 2 3 2 2" xfId="52915" xr:uid="{BF46A5B7-7119-4043-904D-6D901BEB5D87}"/>
    <cellStyle name="Millares 2 6 2 5 2 2 3 2 3" xfId="35410" xr:uid="{A3A9DA5B-A7C5-4E15-8689-917C799C85B7}"/>
    <cellStyle name="Millares 2 6 2 5 2 2 3 3" xfId="44163" xr:uid="{50F86CF9-6566-4CBF-AFFD-F34069449BA9}"/>
    <cellStyle name="Millares 2 6 2 5 2 2 3 4" xfId="26658" xr:uid="{2021F8A7-BDB2-4DCB-9756-C17727507943}"/>
    <cellStyle name="Millares 2 6 2 5 2 2 4" xfId="13529" xr:uid="{FE774F5F-BE0A-44A5-B21C-85CBA987C975}"/>
    <cellStyle name="Millares 2 6 2 5 2 2 4 2" xfId="48539" xr:uid="{328E2BAC-70B6-423A-AF41-E46241AF65BE}"/>
    <cellStyle name="Millares 2 6 2 5 2 2 4 3" xfId="31034" xr:uid="{4D9F5367-C916-4889-9FB7-98B7E6188EA1}"/>
    <cellStyle name="Millares 2 6 2 5 2 2 5" xfId="39787" xr:uid="{F377AB09-1C8E-4C92-AEE9-DAEF83DB5B95}"/>
    <cellStyle name="Millares 2 6 2 5 2 2 6" xfId="22282" xr:uid="{F5287EC8-95A7-4ACC-8F1D-2501B5755C96}"/>
    <cellStyle name="Millares 2 6 2 5 2 3" xfId="5869" xr:uid="{00000000-0005-0000-0000-00008B140000}"/>
    <cellStyle name="Millares 2 6 2 5 2 3 2" xfId="10246" xr:uid="{00000000-0005-0000-0000-00008C140000}"/>
    <cellStyle name="Millares 2 6 2 5 2 3 2 2" xfId="18999" xr:uid="{F17741EA-88EA-4614-B0E4-A2967CDFBFC4}"/>
    <cellStyle name="Millares 2 6 2 5 2 3 2 2 2" xfId="54009" xr:uid="{1BF57500-1EFB-4577-AC7C-B267A98DA97B}"/>
    <cellStyle name="Millares 2 6 2 5 2 3 2 2 3" xfId="36504" xr:uid="{8FD2A170-050F-4C14-962D-24D37C0A7AE0}"/>
    <cellStyle name="Millares 2 6 2 5 2 3 2 3" xfId="45257" xr:uid="{C5F944FA-3411-435D-BECA-97A572E4994D}"/>
    <cellStyle name="Millares 2 6 2 5 2 3 2 4" xfId="27752" xr:uid="{755BA9B8-CE11-4062-8A94-81D1E03F77FB}"/>
    <cellStyle name="Millares 2 6 2 5 2 3 3" xfId="14623" xr:uid="{12153B18-47C5-454E-832C-AAF0CD09ABBE}"/>
    <cellStyle name="Millares 2 6 2 5 2 3 3 2" xfId="49633" xr:uid="{DFD3DDE4-BCF9-4305-94A2-806A63D0CC72}"/>
    <cellStyle name="Millares 2 6 2 5 2 3 3 3" xfId="32128" xr:uid="{3F7399D3-7D61-4BB9-B775-21617486C63D}"/>
    <cellStyle name="Millares 2 6 2 5 2 3 4" xfId="40881" xr:uid="{CFE73697-462F-4768-B69B-34023734EDD6}"/>
    <cellStyle name="Millares 2 6 2 5 2 3 5" xfId="23376" xr:uid="{B4221970-2A77-4D29-8875-1AF571CF2E73}"/>
    <cellStyle name="Millares 2 6 2 5 2 4" xfId="8058" xr:uid="{00000000-0005-0000-0000-00008D140000}"/>
    <cellStyle name="Millares 2 6 2 5 2 4 2" xfId="16811" xr:uid="{04C71273-F6B8-459A-903D-97E0745D5C3F}"/>
    <cellStyle name="Millares 2 6 2 5 2 4 2 2" xfId="51821" xr:uid="{BDE342E2-8F9A-4119-AB56-ABD1508994AD}"/>
    <cellStyle name="Millares 2 6 2 5 2 4 2 3" xfId="34316" xr:uid="{D353A2AD-FDCB-42EC-97CD-96F9D30E56F3}"/>
    <cellStyle name="Millares 2 6 2 5 2 4 3" xfId="43069" xr:uid="{7BDFB79C-7FF0-4B19-BBC2-28352EE6BB88}"/>
    <cellStyle name="Millares 2 6 2 5 2 4 4" xfId="25564" xr:uid="{D8810C2F-3D2F-4F51-A0C6-A6C3B380CCB6}"/>
    <cellStyle name="Millares 2 6 2 5 2 5" xfId="12435" xr:uid="{1447CD51-442B-479C-B7D8-932AACBAA5D7}"/>
    <cellStyle name="Millares 2 6 2 5 2 5 2" xfId="47445" xr:uid="{6815E12A-8662-4E65-AB05-34B5A293BF4D}"/>
    <cellStyle name="Millares 2 6 2 5 2 5 3" xfId="29940" xr:uid="{55891904-64BA-40C5-90BD-7DAE903DA8D9}"/>
    <cellStyle name="Millares 2 6 2 5 2 6" xfId="38693" xr:uid="{69955DAA-9ECB-4CA3-AA63-A5546410064A}"/>
    <cellStyle name="Millares 2 6 2 5 2 7" xfId="21188" xr:uid="{950FE7E4-9A2B-4625-A9B7-2AF5738BDD2D}"/>
    <cellStyle name="Millares 2 6 2 5 3" xfId="4226" xr:uid="{00000000-0005-0000-0000-00008E140000}"/>
    <cellStyle name="Millares 2 6 2 5 3 2" xfId="6415" xr:uid="{00000000-0005-0000-0000-00008F140000}"/>
    <cellStyle name="Millares 2 6 2 5 3 2 2" xfId="10792" xr:uid="{00000000-0005-0000-0000-000090140000}"/>
    <cellStyle name="Millares 2 6 2 5 3 2 2 2" xfId="19545" xr:uid="{02291A1E-6B80-4059-AC47-E80203E7559D}"/>
    <cellStyle name="Millares 2 6 2 5 3 2 2 2 2" xfId="54555" xr:uid="{A9A7C2BD-16AE-4F42-BDA8-A7445D1A8747}"/>
    <cellStyle name="Millares 2 6 2 5 3 2 2 2 3" xfId="37050" xr:uid="{6702BE56-7B89-4D01-AEB9-041884410573}"/>
    <cellStyle name="Millares 2 6 2 5 3 2 2 3" xfId="45803" xr:uid="{E2D4735C-FA41-4EBF-8D11-6627AE1BD526}"/>
    <cellStyle name="Millares 2 6 2 5 3 2 2 4" xfId="28298" xr:uid="{2A3D1761-7046-4486-8A4B-846B5C4AF2F6}"/>
    <cellStyle name="Millares 2 6 2 5 3 2 3" xfId="15169" xr:uid="{79F131B4-796F-4FD9-9427-5A122E3E6AAD}"/>
    <cellStyle name="Millares 2 6 2 5 3 2 3 2" xfId="50179" xr:uid="{C5FE1631-61E0-4142-83DB-2BEA5C114719}"/>
    <cellStyle name="Millares 2 6 2 5 3 2 3 3" xfId="32674" xr:uid="{F63AD347-35E7-4004-8958-2D5FD0802721}"/>
    <cellStyle name="Millares 2 6 2 5 3 2 4" xfId="41427" xr:uid="{072B75EE-E786-4B1E-B48A-3B916B5090EE}"/>
    <cellStyle name="Millares 2 6 2 5 3 2 5" xfId="23922" xr:uid="{06D8459E-47A4-4376-A4D2-E330BF1D96B2}"/>
    <cellStyle name="Millares 2 6 2 5 3 3" xfId="8604" xr:uid="{00000000-0005-0000-0000-000091140000}"/>
    <cellStyle name="Millares 2 6 2 5 3 3 2" xfId="17357" xr:uid="{3FB83FC8-76B7-4E8E-98D1-A77C91659AC8}"/>
    <cellStyle name="Millares 2 6 2 5 3 3 2 2" xfId="52367" xr:uid="{FC17530D-9C07-4091-8AF1-53222ACD17E0}"/>
    <cellStyle name="Millares 2 6 2 5 3 3 2 3" xfId="34862" xr:uid="{01E41251-A539-4E3F-9002-E8D9BD529445}"/>
    <cellStyle name="Millares 2 6 2 5 3 3 3" xfId="43615" xr:uid="{0AD40F7B-E6B7-4F93-A1B9-984BBDA0F09F}"/>
    <cellStyle name="Millares 2 6 2 5 3 3 4" xfId="26110" xr:uid="{CDB569C8-720B-4772-8272-16E970A8883D}"/>
    <cellStyle name="Millares 2 6 2 5 3 4" xfId="12981" xr:uid="{BA40DF0D-160B-4CFC-8E61-F98D0303864A}"/>
    <cellStyle name="Millares 2 6 2 5 3 4 2" xfId="47991" xr:uid="{713F1E7D-48F0-41DB-8A4E-E40F8883CAAD}"/>
    <cellStyle name="Millares 2 6 2 5 3 4 3" xfId="30486" xr:uid="{47D4CBDF-EA2E-4595-9C3A-3DC5D34729F0}"/>
    <cellStyle name="Millares 2 6 2 5 3 5" xfId="39239" xr:uid="{9BEB7A1A-D59A-4880-8BE1-06F55B6D7E33}"/>
    <cellStyle name="Millares 2 6 2 5 3 6" xfId="21734" xr:uid="{BD7B7856-83DD-4A32-A59E-6946B3732167}"/>
    <cellStyle name="Millares 2 6 2 5 4" xfId="5321" xr:uid="{00000000-0005-0000-0000-000092140000}"/>
    <cellStyle name="Millares 2 6 2 5 4 2" xfId="9698" xr:uid="{00000000-0005-0000-0000-000093140000}"/>
    <cellStyle name="Millares 2 6 2 5 4 2 2" xfId="18451" xr:uid="{E02C7796-DFD4-48E4-9EBF-ACF3D668AC92}"/>
    <cellStyle name="Millares 2 6 2 5 4 2 2 2" xfId="53461" xr:uid="{2AFCC913-BE89-4DDB-9F74-88A9A4EA6B1E}"/>
    <cellStyle name="Millares 2 6 2 5 4 2 2 3" xfId="35956" xr:uid="{3F7E1818-0441-4777-9396-759FF859BE01}"/>
    <cellStyle name="Millares 2 6 2 5 4 2 3" xfId="44709" xr:uid="{0C39EEBA-3BFF-4A8D-BC8F-03B877F3657B}"/>
    <cellStyle name="Millares 2 6 2 5 4 2 4" xfId="27204" xr:uid="{405EB945-FDCC-46DD-B406-3C374D8F0E4D}"/>
    <cellStyle name="Millares 2 6 2 5 4 3" xfId="14075" xr:uid="{7838B561-96ED-40F8-9AEE-BC69C3DF9364}"/>
    <cellStyle name="Millares 2 6 2 5 4 3 2" xfId="49085" xr:uid="{1181F9E1-CB10-419F-8E16-E6E10179C5EC}"/>
    <cellStyle name="Millares 2 6 2 5 4 3 3" xfId="31580" xr:uid="{48B48EAF-F2BE-4F66-99EB-2350BC0B44C4}"/>
    <cellStyle name="Millares 2 6 2 5 4 4" xfId="40333" xr:uid="{C782F140-A78D-4398-AB0C-4162BBDE6A8D}"/>
    <cellStyle name="Millares 2 6 2 5 4 5" xfId="22828" xr:uid="{59F088C2-7449-4ED0-8647-94C7AF7F3E40}"/>
    <cellStyle name="Millares 2 6 2 5 5" xfId="7510" xr:uid="{00000000-0005-0000-0000-000094140000}"/>
    <cellStyle name="Millares 2 6 2 5 5 2" xfId="16263" xr:uid="{F3D41AD9-13A7-48CA-8C0C-119E8630E8EB}"/>
    <cellStyle name="Millares 2 6 2 5 5 2 2" xfId="51273" xr:uid="{67D9BFDE-C049-4D46-9F0B-0F03565E8E7F}"/>
    <cellStyle name="Millares 2 6 2 5 5 2 3" xfId="33768" xr:uid="{39031C9D-D088-4DC1-9613-4FD78BB23E56}"/>
    <cellStyle name="Millares 2 6 2 5 5 3" xfId="42521" xr:uid="{AF510DD0-7AE7-4370-A0BE-9536C278BB1F}"/>
    <cellStyle name="Millares 2 6 2 5 5 4" xfId="25016" xr:uid="{7D1D525A-2612-481D-9584-8DC067F52EC0}"/>
    <cellStyle name="Millares 2 6 2 5 6" xfId="11887" xr:uid="{85EDBCA2-FAAC-4757-B5EF-5AA5E5317681}"/>
    <cellStyle name="Millares 2 6 2 5 6 2" xfId="46897" xr:uid="{43F39520-2D4C-4996-A195-58CEF5BE34F8}"/>
    <cellStyle name="Millares 2 6 2 5 6 3" xfId="29392" xr:uid="{30B947D0-7F8A-4D5B-BFC0-24981313D1E3}"/>
    <cellStyle name="Millares 2 6 2 5 7" xfId="38145" xr:uid="{1C1ED96C-2139-4CED-B06A-4FE03EB90D8C}"/>
    <cellStyle name="Millares 2 6 2 5 8" xfId="20640" xr:uid="{21E7979A-863B-475C-B830-3617CCC7EE34}"/>
    <cellStyle name="Millares 2 6 2 6" xfId="3403" xr:uid="{00000000-0005-0000-0000-000095140000}"/>
    <cellStyle name="Millares 2 6 2 6 2" xfId="4500" xr:uid="{00000000-0005-0000-0000-000096140000}"/>
    <cellStyle name="Millares 2 6 2 6 2 2" xfId="6689" xr:uid="{00000000-0005-0000-0000-000097140000}"/>
    <cellStyle name="Millares 2 6 2 6 2 2 2" xfId="11066" xr:uid="{00000000-0005-0000-0000-000098140000}"/>
    <cellStyle name="Millares 2 6 2 6 2 2 2 2" xfId="19819" xr:uid="{A605E019-61C0-46E3-909E-0C7674AF7D86}"/>
    <cellStyle name="Millares 2 6 2 6 2 2 2 2 2" xfId="54829" xr:uid="{E4179BC7-7F0B-4531-929A-8F0D1ED486F3}"/>
    <cellStyle name="Millares 2 6 2 6 2 2 2 2 3" xfId="37324" xr:uid="{7EA9BD00-6AE5-4553-92A3-905FB78DC55C}"/>
    <cellStyle name="Millares 2 6 2 6 2 2 2 3" xfId="46077" xr:uid="{4134380D-830D-4D94-A7CF-76298A952639}"/>
    <cellStyle name="Millares 2 6 2 6 2 2 2 4" xfId="28572" xr:uid="{91751210-84D4-4A98-83F5-D97137BBAC97}"/>
    <cellStyle name="Millares 2 6 2 6 2 2 3" xfId="15443" xr:uid="{A003F9C5-D5AC-4361-A050-CC2F84523378}"/>
    <cellStyle name="Millares 2 6 2 6 2 2 3 2" xfId="50453" xr:uid="{3070136E-7986-4EC5-A2D2-D18AAF7D0956}"/>
    <cellStyle name="Millares 2 6 2 6 2 2 3 3" xfId="32948" xr:uid="{1D7E76D0-A586-42CF-A669-C0E0FFE165AE}"/>
    <cellStyle name="Millares 2 6 2 6 2 2 4" xfId="41701" xr:uid="{91626900-1B77-4905-9FDF-CB8BD36CA728}"/>
    <cellStyle name="Millares 2 6 2 6 2 2 5" xfId="24196" xr:uid="{4CB273FA-E745-4B77-847A-776CAF9D6CA4}"/>
    <cellStyle name="Millares 2 6 2 6 2 3" xfId="8878" xr:uid="{00000000-0005-0000-0000-000099140000}"/>
    <cellStyle name="Millares 2 6 2 6 2 3 2" xfId="17631" xr:uid="{F9A9D36C-D6DA-4B20-BD69-C809BA429EE1}"/>
    <cellStyle name="Millares 2 6 2 6 2 3 2 2" xfId="52641" xr:uid="{2FE6302A-C1D3-44D1-84B0-45C52DF3BF8F}"/>
    <cellStyle name="Millares 2 6 2 6 2 3 2 3" xfId="35136" xr:uid="{63C4AD07-8517-4F4A-B7EA-B725E2C49A89}"/>
    <cellStyle name="Millares 2 6 2 6 2 3 3" xfId="43889" xr:uid="{D6D30594-40A2-4C99-88D2-FD376C831660}"/>
    <cellStyle name="Millares 2 6 2 6 2 3 4" xfId="26384" xr:uid="{10FEB7A4-5B3B-479B-947C-D19734362FA2}"/>
    <cellStyle name="Millares 2 6 2 6 2 4" xfId="13255" xr:uid="{A58957C4-A21F-4C12-B80C-AE915FBAED85}"/>
    <cellStyle name="Millares 2 6 2 6 2 4 2" xfId="48265" xr:uid="{13947C72-D96D-4F56-A772-016580B1E2AC}"/>
    <cellStyle name="Millares 2 6 2 6 2 4 3" xfId="30760" xr:uid="{3533980A-F284-41B0-A7F3-F7063E5B83E0}"/>
    <cellStyle name="Millares 2 6 2 6 2 5" xfId="39513" xr:uid="{888F6442-92E5-4442-B486-7D3AA769145C}"/>
    <cellStyle name="Millares 2 6 2 6 2 6" xfId="22008" xr:uid="{B8B84B97-C8CC-412A-AAA8-C0EAAA083FCC}"/>
    <cellStyle name="Millares 2 6 2 6 3" xfId="5595" xr:uid="{00000000-0005-0000-0000-00009A140000}"/>
    <cellStyle name="Millares 2 6 2 6 3 2" xfId="9972" xr:uid="{00000000-0005-0000-0000-00009B140000}"/>
    <cellStyle name="Millares 2 6 2 6 3 2 2" xfId="18725" xr:uid="{FBC899EE-5F8C-46E5-A101-39C5A3CA6609}"/>
    <cellStyle name="Millares 2 6 2 6 3 2 2 2" xfId="53735" xr:uid="{B9351E2A-17B0-4003-A5D5-F7A8783630E1}"/>
    <cellStyle name="Millares 2 6 2 6 3 2 2 3" xfId="36230" xr:uid="{DEB8B1DD-A01C-46EC-8D4D-5C9314727B23}"/>
    <cellStyle name="Millares 2 6 2 6 3 2 3" xfId="44983" xr:uid="{E2ED95D0-4983-423D-9EB2-AE51693D86BA}"/>
    <cellStyle name="Millares 2 6 2 6 3 2 4" xfId="27478" xr:uid="{7CAF7FDF-6400-4671-AB29-B8BE198B0F0D}"/>
    <cellStyle name="Millares 2 6 2 6 3 3" xfId="14349" xr:uid="{D1725CF7-0C0C-4DB7-A48C-650ED4DE080A}"/>
    <cellStyle name="Millares 2 6 2 6 3 3 2" xfId="49359" xr:uid="{066E9932-FBA8-416D-950D-5E28A186A214}"/>
    <cellStyle name="Millares 2 6 2 6 3 3 3" xfId="31854" xr:uid="{D1293995-8575-436E-8717-CC05F41B3AD4}"/>
    <cellStyle name="Millares 2 6 2 6 3 4" xfId="40607" xr:uid="{216636A4-84C6-45E6-B480-4235687ED975}"/>
    <cellStyle name="Millares 2 6 2 6 3 5" xfId="23102" xr:uid="{F5BC4CE5-BED4-4F15-91A8-BA872EB55697}"/>
    <cellStyle name="Millares 2 6 2 6 4" xfId="7784" xr:uid="{00000000-0005-0000-0000-00009C140000}"/>
    <cellStyle name="Millares 2 6 2 6 4 2" xfId="16537" xr:uid="{E4E4420F-94DE-4232-8FDC-05334C3E16F1}"/>
    <cellStyle name="Millares 2 6 2 6 4 2 2" xfId="51547" xr:uid="{A5702633-787C-4A0D-85B9-9E0E92F66645}"/>
    <cellStyle name="Millares 2 6 2 6 4 2 3" xfId="34042" xr:uid="{DB0FE3CF-B16B-4E84-A99F-45D704994EF0}"/>
    <cellStyle name="Millares 2 6 2 6 4 3" xfId="42795" xr:uid="{D1B9F0CC-A823-4DC6-A726-997FB8B5A4A0}"/>
    <cellStyle name="Millares 2 6 2 6 4 4" xfId="25290" xr:uid="{01154FD7-B8B5-48BD-AE9C-64B13A85FB40}"/>
    <cellStyle name="Millares 2 6 2 6 5" xfId="12161" xr:uid="{F110CE8E-B6F9-4734-9C08-9DC07D3E2674}"/>
    <cellStyle name="Millares 2 6 2 6 5 2" xfId="47171" xr:uid="{226AE999-BD56-4B40-8F40-C2651D7D6EC5}"/>
    <cellStyle name="Millares 2 6 2 6 5 3" xfId="29666" xr:uid="{FEF8B6CC-9F09-426F-8C8A-991CB794B1DA}"/>
    <cellStyle name="Millares 2 6 2 6 6" xfId="38419" xr:uid="{F8354BE5-36C9-4629-B7E0-D865D1951D3D}"/>
    <cellStyle name="Millares 2 6 2 6 7" xfId="20914" xr:uid="{90FBA8DC-2275-4D23-AA67-C32D381A6EFB}"/>
    <cellStyle name="Millares 2 6 2 7" xfId="3953" xr:uid="{00000000-0005-0000-0000-00009D140000}"/>
    <cellStyle name="Millares 2 6 2 7 2" xfId="6142" xr:uid="{00000000-0005-0000-0000-00009E140000}"/>
    <cellStyle name="Millares 2 6 2 7 2 2" xfId="10519" xr:uid="{00000000-0005-0000-0000-00009F140000}"/>
    <cellStyle name="Millares 2 6 2 7 2 2 2" xfId="19272" xr:uid="{0F3D3D2B-0C0B-4E89-847B-4431B2F25201}"/>
    <cellStyle name="Millares 2 6 2 7 2 2 2 2" xfId="54282" xr:uid="{C0DCCC3B-C051-4A14-B8F8-5AC89FD52E17}"/>
    <cellStyle name="Millares 2 6 2 7 2 2 2 3" xfId="36777" xr:uid="{7ED59B72-C333-4B93-A6A2-90F91D20FD82}"/>
    <cellStyle name="Millares 2 6 2 7 2 2 3" xfId="45530" xr:uid="{9C8BEA27-B009-458D-B2DE-F966CB01095F}"/>
    <cellStyle name="Millares 2 6 2 7 2 2 4" xfId="28025" xr:uid="{F38FB6F4-F864-4206-879D-25580D78F35F}"/>
    <cellStyle name="Millares 2 6 2 7 2 3" xfId="14896" xr:uid="{E3EBE76A-85A7-4DD8-9ED5-52513D001C57}"/>
    <cellStyle name="Millares 2 6 2 7 2 3 2" xfId="49906" xr:uid="{973B25D3-47E5-4A65-BE62-9704897730D9}"/>
    <cellStyle name="Millares 2 6 2 7 2 3 3" xfId="32401" xr:uid="{39CD175A-360A-449F-A0CE-44A425469F4D}"/>
    <cellStyle name="Millares 2 6 2 7 2 4" xfId="41154" xr:uid="{9420944E-D778-4EA4-8A10-4196A5EC6044}"/>
    <cellStyle name="Millares 2 6 2 7 2 5" xfId="23649" xr:uid="{CACCBE7C-F5D7-41A6-BB49-08C0D169CBCE}"/>
    <cellStyle name="Millares 2 6 2 7 3" xfId="8331" xr:uid="{00000000-0005-0000-0000-0000A0140000}"/>
    <cellStyle name="Millares 2 6 2 7 3 2" xfId="17084" xr:uid="{4F538A77-7F17-4817-AE8D-ADCE9D334D42}"/>
    <cellStyle name="Millares 2 6 2 7 3 2 2" xfId="52094" xr:uid="{775BA169-255E-4DD1-A21F-2758DDD24F27}"/>
    <cellStyle name="Millares 2 6 2 7 3 2 3" xfId="34589" xr:uid="{B687F968-BBAC-49E6-A9C1-21B75B62978F}"/>
    <cellStyle name="Millares 2 6 2 7 3 3" xfId="43342" xr:uid="{484FC5E8-AFC5-4461-B1D9-64CD6D24C2C9}"/>
    <cellStyle name="Millares 2 6 2 7 3 4" xfId="25837" xr:uid="{70AA9EDE-9A7E-4443-A550-AF56583615F4}"/>
    <cellStyle name="Millares 2 6 2 7 4" xfId="12708" xr:uid="{DEDE4CA4-D83F-49D2-B5D2-8B980629BCF8}"/>
    <cellStyle name="Millares 2 6 2 7 4 2" xfId="47718" xr:uid="{328F2576-CE36-443B-96E0-18206B27982F}"/>
    <cellStyle name="Millares 2 6 2 7 4 3" xfId="30213" xr:uid="{370F0956-B648-4BA7-8F0F-5EBBE47B6291}"/>
    <cellStyle name="Millares 2 6 2 7 5" xfId="38966" xr:uid="{8B864C2A-373C-4229-84A7-C0FF78781712}"/>
    <cellStyle name="Millares 2 6 2 7 6" xfId="21461" xr:uid="{11D7B976-9CE9-4749-910D-67EBD0992AAF}"/>
    <cellStyle name="Millares 2 6 2 8" xfId="5048" xr:uid="{00000000-0005-0000-0000-0000A1140000}"/>
    <cellStyle name="Millares 2 6 2 8 2" xfId="9425" xr:uid="{00000000-0005-0000-0000-0000A2140000}"/>
    <cellStyle name="Millares 2 6 2 8 2 2" xfId="18178" xr:uid="{F64568F0-9AC3-473B-A85A-E5399A766F62}"/>
    <cellStyle name="Millares 2 6 2 8 2 2 2" xfId="53188" xr:uid="{0E9FAE9B-4CA6-4F9E-B8BB-C185D27A5026}"/>
    <cellStyle name="Millares 2 6 2 8 2 2 3" xfId="35683" xr:uid="{F5BFAC9A-9BE8-4F75-B26E-EBD8A1B43F70}"/>
    <cellStyle name="Millares 2 6 2 8 2 3" xfId="44436" xr:uid="{11EC559C-F8C7-42A4-967E-8AD9133684C3}"/>
    <cellStyle name="Millares 2 6 2 8 2 4" xfId="26931" xr:uid="{6B8FF65E-19B3-4883-9C5F-426ADA79936F}"/>
    <cellStyle name="Millares 2 6 2 8 3" xfId="13802" xr:uid="{634E0363-C2AF-499E-8B68-FEC28A1A798A}"/>
    <cellStyle name="Millares 2 6 2 8 3 2" xfId="48812" xr:uid="{B0D521FA-FF7A-4B56-8236-C745565C94AE}"/>
    <cellStyle name="Millares 2 6 2 8 3 3" xfId="31307" xr:uid="{069D5B21-1F18-4EE5-AE88-66E021F62C68}"/>
    <cellStyle name="Millares 2 6 2 8 4" xfId="40060" xr:uid="{D0873CA8-92C4-4DA4-AC4E-6C92E93F104D}"/>
    <cellStyle name="Millares 2 6 2 8 5" xfId="22555" xr:uid="{17B9A310-251A-4931-B1B0-D4184F2CF84E}"/>
    <cellStyle name="Millares 2 6 2 9" xfId="7237" xr:uid="{00000000-0005-0000-0000-0000A3140000}"/>
    <cellStyle name="Millares 2 6 2 9 2" xfId="15990" xr:uid="{D0020811-651E-4090-AD51-483087575AA8}"/>
    <cellStyle name="Millares 2 6 2 9 2 2" xfId="51000" xr:uid="{A512446E-7E93-42EE-9774-E667E3A5F782}"/>
    <cellStyle name="Millares 2 6 2 9 2 3" xfId="33495" xr:uid="{5977BBFF-110E-4921-A2CD-0AC142E1DA1B}"/>
    <cellStyle name="Millares 2 6 2 9 3" xfId="42248" xr:uid="{357B2C63-7B48-45DF-9B8E-51DE1E88C65E}"/>
    <cellStyle name="Millares 2 6 2 9 4" xfId="24743" xr:uid="{A766A6DA-2876-4C51-BA5E-4BAF268DFA27}"/>
    <cellStyle name="Millares 2 6 3" xfId="2952" xr:uid="{00000000-0005-0000-0000-0000A4140000}"/>
    <cellStyle name="Millares 2 6 3 10" xfId="20469" xr:uid="{88D7A73D-FA42-4333-867A-02C9E33C3DDC}"/>
    <cellStyle name="Millares 2 6 3 2" xfId="3064" xr:uid="{00000000-0005-0000-0000-0000A5140000}"/>
    <cellStyle name="Millares 2 6 3 2 2" xfId="3340" xr:uid="{00000000-0005-0000-0000-0000A6140000}"/>
    <cellStyle name="Millares 2 6 3 2 2 2" xfId="3893" xr:uid="{00000000-0005-0000-0000-0000A7140000}"/>
    <cellStyle name="Millares 2 6 3 2 2 2 2" xfId="4989" xr:uid="{00000000-0005-0000-0000-0000A8140000}"/>
    <cellStyle name="Millares 2 6 3 2 2 2 2 2" xfId="7178" xr:uid="{00000000-0005-0000-0000-0000A9140000}"/>
    <cellStyle name="Millares 2 6 3 2 2 2 2 2 2" xfId="11555" xr:uid="{00000000-0005-0000-0000-0000AA140000}"/>
    <cellStyle name="Millares 2 6 3 2 2 2 2 2 2 2" xfId="20308" xr:uid="{FC9B924E-9A94-42B1-9907-6D233E7C98D5}"/>
    <cellStyle name="Millares 2 6 3 2 2 2 2 2 2 2 2" xfId="55318" xr:uid="{F32B366C-2A11-4406-93BD-4AE7991AB8CD}"/>
    <cellStyle name="Millares 2 6 3 2 2 2 2 2 2 2 3" xfId="37813" xr:uid="{850BA7A8-5FDC-4E2E-9BDA-84A34B5C7E45}"/>
    <cellStyle name="Millares 2 6 3 2 2 2 2 2 2 3" xfId="46566" xr:uid="{ED01AE65-2A7A-4240-9DA7-DC1C4A26D699}"/>
    <cellStyle name="Millares 2 6 3 2 2 2 2 2 2 4" xfId="29061" xr:uid="{4A3B36F5-337A-42E7-B2C6-21F5F0271C07}"/>
    <cellStyle name="Millares 2 6 3 2 2 2 2 2 3" xfId="15932" xr:uid="{4416E4D0-8AA8-4FC5-AAED-1CD458DB3B84}"/>
    <cellStyle name="Millares 2 6 3 2 2 2 2 2 3 2" xfId="50942" xr:uid="{04B2709C-C437-493B-933E-EABB2017735F}"/>
    <cellStyle name="Millares 2 6 3 2 2 2 2 2 3 3" xfId="33437" xr:uid="{318DD7FB-E9ED-4AF6-9A4C-FAE01F25D190}"/>
    <cellStyle name="Millares 2 6 3 2 2 2 2 2 4" xfId="42190" xr:uid="{8364B690-47BA-43D2-A0DF-B544465476C6}"/>
    <cellStyle name="Millares 2 6 3 2 2 2 2 2 5" xfId="24685" xr:uid="{26C8D975-94AD-4CCA-92F8-2A991BCCEC6F}"/>
    <cellStyle name="Millares 2 6 3 2 2 2 2 3" xfId="9367" xr:uid="{00000000-0005-0000-0000-0000AB140000}"/>
    <cellStyle name="Millares 2 6 3 2 2 2 2 3 2" xfId="18120" xr:uid="{5FDE510F-ADC9-417B-BECA-0F75601521FB}"/>
    <cellStyle name="Millares 2 6 3 2 2 2 2 3 2 2" xfId="53130" xr:uid="{676E7F8E-B89D-43CE-9AF1-EBB790456CFE}"/>
    <cellStyle name="Millares 2 6 3 2 2 2 2 3 2 3" xfId="35625" xr:uid="{E930BC8F-E036-4325-A060-074A9DD8CE23}"/>
    <cellStyle name="Millares 2 6 3 2 2 2 2 3 3" xfId="44378" xr:uid="{8CBD36DD-58C1-442A-9D1A-3EE53DD632D4}"/>
    <cellStyle name="Millares 2 6 3 2 2 2 2 3 4" xfId="26873" xr:uid="{F4297E6F-9DA2-4AE3-8F98-86D1AC17B55F}"/>
    <cellStyle name="Millares 2 6 3 2 2 2 2 4" xfId="13744" xr:uid="{63310391-1DD2-4D03-8823-AD4D301B79D3}"/>
    <cellStyle name="Millares 2 6 3 2 2 2 2 4 2" xfId="48754" xr:uid="{DA9FCA37-2632-484F-B600-E095C3BED6A8}"/>
    <cellStyle name="Millares 2 6 3 2 2 2 2 4 3" xfId="31249" xr:uid="{35A86FCD-4958-49D5-ADB9-BF565FF73F7E}"/>
    <cellStyle name="Millares 2 6 3 2 2 2 2 5" xfId="40002" xr:uid="{26B22D7C-C2CC-47A8-9C23-93DCE4ABF3BC}"/>
    <cellStyle name="Millares 2 6 3 2 2 2 2 6" xfId="22497" xr:uid="{4FD06405-B7E5-4B30-9B6D-2933156DF68C}"/>
    <cellStyle name="Millares 2 6 3 2 2 2 3" xfId="6084" xr:uid="{00000000-0005-0000-0000-0000AC140000}"/>
    <cellStyle name="Millares 2 6 3 2 2 2 3 2" xfId="10461" xr:uid="{00000000-0005-0000-0000-0000AD140000}"/>
    <cellStyle name="Millares 2 6 3 2 2 2 3 2 2" xfId="19214" xr:uid="{ACC0AFAE-7AB9-4A34-A80D-F8F0AEF92FA7}"/>
    <cellStyle name="Millares 2 6 3 2 2 2 3 2 2 2" xfId="54224" xr:uid="{CC18B7CD-C15A-4E4E-8CA0-BC87BF0658F2}"/>
    <cellStyle name="Millares 2 6 3 2 2 2 3 2 2 3" xfId="36719" xr:uid="{546963B4-6840-41A3-B823-40165CCEF450}"/>
    <cellStyle name="Millares 2 6 3 2 2 2 3 2 3" xfId="45472" xr:uid="{116A48E8-D213-4C5E-A33B-14E6E88CC949}"/>
    <cellStyle name="Millares 2 6 3 2 2 2 3 2 4" xfId="27967" xr:uid="{882C6089-0C59-49FD-934C-3EBBA8126E9E}"/>
    <cellStyle name="Millares 2 6 3 2 2 2 3 3" xfId="14838" xr:uid="{CEDEE8A6-BA80-47DA-AE80-0E21C1454898}"/>
    <cellStyle name="Millares 2 6 3 2 2 2 3 3 2" xfId="49848" xr:uid="{58ADED7F-F372-4D77-8E8A-4B45F6EE4AD5}"/>
    <cellStyle name="Millares 2 6 3 2 2 2 3 3 3" xfId="32343" xr:uid="{463F09B2-68C2-4163-A227-99FF50E1AF7F}"/>
    <cellStyle name="Millares 2 6 3 2 2 2 3 4" xfId="41096" xr:uid="{0F332886-21FA-492B-8EFC-BEF93CA6B806}"/>
    <cellStyle name="Millares 2 6 3 2 2 2 3 5" xfId="23591" xr:uid="{1F0CC252-4BB4-4FDD-9DDB-DA312B553142}"/>
    <cellStyle name="Millares 2 6 3 2 2 2 4" xfId="8273" xr:uid="{00000000-0005-0000-0000-0000AE140000}"/>
    <cellStyle name="Millares 2 6 3 2 2 2 4 2" xfId="17026" xr:uid="{95A67039-CB1D-4F03-9245-DC17CA57A849}"/>
    <cellStyle name="Millares 2 6 3 2 2 2 4 2 2" xfId="52036" xr:uid="{54A7E8CF-1B9F-44F6-A325-2684B98E570D}"/>
    <cellStyle name="Millares 2 6 3 2 2 2 4 2 3" xfId="34531" xr:uid="{4D26442D-1643-4C1B-A57A-6C76CD1DF62F}"/>
    <cellStyle name="Millares 2 6 3 2 2 2 4 3" xfId="43284" xr:uid="{6D280489-A7FF-4DB6-8EEE-49FECE9A3955}"/>
    <cellStyle name="Millares 2 6 3 2 2 2 4 4" xfId="25779" xr:uid="{44ECF541-F192-4BB0-915A-F7C2C37C62F3}"/>
    <cellStyle name="Millares 2 6 3 2 2 2 5" xfId="12650" xr:uid="{1DDB1553-7156-43E9-9A47-E6ECB940B403}"/>
    <cellStyle name="Millares 2 6 3 2 2 2 5 2" xfId="47660" xr:uid="{6EC7A6A7-EC90-4464-AFAA-67E741BDBB88}"/>
    <cellStyle name="Millares 2 6 3 2 2 2 5 3" xfId="30155" xr:uid="{0184EC2D-9F6C-4069-8E2C-E84AB1B7C54C}"/>
    <cellStyle name="Millares 2 6 3 2 2 2 6" xfId="38908" xr:uid="{7B2AC147-83D5-47FC-9F64-294F16810B0A}"/>
    <cellStyle name="Millares 2 6 3 2 2 2 7" xfId="21403" xr:uid="{5AC7CA4B-81C3-4A24-970E-7BFD6F5EE291}"/>
    <cellStyle name="Millares 2 6 3 2 2 3" xfId="4441" xr:uid="{00000000-0005-0000-0000-0000AF140000}"/>
    <cellStyle name="Millares 2 6 3 2 2 3 2" xfId="6630" xr:uid="{00000000-0005-0000-0000-0000B0140000}"/>
    <cellStyle name="Millares 2 6 3 2 2 3 2 2" xfId="11007" xr:uid="{00000000-0005-0000-0000-0000B1140000}"/>
    <cellStyle name="Millares 2 6 3 2 2 3 2 2 2" xfId="19760" xr:uid="{76F5D764-B16F-4805-8A69-A97F7A5218DE}"/>
    <cellStyle name="Millares 2 6 3 2 2 3 2 2 2 2" xfId="54770" xr:uid="{AA184020-5C1E-41A5-99BB-4DBC2F0C653B}"/>
    <cellStyle name="Millares 2 6 3 2 2 3 2 2 2 3" xfId="37265" xr:uid="{C33955D8-4135-4C89-8170-439F104F120B}"/>
    <cellStyle name="Millares 2 6 3 2 2 3 2 2 3" xfId="46018" xr:uid="{50B91D4F-9E96-4D71-A696-546C4EF2DF42}"/>
    <cellStyle name="Millares 2 6 3 2 2 3 2 2 4" xfId="28513" xr:uid="{C862A835-B71B-4AEC-AE5C-418D34C16D20}"/>
    <cellStyle name="Millares 2 6 3 2 2 3 2 3" xfId="15384" xr:uid="{811D3DBF-651D-48A7-925C-4718F7DD1AF0}"/>
    <cellStyle name="Millares 2 6 3 2 2 3 2 3 2" xfId="50394" xr:uid="{CDA54AFE-57CA-4751-8AB4-0A2BA0701F77}"/>
    <cellStyle name="Millares 2 6 3 2 2 3 2 3 3" xfId="32889" xr:uid="{F10AA643-D7F5-4216-9472-15449BA0350F}"/>
    <cellStyle name="Millares 2 6 3 2 2 3 2 4" xfId="41642" xr:uid="{A8A65607-57E9-43B1-A683-4C110679A760}"/>
    <cellStyle name="Millares 2 6 3 2 2 3 2 5" xfId="24137" xr:uid="{DE796C0B-172E-42D8-B2A5-B42E1BF99E32}"/>
    <cellStyle name="Millares 2 6 3 2 2 3 3" xfId="8819" xr:uid="{00000000-0005-0000-0000-0000B2140000}"/>
    <cellStyle name="Millares 2 6 3 2 2 3 3 2" xfId="17572" xr:uid="{63040C24-EEB6-4834-B1B4-BF000BE449E6}"/>
    <cellStyle name="Millares 2 6 3 2 2 3 3 2 2" xfId="52582" xr:uid="{88EC4B41-DB82-4D18-ACC2-4E933930395A}"/>
    <cellStyle name="Millares 2 6 3 2 2 3 3 2 3" xfId="35077" xr:uid="{B36824A5-E1C8-4323-AF7D-E61E1925796D}"/>
    <cellStyle name="Millares 2 6 3 2 2 3 3 3" xfId="43830" xr:uid="{9A992577-574C-404C-A720-622482406AEC}"/>
    <cellStyle name="Millares 2 6 3 2 2 3 3 4" xfId="26325" xr:uid="{57E7EA45-4F5E-47AC-A012-5D8895237ED7}"/>
    <cellStyle name="Millares 2 6 3 2 2 3 4" xfId="13196" xr:uid="{19A4A970-2C5A-4E4F-8DC6-600511BB892A}"/>
    <cellStyle name="Millares 2 6 3 2 2 3 4 2" xfId="48206" xr:uid="{68E6002E-29FB-458A-8FC4-8611CA82227B}"/>
    <cellStyle name="Millares 2 6 3 2 2 3 4 3" xfId="30701" xr:uid="{13910DCC-8663-4071-A1AF-164F7EDD7061}"/>
    <cellStyle name="Millares 2 6 3 2 2 3 5" xfId="39454" xr:uid="{2AA666DE-09DB-4F1A-9AB1-C84F3331A430}"/>
    <cellStyle name="Millares 2 6 3 2 2 3 6" xfId="21949" xr:uid="{64280E3C-282A-423F-984A-59C9A89DDE05}"/>
    <cellStyle name="Millares 2 6 3 2 2 4" xfId="5536" xr:uid="{00000000-0005-0000-0000-0000B3140000}"/>
    <cellStyle name="Millares 2 6 3 2 2 4 2" xfId="9913" xr:uid="{00000000-0005-0000-0000-0000B4140000}"/>
    <cellStyle name="Millares 2 6 3 2 2 4 2 2" xfId="18666" xr:uid="{708B7452-9AF5-43FA-AC29-328109C9EDE6}"/>
    <cellStyle name="Millares 2 6 3 2 2 4 2 2 2" xfId="53676" xr:uid="{7FE9DD00-D534-4728-81F8-1B410E44AFF7}"/>
    <cellStyle name="Millares 2 6 3 2 2 4 2 2 3" xfId="36171" xr:uid="{7D86E367-85A4-4F44-8EC3-9C69A08CC0B7}"/>
    <cellStyle name="Millares 2 6 3 2 2 4 2 3" xfId="44924" xr:uid="{2CFED7EB-5CF8-422F-87DA-C35133092867}"/>
    <cellStyle name="Millares 2 6 3 2 2 4 2 4" xfId="27419" xr:uid="{FF5A5D42-7973-4C0F-94A0-96E05F909721}"/>
    <cellStyle name="Millares 2 6 3 2 2 4 3" xfId="14290" xr:uid="{BAC91A41-4F6B-4AD6-94FB-EE772FA72BEB}"/>
    <cellStyle name="Millares 2 6 3 2 2 4 3 2" xfId="49300" xr:uid="{44744784-FC1A-429E-9DAB-D7B99327C862}"/>
    <cellStyle name="Millares 2 6 3 2 2 4 3 3" xfId="31795" xr:uid="{E2FC6DE2-8A63-4888-A88A-F9ABED8BC96B}"/>
    <cellStyle name="Millares 2 6 3 2 2 4 4" xfId="40548" xr:uid="{4704EE6B-ABFC-4FBF-AA29-B74FA8A1E2C9}"/>
    <cellStyle name="Millares 2 6 3 2 2 4 5" xfId="23043" xr:uid="{D9CA2ABF-CDCE-4065-811B-21A0F6666C44}"/>
    <cellStyle name="Millares 2 6 3 2 2 5" xfId="7725" xr:uid="{00000000-0005-0000-0000-0000B5140000}"/>
    <cellStyle name="Millares 2 6 3 2 2 5 2" xfId="16478" xr:uid="{9CD96525-7331-428E-BFD8-44863D3B5941}"/>
    <cellStyle name="Millares 2 6 3 2 2 5 2 2" xfId="51488" xr:uid="{66A5024E-C7FD-4CFE-8E4C-94EFE832F8EC}"/>
    <cellStyle name="Millares 2 6 3 2 2 5 2 3" xfId="33983" xr:uid="{780A1725-F039-4918-B2AB-746D790617A9}"/>
    <cellStyle name="Millares 2 6 3 2 2 5 3" xfId="42736" xr:uid="{1BAF315A-97FE-443E-9547-58D782CC28B7}"/>
    <cellStyle name="Millares 2 6 3 2 2 5 4" xfId="25231" xr:uid="{567BC99B-33B2-401B-8599-12713C6811FC}"/>
    <cellStyle name="Millares 2 6 3 2 2 6" xfId="12102" xr:uid="{0F76C1B7-6BE5-4EF6-8DBA-472DB9763AFA}"/>
    <cellStyle name="Millares 2 6 3 2 2 6 2" xfId="47112" xr:uid="{BF3FAD2B-F56C-49C9-9407-E761975D33EB}"/>
    <cellStyle name="Millares 2 6 3 2 2 6 3" xfId="29607" xr:uid="{2225FE2F-6EEC-4097-9D0B-C607A2EBC208}"/>
    <cellStyle name="Millares 2 6 3 2 2 7" xfId="38360" xr:uid="{6CF5C4FB-34A8-4640-A16F-9CA66077EDB5}"/>
    <cellStyle name="Millares 2 6 3 2 2 8" xfId="20855" xr:uid="{DC109B92-7966-4958-A5BD-50244C339DDE}"/>
    <cellStyle name="Millares 2 6 3 2 3" xfId="3619" xr:uid="{00000000-0005-0000-0000-0000B6140000}"/>
    <cellStyle name="Millares 2 6 3 2 3 2" xfId="4715" xr:uid="{00000000-0005-0000-0000-0000B7140000}"/>
    <cellStyle name="Millares 2 6 3 2 3 2 2" xfId="6904" xr:uid="{00000000-0005-0000-0000-0000B8140000}"/>
    <cellStyle name="Millares 2 6 3 2 3 2 2 2" xfId="11281" xr:uid="{00000000-0005-0000-0000-0000B9140000}"/>
    <cellStyle name="Millares 2 6 3 2 3 2 2 2 2" xfId="20034" xr:uid="{829EF7D9-845B-4C94-B3AE-53B6B63FB743}"/>
    <cellStyle name="Millares 2 6 3 2 3 2 2 2 2 2" xfId="55044" xr:uid="{07D2DCDF-DE22-4771-BFC5-4D70F46CBD2C}"/>
    <cellStyle name="Millares 2 6 3 2 3 2 2 2 2 3" xfId="37539" xr:uid="{BC247AFA-73F3-4596-9AC1-C9A89C160E37}"/>
    <cellStyle name="Millares 2 6 3 2 3 2 2 2 3" xfId="46292" xr:uid="{FBB59C6B-6C1D-49AD-906F-9886BCE6ABC1}"/>
    <cellStyle name="Millares 2 6 3 2 3 2 2 2 4" xfId="28787" xr:uid="{863D71F1-AE92-430E-917A-ABA5DB521A65}"/>
    <cellStyle name="Millares 2 6 3 2 3 2 2 3" xfId="15658" xr:uid="{AB627545-7094-4B6D-BA3A-07FF30C29A6D}"/>
    <cellStyle name="Millares 2 6 3 2 3 2 2 3 2" xfId="50668" xr:uid="{0434AB2A-332B-4A87-9B3A-37D8284D2DE4}"/>
    <cellStyle name="Millares 2 6 3 2 3 2 2 3 3" xfId="33163" xr:uid="{D8FC89C9-4311-404B-9F5D-AE98CCF18F1D}"/>
    <cellStyle name="Millares 2 6 3 2 3 2 2 4" xfId="41916" xr:uid="{EB7D71BA-2F6C-4220-875E-38601E5B9188}"/>
    <cellStyle name="Millares 2 6 3 2 3 2 2 5" xfId="24411" xr:uid="{EBACD938-67DE-4FCF-9FE5-C6DE0CF62CD0}"/>
    <cellStyle name="Millares 2 6 3 2 3 2 3" xfId="9093" xr:uid="{00000000-0005-0000-0000-0000BA140000}"/>
    <cellStyle name="Millares 2 6 3 2 3 2 3 2" xfId="17846" xr:uid="{C3AC1E0D-61C4-4B15-AA8A-C4FC6BB00934}"/>
    <cellStyle name="Millares 2 6 3 2 3 2 3 2 2" xfId="52856" xr:uid="{5A4FB845-50B9-4B82-B63E-D9336591DA64}"/>
    <cellStyle name="Millares 2 6 3 2 3 2 3 2 3" xfId="35351" xr:uid="{820AD3E1-411F-45AF-BE3A-6656FEB69276}"/>
    <cellStyle name="Millares 2 6 3 2 3 2 3 3" xfId="44104" xr:uid="{E17CF514-E546-4627-966E-CA8762D52F7A}"/>
    <cellStyle name="Millares 2 6 3 2 3 2 3 4" xfId="26599" xr:uid="{6E5654CA-7D63-466E-8F68-728E24A92CA7}"/>
    <cellStyle name="Millares 2 6 3 2 3 2 4" xfId="13470" xr:uid="{E9D1C81A-B3AB-4903-9FF5-A367562B4CA4}"/>
    <cellStyle name="Millares 2 6 3 2 3 2 4 2" xfId="48480" xr:uid="{AF93208D-8BB9-477C-89E5-6D9745E33FFB}"/>
    <cellStyle name="Millares 2 6 3 2 3 2 4 3" xfId="30975" xr:uid="{91E042A8-7A74-4420-9465-8B130F126B27}"/>
    <cellStyle name="Millares 2 6 3 2 3 2 5" xfId="39728" xr:uid="{EE058134-595B-4FC1-97DF-8FAAFC055B2D}"/>
    <cellStyle name="Millares 2 6 3 2 3 2 6" xfId="22223" xr:uid="{CCB562B3-180E-47AC-B290-2E5CE3A7B922}"/>
    <cellStyle name="Millares 2 6 3 2 3 3" xfId="5810" xr:uid="{00000000-0005-0000-0000-0000BB140000}"/>
    <cellStyle name="Millares 2 6 3 2 3 3 2" xfId="10187" xr:uid="{00000000-0005-0000-0000-0000BC140000}"/>
    <cellStyle name="Millares 2 6 3 2 3 3 2 2" xfId="18940" xr:uid="{A778BCAC-91CA-4E45-A9DA-1A92C77A6B4D}"/>
    <cellStyle name="Millares 2 6 3 2 3 3 2 2 2" xfId="53950" xr:uid="{FCE8958C-5430-4704-9A68-1A92353BEDC1}"/>
    <cellStyle name="Millares 2 6 3 2 3 3 2 2 3" xfId="36445" xr:uid="{081E5528-AF46-4A08-9954-9C71CD0CE5D6}"/>
    <cellStyle name="Millares 2 6 3 2 3 3 2 3" xfId="45198" xr:uid="{1363A5CE-0089-4730-B1C6-8C2570B43F2D}"/>
    <cellStyle name="Millares 2 6 3 2 3 3 2 4" xfId="27693" xr:uid="{702DD836-162F-4046-92E6-CFE3D9C97C8E}"/>
    <cellStyle name="Millares 2 6 3 2 3 3 3" xfId="14564" xr:uid="{9595A59B-2B10-4EEC-8BFA-AE50EA737785}"/>
    <cellStyle name="Millares 2 6 3 2 3 3 3 2" xfId="49574" xr:uid="{4187B086-18D5-424C-B07A-C2B11CFEF257}"/>
    <cellStyle name="Millares 2 6 3 2 3 3 3 3" xfId="32069" xr:uid="{1A965CA4-E0F2-452D-8885-54038E9A9465}"/>
    <cellStyle name="Millares 2 6 3 2 3 3 4" xfId="40822" xr:uid="{A23D880A-E999-4B78-BA18-438A6CB547CD}"/>
    <cellStyle name="Millares 2 6 3 2 3 3 5" xfId="23317" xr:uid="{D3447DCF-1FEB-40A1-8B7A-C5EC38D3D63F}"/>
    <cellStyle name="Millares 2 6 3 2 3 4" xfId="7999" xr:uid="{00000000-0005-0000-0000-0000BD140000}"/>
    <cellStyle name="Millares 2 6 3 2 3 4 2" xfId="16752" xr:uid="{83D35F34-92BB-4193-A6EE-F0A80FF94842}"/>
    <cellStyle name="Millares 2 6 3 2 3 4 2 2" xfId="51762" xr:uid="{781DF531-D88D-4080-9FC7-6F934383C25C}"/>
    <cellStyle name="Millares 2 6 3 2 3 4 2 3" xfId="34257" xr:uid="{0CD4E3C1-7871-48F9-A90E-62C6806FFDCB}"/>
    <cellStyle name="Millares 2 6 3 2 3 4 3" xfId="43010" xr:uid="{EC9C3DBF-7092-42EA-A50E-A1C0D8AB2BB8}"/>
    <cellStyle name="Millares 2 6 3 2 3 4 4" xfId="25505" xr:uid="{620F3D6D-74EF-4AD9-9936-4579622EB0F5}"/>
    <cellStyle name="Millares 2 6 3 2 3 5" xfId="12376" xr:uid="{3062DE41-CD6D-471D-B51E-431EE57E404C}"/>
    <cellStyle name="Millares 2 6 3 2 3 5 2" xfId="47386" xr:uid="{8A2D8FFC-1BA1-462C-9D30-46C6F89EEB7A}"/>
    <cellStyle name="Millares 2 6 3 2 3 5 3" xfId="29881" xr:uid="{370C94B6-EC4A-44FC-945F-4814BFD381CE}"/>
    <cellStyle name="Millares 2 6 3 2 3 6" xfId="38634" xr:uid="{D52FBBEA-B7FE-4539-B33F-70EFEEBBC172}"/>
    <cellStyle name="Millares 2 6 3 2 3 7" xfId="21129" xr:uid="{331D1686-9E8B-4A72-9894-A67FB16A79CC}"/>
    <cellStyle name="Millares 2 6 3 2 4" xfId="4167" xr:uid="{00000000-0005-0000-0000-0000BE140000}"/>
    <cellStyle name="Millares 2 6 3 2 4 2" xfId="6356" xr:uid="{00000000-0005-0000-0000-0000BF140000}"/>
    <cellStyle name="Millares 2 6 3 2 4 2 2" xfId="10733" xr:uid="{00000000-0005-0000-0000-0000C0140000}"/>
    <cellStyle name="Millares 2 6 3 2 4 2 2 2" xfId="19486" xr:uid="{2A4DF67D-44F7-4143-9019-58DCE2566E9D}"/>
    <cellStyle name="Millares 2 6 3 2 4 2 2 2 2" xfId="54496" xr:uid="{05843D88-36AF-4372-9D91-7E8083B5564A}"/>
    <cellStyle name="Millares 2 6 3 2 4 2 2 2 3" xfId="36991" xr:uid="{F5F24F12-C8F9-43D8-9654-A8ACE52241FC}"/>
    <cellStyle name="Millares 2 6 3 2 4 2 2 3" xfId="45744" xr:uid="{BDD4CB77-CBE2-4A3C-A26B-DC9F216DCFAA}"/>
    <cellStyle name="Millares 2 6 3 2 4 2 2 4" xfId="28239" xr:uid="{2933C2E1-B32A-462A-89F5-237E022F30F3}"/>
    <cellStyle name="Millares 2 6 3 2 4 2 3" xfId="15110" xr:uid="{28EE5655-95E3-454B-ADA8-1EC22C425291}"/>
    <cellStyle name="Millares 2 6 3 2 4 2 3 2" xfId="50120" xr:uid="{78706294-BF7D-4720-95CF-CEBC70A53A9C}"/>
    <cellStyle name="Millares 2 6 3 2 4 2 3 3" xfId="32615" xr:uid="{1E92489D-5794-4E43-AB06-47B9B92D66FD}"/>
    <cellStyle name="Millares 2 6 3 2 4 2 4" xfId="41368" xr:uid="{BF2ECF69-F47E-41AB-8BEC-35F5DB7B43DF}"/>
    <cellStyle name="Millares 2 6 3 2 4 2 5" xfId="23863" xr:uid="{9769CA7F-476E-4A6B-8B69-3C214C02D8A6}"/>
    <cellStyle name="Millares 2 6 3 2 4 3" xfId="8545" xr:uid="{00000000-0005-0000-0000-0000C1140000}"/>
    <cellStyle name="Millares 2 6 3 2 4 3 2" xfId="17298" xr:uid="{6798E907-FB08-4359-B582-823EDC215458}"/>
    <cellStyle name="Millares 2 6 3 2 4 3 2 2" xfId="52308" xr:uid="{7D8AF9BD-329A-470C-AA9B-513873B17977}"/>
    <cellStyle name="Millares 2 6 3 2 4 3 2 3" xfId="34803" xr:uid="{DE008DCF-7BFF-4765-AD87-CED37A84D809}"/>
    <cellStyle name="Millares 2 6 3 2 4 3 3" xfId="43556" xr:uid="{93DA2F47-7465-4BDE-9758-59FFC149F8A9}"/>
    <cellStyle name="Millares 2 6 3 2 4 3 4" xfId="26051" xr:uid="{7AD42D9C-6C10-4327-B26E-C4132583226B}"/>
    <cellStyle name="Millares 2 6 3 2 4 4" xfId="12922" xr:uid="{C21766BC-024B-48E1-9EAF-0B37D4C22857}"/>
    <cellStyle name="Millares 2 6 3 2 4 4 2" xfId="47932" xr:uid="{91A48B75-DCCC-4F3D-9926-A8852613AE01}"/>
    <cellStyle name="Millares 2 6 3 2 4 4 3" xfId="30427" xr:uid="{561600BE-D889-48DF-8FC9-87B2E4EA83CF}"/>
    <cellStyle name="Millares 2 6 3 2 4 5" xfId="39180" xr:uid="{A9D59FEC-0694-4EFA-9B72-A7BB0E84FA05}"/>
    <cellStyle name="Millares 2 6 3 2 4 6" xfId="21675" xr:uid="{DD372D15-8261-4705-A107-798AD8E43C97}"/>
    <cellStyle name="Millares 2 6 3 2 5" xfId="5262" xr:uid="{00000000-0005-0000-0000-0000C2140000}"/>
    <cellStyle name="Millares 2 6 3 2 5 2" xfId="9639" xr:uid="{00000000-0005-0000-0000-0000C3140000}"/>
    <cellStyle name="Millares 2 6 3 2 5 2 2" xfId="18392" xr:uid="{546B1581-4842-469B-A946-14B5D7C1C3B3}"/>
    <cellStyle name="Millares 2 6 3 2 5 2 2 2" xfId="53402" xr:uid="{40D8E7D1-1405-47BA-83C3-34BE7EA181D2}"/>
    <cellStyle name="Millares 2 6 3 2 5 2 2 3" xfId="35897" xr:uid="{0C03E4DD-7507-4447-91A2-583B779F9147}"/>
    <cellStyle name="Millares 2 6 3 2 5 2 3" xfId="44650" xr:uid="{5AC85642-E3CD-44DA-BC66-661EE99366C8}"/>
    <cellStyle name="Millares 2 6 3 2 5 2 4" xfId="27145" xr:uid="{78B1FC6B-62F3-43F4-AAE4-0045408079DA}"/>
    <cellStyle name="Millares 2 6 3 2 5 3" xfId="14016" xr:uid="{4EC1EAF9-91DE-4D38-82C2-89949E8D14BF}"/>
    <cellStyle name="Millares 2 6 3 2 5 3 2" xfId="49026" xr:uid="{287B2D16-BDB6-48DA-9269-E8C2FD34E9FF}"/>
    <cellStyle name="Millares 2 6 3 2 5 3 3" xfId="31521" xr:uid="{B83CEDFD-4F69-4078-95EA-973E33379E53}"/>
    <cellStyle name="Millares 2 6 3 2 5 4" xfId="40274" xr:uid="{DB7274B4-808F-4578-9809-3EB23F08A649}"/>
    <cellStyle name="Millares 2 6 3 2 5 5" xfId="22769" xr:uid="{5917C813-8486-4337-9F55-C25C014F5D4F}"/>
    <cellStyle name="Millares 2 6 3 2 6" xfId="7451" xr:uid="{00000000-0005-0000-0000-0000C4140000}"/>
    <cellStyle name="Millares 2 6 3 2 6 2" xfId="16204" xr:uid="{32F87C86-D0A0-4AF0-A339-3D20F617EF1F}"/>
    <cellStyle name="Millares 2 6 3 2 6 2 2" xfId="51214" xr:uid="{A9193706-3DD8-4590-A0EB-4550EC94CA86}"/>
    <cellStyle name="Millares 2 6 3 2 6 2 3" xfId="33709" xr:uid="{19BC7B86-C611-465A-B328-B147FE44E440}"/>
    <cellStyle name="Millares 2 6 3 2 6 3" xfId="42462" xr:uid="{2AEAA4BD-F5F2-491B-8FD7-4992542859E3}"/>
    <cellStyle name="Millares 2 6 3 2 6 4" xfId="24957" xr:uid="{664330F4-61E0-442B-B6FB-6274CBF7DD14}"/>
    <cellStyle name="Millares 2 6 3 2 7" xfId="11828" xr:uid="{A7987AEE-03FD-484C-96B5-64D5AE74D674}"/>
    <cellStyle name="Millares 2 6 3 2 7 2" xfId="46838" xr:uid="{DDD5E4CF-DA06-4AD8-88CA-57032E5019DC}"/>
    <cellStyle name="Millares 2 6 3 2 7 3" xfId="29333" xr:uid="{8F4CADFE-D95A-45E3-981F-2E3F72065E56}"/>
    <cellStyle name="Millares 2 6 3 2 8" xfId="38086" xr:uid="{1CE1E0BC-2366-48B3-A98E-41FA63B66C6F}"/>
    <cellStyle name="Millares 2 6 3 2 9" xfId="20581" xr:uid="{163C2D25-EF62-4FA2-8164-19FA046DDAA5}"/>
    <cellStyle name="Millares 2 6 3 3" xfId="3228" xr:uid="{00000000-0005-0000-0000-0000C5140000}"/>
    <cellStyle name="Millares 2 6 3 3 2" xfId="3781" xr:uid="{00000000-0005-0000-0000-0000C6140000}"/>
    <cellStyle name="Millares 2 6 3 3 2 2" xfId="4877" xr:uid="{00000000-0005-0000-0000-0000C7140000}"/>
    <cellStyle name="Millares 2 6 3 3 2 2 2" xfId="7066" xr:uid="{00000000-0005-0000-0000-0000C8140000}"/>
    <cellStyle name="Millares 2 6 3 3 2 2 2 2" xfId="11443" xr:uid="{00000000-0005-0000-0000-0000C9140000}"/>
    <cellStyle name="Millares 2 6 3 3 2 2 2 2 2" xfId="20196" xr:uid="{D064F082-F728-45C8-8996-BE57665628DA}"/>
    <cellStyle name="Millares 2 6 3 3 2 2 2 2 2 2" xfId="55206" xr:uid="{9BC41D90-67D7-4599-A1F0-F1469B704BB0}"/>
    <cellStyle name="Millares 2 6 3 3 2 2 2 2 2 3" xfId="37701" xr:uid="{31C1B803-5C5C-4689-A098-F8A1568D50E4}"/>
    <cellStyle name="Millares 2 6 3 3 2 2 2 2 3" xfId="46454" xr:uid="{75707FE2-C1BE-4BC6-8031-49DAA6DCD52B}"/>
    <cellStyle name="Millares 2 6 3 3 2 2 2 2 4" xfId="28949" xr:uid="{B6F7158B-994C-418E-99F5-B481CE6E824F}"/>
    <cellStyle name="Millares 2 6 3 3 2 2 2 3" xfId="15820" xr:uid="{33214243-DF07-40A2-A90A-957F0B804641}"/>
    <cellStyle name="Millares 2 6 3 3 2 2 2 3 2" xfId="50830" xr:uid="{10ACBE3A-09B7-400D-A757-F4EABDAD0C6C}"/>
    <cellStyle name="Millares 2 6 3 3 2 2 2 3 3" xfId="33325" xr:uid="{DCF8F34B-24C5-4581-8F50-DA34C63166E6}"/>
    <cellStyle name="Millares 2 6 3 3 2 2 2 4" xfId="42078" xr:uid="{691587B7-B803-4E87-9C2C-5F7D29E19BF0}"/>
    <cellStyle name="Millares 2 6 3 3 2 2 2 5" xfId="24573" xr:uid="{F8CB570F-08C9-439D-9C33-D4868E6876CF}"/>
    <cellStyle name="Millares 2 6 3 3 2 2 3" xfId="9255" xr:uid="{00000000-0005-0000-0000-0000CA140000}"/>
    <cellStyle name="Millares 2 6 3 3 2 2 3 2" xfId="18008" xr:uid="{867D679B-9F6D-46AD-B1E0-F2588DED8173}"/>
    <cellStyle name="Millares 2 6 3 3 2 2 3 2 2" xfId="53018" xr:uid="{B660B7E5-FDB4-4650-BC8A-4DB1C87FC067}"/>
    <cellStyle name="Millares 2 6 3 3 2 2 3 2 3" xfId="35513" xr:uid="{BDA7D624-4E90-4C70-B2C5-8B0D570F3F1F}"/>
    <cellStyle name="Millares 2 6 3 3 2 2 3 3" xfId="44266" xr:uid="{32F0DD72-4AA2-40F7-AD90-375D0272A60E}"/>
    <cellStyle name="Millares 2 6 3 3 2 2 3 4" xfId="26761" xr:uid="{6D3C1733-8B23-4FCE-A475-EE3445D8959C}"/>
    <cellStyle name="Millares 2 6 3 3 2 2 4" xfId="13632" xr:uid="{0D9D7ABC-73C3-4355-B53C-B3C58379BA8D}"/>
    <cellStyle name="Millares 2 6 3 3 2 2 4 2" xfId="48642" xr:uid="{A7B51040-61F2-4B7A-A329-850196DB4E17}"/>
    <cellStyle name="Millares 2 6 3 3 2 2 4 3" xfId="31137" xr:uid="{28DC9BAF-60BB-4479-9C7E-DA8C8D8AFC94}"/>
    <cellStyle name="Millares 2 6 3 3 2 2 5" xfId="39890" xr:uid="{F4FE947D-9733-4E77-BDAC-4CB70841087D}"/>
    <cellStyle name="Millares 2 6 3 3 2 2 6" xfId="22385" xr:uid="{4D502629-2028-4F53-AD5A-D94176C22F3F}"/>
    <cellStyle name="Millares 2 6 3 3 2 3" xfId="5972" xr:uid="{00000000-0005-0000-0000-0000CB140000}"/>
    <cellStyle name="Millares 2 6 3 3 2 3 2" xfId="10349" xr:uid="{00000000-0005-0000-0000-0000CC140000}"/>
    <cellStyle name="Millares 2 6 3 3 2 3 2 2" xfId="19102" xr:uid="{D4BC9041-0AB4-4C35-86D7-FD3696DCFB1F}"/>
    <cellStyle name="Millares 2 6 3 3 2 3 2 2 2" xfId="54112" xr:uid="{D334D950-692D-4310-B457-03A25F84A7D1}"/>
    <cellStyle name="Millares 2 6 3 3 2 3 2 2 3" xfId="36607" xr:uid="{43A77140-B52B-458E-8438-1BAF0CF7714D}"/>
    <cellStyle name="Millares 2 6 3 3 2 3 2 3" xfId="45360" xr:uid="{010A62AC-AD43-469A-862C-6A1EC29CE194}"/>
    <cellStyle name="Millares 2 6 3 3 2 3 2 4" xfId="27855" xr:uid="{263A1BFE-A900-4637-A518-84C82433B6F1}"/>
    <cellStyle name="Millares 2 6 3 3 2 3 3" xfId="14726" xr:uid="{D4AAA469-6771-4766-BE75-F1A4E78FDC8D}"/>
    <cellStyle name="Millares 2 6 3 3 2 3 3 2" xfId="49736" xr:uid="{41FA58CF-98AB-46D4-91CF-1025A0DE4794}"/>
    <cellStyle name="Millares 2 6 3 3 2 3 3 3" xfId="32231" xr:uid="{59BC79DB-DE7B-4331-B5B3-6D9C2834A04C}"/>
    <cellStyle name="Millares 2 6 3 3 2 3 4" xfId="40984" xr:uid="{38076969-4030-42C6-B238-2445F894406B}"/>
    <cellStyle name="Millares 2 6 3 3 2 3 5" xfId="23479" xr:uid="{C400C8AA-ECE2-4FB2-AECE-B925EF98055C}"/>
    <cellStyle name="Millares 2 6 3 3 2 4" xfId="8161" xr:uid="{00000000-0005-0000-0000-0000CD140000}"/>
    <cellStyle name="Millares 2 6 3 3 2 4 2" xfId="16914" xr:uid="{81474627-3C99-4F3B-BD01-FF9AAAFBE36A}"/>
    <cellStyle name="Millares 2 6 3 3 2 4 2 2" xfId="51924" xr:uid="{461935C5-41E6-4515-888C-A2CDE1576FFD}"/>
    <cellStyle name="Millares 2 6 3 3 2 4 2 3" xfId="34419" xr:uid="{608DACC0-8A5B-4124-9A2E-CB3E0850EF06}"/>
    <cellStyle name="Millares 2 6 3 3 2 4 3" xfId="43172" xr:uid="{F5ABDDEA-55DA-4832-9A6F-3C74C96E96F3}"/>
    <cellStyle name="Millares 2 6 3 3 2 4 4" xfId="25667" xr:uid="{B63CAB35-2918-48B6-8B7E-CC375300B31C}"/>
    <cellStyle name="Millares 2 6 3 3 2 5" xfId="12538" xr:uid="{F5C179D4-307B-49BD-A45E-CC81264B7B42}"/>
    <cellStyle name="Millares 2 6 3 3 2 5 2" xfId="47548" xr:uid="{D2A67024-FC4F-47C0-BDBF-35137CEF3B68}"/>
    <cellStyle name="Millares 2 6 3 3 2 5 3" xfId="30043" xr:uid="{6B5A18CA-6498-4011-AB22-2513A1A76A5B}"/>
    <cellStyle name="Millares 2 6 3 3 2 6" xfId="38796" xr:uid="{E724B990-C2B5-42FA-AC20-B2F07EAFC625}"/>
    <cellStyle name="Millares 2 6 3 3 2 7" xfId="21291" xr:uid="{340BF60D-BC63-4794-AA65-2CA108A50BA0}"/>
    <cellStyle name="Millares 2 6 3 3 3" xfId="4329" xr:uid="{00000000-0005-0000-0000-0000CE140000}"/>
    <cellStyle name="Millares 2 6 3 3 3 2" xfId="6518" xr:uid="{00000000-0005-0000-0000-0000CF140000}"/>
    <cellStyle name="Millares 2 6 3 3 3 2 2" xfId="10895" xr:uid="{00000000-0005-0000-0000-0000D0140000}"/>
    <cellStyle name="Millares 2 6 3 3 3 2 2 2" xfId="19648" xr:uid="{3F180A94-E50B-4B41-9C14-242418BF1E34}"/>
    <cellStyle name="Millares 2 6 3 3 3 2 2 2 2" xfId="54658" xr:uid="{823B1B3F-B925-4C73-BBA3-C66716C54782}"/>
    <cellStyle name="Millares 2 6 3 3 3 2 2 2 3" xfId="37153" xr:uid="{DEACBFC1-0D63-46EA-8AE4-757DE37EB16A}"/>
    <cellStyle name="Millares 2 6 3 3 3 2 2 3" xfId="45906" xr:uid="{6D5A253D-1A77-427B-8BAA-A06DCEF7D0D4}"/>
    <cellStyle name="Millares 2 6 3 3 3 2 2 4" xfId="28401" xr:uid="{07E4D729-2C42-44EF-9312-F61C1860FEA3}"/>
    <cellStyle name="Millares 2 6 3 3 3 2 3" xfId="15272" xr:uid="{F9BE239A-2599-453C-AE70-E519260526D6}"/>
    <cellStyle name="Millares 2 6 3 3 3 2 3 2" xfId="50282" xr:uid="{D9BFCFAB-556C-4D41-BBA9-84186E937BE3}"/>
    <cellStyle name="Millares 2 6 3 3 3 2 3 3" xfId="32777" xr:uid="{9CB66EB9-A369-4649-80FD-2429756B58A9}"/>
    <cellStyle name="Millares 2 6 3 3 3 2 4" xfId="41530" xr:uid="{64E52AA8-E0D2-46C1-A728-0BDC385BC859}"/>
    <cellStyle name="Millares 2 6 3 3 3 2 5" xfId="24025" xr:uid="{33F705F4-FCD8-4BD3-BFFA-20A8FDD8D528}"/>
    <cellStyle name="Millares 2 6 3 3 3 3" xfId="8707" xr:uid="{00000000-0005-0000-0000-0000D1140000}"/>
    <cellStyle name="Millares 2 6 3 3 3 3 2" xfId="17460" xr:uid="{B9423690-2165-4E96-9A82-837740923CBE}"/>
    <cellStyle name="Millares 2 6 3 3 3 3 2 2" xfId="52470" xr:uid="{299DF1EB-A439-4B8E-B89F-F4B6F94D3B42}"/>
    <cellStyle name="Millares 2 6 3 3 3 3 2 3" xfId="34965" xr:uid="{2875098B-F283-48EE-91C1-2879F1DF67C6}"/>
    <cellStyle name="Millares 2 6 3 3 3 3 3" xfId="43718" xr:uid="{4A1F10AE-BA54-498C-9AA9-E8F2C0826414}"/>
    <cellStyle name="Millares 2 6 3 3 3 3 4" xfId="26213" xr:uid="{5C7F9713-2CCC-4FB3-BA58-B06DB4B7BF63}"/>
    <cellStyle name="Millares 2 6 3 3 3 4" xfId="13084" xr:uid="{D798959A-8E81-441B-82FE-89B1C882D2A4}"/>
    <cellStyle name="Millares 2 6 3 3 3 4 2" xfId="48094" xr:uid="{87E0A79E-A74D-458F-9D1B-B15AF66E5BE7}"/>
    <cellStyle name="Millares 2 6 3 3 3 4 3" xfId="30589" xr:uid="{74501216-9218-4C30-8F3F-A8DE68563A76}"/>
    <cellStyle name="Millares 2 6 3 3 3 5" xfId="39342" xr:uid="{3BAB9EDC-217E-4B5E-9B4A-ACB291F1FA21}"/>
    <cellStyle name="Millares 2 6 3 3 3 6" xfId="21837" xr:uid="{4CC89608-EF0B-4F6B-A4A0-C152BA711316}"/>
    <cellStyle name="Millares 2 6 3 3 4" xfId="5424" xr:uid="{00000000-0005-0000-0000-0000D2140000}"/>
    <cellStyle name="Millares 2 6 3 3 4 2" xfId="9801" xr:uid="{00000000-0005-0000-0000-0000D3140000}"/>
    <cellStyle name="Millares 2 6 3 3 4 2 2" xfId="18554" xr:uid="{F8AE9510-35FC-4FFD-9A69-CA7C3A40A1C8}"/>
    <cellStyle name="Millares 2 6 3 3 4 2 2 2" xfId="53564" xr:uid="{D59B1EFD-C803-476B-B6F8-D2C0E47F56F6}"/>
    <cellStyle name="Millares 2 6 3 3 4 2 2 3" xfId="36059" xr:uid="{27C84A6D-A091-43A9-8837-FEBC97DD59F5}"/>
    <cellStyle name="Millares 2 6 3 3 4 2 3" xfId="44812" xr:uid="{778C979B-9363-4284-AAD9-52CEF9288A2B}"/>
    <cellStyle name="Millares 2 6 3 3 4 2 4" xfId="27307" xr:uid="{A5E89672-1F88-4FB8-ADC1-1C2222D0284B}"/>
    <cellStyle name="Millares 2 6 3 3 4 3" xfId="14178" xr:uid="{6871177C-CB55-4691-B3B2-4B66A1E03EF1}"/>
    <cellStyle name="Millares 2 6 3 3 4 3 2" xfId="49188" xr:uid="{51D4B21E-88FD-4D05-BF40-CC0BCDAFE04B}"/>
    <cellStyle name="Millares 2 6 3 3 4 3 3" xfId="31683" xr:uid="{4FF14EDD-6FA0-40E2-8D34-B8388C68C918}"/>
    <cellStyle name="Millares 2 6 3 3 4 4" xfId="40436" xr:uid="{DC75D2FF-C1E2-4535-9AC4-9695FE684D13}"/>
    <cellStyle name="Millares 2 6 3 3 4 5" xfId="22931" xr:uid="{129471A5-63EB-4CE0-94E6-975C0638878B}"/>
    <cellStyle name="Millares 2 6 3 3 5" xfId="7613" xr:uid="{00000000-0005-0000-0000-0000D4140000}"/>
    <cellStyle name="Millares 2 6 3 3 5 2" xfId="16366" xr:uid="{E1993E19-C40A-4413-AA0D-E86ED52F8FD8}"/>
    <cellStyle name="Millares 2 6 3 3 5 2 2" xfId="51376" xr:uid="{460DE251-F68A-4505-BB5F-EF823E8FD735}"/>
    <cellStyle name="Millares 2 6 3 3 5 2 3" xfId="33871" xr:uid="{3686B76A-6254-4969-BF3E-4501A2AB5DB9}"/>
    <cellStyle name="Millares 2 6 3 3 5 3" xfId="42624" xr:uid="{BDB0E619-89A4-4E71-ABF3-11B0A058D01F}"/>
    <cellStyle name="Millares 2 6 3 3 5 4" xfId="25119" xr:uid="{5DBEBF7B-3C19-44FE-9458-29FA6995AE9F}"/>
    <cellStyle name="Millares 2 6 3 3 6" xfId="11990" xr:uid="{2B51E52F-FE72-4C5E-BCF3-A36BE911B3A5}"/>
    <cellStyle name="Millares 2 6 3 3 6 2" xfId="47000" xr:uid="{8580D5DC-6AF7-4426-BB3A-B21B487DEFCE}"/>
    <cellStyle name="Millares 2 6 3 3 6 3" xfId="29495" xr:uid="{43378061-B1B4-45DA-982A-C7B5C88FEFD6}"/>
    <cellStyle name="Millares 2 6 3 3 7" xfId="38248" xr:uid="{18A56B55-9677-471C-84B6-20D8DA1BBBC7}"/>
    <cellStyle name="Millares 2 6 3 3 8" xfId="20743" xr:uid="{BF78BBEB-4C45-497A-BEF6-B44DF4FB0012}"/>
    <cellStyle name="Millares 2 6 3 4" xfId="3507" xr:uid="{00000000-0005-0000-0000-0000D5140000}"/>
    <cellStyle name="Millares 2 6 3 4 2" xfId="4603" xr:uid="{00000000-0005-0000-0000-0000D6140000}"/>
    <cellStyle name="Millares 2 6 3 4 2 2" xfId="6792" xr:uid="{00000000-0005-0000-0000-0000D7140000}"/>
    <cellStyle name="Millares 2 6 3 4 2 2 2" xfId="11169" xr:uid="{00000000-0005-0000-0000-0000D8140000}"/>
    <cellStyle name="Millares 2 6 3 4 2 2 2 2" xfId="19922" xr:uid="{EE34F38D-6B97-4175-97CD-745315181F70}"/>
    <cellStyle name="Millares 2 6 3 4 2 2 2 2 2" xfId="54932" xr:uid="{1852F00D-6FE9-442C-B9F6-A831ADE0C09D}"/>
    <cellStyle name="Millares 2 6 3 4 2 2 2 2 3" xfId="37427" xr:uid="{A728C95B-958F-4D0C-AC0E-418159B50EDB}"/>
    <cellStyle name="Millares 2 6 3 4 2 2 2 3" xfId="46180" xr:uid="{C114572A-ED12-4901-8E8B-DDC64D6CA8A7}"/>
    <cellStyle name="Millares 2 6 3 4 2 2 2 4" xfId="28675" xr:uid="{722ACA18-F83A-4BC4-B735-11C70D228558}"/>
    <cellStyle name="Millares 2 6 3 4 2 2 3" xfId="15546" xr:uid="{AD8B1A1D-DCA7-409C-A6CB-D9D055BDA356}"/>
    <cellStyle name="Millares 2 6 3 4 2 2 3 2" xfId="50556" xr:uid="{BD23C89D-D352-4844-9F0B-39C587F04BB5}"/>
    <cellStyle name="Millares 2 6 3 4 2 2 3 3" xfId="33051" xr:uid="{0AD3626E-DC9E-4557-AE45-23277AFFCBE4}"/>
    <cellStyle name="Millares 2 6 3 4 2 2 4" xfId="41804" xr:uid="{8B70F204-BC0F-463F-8AD9-9DF97B9CA177}"/>
    <cellStyle name="Millares 2 6 3 4 2 2 5" xfId="24299" xr:uid="{0FDC7AFF-BCA0-43FC-ADFC-FE734B73F236}"/>
    <cellStyle name="Millares 2 6 3 4 2 3" xfId="8981" xr:uid="{00000000-0005-0000-0000-0000D9140000}"/>
    <cellStyle name="Millares 2 6 3 4 2 3 2" xfId="17734" xr:uid="{D2AD0CAE-4FC4-4532-9409-A506DC3683CB}"/>
    <cellStyle name="Millares 2 6 3 4 2 3 2 2" xfId="52744" xr:uid="{7B740140-04DC-4A78-8264-284C615E7A77}"/>
    <cellStyle name="Millares 2 6 3 4 2 3 2 3" xfId="35239" xr:uid="{FD9E9F87-CA40-4DEC-B1FE-92213449B69F}"/>
    <cellStyle name="Millares 2 6 3 4 2 3 3" xfId="43992" xr:uid="{3BAAD3B9-E1C3-4B15-B334-693FC7EF8FAA}"/>
    <cellStyle name="Millares 2 6 3 4 2 3 4" xfId="26487" xr:uid="{D0E0E5DB-87B0-41D5-88BC-122FD46934C8}"/>
    <cellStyle name="Millares 2 6 3 4 2 4" xfId="13358" xr:uid="{2072C0F6-4E3C-4719-B3E0-5DFA4EFCD02E}"/>
    <cellStyle name="Millares 2 6 3 4 2 4 2" xfId="48368" xr:uid="{C0D339C7-9EA2-44AD-8FA3-D30AA84E0108}"/>
    <cellStyle name="Millares 2 6 3 4 2 4 3" xfId="30863" xr:uid="{DBC5A887-6CF0-439E-A477-FFAEAAD954CB}"/>
    <cellStyle name="Millares 2 6 3 4 2 5" xfId="39616" xr:uid="{7EEB70E3-B52D-4CCF-95C1-409FFE1E7B40}"/>
    <cellStyle name="Millares 2 6 3 4 2 6" xfId="22111" xr:uid="{DDBA66D5-74ED-4DEB-B874-545B47FA6F4C}"/>
    <cellStyle name="Millares 2 6 3 4 3" xfId="5698" xr:uid="{00000000-0005-0000-0000-0000DA140000}"/>
    <cellStyle name="Millares 2 6 3 4 3 2" xfId="10075" xr:uid="{00000000-0005-0000-0000-0000DB140000}"/>
    <cellStyle name="Millares 2 6 3 4 3 2 2" xfId="18828" xr:uid="{AC4C3D7B-8928-435E-9A1F-289881252CB2}"/>
    <cellStyle name="Millares 2 6 3 4 3 2 2 2" xfId="53838" xr:uid="{3968AF6F-7FCB-4503-965C-9C9F3FCB43A1}"/>
    <cellStyle name="Millares 2 6 3 4 3 2 2 3" xfId="36333" xr:uid="{B58B9823-3E3A-454A-A8A4-BF20D4A91559}"/>
    <cellStyle name="Millares 2 6 3 4 3 2 3" xfId="45086" xr:uid="{66AB19A2-EECF-474F-A85B-9A5896EB8876}"/>
    <cellStyle name="Millares 2 6 3 4 3 2 4" xfId="27581" xr:uid="{A2B1DF04-3344-4A27-9703-B260D3EDDE99}"/>
    <cellStyle name="Millares 2 6 3 4 3 3" xfId="14452" xr:uid="{03DD8EBF-AD74-4A23-A595-A3FDE5602423}"/>
    <cellStyle name="Millares 2 6 3 4 3 3 2" xfId="49462" xr:uid="{A60F7C8B-A78E-4830-AEBE-26BEEC65F576}"/>
    <cellStyle name="Millares 2 6 3 4 3 3 3" xfId="31957" xr:uid="{B785ED5F-2041-4C77-9161-A6FDC43A90B7}"/>
    <cellStyle name="Millares 2 6 3 4 3 4" xfId="40710" xr:uid="{EE910EE5-0590-459F-8A80-E152AB3F0DFD}"/>
    <cellStyle name="Millares 2 6 3 4 3 5" xfId="23205" xr:uid="{3AC14834-2EB9-494F-87E5-CF010F71B8B8}"/>
    <cellStyle name="Millares 2 6 3 4 4" xfId="7887" xr:uid="{00000000-0005-0000-0000-0000DC140000}"/>
    <cellStyle name="Millares 2 6 3 4 4 2" xfId="16640" xr:uid="{A6E8CA18-AB3B-41AF-9EF1-453B8D9D94CA}"/>
    <cellStyle name="Millares 2 6 3 4 4 2 2" xfId="51650" xr:uid="{EB2EDC8A-57FA-4C15-9EB5-5E79D997240F}"/>
    <cellStyle name="Millares 2 6 3 4 4 2 3" xfId="34145" xr:uid="{96C5B0D9-BDF4-4BE2-9CFE-E6FC44BDAF40}"/>
    <cellStyle name="Millares 2 6 3 4 4 3" xfId="42898" xr:uid="{E31E867E-019E-4672-A247-4DADC7A9DC6B}"/>
    <cellStyle name="Millares 2 6 3 4 4 4" xfId="25393" xr:uid="{98837B34-9F79-4390-9950-CAB174699E62}"/>
    <cellStyle name="Millares 2 6 3 4 5" xfId="12264" xr:uid="{A4B86906-1CBD-498A-BFC8-2E153FEADFCC}"/>
    <cellStyle name="Millares 2 6 3 4 5 2" xfId="47274" xr:uid="{9BA18527-E326-49CA-B38B-D1AC3F3ADCE0}"/>
    <cellStyle name="Millares 2 6 3 4 5 3" xfId="29769" xr:uid="{23313BBB-9E0F-4536-87DD-0E18DABD7EBA}"/>
    <cellStyle name="Millares 2 6 3 4 6" xfId="38522" xr:uid="{8EF8B620-DA4A-420D-9455-F59A770B9A8D}"/>
    <cellStyle name="Millares 2 6 3 4 7" xfId="21017" xr:uid="{50C51B9C-753F-4CE1-921A-CCF9FA87DD06}"/>
    <cellStyle name="Millares 2 6 3 5" xfId="4055" xr:uid="{00000000-0005-0000-0000-0000DD140000}"/>
    <cellStyle name="Millares 2 6 3 5 2" xfId="6244" xr:uid="{00000000-0005-0000-0000-0000DE140000}"/>
    <cellStyle name="Millares 2 6 3 5 2 2" xfId="10621" xr:uid="{00000000-0005-0000-0000-0000DF140000}"/>
    <cellStyle name="Millares 2 6 3 5 2 2 2" xfId="19374" xr:uid="{7E3ACE5D-73EF-420C-A712-131143293857}"/>
    <cellStyle name="Millares 2 6 3 5 2 2 2 2" xfId="54384" xr:uid="{EA371C05-BF69-4667-8761-2A412A5A5E6B}"/>
    <cellStyle name="Millares 2 6 3 5 2 2 2 3" xfId="36879" xr:uid="{A2DF3802-3C2B-4866-B9BA-01A4247F3C8F}"/>
    <cellStyle name="Millares 2 6 3 5 2 2 3" xfId="45632" xr:uid="{521A93AF-21F5-4E23-86E0-3D4460A525B8}"/>
    <cellStyle name="Millares 2 6 3 5 2 2 4" xfId="28127" xr:uid="{EF34DC24-16AF-4B2D-98C0-ABA29646A7C8}"/>
    <cellStyle name="Millares 2 6 3 5 2 3" xfId="14998" xr:uid="{4A1FEFC5-6654-440F-8229-59AD6C76FFDC}"/>
    <cellStyle name="Millares 2 6 3 5 2 3 2" xfId="50008" xr:uid="{876939D7-81DD-4616-9DC7-0D28845D82E6}"/>
    <cellStyle name="Millares 2 6 3 5 2 3 3" xfId="32503" xr:uid="{4579B417-73D8-44C0-BB6F-D8867CD67E72}"/>
    <cellStyle name="Millares 2 6 3 5 2 4" xfId="41256" xr:uid="{7C3677F2-3C74-494E-AEA5-50EA82EBEB82}"/>
    <cellStyle name="Millares 2 6 3 5 2 5" xfId="23751" xr:uid="{BA98A23C-0480-4D7B-BF24-4F621661E644}"/>
    <cellStyle name="Millares 2 6 3 5 3" xfId="8433" xr:uid="{00000000-0005-0000-0000-0000E0140000}"/>
    <cellStyle name="Millares 2 6 3 5 3 2" xfId="17186" xr:uid="{6AD2CFC8-F836-4959-9FCA-53DEFDF56C7F}"/>
    <cellStyle name="Millares 2 6 3 5 3 2 2" xfId="52196" xr:uid="{EF37A02A-DED5-4043-A29F-56C301170682}"/>
    <cellStyle name="Millares 2 6 3 5 3 2 3" xfId="34691" xr:uid="{E0DBF27D-DA83-48B3-84C5-7AA98C6B01D9}"/>
    <cellStyle name="Millares 2 6 3 5 3 3" xfId="43444" xr:uid="{513BF5F8-F6B1-4AA6-9360-D9F8EE25869F}"/>
    <cellStyle name="Millares 2 6 3 5 3 4" xfId="25939" xr:uid="{2A584852-B89E-47B5-9228-3FAAFB436D4D}"/>
    <cellStyle name="Millares 2 6 3 5 4" xfId="12810" xr:uid="{EC690281-FDE6-43A1-8B77-80FB2575F339}"/>
    <cellStyle name="Millares 2 6 3 5 4 2" xfId="47820" xr:uid="{1EF3A2B0-D7CA-44D1-B1B9-52BE32D6EE0F}"/>
    <cellStyle name="Millares 2 6 3 5 4 3" xfId="30315" xr:uid="{C9E91ED7-3576-4C10-9528-514801B81A9F}"/>
    <cellStyle name="Millares 2 6 3 5 5" xfId="39068" xr:uid="{18F14C16-F787-459A-B3F5-ABAD8C2BFB10}"/>
    <cellStyle name="Millares 2 6 3 5 6" xfId="21563" xr:uid="{297F7E65-E45E-432D-BECF-90C6EE24C122}"/>
    <cellStyle name="Millares 2 6 3 6" xfId="5150" xr:uid="{00000000-0005-0000-0000-0000E1140000}"/>
    <cellStyle name="Millares 2 6 3 6 2" xfId="9527" xr:uid="{00000000-0005-0000-0000-0000E2140000}"/>
    <cellStyle name="Millares 2 6 3 6 2 2" xfId="18280" xr:uid="{CF634FED-B23D-41AC-829B-E497DD8257E4}"/>
    <cellStyle name="Millares 2 6 3 6 2 2 2" xfId="53290" xr:uid="{2E1A0BB2-8109-49E8-A93F-13BEA6F9C620}"/>
    <cellStyle name="Millares 2 6 3 6 2 2 3" xfId="35785" xr:uid="{B4630915-D022-42AF-B185-C2B7415C94F7}"/>
    <cellStyle name="Millares 2 6 3 6 2 3" xfId="44538" xr:uid="{214CDBD5-029B-4876-A9E5-07506F537AEA}"/>
    <cellStyle name="Millares 2 6 3 6 2 4" xfId="27033" xr:uid="{DD752269-1253-4F97-80F9-E4BBBB31C384}"/>
    <cellStyle name="Millares 2 6 3 6 3" xfId="13904" xr:uid="{38AC160A-6089-4433-8C7C-52FDDF582C79}"/>
    <cellStyle name="Millares 2 6 3 6 3 2" xfId="48914" xr:uid="{D4C58C34-BE2B-4DAF-A011-94F55713D8D9}"/>
    <cellStyle name="Millares 2 6 3 6 3 3" xfId="31409" xr:uid="{3909B110-F662-4544-851B-93E6362793DB}"/>
    <cellStyle name="Millares 2 6 3 6 4" xfId="40162" xr:uid="{F0ED8794-4141-4F91-AFF5-9058EF31DB24}"/>
    <cellStyle name="Millares 2 6 3 6 5" xfId="22657" xr:uid="{0D3A3D53-4BBC-41D0-BE7A-C1D17E2CC5FF}"/>
    <cellStyle name="Millares 2 6 3 7" xfId="7339" xr:uid="{00000000-0005-0000-0000-0000E3140000}"/>
    <cellStyle name="Millares 2 6 3 7 2" xfId="16092" xr:uid="{28672600-4BC1-4103-A5C2-4564996465A9}"/>
    <cellStyle name="Millares 2 6 3 7 2 2" xfId="51102" xr:uid="{CD62697D-70D4-4E33-B5DD-63B4F710FE31}"/>
    <cellStyle name="Millares 2 6 3 7 2 3" xfId="33597" xr:uid="{4A3700F6-78FA-49F7-8C86-7F1AC0AE737C}"/>
    <cellStyle name="Millares 2 6 3 7 3" xfId="42350" xr:uid="{30ACCBFB-1ED6-4783-A0F0-1E1B173321D9}"/>
    <cellStyle name="Millares 2 6 3 7 4" xfId="24845" xr:uid="{9447B46D-06E4-4A65-A2E9-EE9C38AC85C0}"/>
    <cellStyle name="Millares 2 6 3 8" xfId="11716" xr:uid="{78A3A900-AB15-4E02-980B-D2D588ADC84A}"/>
    <cellStyle name="Millares 2 6 3 8 2" xfId="46726" xr:uid="{6AB4DDC6-F2B2-478F-80EC-F2FD5E1005A8}"/>
    <cellStyle name="Millares 2 6 3 8 3" xfId="29221" xr:uid="{1EE66A40-1F19-4D93-9AA8-BBAA6816C9ED}"/>
    <cellStyle name="Millares 2 6 3 9" xfId="37974" xr:uid="{023B647F-2036-495B-81F0-0B614659DA20}"/>
    <cellStyle name="Millares 2 6 4" xfId="3007" xr:uid="{00000000-0005-0000-0000-0000E4140000}"/>
    <cellStyle name="Millares 2 6 4 2" xfId="3283" xr:uid="{00000000-0005-0000-0000-0000E5140000}"/>
    <cellStyle name="Millares 2 6 4 2 2" xfId="3836" xr:uid="{00000000-0005-0000-0000-0000E6140000}"/>
    <cellStyle name="Millares 2 6 4 2 2 2" xfId="4932" xr:uid="{00000000-0005-0000-0000-0000E7140000}"/>
    <cellStyle name="Millares 2 6 4 2 2 2 2" xfId="7121" xr:uid="{00000000-0005-0000-0000-0000E8140000}"/>
    <cellStyle name="Millares 2 6 4 2 2 2 2 2" xfId="11498" xr:uid="{00000000-0005-0000-0000-0000E9140000}"/>
    <cellStyle name="Millares 2 6 4 2 2 2 2 2 2" xfId="20251" xr:uid="{D4CAB733-083F-4C69-BB1A-907B80D6F13D}"/>
    <cellStyle name="Millares 2 6 4 2 2 2 2 2 2 2" xfId="55261" xr:uid="{38C949C2-CE7F-43C0-AA82-3A24EE57B528}"/>
    <cellStyle name="Millares 2 6 4 2 2 2 2 2 2 3" xfId="37756" xr:uid="{FD3B34D8-77B5-48A3-BF9F-7E874B8721E8}"/>
    <cellStyle name="Millares 2 6 4 2 2 2 2 2 3" xfId="46509" xr:uid="{4F286F5B-EFB4-436D-A302-86C63FEC61A2}"/>
    <cellStyle name="Millares 2 6 4 2 2 2 2 2 4" xfId="29004" xr:uid="{8EA6D8C0-DF41-49F7-9004-455EFB3A6756}"/>
    <cellStyle name="Millares 2 6 4 2 2 2 2 3" xfId="15875" xr:uid="{EAD04C64-A6E5-4FD1-A71A-F6E7C9DB0C84}"/>
    <cellStyle name="Millares 2 6 4 2 2 2 2 3 2" xfId="50885" xr:uid="{72E5D5E4-8D71-4EC4-A8C2-74C8C7BC4DF7}"/>
    <cellStyle name="Millares 2 6 4 2 2 2 2 3 3" xfId="33380" xr:uid="{BA04B87F-6BEB-4391-8073-C48A95CD5779}"/>
    <cellStyle name="Millares 2 6 4 2 2 2 2 4" xfId="42133" xr:uid="{891E5A8B-1554-4FD9-87DC-DDE9D6E00AAC}"/>
    <cellStyle name="Millares 2 6 4 2 2 2 2 5" xfId="24628" xr:uid="{6FB38F1A-BAC5-4C1C-BCAB-1C1AC107E6AA}"/>
    <cellStyle name="Millares 2 6 4 2 2 2 3" xfId="9310" xr:uid="{00000000-0005-0000-0000-0000EA140000}"/>
    <cellStyle name="Millares 2 6 4 2 2 2 3 2" xfId="18063" xr:uid="{B148E0A5-F94D-4CB5-9ECA-2996CBE0A359}"/>
    <cellStyle name="Millares 2 6 4 2 2 2 3 2 2" xfId="53073" xr:uid="{5923E0FC-0244-44C8-BAC9-53962F78E744}"/>
    <cellStyle name="Millares 2 6 4 2 2 2 3 2 3" xfId="35568" xr:uid="{CDED892B-B3A5-4908-B467-22AE17333855}"/>
    <cellStyle name="Millares 2 6 4 2 2 2 3 3" xfId="44321" xr:uid="{44A290BD-D445-4894-9CA8-F88F7D63205D}"/>
    <cellStyle name="Millares 2 6 4 2 2 2 3 4" xfId="26816" xr:uid="{A20639C9-606A-4A49-BF66-8AB331D8B1AE}"/>
    <cellStyle name="Millares 2 6 4 2 2 2 4" xfId="13687" xr:uid="{71EC3C13-1DB7-439D-80C8-C8B0C38D1C71}"/>
    <cellStyle name="Millares 2 6 4 2 2 2 4 2" xfId="48697" xr:uid="{8396A2D4-C428-4108-BAF1-A5C031A41E7A}"/>
    <cellStyle name="Millares 2 6 4 2 2 2 4 3" xfId="31192" xr:uid="{CE3008CB-1B29-4A56-8481-16DFB2126D09}"/>
    <cellStyle name="Millares 2 6 4 2 2 2 5" xfId="39945" xr:uid="{E53F103C-3CBC-4B80-B32B-997FF58B7960}"/>
    <cellStyle name="Millares 2 6 4 2 2 2 6" xfId="22440" xr:uid="{87D5E7DB-F01D-4462-99BE-64FF2D023E1D}"/>
    <cellStyle name="Millares 2 6 4 2 2 3" xfId="6027" xr:uid="{00000000-0005-0000-0000-0000EB140000}"/>
    <cellStyle name="Millares 2 6 4 2 2 3 2" xfId="10404" xr:uid="{00000000-0005-0000-0000-0000EC140000}"/>
    <cellStyle name="Millares 2 6 4 2 2 3 2 2" xfId="19157" xr:uid="{F68B5F85-AADC-4D22-AC66-ED0724D9E855}"/>
    <cellStyle name="Millares 2 6 4 2 2 3 2 2 2" xfId="54167" xr:uid="{ED24A801-26BF-4EB6-955D-6BD93C89AE75}"/>
    <cellStyle name="Millares 2 6 4 2 2 3 2 2 3" xfId="36662" xr:uid="{F287477A-BCB6-495E-A72A-69CE7B05E1F2}"/>
    <cellStyle name="Millares 2 6 4 2 2 3 2 3" xfId="45415" xr:uid="{59352307-CD26-4822-A878-24E95DA6B96F}"/>
    <cellStyle name="Millares 2 6 4 2 2 3 2 4" xfId="27910" xr:uid="{834364C9-563B-4ECD-A77F-02DC850907A1}"/>
    <cellStyle name="Millares 2 6 4 2 2 3 3" xfId="14781" xr:uid="{16F2123A-0B94-42A9-A3D0-E52D327CDA29}"/>
    <cellStyle name="Millares 2 6 4 2 2 3 3 2" xfId="49791" xr:uid="{77CCC71D-3DA4-47B4-95F7-223308D21350}"/>
    <cellStyle name="Millares 2 6 4 2 2 3 3 3" xfId="32286" xr:uid="{405AE1F2-7ED2-4CB9-BF83-307990264949}"/>
    <cellStyle name="Millares 2 6 4 2 2 3 4" xfId="41039" xr:uid="{AD93C21C-AE79-403A-BB40-6069D3C2EA31}"/>
    <cellStyle name="Millares 2 6 4 2 2 3 5" xfId="23534" xr:uid="{44BE66BD-5D7A-467E-A85C-62C2E8E9086C}"/>
    <cellStyle name="Millares 2 6 4 2 2 4" xfId="8216" xr:uid="{00000000-0005-0000-0000-0000ED140000}"/>
    <cellStyle name="Millares 2 6 4 2 2 4 2" xfId="16969" xr:uid="{B409A89D-4C0D-429D-992D-D568BD7DEE8E}"/>
    <cellStyle name="Millares 2 6 4 2 2 4 2 2" xfId="51979" xr:uid="{05CBEEEC-DAEB-41D6-97B9-B99C2F5C013F}"/>
    <cellStyle name="Millares 2 6 4 2 2 4 2 3" xfId="34474" xr:uid="{13AD2482-B601-42DA-98BA-B4CA79C04C4A}"/>
    <cellStyle name="Millares 2 6 4 2 2 4 3" xfId="43227" xr:uid="{3B5DFF31-8689-44C2-89C1-8D51949EFF3F}"/>
    <cellStyle name="Millares 2 6 4 2 2 4 4" xfId="25722" xr:uid="{6A1387A4-DC0E-4F92-9053-62FB423D1D36}"/>
    <cellStyle name="Millares 2 6 4 2 2 5" xfId="12593" xr:uid="{9EDAB845-B762-470A-AC42-6117AD1B2F77}"/>
    <cellStyle name="Millares 2 6 4 2 2 5 2" xfId="47603" xr:uid="{71233024-E3C5-4E64-AECB-E7CFA833AAA5}"/>
    <cellStyle name="Millares 2 6 4 2 2 5 3" xfId="30098" xr:uid="{7E23D86B-8589-4D2B-8903-8350E4E62F73}"/>
    <cellStyle name="Millares 2 6 4 2 2 6" xfId="38851" xr:uid="{2ABBF9F1-D425-4F66-82E4-DD784EB2C135}"/>
    <cellStyle name="Millares 2 6 4 2 2 7" xfId="21346" xr:uid="{1031A43A-DCDD-402F-B72D-60056FC83FE7}"/>
    <cellStyle name="Millares 2 6 4 2 3" xfId="4384" xr:uid="{00000000-0005-0000-0000-0000EE140000}"/>
    <cellStyle name="Millares 2 6 4 2 3 2" xfId="6573" xr:uid="{00000000-0005-0000-0000-0000EF140000}"/>
    <cellStyle name="Millares 2 6 4 2 3 2 2" xfId="10950" xr:uid="{00000000-0005-0000-0000-0000F0140000}"/>
    <cellStyle name="Millares 2 6 4 2 3 2 2 2" xfId="19703" xr:uid="{F67CBC1C-4751-438C-B996-5BAE3FE8F6A0}"/>
    <cellStyle name="Millares 2 6 4 2 3 2 2 2 2" xfId="54713" xr:uid="{9ADB34BB-000A-4D17-AFEB-5AD991339C99}"/>
    <cellStyle name="Millares 2 6 4 2 3 2 2 2 3" xfId="37208" xr:uid="{34040380-9BB1-4C4F-BD3A-8AF2B030A402}"/>
    <cellStyle name="Millares 2 6 4 2 3 2 2 3" xfId="45961" xr:uid="{16ED2B9B-7D93-44A3-8C06-9C8D644EE267}"/>
    <cellStyle name="Millares 2 6 4 2 3 2 2 4" xfId="28456" xr:uid="{B740131A-63F0-4EFE-BFE8-6172712DCE82}"/>
    <cellStyle name="Millares 2 6 4 2 3 2 3" xfId="15327" xr:uid="{FD2AD1DB-644D-43F2-AB82-4281F583CCAC}"/>
    <cellStyle name="Millares 2 6 4 2 3 2 3 2" xfId="50337" xr:uid="{F3414253-B291-4719-8D23-A784B7D2F08F}"/>
    <cellStyle name="Millares 2 6 4 2 3 2 3 3" xfId="32832" xr:uid="{BF0F81E3-85CE-4CED-B983-1753D6E031CB}"/>
    <cellStyle name="Millares 2 6 4 2 3 2 4" xfId="41585" xr:uid="{42245FCB-48CB-47DF-9503-50676A4571CB}"/>
    <cellStyle name="Millares 2 6 4 2 3 2 5" xfId="24080" xr:uid="{2B91F021-7BC2-4CBF-94E4-BC772F1A68DF}"/>
    <cellStyle name="Millares 2 6 4 2 3 3" xfId="8762" xr:uid="{00000000-0005-0000-0000-0000F1140000}"/>
    <cellStyle name="Millares 2 6 4 2 3 3 2" xfId="17515" xr:uid="{EEC4FF3A-8DB8-4669-BCBF-067B0690C326}"/>
    <cellStyle name="Millares 2 6 4 2 3 3 2 2" xfId="52525" xr:uid="{1D6B2582-CB3F-4987-8BC7-9B9E52F6D3C7}"/>
    <cellStyle name="Millares 2 6 4 2 3 3 2 3" xfId="35020" xr:uid="{BBE32E84-95F1-4FD5-8D7B-462728285AD5}"/>
    <cellStyle name="Millares 2 6 4 2 3 3 3" xfId="43773" xr:uid="{75A9F12C-4A44-49A8-B775-E759B4A96AED}"/>
    <cellStyle name="Millares 2 6 4 2 3 3 4" xfId="26268" xr:uid="{53A41759-1D44-4A50-AA36-CD4662568FF1}"/>
    <cellStyle name="Millares 2 6 4 2 3 4" xfId="13139" xr:uid="{80D5CDCB-0505-4B95-9A84-0EB2BEC25528}"/>
    <cellStyle name="Millares 2 6 4 2 3 4 2" xfId="48149" xr:uid="{8099018E-B685-4E7C-910F-84703E4A03B5}"/>
    <cellStyle name="Millares 2 6 4 2 3 4 3" xfId="30644" xr:uid="{067F4D71-3CF0-4606-B582-6E346D532685}"/>
    <cellStyle name="Millares 2 6 4 2 3 5" xfId="39397" xr:uid="{F3DA5BD7-45EC-41FC-8B58-C0DCBB7C8ECA}"/>
    <cellStyle name="Millares 2 6 4 2 3 6" xfId="21892" xr:uid="{4591FCE7-11C6-446C-9323-A6D37436BCB0}"/>
    <cellStyle name="Millares 2 6 4 2 4" xfId="5479" xr:uid="{00000000-0005-0000-0000-0000F2140000}"/>
    <cellStyle name="Millares 2 6 4 2 4 2" xfId="9856" xr:uid="{00000000-0005-0000-0000-0000F3140000}"/>
    <cellStyle name="Millares 2 6 4 2 4 2 2" xfId="18609" xr:uid="{A80C04B6-D5B2-495E-BF4E-710BBE9254FF}"/>
    <cellStyle name="Millares 2 6 4 2 4 2 2 2" xfId="53619" xr:uid="{879BD7DC-6022-423A-91FB-AD2F2FF63713}"/>
    <cellStyle name="Millares 2 6 4 2 4 2 2 3" xfId="36114" xr:uid="{71AE142D-C167-4647-B9FA-31E745608154}"/>
    <cellStyle name="Millares 2 6 4 2 4 2 3" xfId="44867" xr:uid="{9BEDD4D8-0E3F-430A-AB2C-10F30F8D0C97}"/>
    <cellStyle name="Millares 2 6 4 2 4 2 4" xfId="27362" xr:uid="{89143776-8926-4BC9-AE4C-B21AB3DC93B4}"/>
    <cellStyle name="Millares 2 6 4 2 4 3" xfId="14233" xr:uid="{760C7922-C11F-454F-B017-9D82BBA5787B}"/>
    <cellStyle name="Millares 2 6 4 2 4 3 2" xfId="49243" xr:uid="{62E99537-697D-45FA-89B3-36858A0A43E2}"/>
    <cellStyle name="Millares 2 6 4 2 4 3 3" xfId="31738" xr:uid="{A35C87DB-0225-44E8-BB07-DFB43DB1F729}"/>
    <cellStyle name="Millares 2 6 4 2 4 4" xfId="40491" xr:uid="{ED1DF043-AC8B-4561-AA6D-5655FDB97458}"/>
    <cellStyle name="Millares 2 6 4 2 4 5" xfId="22986" xr:uid="{34C1CBE5-46E3-4CFC-BA3A-A826532AB375}"/>
    <cellStyle name="Millares 2 6 4 2 5" xfId="7668" xr:uid="{00000000-0005-0000-0000-0000F4140000}"/>
    <cellStyle name="Millares 2 6 4 2 5 2" xfId="16421" xr:uid="{7FFCCA14-490C-42F9-9CFF-00FD81A3699B}"/>
    <cellStyle name="Millares 2 6 4 2 5 2 2" xfId="51431" xr:uid="{9548EBD2-01D3-4ED8-99A4-18B970C2883C}"/>
    <cellStyle name="Millares 2 6 4 2 5 2 3" xfId="33926" xr:uid="{0E020FF6-7716-4528-9E35-C0BB7485D8B1}"/>
    <cellStyle name="Millares 2 6 4 2 5 3" xfId="42679" xr:uid="{E53559C4-333F-4A5A-97C2-63814350A9FE}"/>
    <cellStyle name="Millares 2 6 4 2 5 4" xfId="25174" xr:uid="{A1EE4370-A004-4EB7-842D-707DEDC5F5C4}"/>
    <cellStyle name="Millares 2 6 4 2 6" xfId="12045" xr:uid="{5F748040-99C0-4F75-8BAB-2E90242F455B}"/>
    <cellStyle name="Millares 2 6 4 2 6 2" xfId="47055" xr:uid="{DFCBBDC9-399F-49BA-9666-EE5EEA45385E}"/>
    <cellStyle name="Millares 2 6 4 2 6 3" xfId="29550" xr:uid="{1DF34029-0B47-412A-BBF6-55B8ABC72A8B}"/>
    <cellStyle name="Millares 2 6 4 2 7" xfId="38303" xr:uid="{B62655B8-1245-4856-8975-0B29ED8D81A1}"/>
    <cellStyle name="Millares 2 6 4 2 8" xfId="20798" xr:uid="{E23A419A-B8F4-45A1-AF96-2EC11A1FB9BE}"/>
    <cellStyle name="Millares 2 6 4 3" xfId="3562" xr:uid="{00000000-0005-0000-0000-0000F5140000}"/>
    <cellStyle name="Millares 2 6 4 3 2" xfId="4658" xr:uid="{00000000-0005-0000-0000-0000F6140000}"/>
    <cellStyle name="Millares 2 6 4 3 2 2" xfId="6847" xr:uid="{00000000-0005-0000-0000-0000F7140000}"/>
    <cellStyle name="Millares 2 6 4 3 2 2 2" xfId="11224" xr:uid="{00000000-0005-0000-0000-0000F8140000}"/>
    <cellStyle name="Millares 2 6 4 3 2 2 2 2" xfId="19977" xr:uid="{9800F0AE-E3F9-4FDD-A560-9C297A8025A7}"/>
    <cellStyle name="Millares 2 6 4 3 2 2 2 2 2" xfId="54987" xr:uid="{DD51DB9A-584A-45F9-A204-3C2EFB83D4A0}"/>
    <cellStyle name="Millares 2 6 4 3 2 2 2 2 3" xfId="37482" xr:uid="{C1D0167D-5E48-4494-8DA5-59A53AD46032}"/>
    <cellStyle name="Millares 2 6 4 3 2 2 2 3" xfId="46235" xr:uid="{255B0EE8-57C0-4050-88DF-F3127AA633EE}"/>
    <cellStyle name="Millares 2 6 4 3 2 2 2 4" xfId="28730" xr:uid="{97633C83-A954-4730-80B4-63C65EA6DC59}"/>
    <cellStyle name="Millares 2 6 4 3 2 2 3" xfId="15601" xr:uid="{20A60710-26B3-4F7E-AF7E-0FDA0DDAB43D}"/>
    <cellStyle name="Millares 2 6 4 3 2 2 3 2" xfId="50611" xr:uid="{70C62AC0-B411-4284-BBFF-A38914A4B765}"/>
    <cellStyle name="Millares 2 6 4 3 2 2 3 3" xfId="33106" xr:uid="{13EC8EAD-4FD6-4155-BE1C-ED8E44DAF9F7}"/>
    <cellStyle name="Millares 2 6 4 3 2 2 4" xfId="41859" xr:uid="{851D8E47-E60B-43EE-876C-056F91B73D94}"/>
    <cellStyle name="Millares 2 6 4 3 2 2 5" xfId="24354" xr:uid="{3E32E42A-E669-49AD-ADA0-373A0A575E6A}"/>
    <cellStyle name="Millares 2 6 4 3 2 3" xfId="9036" xr:uid="{00000000-0005-0000-0000-0000F9140000}"/>
    <cellStyle name="Millares 2 6 4 3 2 3 2" xfId="17789" xr:uid="{0A9C3F7D-B134-4CE6-BB9B-61000499639B}"/>
    <cellStyle name="Millares 2 6 4 3 2 3 2 2" xfId="52799" xr:uid="{A077FCDA-8659-404B-9C14-6C33C04CE44E}"/>
    <cellStyle name="Millares 2 6 4 3 2 3 2 3" xfId="35294" xr:uid="{06CB51B3-7192-42B7-BCCC-8CF810151CFF}"/>
    <cellStyle name="Millares 2 6 4 3 2 3 3" xfId="44047" xr:uid="{A5F52983-9F57-4BD2-A0E8-0C9093975451}"/>
    <cellStyle name="Millares 2 6 4 3 2 3 4" xfId="26542" xr:uid="{27CA580D-B688-4A55-8B47-37FA7324C076}"/>
    <cellStyle name="Millares 2 6 4 3 2 4" xfId="13413" xr:uid="{C16F64B6-8AD2-4A59-90DB-74B3A8059179}"/>
    <cellStyle name="Millares 2 6 4 3 2 4 2" xfId="48423" xr:uid="{D1B5A485-BCDC-4959-991F-982864881610}"/>
    <cellStyle name="Millares 2 6 4 3 2 4 3" xfId="30918" xr:uid="{68AA3868-A4FC-4D5F-BED5-5617265ADC32}"/>
    <cellStyle name="Millares 2 6 4 3 2 5" xfId="39671" xr:uid="{C6B08A1B-EE68-4148-8134-15E6DAE3AA6E}"/>
    <cellStyle name="Millares 2 6 4 3 2 6" xfId="22166" xr:uid="{B129D861-A1BA-45AA-B3A4-1BF07149D0E8}"/>
    <cellStyle name="Millares 2 6 4 3 3" xfId="5753" xr:uid="{00000000-0005-0000-0000-0000FA140000}"/>
    <cellStyle name="Millares 2 6 4 3 3 2" xfId="10130" xr:uid="{00000000-0005-0000-0000-0000FB140000}"/>
    <cellStyle name="Millares 2 6 4 3 3 2 2" xfId="18883" xr:uid="{5CA3E1AE-534C-4F47-ACA7-0FDA1EF47D56}"/>
    <cellStyle name="Millares 2 6 4 3 3 2 2 2" xfId="53893" xr:uid="{064087C1-BDCF-41AE-9607-683064F3FB57}"/>
    <cellStyle name="Millares 2 6 4 3 3 2 2 3" xfId="36388" xr:uid="{DCCE08A5-D7AC-4B0B-A54B-B34DDB9D4241}"/>
    <cellStyle name="Millares 2 6 4 3 3 2 3" xfId="45141" xr:uid="{30AB153B-1BF2-491F-8AF4-7BB36EBEC0BC}"/>
    <cellStyle name="Millares 2 6 4 3 3 2 4" xfId="27636" xr:uid="{5A1EAF09-E4B8-4987-91C4-97C3D5AE80D1}"/>
    <cellStyle name="Millares 2 6 4 3 3 3" xfId="14507" xr:uid="{137E7FED-4040-4F9A-824C-0452FB7700BF}"/>
    <cellStyle name="Millares 2 6 4 3 3 3 2" xfId="49517" xr:uid="{EBB1A849-6024-4F74-B463-D111E8E16600}"/>
    <cellStyle name="Millares 2 6 4 3 3 3 3" xfId="32012" xr:uid="{F7C76C04-C40E-4382-8087-7E64BCAB852B}"/>
    <cellStyle name="Millares 2 6 4 3 3 4" xfId="40765" xr:uid="{CFBEA635-E384-49E3-9C93-F639219EC0F0}"/>
    <cellStyle name="Millares 2 6 4 3 3 5" xfId="23260" xr:uid="{15DBB749-7A92-46DD-8A27-78731381EBA9}"/>
    <cellStyle name="Millares 2 6 4 3 4" xfId="7942" xr:uid="{00000000-0005-0000-0000-0000FC140000}"/>
    <cellStyle name="Millares 2 6 4 3 4 2" xfId="16695" xr:uid="{0B1237AA-472D-401A-8C13-57E051FE3143}"/>
    <cellStyle name="Millares 2 6 4 3 4 2 2" xfId="51705" xr:uid="{C6E3C5B1-5B96-42D3-A73B-BE5BDD730167}"/>
    <cellStyle name="Millares 2 6 4 3 4 2 3" xfId="34200" xr:uid="{7A06EF64-1B2B-4A93-BCB4-0BF2372ED7B5}"/>
    <cellStyle name="Millares 2 6 4 3 4 3" xfId="42953" xr:uid="{6A6A0079-C33B-4334-A5AB-73BF61AF77AF}"/>
    <cellStyle name="Millares 2 6 4 3 4 4" xfId="25448" xr:uid="{DF17A49F-A90D-4E53-9FFA-D02D8331ED94}"/>
    <cellStyle name="Millares 2 6 4 3 5" xfId="12319" xr:uid="{F34353E8-1D07-42E2-8091-B326F3D1F4B0}"/>
    <cellStyle name="Millares 2 6 4 3 5 2" xfId="47329" xr:uid="{A98395A2-1C73-4B7D-B5A3-DF5B2CE4CCAC}"/>
    <cellStyle name="Millares 2 6 4 3 5 3" xfId="29824" xr:uid="{251E3442-8C1B-4641-AC51-B9C4728C7B1B}"/>
    <cellStyle name="Millares 2 6 4 3 6" xfId="38577" xr:uid="{D2DDB9F5-D031-436D-9781-A4B2A5FC6C66}"/>
    <cellStyle name="Millares 2 6 4 3 7" xfId="21072" xr:uid="{B62A099B-57A3-4660-9B21-8E80EFCE984E}"/>
    <cellStyle name="Millares 2 6 4 4" xfId="4110" xr:uid="{00000000-0005-0000-0000-0000FD140000}"/>
    <cellStyle name="Millares 2 6 4 4 2" xfId="6299" xr:uid="{00000000-0005-0000-0000-0000FE140000}"/>
    <cellStyle name="Millares 2 6 4 4 2 2" xfId="10676" xr:uid="{00000000-0005-0000-0000-0000FF140000}"/>
    <cellStyle name="Millares 2 6 4 4 2 2 2" xfId="19429" xr:uid="{1017AFD4-230E-41A4-9227-93AD6BD25921}"/>
    <cellStyle name="Millares 2 6 4 4 2 2 2 2" xfId="54439" xr:uid="{775BA45F-2C01-4FD7-ACC1-F0326FFD4889}"/>
    <cellStyle name="Millares 2 6 4 4 2 2 2 3" xfId="36934" xr:uid="{10AAEDDC-3BEE-455F-A9B0-09EA438D5435}"/>
    <cellStyle name="Millares 2 6 4 4 2 2 3" xfId="45687" xr:uid="{4E13D4A8-2B32-49AB-A3FE-39F15E956775}"/>
    <cellStyle name="Millares 2 6 4 4 2 2 4" xfId="28182" xr:uid="{76498E85-9CB8-4306-B3C1-BE9CB2799BCE}"/>
    <cellStyle name="Millares 2 6 4 4 2 3" xfId="15053" xr:uid="{F5E3B8BE-AA31-46D4-B932-D6B1E4052A98}"/>
    <cellStyle name="Millares 2 6 4 4 2 3 2" xfId="50063" xr:uid="{B220F61E-3221-4263-8D7B-0425E699E482}"/>
    <cellStyle name="Millares 2 6 4 4 2 3 3" xfId="32558" xr:uid="{C1AAA9ED-B8F1-45A2-A1D7-846B47B9532D}"/>
    <cellStyle name="Millares 2 6 4 4 2 4" xfId="41311" xr:uid="{A7DE0A12-CCD3-4F5D-B44B-17C400CAA760}"/>
    <cellStyle name="Millares 2 6 4 4 2 5" xfId="23806" xr:uid="{C756B893-A59C-48CA-989D-2E5D603424EC}"/>
    <cellStyle name="Millares 2 6 4 4 3" xfId="8488" xr:uid="{00000000-0005-0000-0000-000000150000}"/>
    <cellStyle name="Millares 2 6 4 4 3 2" xfId="17241" xr:uid="{429E537A-2650-47B4-9D1F-B1BB7EF8B561}"/>
    <cellStyle name="Millares 2 6 4 4 3 2 2" xfId="52251" xr:uid="{F0E32A59-CE27-4583-9333-0DA875912415}"/>
    <cellStyle name="Millares 2 6 4 4 3 2 3" xfId="34746" xr:uid="{CCD09411-4D10-4F19-93EA-700FCF40F5EA}"/>
    <cellStyle name="Millares 2 6 4 4 3 3" xfId="43499" xr:uid="{2CC459CA-264E-4AB0-8651-F572A862EBB6}"/>
    <cellStyle name="Millares 2 6 4 4 3 4" xfId="25994" xr:uid="{C8B1F6A8-2ED1-4121-9C10-41BD8B72CB53}"/>
    <cellStyle name="Millares 2 6 4 4 4" xfId="12865" xr:uid="{545C9E76-796C-430C-BD7C-547841C93056}"/>
    <cellStyle name="Millares 2 6 4 4 4 2" xfId="47875" xr:uid="{0170A572-B21C-4B8D-B347-AE29E0A06B12}"/>
    <cellStyle name="Millares 2 6 4 4 4 3" xfId="30370" xr:uid="{90A3B39F-3937-4421-8E10-A3E414D4D58C}"/>
    <cellStyle name="Millares 2 6 4 4 5" xfId="39123" xr:uid="{0C2F1B47-287F-4204-B69A-934D3D573869}"/>
    <cellStyle name="Millares 2 6 4 4 6" xfId="21618" xr:uid="{6E6BD293-7074-4776-ABAA-D9C7AEB67730}"/>
    <cellStyle name="Millares 2 6 4 5" xfId="5205" xr:uid="{00000000-0005-0000-0000-000001150000}"/>
    <cellStyle name="Millares 2 6 4 5 2" xfId="9582" xr:uid="{00000000-0005-0000-0000-000002150000}"/>
    <cellStyle name="Millares 2 6 4 5 2 2" xfId="18335" xr:uid="{EF40FA74-C6C7-44CD-A68A-0EB3B5F26E79}"/>
    <cellStyle name="Millares 2 6 4 5 2 2 2" xfId="53345" xr:uid="{FC8350AB-816B-42F8-8BD4-D096849847B9}"/>
    <cellStyle name="Millares 2 6 4 5 2 2 3" xfId="35840" xr:uid="{7F917931-D4F6-4BB4-9D74-4EB6C9E3F755}"/>
    <cellStyle name="Millares 2 6 4 5 2 3" xfId="44593" xr:uid="{1F7451C3-4672-4089-B4C9-78C57C2E4971}"/>
    <cellStyle name="Millares 2 6 4 5 2 4" xfId="27088" xr:uid="{D61C41AC-932E-4F13-97BF-0D4884486013}"/>
    <cellStyle name="Millares 2 6 4 5 3" xfId="13959" xr:uid="{B8F14459-F45D-486F-81A3-9692C606DD93}"/>
    <cellStyle name="Millares 2 6 4 5 3 2" xfId="48969" xr:uid="{3CDB9885-EFF6-4A81-99EB-F332E4794B5D}"/>
    <cellStyle name="Millares 2 6 4 5 3 3" xfId="31464" xr:uid="{B84904E5-1FC1-49B1-9CDF-C0B48DDB299E}"/>
    <cellStyle name="Millares 2 6 4 5 4" xfId="40217" xr:uid="{7AFB092C-4F16-4A5B-8FAE-6A60C0C34EAB}"/>
    <cellStyle name="Millares 2 6 4 5 5" xfId="22712" xr:uid="{22438119-D5E5-4367-ACC4-02B815267A77}"/>
    <cellStyle name="Millares 2 6 4 6" xfId="7394" xr:uid="{00000000-0005-0000-0000-000003150000}"/>
    <cellStyle name="Millares 2 6 4 6 2" xfId="16147" xr:uid="{25F4FF4D-1737-4237-AFF0-6B809F875506}"/>
    <cellStyle name="Millares 2 6 4 6 2 2" xfId="51157" xr:uid="{B2260704-F1EB-45E7-80CF-9B471253D9D6}"/>
    <cellStyle name="Millares 2 6 4 6 2 3" xfId="33652" xr:uid="{109C3E4A-9C43-4F5A-AF30-5F49ADCD377C}"/>
    <cellStyle name="Millares 2 6 4 6 3" xfId="42405" xr:uid="{B7550E76-6331-48B0-9A3D-1679E96E49FA}"/>
    <cellStyle name="Millares 2 6 4 6 4" xfId="24900" xr:uid="{3D654E3E-1F60-4324-A1F3-8B5E5A644CF5}"/>
    <cellStyle name="Millares 2 6 4 7" xfId="11771" xr:uid="{3674F49D-1532-4C5F-98BB-0440A5E6DEEE}"/>
    <cellStyle name="Millares 2 6 4 7 2" xfId="46781" xr:uid="{C8301A32-D9BF-466C-B66C-229AB84C282F}"/>
    <cellStyle name="Millares 2 6 4 7 3" xfId="29276" xr:uid="{D8C0FE30-1612-4317-9975-7585558A0F52}"/>
    <cellStyle name="Millares 2 6 4 8" xfId="38029" xr:uid="{8C074BA5-8E62-4937-AD8A-3887750B966D}"/>
    <cellStyle name="Millares 2 6 4 9" xfId="20524" xr:uid="{5EAF0980-FDB8-4D23-BE87-126397418E95}"/>
    <cellStyle name="Millares 2 6 5" xfId="2894" xr:uid="{00000000-0005-0000-0000-000004150000}"/>
    <cellStyle name="Millares 2 6 5 2" xfId="3173" xr:uid="{00000000-0005-0000-0000-000005150000}"/>
    <cellStyle name="Millares 2 6 5 2 2" xfId="3726" xr:uid="{00000000-0005-0000-0000-000006150000}"/>
    <cellStyle name="Millares 2 6 5 2 2 2" xfId="4822" xr:uid="{00000000-0005-0000-0000-000007150000}"/>
    <cellStyle name="Millares 2 6 5 2 2 2 2" xfId="7011" xr:uid="{00000000-0005-0000-0000-000008150000}"/>
    <cellStyle name="Millares 2 6 5 2 2 2 2 2" xfId="11388" xr:uid="{00000000-0005-0000-0000-000009150000}"/>
    <cellStyle name="Millares 2 6 5 2 2 2 2 2 2" xfId="20141" xr:uid="{E50B7AFF-22CE-4132-9D2B-ECEE3DDB9F5F}"/>
    <cellStyle name="Millares 2 6 5 2 2 2 2 2 2 2" xfId="55151" xr:uid="{FADE8CA3-86CE-4652-B426-DB419FEB9A19}"/>
    <cellStyle name="Millares 2 6 5 2 2 2 2 2 2 3" xfId="37646" xr:uid="{C567EDD6-069F-467D-92AC-E354CD24E26E}"/>
    <cellStyle name="Millares 2 6 5 2 2 2 2 2 3" xfId="46399" xr:uid="{D84E3A16-64A8-44CC-B30B-A6393357BC30}"/>
    <cellStyle name="Millares 2 6 5 2 2 2 2 2 4" xfId="28894" xr:uid="{0FB4385A-5D40-401F-97AD-87F261D53C75}"/>
    <cellStyle name="Millares 2 6 5 2 2 2 2 3" xfId="15765" xr:uid="{33E216BB-BEDA-486C-91AE-86F44549286C}"/>
    <cellStyle name="Millares 2 6 5 2 2 2 2 3 2" xfId="50775" xr:uid="{7127ECDB-D899-4E1B-827E-D848B900C241}"/>
    <cellStyle name="Millares 2 6 5 2 2 2 2 3 3" xfId="33270" xr:uid="{2E00D3BF-2785-4368-90A3-003B5F4AFBFA}"/>
    <cellStyle name="Millares 2 6 5 2 2 2 2 4" xfId="42023" xr:uid="{F4BF0CB3-0D56-4848-ACCA-4DFA5F9C0948}"/>
    <cellStyle name="Millares 2 6 5 2 2 2 2 5" xfId="24518" xr:uid="{2F107701-2F4A-465F-81CF-F04615A2DDE1}"/>
    <cellStyle name="Millares 2 6 5 2 2 2 3" xfId="9200" xr:uid="{00000000-0005-0000-0000-00000A150000}"/>
    <cellStyle name="Millares 2 6 5 2 2 2 3 2" xfId="17953" xr:uid="{858B2AB5-1566-4E36-8093-EC51901CA514}"/>
    <cellStyle name="Millares 2 6 5 2 2 2 3 2 2" xfId="52963" xr:uid="{CDBC89F4-D160-4E22-A951-39C07D1457F8}"/>
    <cellStyle name="Millares 2 6 5 2 2 2 3 2 3" xfId="35458" xr:uid="{E67C72E4-4142-43B8-A150-3F43071E39C2}"/>
    <cellStyle name="Millares 2 6 5 2 2 2 3 3" xfId="44211" xr:uid="{A9C5CCF9-9B57-4576-8743-EDC08F436F21}"/>
    <cellStyle name="Millares 2 6 5 2 2 2 3 4" xfId="26706" xr:uid="{49165C09-3B1A-4635-99AB-0B36E6A43BFC}"/>
    <cellStyle name="Millares 2 6 5 2 2 2 4" xfId="13577" xr:uid="{930D9FCF-17A5-4026-A2C9-6AC82FE2BBCA}"/>
    <cellStyle name="Millares 2 6 5 2 2 2 4 2" xfId="48587" xr:uid="{7CDCC00C-A6F3-4B18-A4CC-7C732447D31E}"/>
    <cellStyle name="Millares 2 6 5 2 2 2 4 3" xfId="31082" xr:uid="{478FFC6C-A5DE-48D6-A232-48A9F3D29FCA}"/>
    <cellStyle name="Millares 2 6 5 2 2 2 5" xfId="39835" xr:uid="{2B5DE34D-C257-4E4F-B1A0-0C96BB5D3006}"/>
    <cellStyle name="Millares 2 6 5 2 2 2 6" xfId="22330" xr:uid="{5AF777D0-9A82-46B5-ABB0-EF89CD63B399}"/>
    <cellStyle name="Millares 2 6 5 2 2 3" xfId="5917" xr:uid="{00000000-0005-0000-0000-00000B150000}"/>
    <cellStyle name="Millares 2 6 5 2 2 3 2" xfId="10294" xr:uid="{00000000-0005-0000-0000-00000C150000}"/>
    <cellStyle name="Millares 2 6 5 2 2 3 2 2" xfId="19047" xr:uid="{10D77037-CBF7-4230-BE78-80427817030A}"/>
    <cellStyle name="Millares 2 6 5 2 2 3 2 2 2" xfId="54057" xr:uid="{DCD48702-648F-4D86-9EAA-42D291DDEEFB}"/>
    <cellStyle name="Millares 2 6 5 2 2 3 2 2 3" xfId="36552" xr:uid="{82F5D4D7-7B1B-423A-88B5-4611C7F6C387}"/>
    <cellStyle name="Millares 2 6 5 2 2 3 2 3" xfId="45305" xr:uid="{F75D73B6-ABA1-43BF-B987-760CF6D14D08}"/>
    <cellStyle name="Millares 2 6 5 2 2 3 2 4" xfId="27800" xr:uid="{7113641E-3331-4DF2-91FD-00CC33ED0D17}"/>
    <cellStyle name="Millares 2 6 5 2 2 3 3" xfId="14671" xr:uid="{684D7E2C-A106-4A92-A9DB-6590AFC26E60}"/>
    <cellStyle name="Millares 2 6 5 2 2 3 3 2" xfId="49681" xr:uid="{15267F8E-6E54-48F1-868B-06E49995D929}"/>
    <cellStyle name="Millares 2 6 5 2 2 3 3 3" xfId="32176" xr:uid="{60B73921-8F99-4DC3-948E-595DA3C066D8}"/>
    <cellStyle name="Millares 2 6 5 2 2 3 4" xfId="40929" xr:uid="{271B585B-35E7-488E-AB8A-DA6A71AD2D6C}"/>
    <cellStyle name="Millares 2 6 5 2 2 3 5" xfId="23424" xr:uid="{769ACA87-8C87-4F49-B928-B34267C2E616}"/>
    <cellStyle name="Millares 2 6 5 2 2 4" xfId="8106" xr:uid="{00000000-0005-0000-0000-00000D150000}"/>
    <cellStyle name="Millares 2 6 5 2 2 4 2" xfId="16859" xr:uid="{3D9A8D99-FD96-484D-9941-505A4309F085}"/>
    <cellStyle name="Millares 2 6 5 2 2 4 2 2" xfId="51869" xr:uid="{1D57F5B2-FC6F-495B-9858-7E1B1C4F8694}"/>
    <cellStyle name="Millares 2 6 5 2 2 4 2 3" xfId="34364" xr:uid="{F05E72EA-5594-42FD-823A-6A03836615ED}"/>
    <cellStyle name="Millares 2 6 5 2 2 4 3" xfId="43117" xr:uid="{36B27F64-36B3-45FF-ACB4-AB9B83F9DC9D}"/>
    <cellStyle name="Millares 2 6 5 2 2 4 4" xfId="25612" xr:uid="{0A7C85A0-60F6-4280-A262-94FE5697334C}"/>
    <cellStyle name="Millares 2 6 5 2 2 5" xfId="12483" xr:uid="{73BA8204-1958-4DF2-A90D-8014661A5C00}"/>
    <cellStyle name="Millares 2 6 5 2 2 5 2" xfId="47493" xr:uid="{9ED5AA08-5ED4-43F0-A942-2FEC3B5AA226}"/>
    <cellStyle name="Millares 2 6 5 2 2 5 3" xfId="29988" xr:uid="{C103F871-2FFB-4B5B-8EC8-5C3BF3C0E1E0}"/>
    <cellStyle name="Millares 2 6 5 2 2 6" xfId="38741" xr:uid="{F9703A3D-0C8C-4F62-8B04-A4609813DBA0}"/>
    <cellStyle name="Millares 2 6 5 2 2 7" xfId="21236" xr:uid="{15BEC50B-10DB-4473-B893-5A09A65332D5}"/>
    <cellStyle name="Millares 2 6 5 2 3" xfId="4274" xr:uid="{00000000-0005-0000-0000-00000E150000}"/>
    <cellStyle name="Millares 2 6 5 2 3 2" xfId="6463" xr:uid="{00000000-0005-0000-0000-00000F150000}"/>
    <cellStyle name="Millares 2 6 5 2 3 2 2" xfId="10840" xr:uid="{00000000-0005-0000-0000-000010150000}"/>
    <cellStyle name="Millares 2 6 5 2 3 2 2 2" xfId="19593" xr:uid="{0F41E359-F720-49E0-8812-C02C8C6D13E9}"/>
    <cellStyle name="Millares 2 6 5 2 3 2 2 2 2" xfId="54603" xr:uid="{E47F364F-3A1C-4067-8A14-26737040FA00}"/>
    <cellStyle name="Millares 2 6 5 2 3 2 2 2 3" xfId="37098" xr:uid="{77809BF6-F5C8-4CA6-BB1E-C29AE2D844B1}"/>
    <cellStyle name="Millares 2 6 5 2 3 2 2 3" xfId="45851" xr:uid="{884C5486-C2E8-403B-ABEC-5B6040D6E519}"/>
    <cellStyle name="Millares 2 6 5 2 3 2 2 4" xfId="28346" xr:uid="{B73E3375-E251-4D38-AD1A-992835B8708B}"/>
    <cellStyle name="Millares 2 6 5 2 3 2 3" xfId="15217" xr:uid="{C0E29753-4401-4068-A3BE-4E7BB9B39470}"/>
    <cellStyle name="Millares 2 6 5 2 3 2 3 2" xfId="50227" xr:uid="{F56F2C54-512D-46E6-9623-10F3CC8632CE}"/>
    <cellStyle name="Millares 2 6 5 2 3 2 3 3" xfId="32722" xr:uid="{ADDF2E2A-F54D-4BAB-A5B1-265DC0307EDB}"/>
    <cellStyle name="Millares 2 6 5 2 3 2 4" xfId="41475" xr:uid="{2DF95698-256E-4332-BC88-E485192F3560}"/>
    <cellStyle name="Millares 2 6 5 2 3 2 5" xfId="23970" xr:uid="{AD2D8D90-9C64-428F-8E2D-0A9B1D592912}"/>
    <cellStyle name="Millares 2 6 5 2 3 3" xfId="8652" xr:uid="{00000000-0005-0000-0000-000011150000}"/>
    <cellStyle name="Millares 2 6 5 2 3 3 2" xfId="17405" xr:uid="{251B40EB-1692-4D57-AF04-8798257F6FCC}"/>
    <cellStyle name="Millares 2 6 5 2 3 3 2 2" xfId="52415" xr:uid="{CE321C01-A84F-4D80-9724-B6FA2040C6F6}"/>
    <cellStyle name="Millares 2 6 5 2 3 3 2 3" xfId="34910" xr:uid="{F7A5D1EA-7042-43D2-8B64-095D4F7A59E0}"/>
    <cellStyle name="Millares 2 6 5 2 3 3 3" xfId="43663" xr:uid="{8F24F225-7084-44CD-A07B-366B3175511D}"/>
    <cellStyle name="Millares 2 6 5 2 3 3 4" xfId="26158" xr:uid="{78B3F7ED-B631-4150-AF60-022C13DB7B44}"/>
    <cellStyle name="Millares 2 6 5 2 3 4" xfId="13029" xr:uid="{5D321CAE-B5CE-4050-A896-38BDC5BB5809}"/>
    <cellStyle name="Millares 2 6 5 2 3 4 2" xfId="48039" xr:uid="{CAB8A3ED-F5B5-416D-A5C2-A406B3BEAE3E}"/>
    <cellStyle name="Millares 2 6 5 2 3 4 3" xfId="30534" xr:uid="{C6796D9F-4F52-452B-9D13-8719FB474025}"/>
    <cellStyle name="Millares 2 6 5 2 3 5" xfId="39287" xr:uid="{2D553C9D-1837-40B5-9D2C-34586A4DAE65}"/>
    <cellStyle name="Millares 2 6 5 2 3 6" xfId="21782" xr:uid="{705A4183-9FF2-400D-8110-441AD6160E00}"/>
    <cellStyle name="Millares 2 6 5 2 4" xfId="5369" xr:uid="{00000000-0005-0000-0000-000012150000}"/>
    <cellStyle name="Millares 2 6 5 2 4 2" xfId="9746" xr:uid="{00000000-0005-0000-0000-000013150000}"/>
    <cellStyle name="Millares 2 6 5 2 4 2 2" xfId="18499" xr:uid="{A113D3E6-6293-42A2-BD03-3912B12B8E17}"/>
    <cellStyle name="Millares 2 6 5 2 4 2 2 2" xfId="53509" xr:uid="{A8568379-C726-4E60-B472-BC02CC89CB18}"/>
    <cellStyle name="Millares 2 6 5 2 4 2 2 3" xfId="36004" xr:uid="{96A9989D-9006-4A2C-9861-B33F9B44188A}"/>
    <cellStyle name="Millares 2 6 5 2 4 2 3" xfId="44757" xr:uid="{2C66B243-96C3-4DF5-A4CB-A1DCB49B80B8}"/>
    <cellStyle name="Millares 2 6 5 2 4 2 4" xfId="27252" xr:uid="{7FA5D0E7-BA05-4CEE-83C0-5F4C022822AB}"/>
    <cellStyle name="Millares 2 6 5 2 4 3" xfId="14123" xr:uid="{340D9F7C-A535-4D39-9A52-A17590FA0F4B}"/>
    <cellStyle name="Millares 2 6 5 2 4 3 2" xfId="49133" xr:uid="{DE6F5A60-FFCF-41A7-B12F-486470AB5955}"/>
    <cellStyle name="Millares 2 6 5 2 4 3 3" xfId="31628" xr:uid="{B5FD7E86-A70B-4415-852A-13259C78448B}"/>
    <cellStyle name="Millares 2 6 5 2 4 4" xfId="40381" xr:uid="{2305EFE2-3535-4E9F-81C5-92D0725B7980}"/>
    <cellStyle name="Millares 2 6 5 2 4 5" xfId="22876" xr:uid="{5A5A830F-CBF4-496D-BA16-E8CA7DDD4F62}"/>
    <cellStyle name="Millares 2 6 5 2 5" xfId="7558" xr:uid="{00000000-0005-0000-0000-000014150000}"/>
    <cellStyle name="Millares 2 6 5 2 5 2" xfId="16311" xr:uid="{B52E6E1E-7BF7-492F-BFDE-493959896F6F}"/>
    <cellStyle name="Millares 2 6 5 2 5 2 2" xfId="51321" xr:uid="{D4303AC0-4FA4-48ED-836A-1068807BB6A5}"/>
    <cellStyle name="Millares 2 6 5 2 5 2 3" xfId="33816" xr:uid="{9EB156F8-A5AA-4D88-AB87-690E5C59F0F7}"/>
    <cellStyle name="Millares 2 6 5 2 5 3" xfId="42569" xr:uid="{B33CE869-8E66-4E04-BEF1-F222F2FC2B24}"/>
    <cellStyle name="Millares 2 6 5 2 5 4" xfId="25064" xr:uid="{1AB487D8-AB8F-45BD-B224-6E0142D38A34}"/>
    <cellStyle name="Millares 2 6 5 2 6" xfId="11935" xr:uid="{71CB03EF-2650-4C74-B394-61A01AE38556}"/>
    <cellStyle name="Millares 2 6 5 2 6 2" xfId="46945" xr:uid="{1606D093-795D-48A2-AEB1-F65F973B8A2E}"/>
    <cellStyle name="Millares 2 6 5 2 6 3" xfId="29440" xr:uid="{7FC0F39E-1024-4431-8D07-430B23E34426}"/>
    <cellStyle name="Millares 2 6 5 2 7" xfId="38193" xr:uid="{47BCEFA6-AA33-42F7-B8FC-E2A8EBED5883}"/>
    <cellStyle name="Millares 2 6 5 2 8" xfId="20688" xr:uid="{8073C12A-0433-4F5E-B376-9F27AF759691}"/>
    <cellStyle name="Millares 2 6 5 3" xfId="3452" xr:uid="{00000000-0005-0000-0000-000015150000}"/>
    <cellStyle name="Millares 2 6 5 3 2" xfId="4548" xr:uid="{00000000-0005-0000-0000-000016150000}"/>
    <cellStyle name="Millares 2 6 5 3 2 2" xfId="6737" xr:uid="{00000000-0005-0000-0000-000017150000}"/>
    <cellStyle name="Millares 2 6 5 3 2 2 2" xfId="11114" xr:uid="{00000000-0005-0000-0000-000018150000}"/>
    <cellStyle name="Millares 2 6 5 3 2 2 2 2" xfId="19867" xr:uid="{59416553-442C-4EA5-82D3-013C9BA467DD}"/>
    <cellStyle name="Millares 2 6 5 3 2 2 2 2 2" xfId="54877" xr:uid="{AF65ED8A-90BF-41D0-B654-EEB4A1BE9096}"/>
    <cellStyle name="Millares 2 6 5 3 2 2 2 2 3" xfId="37372" xr:uid="{3906CB50-F90C-4594-B5F3-166384903FF8}"/>
    <cellStyle name="Millares 2 6 5 3 2 2 2 3" xfId="46125" xr:uid="{823F2197-0479-461D-80A6-F52BE0E22CB4}"/>
    <cellStyle name="Millares 2 6 5 3 2 2 2 4" xfId="28620" xr:uid="{82AED219-4A6C-4392-A5D7-A9C85F2689BE}"/>
    <cellStyle name="Millares 2 6 5 3 2 2 3" xfId="15491" xr:uid="{7113AFEA-0AFF-4BA5-8048-9CD9D1D55555}"/>
    <cellStyle name="Millares 2 6 5 3 2 2 3 2" xfId="50501" xr:uid="{0729FFE0-465B-4D95-AB15-75EB4428E445}"/>
    <cellStyle name="Millares 2 6 5 3 2 2 3 3" xfId="32996" xr:uid="{4C882CBE-FBBB-470E-BCF2-4EAE9CA9E1E0}"/>
    <cellStyle name="Millares 2 6 5 3 2 2 4" xfId="41749" xr:uid="{4266AEA6-A3D1-48A1-A1FF-F30DE85D6A9D}"/>
    <cellStyle name="Millares 2 6 5 3 2 2 5" xfId="24244" xr:uid="{0C871948-CD4A-46DD-8EA0-E520628E225D}"/>
    <cellStyle name="Millares 2 6 5 3 2 3" xfId="8926" xr:uid="{00000000-0005-0000-0000-000019150000}"/>
    <cellStyle name="Millares 2 6 5 3 2 3 2" xfId="17679" xr:uid="{061477B9-64EA-45B1-99E8-7AB5E6A724F5}"/>
    <cellStyle name="Millares 2 6 5 3 2 3 2 2" xfId="52689" xr:uid="{23EA2423-ECC2-45A6-B909-C61B826CE236}"/>
    <cellStyle name="Millares 2 6 5 3 2 3 2 3" xfId="35184" xr:uid="{1761AA97-8FED-4BDF-A5F8-BCE4026C4A7B}"/>
    <cellStyle name="Millares 2 6 5 3 2 3 3" xfId="43937" xr:uid="{D9DB5833-EF3F-4DAD-9CD4-B93E28F9A56E}"/>
    <cellStyle name="Millares 2 6 5 3 2 3 4" xfId="26432" xr:uid="{1271D062-AB11-43F4-98C4-70355DA5EB1C}"/>
    <cellStyle name="Millares 2 6 5 3 2 4" xfId="13303" xr:uid="{93079B49-F4B4-4909-A52E-33E57D405B4A}"/>
    <cellStyle name="Millares 2 6 5 3 2 4 2" xfId="48313" xr:uid="{1664B2EF-E436-4247-9642-8ED8B76CE0B4}"/>
    <cellStyle name="Millares 2 6 5 3 2 4 3" xfId="30808" xr:uid="{596DEBF9-C387-4927-B13F-FF3DDA8CB71D}"/>
    <cellStyle name="Millares 2 6 5 3 2 5" xfId="39561" xr:uid="{84E328B5-16A0-499B-8B37-0B85CD5722EF}"/>
    <cellStyle name="Millares 2 6 5 3 2 6" xfId="22056" xr:uid="{F2DB0822-D229-4528-9FCA-D66A1F08CA7B}"/>
    <cellStyle name="Millares 2 6 5 3 3" xfId="5643" xr:uid="{00000000-0005-0000-0000-00001A150000}"/>
    <cellStyle name="Millares 2 6 5 3 3 2" xfId="10020" xr:uid="{00000000-0005-0000-0000-00001B150000}"/>
    <cellStyle name="Millares 2 6 5 3 3 2 2" xfId="18773" xr:uid="{0E2BB5A2-92B8-4D4A-AD1A-78EA3424F0F1}"/>
    <cellStyle name="Millares 2 6 5 3 3 2 2 2" xfId="53783" xr:uid="{BE3E4C97-3D5A-415B-A739-28EC68483A6F}"/>
    <cellStyle name="Millares 2 6 5 3 3 2 2 3" xfId="36278" xr:uid="{E021D9CE-2C71-4B97-A135-EC04E856E6D9}"/>
    <cellStyle name="Millares 2 6 5 3 3 2 3" xfId="45031" xr:uid="{DF0440DC-380E-4FEC-87CA-D8C6A85203DE}"/>
    <cellStyle name="Millares 2 6 5 3 3 2 4" xfId="27526" xr:uid="{2C2ADC51-D85C-4921-A6A9-9ECBC3972229}"/>
    <cellStyle name="Millares 2 6 5 3 3 3" xfId="14397" xr:uid="{1FF06526-8511-493D-8095-70A204C0DFE2}"/>
    <cellStyle name="Millares 2 6 5 3 3 3 2" xfId="49407" xr:uid="{1837B18C-6BA9-4990-ACFA-806E7A7619F5}"/>
    <cellStyle name="Millares 2 6 5 3 3 3 3" xfId="31902" xr:uid="{CB8D7A10-0664-4C27-A547-F64F073F2CBF}"/>
    <cellStyle name="Millares 2 6 5 3 3 4" xfId="40655" xr:uid="{75D828E5-C7D7-4CE6-9148-F8EBDA0237B7}"/>
    <cellStyle name="Millares 2 6 5 3 3 5" xfId="23150" xr:uid="{F7BC0748-5220-4600-8143-AD4E66F5DB2F}"/>
    <cellStyle name="Millares 2 6 5 3 4" xfId="7832" xr:uid="{00000000-0005-0000-0000-00001C150000}"/>
    <cellStyle name="Millares 2 6 5 3 4 2" xfId="16585" xr:uid="{085E70B6-8F59-4738-A4CA-06403B214B16}"/>
    <cellStyle name="Millares 2 6 5 3 4 2 2" xfId="51595" xr:uid="{96151438-F3BE-4790-8EE2-2D4E522EA433}"/>
    <cellStyle name="Millares 2 6 5 3 4 2 3" xfId="34090" xr:uid="{DF5DBC05-88A9-4EF9-85CC-44CA799182AA}"/>
    <cellStyle name="Millares 2 6 5 3 4 3" xfId="42843" xr:uid="{70A582FC-29D9-415D-B8B9-639518AAA861}"/>
    <cellStyle name="Millares 2 6 5 3 4 4" xfId="25338" xr:uid="{4B120D0C-FA77-4BAD-9885-BA6E59AA3C88}"/>
    <cellStyle name="Millares 2 6 5 3 5" xfId="12209" xr:uid="{C37544F4-B2BF-4C34-85C1-44EF3CFEDD17}"/>
    <cellStyle name="Millares 2 6 5 3 5 2" xfId="47219" xr:uid="{650978FF-3AC4-4626-A607-A53EF72195F3}"/>
    <cellStyle name="Millares 2 6 5 3 5 3" xfId="29714" xr:uid="{5BF0EC49-83FB-4132-80E7-6DF55C1042CA}"/>
    <cellStyle name="Millares 2 6 5 3 6" xfId="38467" xr:uid="{4F1D6549-6B71-4BDC-A39C-60A5F17E9303}"/>
    <cellStyle name="Millares 2 6 5 3 7" xfId="20962" xr:uid="{EEA738B6-FCBB-4B97-AFC0-82677407FB03}"/>
    <cellStyle name="Millares 2 6 5 4" xfId="4000" xr:uid="{00000000-0005-0000-0000-00001D150000}"/>
    <cellStyle name="Millares 2 6 5 4 2" xfId="6189" xr:uid="{00000000-0005-0000-0000-00001E150000}"/>
    <cellStyle name="Millares 2 6 5 4 2 2" xfId="10566" xr:uid="{00000000-0005-0000-0000-00001F150000}"/>
    <cellStyle name="Millares 2 6 5 4 2 2 2" xfId="19319" xr:uid="{76A2962F-FAA4-485F-B8D4-BB20F5A2CECC}"/>
    <cellStyle name="Millares 2 6 5 4 2 2 2 2" xfId="54329" xr:uid="{935FF6CB-AA63-46DF-AAAF-1F135C78394B}"/>
    <cellStyle name="Millares 2 6 5 4 2 2 2 3" xfId="36824" xr:uid="{388BA24C-71E9-4D95-ABB2-33536855FBFB}"/>
    <cellStyle name="Millares 2 6 5 4 2 2 3" xfId="45577" xr:uid="{749680AB-9BB1-43E0-BC53-1ADC00AFC68F}"/>
    <cellStyle name="Millares 2 6 5 4 2 2 4" xfId="28072" xr:uid="{EB28563F-CBCC-4399-B51D-05CECC627E5E}"/>
    <cellStyle name="Millares 2 6 5 4 2 3" xfId="14943" xr:uid="{EE9E6F59-CD3A-4FE6-ADEF-AF806C0440C1}"/>
    <cellStyle name="Millares 2 6 5 4 2 3 2" xfId="49953" xr:uid="{AD569F1B-A33C-41D7-842A-6E3D7CD6445D}"/>
    <cellStyle name="Millares 2 6 5 4 2 3 3" xfId="32448" xr:uid="{9FFD90EC-DE9E-4A98-925C-9AA0C8C70434}"/>
    <cellStyle name="Millares 2 6 5 4 2 4" xfId="41201" xr:uid="{5A06EAF5-1521-4EBF-9B97-44919CADD134}"/>
    <cellStyle name="Millares 2 6 5 4 2 5" xfId="23696" xr:uid="{3D61B092-B6B9-4D86-8773-3D2DA9EE0BBF}"/>
    <cellStyle name="Millares 2 6 5 4 3" xfId="8378" xr:uid="{00000000-0005-0000-0000-000020150000}"/>
    <cellStyle name="Millares 2 6 5 4 3 2" xfId="17131" xr:uid="{C4F5C301-745A-4DE0-B9FB-B57A8F032D71}"/>
    <cellStyle name="Millares 2 6 5 4 3 2 2" xfId="52141" xr:uid="{F358F6A9-70F8-475B-ADFE-2C0C0065E1D4}"/>
    <cellStyle name="Millares 2 6 5 4 3 2 3" xfId="34636" xr:uid="{E28E5DCD-9451-48EA-B3B1-AB4BD1FA761E}"/>
    <cellStyle name="Millares 2 6 5 4 3 3" xfId="43389" xr:uid="{1901B466-A397-4A0D-803C-042CA2A4441D}"/>
    <cellStyle name="Millares 2 6 5 4 3 4" xfId="25884" xr:uid="{83BE26D9-6B21-4E79-AC1B-C92A8F4F949E}"/>
    <cellStyle name="Millares 2 6 5 4 4" xfId="12755" xr:uid="{6980603C-808E-44D0-B255-302C117B8A4B}"/>
    <cellStyle name="Millares 2 6 5 4 4 2" xfId="47765" xr:uid="{FA40DCC5-ED32-40F6-ABEA-819449F7A4BB}"/>
    <cellStyle name="Millares 2 6 5 4 4 3" xfId="30260" xr:uid="{A5B2E025-CA57-47C1-AF36-9CCBE08CC8F9}"/>
    <cellStyle name="Millares 2 6 5 4 5" xfId="39013" xr:uid="{02A36ED7-297B-4388-91E0-AA400D35ED42}"/>
    <cellStyle name="Millares 2 6 5 4 6" xfId="21508" xr:uid="{4FAE9A87-9E28-4178-B04B-23335431BBCA}"/>
    <cellStyle name="Millares 2 6 5 5" xfId="5095" xr:uid="{00000000-0005-0000-0000-000021150000}"/>
    <cellStyle name="Millares 2 6 5 5 2" xfId="9472" xr:uid="{00000000-0005-0000-0000-000022150000}"/>
    <cellStyle name="Millares 2 6 5 5 2 2" xfId="18225" xr:uid="{00270720-8B57-4A09-813B-CE5C87281DBA}"/>
    <cellStyle name="Millares 2 6 5 5 2 2 2" xfId="53235" xr:uid="{DAC6F7C9-8C3E-4DEF-8B2D-285B886D41C1}"/>
    <cellStyle name="Millares 2 6 5 5 2 2 3" xfId="35730" xr:uid="{B97387D9-63F2-4ED2-BD18-A5D19018F4EF}"/>
    <cellStyle name="Millares 2 6 5 5 2 3" xfId="44483" xr:uid="{36DC147A-F49D-4DD3-8DA8-A1B89A29AB48}"/>
    <cellStyle name="Millares 2 6 5 5 2 4" xfId="26978" xr:uid="{C6BBC7A6-857A-40D5-B47D-C3EF7571F249}"/>
    <cellStyle name="Millares 2 6 5 5 3" xfId="13849" xr:uid="{2DD8407F-9F1F-4751-A5D7-872BD452424C}"/>
    <cellStyle name="Millares 2 6 5 5 3 2" xfId="48859" xr:uid="{26AB7D7D-DCDC-43F1-8CB5-BFB90349FFA3}"/>
    <cellStyle name="Millares 2 6 5 5 3 3" xfId="31354" xr:uid="{8F05781F-7B4E-435F-A243-4D6B0B7436CE}"/>
    <cellStyle name="Millares 2 6 5 5 4" xfId="40107" xr:uid="{46ADF2CD-50D9-4F7F-A353-79933330E719}"/>
    <cellStyle name="Millares 2 6 5 5 5" xfId="22602" xr:uid="{0590BEE5-0853-4F52-8FD1-4D59A383B63C}"/>
    <cellStyle name="Millares 2 6 5 6" xfId="7284" xr:uid="{00000000-0005-0000-0000-000023150000}"/>
    <cellStyle name="Millares 2 6 5 6 2" xfId="16037" xr:uid="{31F6B2FF-1731-4799-A92D-4B15C6CCD6F4}"/>
    <cellStyle name="Millares 2 6 5 6 2 2" xfId="51047" xr:uid="{BB0A6033-492E-48BA-ABF6-403066C8E254}"/>
    <cellStyle name="Millares 2 6 5 6 2 3" xfId="33542" xr:uid="{12C9EEC7-6A0E-47E2-AF87-7AA4430C029F}"/>
    <cellStyle name="Millares 2 6 5 6 3" xfId="42295" xr:uid="{BADB3EF1-BF8D-4A91-9D92-5E03EFB0BCBD}"/>
    <cellStyle name="Millares 2 6 5 6 4" xfId="24790" xr:uid="{B65B928B-650B-460E-B355-33EBFB9FC4A7}"/>
    <cellStyle name="Millares 2 6 5 7" xfId="11661" xr:uid="{DFE18B1E-D00A-4E11-A355-59EFF555D0D1}"/>
    <cellStyle name="Millares 2 6 5 7 2" xfId="46671" xr:uid="{4ED2B533-14A7-42A9-8C19-95D44D1E7D67}"/>
    <cellStyle name="Millares 2 6 5 7 3" xfId="29166" xr:uid="{3AB366F7-623E-4763-A662-588ED3A399C6}"/>
    <cellStyle name="Millares 2 6 5 8" xfId="37919" xr:uid="{D748D7F5-E000-46C8-BE37-142C6207E9D2}"/>
    <cellStyle name="Millares 2 6 5 9" xfId="20414" xr:uid="{403B084C-8E46-49D8-9BA9-2856C44EC0BE}"/>
    <cellStyle name="Millares 2 6 6" xfId="3123" xr:uid="{00000000-0005-0000-0000-000024150000}"/>
    <cellStyle name="Millares 2 6 6 2" xfId="3677" xr:uid="{00000000-0005-0000-0000-000025150000}"/>
    <cellStyle name="Millares 2 6 6 2 2" xfId="4773" xr:uid="{00000000-0005-0000-0000-000026150000}"/>
    <cellStyle name="Millares 2 6 6 2 2 2" xfId="6962" xr:uid="{00000000-0005-0000-0000-000027150000}"/>
    <cellStyle name="Millares 2 6 6 2 2 2 2" xfId="11339" xr:uid="{00000000-0005-0000-0000-000028150000}"/>
    <cellStyle name="Millares 2 6 6 2 2 2 2 2" xfId="20092" xr:uid="{60A4117B-3C8A-48E6-9824-1E2717F237B3}"/>
    <cellStyle name="Millares 2 6 6 2 2 2 2 2 2" xfId="55102" xr:uid="{624D0381-79DD-47E8-86E3-CC7673850983}"/>
    <cellStyle name="Millares 2 6 6 2 2 2 2 2 3" xfId="37597" xr:uid="{DE862E3E-A006-4163-814B-7ABE425321DD}"/>
    <cellStyle name="Millares 2 6 6 2 2 2 2 3" xfId="46350" xr:uid="{441486DC-25D9-4030-9335-8594BC524205}"/>
    <cellStyle name="Millares 2 6 6 2 2 2 2 4" xfId="28845" xr:uid="{E9E75488-0B38-4FBA-9FE4-DCB486768637}"/>
    <cellStyle name="Millares 2 6 6 2 2 2 3" xfId="15716" xr:uid="{CEE46368-1825-4810-B57B-2D1A9B1015EF}"/>
    <cellStyle name="Millares 2 6 6 2 2 2 3 2" xfId="50726" xr:uid="{BE10890D-E4C6-4B92-A2AF-00E2EA1FFEF3}"/>
    <cellStyle name="Millares 2 6 6 2 2 2 3 3" xfId="33221" xr:uid="{0D715973-5F3D-4F10-A8EB-753116BC92AA}"/>
    <cellStyle name="Millares 2 6 6 2 2 2 4" xfId="41974" xr:uid="{AD1E69E7-612B-449A-BD47-4AB2BB20130B}"/>
    <cellStyle name="Millares 2 6 6 2 2 2 5" xfId="24469" xr:uid="{DAE1C96E-8FCB-4A29-8644-CF9DB67C1B79}"/>
    <cellStyle name="Millares 2 6 6 2 2 3" xfId="9151" xr:uid="{00000000-0005-0000-0000-000029150000}"/>
    <cellStyle name="Millares 2 6 6 2 2 3 2" xfId="17904" xr:uid="{EF3D36E3-CD20-42CC-AD6F-4F4BBE122696}"/>
    <cellStyle name="Millares 2 6 6 2 2 3 2 2" xfId="52914" xr:uid="{0B271834-0142-40A8-9692-47E14468D58B}"/>
    <cellStyle name="Millares 2 6 6 2 2 3 2 3" xfId="35409" xr:uid="{5695034D-2FF0-430A-B2AF-42CEC1A5E5D8}"/>
    <cellStyle name="Millares 2 6 6 2 2 3 3" xfId="44162" xr:uid="{D0F75A5A-A2C3-4974-91C9-166EFF2CD952}"/>
    <cellStyle name="Millares 2 6 6 2 2 3 4" xfId="26657" xr:uid="{B2BCEDF3-F23E-4EB4-A1D1-E8CB12EA0817}"/>
    <cellStyle name="Millares 2 6 6 2 2 4" xfId="13528" xr:uid="{FF48E819-0CBE-40B8-8F5E-523E9C921C5F}"/>
    <cellStyle name="Millares 2 6 6 2 2 4 2" xfId="48538" xr:uid="{FC017697-EF78-4BBF-A9E0-97FD52EF571A}"/>
    <cellStyle name="Millares 2 6 6 2 2 4 3" xfId="31033" xr:uid="{AD3C4EFF-1067-4502-858C-6205B9505788}"/>
    <cellStyle name="Millares 2 6 6 2 2 5" xfId="39786" xr:uid="{8A4F61FD-711A-4CA5-B3E0-6F680A5B5C21}"/>
    <cellStyle name="Millares 2 6 6 2 2 6" xfId="22281" xr:uid="{57BB0BF5-FFD0-472D-A0A4-C36AE07D4682}"/>
    <cellStyle name="Millares 2 6 6 2 3" xfId="5868" xr:uid="{00000000-0005-0000-0000-00002A150000}"/>
    <cellStyle name="Millares 2 6 6 2 3 2" xfId="10245" xr:uid="{00000000-0005-0000-0000-00002B150000}"/>
    <cellStyle name="Millares 2 6 6 2 3 2 2" xfId="18998" xr:uid="{8DE0805F-9AA8-4B93-A050-778B313F059D}"/>
    <cellStyle name="Millares 2 6 6 2 3 2 2 2" xfId="54008" xr:uid="{75F9258E-E7A2-417E-97D1-598540B1FC38}"/>
    <cellStyle name="Millares 2 6 6 2 3 2 2 3" xfId="36503" xr:uid="{676A92DB-A715-40B3-8982-E72493697725}"/>
    <cellStyle name="Millares 2 6 6 2 3 2 3" xfId="45256" xr:uid="{C019826A-E7A9-4FC9-A293-3E4EC9774339}"/>
    <cellStyle name="Millares 2 6 6 2 3 2 4" xfId="27751" xr:uid="{1D5F04CB-0365-4B3B-BAF2-0950C9E2857D}"/>
    <cellStyle name="Millares 2 6 6 2 3 3" xfId="14622" xr:uid="{A61EFAE6-46A4-40E9-A93C-7B4EB6660468}"/>
    <cellStyle name="Millares 2 6 6 2 3 3 2" xfId="49632" xr:uid="{26986A7B-9DE3-4801-A57E-C34756191C59}"/>
    <cellStyle name="Millares 2 6 6 2 3 3 3" xfId="32127" xr:uid="{179F0E79-8EEE-4DE8-BB23-84D3386DC6B1}"/>
    <cellStyle name="Millares 2 6 6 2 3 4" xfId="40880" xr:uid="{0FB14F75-2BE7-4AFA-937A-FE0CC59D6D0B}"/>
    <cellStyle name="Millares 2 6 6 2 3 5" xfId="23375" xr:uid="{207E2ECA-B5A0-4EB9-92CE-1D81CF05F08D}"/>
    <cellStyle name="Millares 2 6 6 2 4" xfId="8057" xr:uid="{00000000-0005-0000-0000-00002C150000}"/>
    <cellStyle name="Millares 2 6 6 2 4 2" xfId="16810" xr:uid="{AA0651F2-1891-4034-BBA6-7799F2110A99}"/>
    <cellStyle name="Millares 2 6 6 2 4 2 2" xfId="51820" xr:uid="{753AA39C-F989-4BD1-949A-91FE0E011CB9}"/>
    <cellStyle name="Millares 2 6 6 2 4 2 3" xfId="34315" xr:uid="{4539A9DE-A922-4822-ABBE-8B9C22310ED4}"/>
    <cellStyle name="Millares 2 6 6 2 4 3" xfId="43068" xr:uid="{5079C420-D6DF-4DF3-8B17-AA4EDDAC7B47}"/>
    <cellStyle name="Millares 2 6 6 2 4 4" xfId="25563" xr:uid="{6959A6D5-CDCF-4186-81A2-6D3283B4C4DA}"/>
    <cellStyle name="Millares 2 6 6 2 5" xfId="12434" xr:uid="{FA1D34E8-3FC8-4F1A-9EF3-109E420107A1}"/>
    <cellStyle name="Millares 2 6 6 2 5 2" xfId="47444" xr:uid="{33C29E7E-2425-4377-9BA3-305A739A60C8}"/>
    <cellStyle name="Millares 2 6 6 2 5 3" xfId="29939" xr:uid="{816CC387-E54C-4BA9-BD42-218BFC0A09DF}"/>
    <cellStyle name="Millares 2 6 6 2 6" xfId="38692" xr:uid="{22042988-8E52-4F52-802A-1899650A915B}"/>
    <cellStyle name="Millares 2 6 6 2 7" xfId="21187" xr:uid="{264BB270-8DEC-45EC-9EEE-39698394084A}"/>
    <cellStyle name="Millares 2 6 6 3" xfId="4225" xr:uid="{00000000-0005-0000-0000-00002D150000}"/>
    <cellStyle name="Millares 2 6 6 3 2" xfId="6414" xr:uid="{00000000-0005-0000-0000-00002E150000}"/>
    <cellStyle name="Millares 2 6 6 3 2 2" xfId="10791" xr:uid="{00000000-0005-0000-0000-00002F150000}"/>
    <cellStyle name="Millares 2 6 6 3 2 2 2" xfId="19544" xr:uid="{07BFB9E7-0D1C-47F7-8B01-1D42F1611B4C}"/>
    <cellStyle name="Millares 2 6 6 3 2 2 2 2" xfId="54554" xr:uid="{A20D7DBC-9D33-4A8B-8160-83F2C5504B71}"/>
    <cellStyle name="Millares 2 6 6 3 2 2 2 3" xfId="37049" xr:uid="{D6C2476E-F5AE-46DB-BA92-E6CE81F88156}"/>
    <cellStyle name="Millares 2 6 6 3 2 2 3" xfId="45802" xr:uid="{B53D8D32-FF38-4008-AA4B-4F920C000CF9}"/>
    <cellStyle name="Millares 2 6 6 3 2 2 4" xfId="28297" xr:uid="{0E016334-CD69-4979-9824-745436D5B1A5}"/>
    <cellStyle name="Millares 2 6 6 3 2 3" xfId="15168" xr:uid="{C6DE2310-1FFA-485F-8942-4FB2927CB978}"/>
    <cellStyle name="Millares 2 6 6 3 2 3 2" xfId="50178" xr:uid="{EA3786F3-B953-40AE-A709-D34143D63647}"/>
    <cellStyle name="Millares 2 6 6 3 2 3 3" xfId="32673" xr:uid="{46960723-FD7C-4A60-9A5F-D666C90AE8DD}"/>
    <cellStyle name="Millares 2 6 6 3 2 4" xfId="41426" xr:uid="{CFB866B6-6DF3-4EA0-8091-6D07304D2E01}"/>
    <cellStyle name="Millares 2 6 6 3 2 5" xfId="23921" xr:uid="{BCF3D2E8-FF3A-4340-9D71-B16FF69C1EE5}"/>
    <cellStyle name="Millares 2 6 6 3 3" xfId="8603" xr:uid="{00000000-0005-0000-0000-000030150000}"/>
    <cellStyle name="Millares 2 6 6 3 3 2" xfId="17356" xr:uid="{E10D7CBC-937D-40B4-935F-0C95A33596F4}"/>
    <cellStyle name="Millares 2 6 6 3 3 2 2" xfId="52366" xr:uid="{4945101F-C6E0-49A7-9D9D-94321C4108C0}"/>
    <cellStyle name="Millares 2 6 6 3 3 2 3" xfId="34861" xr:uid="{DFC09348-C0E5-44BE-8CD5-E47F9B1F4F16}"/>
    <cellStyle name="Millares 2 6 6 3 3 3" xfId="43614" xr:uid="{C4E3C4ED-2ADB-4431-965C-3B23E5F6C1FD}"/>
    <cellStyle name="Millares 2 6 6 3 3 4" xfId="26109" xr:uid="{0EC0ED8B-F5E5-47A8-B5FB-D2D366D1F9BE}"/>
    <cellStyle name="Millares 2 6 6 3 4" xfId="12980" xr:uid="{5F64A9B5-50A2-4A4E-AAC1-2730A56CEA82}"/>
    <cellStyle name="Millares 2 6 6 3 4 2" xfId="47990" xr:uid="{04046069-2096-4EBD-A927-24B6679D38AD}"/>
    <cellStyle name="Millares 2 6 6 3 4 3" xfId="30485" xr:uid="{86901F5E-8A49-4A2B-8422-811B377409FC}"/>
    <cellStyle name="Millares 2 6 6 3 5" xfId="39238" xr:uid="{876E7DE8-D7BF-4B25-A9C5-5DFE8011A12A}"/>
    <cellStyle name="Millares 2 6 6 3 6" xfId="21733" xr:uid="{A2CA8B16-F0D3-4EBC-9004-3402790BC48B}"/>
    <cellStyle name="Millares 2 6 6 4" xfId="5320" xr:uid="{00000000-0005-0000-0000-000031150000}"/>
    <cellStyle name="Millares 2 6 6 4 2" xfId="9697" xr:uid="{00000000-0005-0000-0000-000032150000}"/>
    <cellStyle name="Millares 2 6 6 4 2 2" xfId="18450" xr:uid="{2DA8A6CF-A5ED-43C4-B6D2-77A362AB2724}"/>
    <cellStyle name="Millares 2 6 6 4 2 2 2" xfId="53460" xr:uid="{5DF6AC38-589F-47C2-9EB3-0D5E67708E3E}"/>
    <cellStyle name="Millares 2 6 6 4 2 2 3" xfId="35955" xr:uid="{093A33BB-F9C0-4DDA-B282-102AFC6BA90A}"/>
    <cellStyle name="Millares 2 6 6 4 2 3" xfId="44708" xr:uid="{29D2B04E-AC61-407F-B8E7-8AB6180C0620}"/>
    <cellStyle name="Millares 2 6 6 4 2 4" xfId="27203" xr:uid="{A663A527-77B8-4F49-B379-E8A6C9DC29C0}"/>
    <cellStyle name="Millares 2 6 6 4 3" xfId="14074" xr:uid="{76BECCE0-D9FA-48F7-8EB4-D407A5BA49EC}"/>
    <cellStyle name="Millares 2 6 6 4 3 2" xfId="49084" xr:uid="{540DF36F-B824-46A1-A94E-B546CD834CD4}"/>
    <cellStyle name="Millares 2 6 6 4 3 3" xfId="31579" xr:uid="{621F8301-CA95-497B-B43F-5B5DD624F0C3}"/>
    <cellStyle name="Millares 2 6 6 4 4" xfId="40332" xr:uid="{A42C0936-869B-471B-A92B-FE9B6708C2C1}"/>
    <cellStyle name="Millares 2 6 6 4 5" xfId="22827" xr:uid="{54D68BA6-446C-4D19-9705-0CAA4CF6999D}"/>
    <cellStyle name="Millares 2 6 6 5" xfId="7509" xr:uid="{00000000-0005-0000-0000-000033150000}"/>
    <cellStyle name="Millares 2 6 6 5 2" xfId="16262" xr:uid="{A4BC8F7A-004D-4086-A6E4-EB1C6F42E153}"/>
    <cellStyle name="Millares 2 6 6 5 2 2" xfId="51272" xr:uid="{8F997D21-61CB-45AE-934C-462300C9E336}"/>
    <cellStyle name="Millares 2 6 6 5 2 3" xfId="33767" xr:uid="{8B87D316-8FA0-4EC9-8BE6-4E20C842C62B}"/>
    <cellStyle name="Millares 2 6 6 5 3" xfId="42520" xr:uid="{07524F8E-9DF9-44AC-8DAD-E6C45E68DD51}"/>
    <cellStyle name="Millares 2 6 6 5 4" xfId="25015" xr:uid="{C1BC0333-C78B-4B2A-AFE3-2C307F9227F8}"/>
    <cellStyle name="Millares 2 6 6 6" xfId="11886" xr:uid="{7DC3859B-FD8D-4851-A427-2F63E822AAB1}"/>
    <cellStyle name="Millares 2 6 6 6 2" xfId="46896" xr:uid="{79F41161-7E53-4013-943D-EEA26C3A4247}"/>
    <cellStyle name="Millares 2 6 6 6 3" xfId="29391" xr:uid="{BC92A961-7855-4005-A51E-92E2CA33B8E8}"/>
    <cellStyle name="Millares 2 6 6 7" xfId="38144" xr:uid="{A7B01D3A-3154-402D-8952-9A652B890E1E}"/>
    <cellStyle name="Millares 2 6 6 8" xfId="20639" xr:uid="{3A9AF6FD-21D4-4A10-BC95-32A4D1475DD8}"/>
    <cellStyle name="Millares 2 6 7" xfId="3402" xr:uid="{00000000-0005-0000-0000-000034150000}"/>
    <cellStyle name="Millares 2 6 7 2" xfId="4499" xr:uid="{00000000-0005-0000-0000-000035150000}"/>
    <cellStyle name="Millares 2 6 7 2 2" xfId="6688" xr:uid="{00000000-0005-0000-0000-000036150000}"/>
    <cellStyle name="Millares 2 6 7 2 2 2" xfId="11065" xr:uid="{00000000-0005-0000-0000-000037150000}"/>
    <cellStyle name="Millares 2 6 7 2 2 2 2" xfId="19818" xr:uid="{FA57036D-F4B3-4521-A270-6D2FF5A411E0}"/>
    <cellStyle name="Millares 2 6 7 2 2 2 2 2" xfId="54828" xr:uid="{D49382D9-295E-4053-9F9B-6EA9FEE90847}"/>
    <cellStyle name="Millares 2 6 7 2 2 2 2 3" xfId="37323" xr:uid="{8922454B-56D1-4F98-A3C7-28F4C147D427}"/>
    <cellStyle name="Millares 2 6 7 2 2 2 3" xfId="46076" xr:uid="{4414E712-DD04-4CAE-AE1C-F15EA9780340}"/>
    <cellStyle name="Millares 2 6 7 2 2 2 4" xfId="28571" xr:uid="{2612E29C-FC07-487A-A691-2497C0AC380F}"/>
    <cellStyle name="Millares 2 6 7 2 2 3" xfId="15442" xr:uid="{732CD8BC-85C6-4BA8-A304-67D567B20622}"/>
    <cellStyle name="Millares 2 6 7 2 2 3 2" xfId="50452" xr:uid="{4DA6A2C0-AA2D-4217-A165-1B6931747C70}"/>
    <cellStyle name="Millares 2 6 7 2 2 3 3" xfId="32947" xr:uid="{058F3F4B-47E6-4203-A6E9-C876C414CADB}"/>
    <cellStyle name="Millares 2 6 7 2 2 4" xfId="41700" xr:uid="{08A69AC5-CB4B-4406-B234-7FB537BCBB33}"/>
    <cellStyle name="Millares 2 6 7 2 2 5" xfId="24195" xr:uid="{DEAFFABA-03CF-4ACE-9001-6B8D8BC88A2B}"/>
    <cellStyle name="Millares 2 6 7 2 3" xfId="8877" xr:uid="{00000000-0005-0000-0000-000038150000}"/>
    <cellStyle name="Millares 2 6 7 2 3 2" xfId="17630" xr:uid="{3D9C677E-9A51-49CA-9AEF-4C94B3B331B5}"/>
    <cellStyle name="Millares 2 6 7 2 3 2 2" xfId="52640" xr:uid="{1AABBD0E-8279-4416-9105-D0D9A4C1D06F}"/>
    <cellStyle name="Millares 2 6 7 2 3 2 3" xfId="35135" xr:uid="{8A454FCF-D18A-4C20-8E8F-3E937959F665}"/>
    <cellStyle name="Millares 2 6 7 2 3 3" xfId="43888" xr:uid="{A698239C-1751-45F3-81BA-B55292A6286C}"/>
    <cellStyle name="Millares 2 6 7 2 3 4" xfId="26383" xr:uid="{87F3FEAC-9248-4E6E-946C-C6766EB92CD3}"/>
    <cellStyle name="Millares 2 6 7 2 4" xfId="13254" xr:uid="{22143FA7-70DF-4BDD-8F1D-48552B609326}"/>
    <cellStyle name="Millares 2 6 7 2 4 2" xfId="48264" xr:uid="{8555F174-888D-4D5D-85B9-625D0E677A91}"/>
    <cellStyle name="Millares 2 6 7 2 4 3" xfId="30759" xr:uid="{353D2553-E50B-489B-9D01-3341B4CA3CA8}"/>
    <cellStyle name="Millares 2 6 7 2 5" xfId="39512" xr:uid="{CB22D22F-410E-4D66-B551-479899DB5C46}"/>
    <cellStyle name="Millares 2 6 7 2 6" xfId="22007" xr:uid="{513783EB-303D-417A-A105-65A1D1A005BD}"/>
    <cellStyle name="Millares 2 6 7 3" xfId="5594" xr:uid="{00000000-0005-0000-0000-000039150000}"/>
    <cellStyle name="Millares 2 6 7 3 2" xfId="9971" xr:uid="{00000000-0005-0000-0000-00003A150000}"/>
    <cellStyle name="Millares 2 6 7 3 2 2" xfId="18724" xr:uid="{AA5C43CA-CF6C-4FBD-B161-251211062352}"/>
    <cellStyle name="Millares 2 6 7 3 2 2 2" xfId="53734" xr:uid="{26E70E2C-B25E-4947-AB14-7273058DC388}"/>
    <cellStyle name="Millares 2 6 7 3 2 2 3" xfId="36229" xr:uid="{5DCE2B86-53E0-4F28-9BBB-8DBE03CB912A}"/>
    <cellStyle name="Millares 2 6 7 3 2 3" xfId="44982" xr:uid="{094CCC7E-C170-4F14-AC9D-A22742F7B4D0}"/>
    <cellStyle name="Millares 2 6 7 3 2 4" xfId="27477" xr:uid="{59F1E96C-C9D3-4C5F-8932-CA7F3FD368AF}"/>
    <cellStyle name="Millares 2 6 7 3 3" xfId="14348" xr:uid="{11913523-0091-4DF9-A6BB-EB1714546460}"/>
    <cellStyle name="Millares 2 6 7 3 3 2" xfId="49358" xr:uid="{3AEED89E-51BD-431C-97E6-0A58205D1ECE}"/>
    <cellStyle name="Millares 2 6 7 3 3 3" xfId="31853" xr:uid="{56C81B1D-1220-4CE4-864B-AF06DB836D40}"/>
    <cellStyle name="Millares 2 6 7 3 4" xfId="40606" xr:uid="{40ADEF54-B221-49C4-A3C5-A9CDCCBFFA34}"/>
    <cellStyle name="Millares 2 6 7 3 5" xfId="23101" xr:uid="{BBBBDE49-2D83-419D-8E4D-441EE3DD65F8}"/>
    <cellStyle name="Millares 2 6 7 4" xfId="7783" xr:uid="{00000000-0005-0000-0000-00003B150000}"/>
    <cellStyle name="Millares 2 6 7 4 2" xfId="16536" xr:uid="{31DE71F4-44B4-441C-A0C9-7D3E6A80C7BB}"/>
    <cellStyle name="Millares 2 6 7 4 2 2" xfId="51546" xr:uid="{6CA212ED-AD15-497F-9B70-71E258A7A5F8}"/>
    <cellStyle name="Millares 2 6 7 4 2 3" xfId="34041" xr:uid="{A68C1CEF-A050-4CC8-A7BD-DE127FF4B0DD}"/>
    <cellStyle name="Millares 2 6 7 4 3" xfId="42794" xr:uid="{B14FC258-1886-4AF8-9369-3AEE3EF88B72}"/>
    <cellStyle name="Millares 2 6 7 4 4" xfId="25289" xr:uid="{C4A760A6-410C-471C-AC58-D7BD090DA45E}"/>
    <cellStyle name="Millares 2 6 7 5" xfId="12160" xr:uid="{EA324ECF-89A9-40B3-B239-ED67759265D8}"/>
    <cellStyle name="Millares 2 6 7 5 2" xfId="47170" xr:uid="{8F751F62-BF2E-4D13-A01D-1DBF6BBE4BDA}"/>
    <cellStyle name="Millares 2 6 7 5 3" xfId="29665" xr:uid="{09A559C9-4293-41CA-B538-D381BD7F8AE7}"/>
    <cellStyle name="Millares 2 6 7 6" xfId="38418" xr:uid="{E74F3A72-4D93-4233-86D5-74837A550E2F}"/>
    <cellStyle name="Millares 2 6 7 7" xfId="20913" xr:uid="{F219C46B-9EAB-4827-8A77-F1758FEC18EE}"/>
    <cellStyle name="Millares 2 6 8" xfId="3952" xr:uid="{00000000-0005-0000-0000-00003C150000}"/>
    <cellStyle name="Millares 2 6 8 2" xfId="6141" xr:uid="{00000000-0005-0000-0000-00003D150000}"/>
    <cellStyle name="Millares 2 6 8 2 2" xfId="10518" xr:uid="{00000000-0005-0000-0000-00003E150000}"/>
    <cellStyle name="Millares 2 6 8 2 2 2" xfId="19271" xr:uid="{D6BF2335-BFED-4104-B000-AC47BDB895F0}"/>
    <cellStyle name="Millares 2 6 8 2 2 2 2" xfId="54281" xr:uid="{A7FC7B24-9D21-4C16-9CF0-9B1696F89ECF}"/>
    <cellStyle name="Millares 2 6 8 2 2 2 3" xfId="36776" xr:uid="{52CA6BC7-10C4-4C9C-861B-B001CE660E14}"/>
    <cellStyle name="Millares 2 6 8 2 2 3" xfId="45529" xr:uid="{CEF60A87-B0CF-4C44-B854-411345403DC3}"/>
    <cellStyle name="Millares 2 6 8 2 2 4" xfId="28024" xr:uid="{6DB991A2-CD84-415E-9E52-135907C180C7}"/>
    <cellStyle name="Millares 2 6 8 2 3" xfId="14895" xr:uid="{7C9D433A-7BEE-4AB8-B556-9D6FB744EE61}"/>
    <cellStyle name="Millares 2 6 8 2 3 2" xfId="49905" xr:uid="{E3E3669D-4E9D-4DD2-8784-B95B3C48C912}"/>
    <cellStyle name="Millares 2 6 8 2 3 3" xfId="32400" xr:uid="{EB871AB2-4FB0-4918-B3DC-7BA19D597ECB}"/>
    <cellStyle name="Millares 2 6 8 2 4" xfId="41153" xr:uid="{7EF4A206-055E-4D94-B1FE-CF3B520936D3}"/>
    <cellStyle name="Millares 2 6 8 2 5" xfId="23648" xr:uid="{59912298-CE87-4134-B485-E8591A8F07AD}"/>
    <cellStyle name="Millares 2 6 8 3" xfId="8330" xr:uid="{00000000-0005-0000-0000-00003F150000}"/>
    <cellStyle name="Millares 2 6 8 3 2" xfId="17083" xr:uid="{AD4DA467-3369-4A22-866C-85DD202DA706}"/>
    <cellStyle name="Millares 2 6 8 3 2 2" xfId="52093" xr:uid="{7C30E5A9-2674-46A1-AD9C-8A913A0A6F89}"/>
    <cellStyle name="Millares 2 6 8 3 2 3" xfId="34588" xr:uid="{79EECE65-5CF5-4C23-B93F-5A3A022933DC}"/>
    <cellStyle name="Millares 2 6 8 3 3" xfId="43341" xr:uid="{D86B69CD-8367-4C51-A806-38E015CEEDDD}"/>
    <cellStyle name="Millares 2 6 8 3 4" xfId="25836" xr:uid="{C22C38B9-2640-4C16-AAF3-7A15BB25812F}"/>
    <cellStyle name="Millares 2 6 8 4" xfId="12707" xr:uid="{EA79F62F-AC1B-4339-9A33-DCAE411369B9}"/>
    <cellStyle name="Millares 2 6 8 4 2" xfId="47717" xr:uid="{C08FA15A-F897-4A5A-B8E9-D2A11DFB8211}"/>
    <cellStyle name="Millares 2 6 8 4 3" xfId="30212" xr:uid="{0AD6DA57-2DAC-403E-8A09-0DAD112C14F5}"/>
    <cellStyle name="Millares 2 6 8 5" xfId="38965" xr:uid="{49A09388-C8AA-495C-9226-498F666B92D8}"/>
    <cellStyle name="Millares 2 6 8 6" xfId="21460" xr:uid="{DBA877E5-694E-408F-A119-C4EEF4F34D87}"/>
    <cellStyle name="Millares 2 6 9" xfId="5047" xr:uid="{00000000-0005-0000-0000-000040150000}"/>
    <cellStyle name="Millares 2 6 9 2" xfId="9424" xr:uid="{00000000-0005-0000-0000-000041150000}"/>
    <cellStyle name="Millares 2 6 9 2 2" xfId="18177" xr:uid="{32CD7730-CF37-4B59-BED4-77F3FC1AB320}"/>
    <cellStyle name="Millares 2 6 9 2 2 2" xfId="53187" xr:uid="{36A8AF1D-FE05-4784-8D54-6E08EEC6D9BF}"/>
    <cellStyle name="Millares 2 6 9 2 2 3" xfId="35682" xr:uid="{DD33B008-2BC0-4B88-8F4E-90C687690CA9}"/>
    <cellStyle name="Millares 2 6 9 2 3" xfId="44435" xr:uid="{6FF7DA30-9774-46D3-9A36-CA6D12E410C5}"/>
    <cellStyle name="Millares 2 6 9 2 4" xfId="26930" xr:uid="{9F917A95-5367-4021-9FC4-3F9D88315CA9}"/>
    <cellStyle name="Millares 2 6 9 3" xfId="13801" xr:uid="{BB6F0E0A-D1FD-4971-AD4B-E29096169166}"/>
    <cellStyle name="Millares 2 6 9 3 2" xfId="48811" xr:uid="{72B7D5DC-A100-4077-8D11-8873ECB6B4EC}"/>
    <cellStyle name="Millares 2 6 9 3 3" xfId="31306" xr:uid="{D2F7CEB6-42C6-413B-B153-3513842C5AA0}"/>
    <cellStyle name="Millares 2 6 9 4" xfId="40059" xr:uid="{506A9BA7-5989-4F66-A4F0-21CF0396ABE6}"/>
    <cellStyle name="Millares 2 6 9 5" xfId="22554" xr:uid="{E9D1F6B6-B88B-4D7C-BF96-565135A60FED}"/>
    <cellStyle name="Millares 2 7" xfId="2917" xr:uid="{00000000-0005-0000-0000-000042150000}"/>
    <cellStyle name="Millares 2 7 10" xfId="20436" xr:uid="{ADE1494A-F03C-4A8C-BF39-C1CD2E82AD69}"/>
    <cellStyle name="Millares 2 7 2" xfId="3031" xr:uid="{00000000-0005-0000-0000-000043150000}"/>
    <cellStyle name="Millares 2 7 2 2" xfId="3307" xr:uid="{00000000-0005-0000-0000-000044150000}"/>
    <cellStyle name="Millares 2 7 2 2 2" xfId="3860" xr:uid="{00000000-0005-0000-0000-000045150000}"/>
    <cellStyle name="Millares 2 7 2 2 2 2" xfId="4956" xr:uid="{00000000-0005-0000-0000-000046150000}"/>
    <cellStyle name="Millares 2 7 2 2 2 2 2" xfId="7145" xr:uid="{00000000-0005-0000-0000-000047150000}"/>
    <cellStyle name="Millares 2 7 2 2 2 2 2 2" xfId="11522" xr:uid="{00000000-0005-0000-0000-000048150000}"/>
    <cellStyle name="Millares 2 7 2 2 2 2 2 2 2" xfId="20275" xr:uid="{DC3744E4-2222-4FD8-B06D-51CD0EBAE1E0}"/>
    <cellStyle name="Millares 2 7 2 2 2 2 2 2 2 2" xfId="55285" xr:uid="{4A4FFA5F-63C4-47D7-8F75-D3217B6E2582}"/>
    <cellStyle name="Millares 2 7 2 2 2 2 2 2 2 3" xfId="37780" xr:uid="{DB9076FC-EC11-49E4-8F31-F81285C0CD56}"/>
    <cellStyle name="Millares 2 7 2 2 2 2 2 2 3" xfId="46533" xr:uid="{D87CEDD4-F4D7-4DD6-B621-C8F3E0393B4E}"/>
    <cellStyle name="Millares 2 7 2 2 2 2 2 2 4" xfId="29028" xr:uid="{D87D438A-0858-448B-A0F2-1FC3901329D2}"/>
    <cellStyle name="Millares 2 7 2 2 2 2 2 3" xfId="15899" xr:uid="{C14E6311-D923-470A-99C9-083B9DEE3676}"/>
    <cellStyle name="Millares 2 7 2 2 2 2 2 3 2" xfId="50909" xr:uid="{0AE7E748-3CAC-488B-A89F-1314B3552F93}"/>
    <cellStyle name="Millares 2 7 2 2 2 2 2 3 3" xfId="33404" xr:uid="{EF85C0B6-9529-48E6-B6F8-7724E5F3863C}"/>
    <cellStyle name="Millares 2 7 2 2 2 2 2 4" xfId="42157" xr:uid="{DD2040ED-78CB-47E6-AA3E-58E16C6109AB}"/>
    <cellStyle name="Millares 2 7 2 2 2 2 2 5" xfId="24652" xr:uid="{EA938778-F3D5-485A-84CC-7F9B18BD91A2}"/>
    <cellStyle name="Millares 2 7 2 2 2 2 3" xfId="9334" xr:uid="{00000000-0005-0000-0000-000049150000}"/>
    <cellStyle name="Millares 2 7 2 2 2 2 3 2" xfId="18087" xr:uid="{70B59DDE-48EE-42A7-9694-1E02EAA227A9}"/>
    <cellStyle name="Millares 2 7 2 2 2 2 3 2 2" xfId="53097" xr:uid="{A42C4617-9B9F-4556-97EB-8CC9461E3297}"/>
    <cellStyle name="Millares 2 7 2 2 2 2 3 2 3" xfId="35592" xr:uid="{1C8F9DB7-A330-4DB1-B4BD-136FB45A4361}"/>
    <cellStyle name="Millares 2 7 2 2 2 2 3 3" xfId="44345" xr:uid="{976C007C-79D9-4949-AD10-7D3A1849E4C1}"/>
    <cellStyle name="Millares 2 7 2 2 2 2 3 4" xfId="26840" xr:uid="{377FF609-EFF4-4188-8D86-B48A9F2D5E6A}"/>
    <cellStyle name="Millares 2 7 2 2 2 2 4" xfId="13711" xr:uid="{DE90D552-74F5-471F-BE25-8F174AF3961F}"/>
    <cellStyle name="Millares 2 7 2 2 2 2 4 2" xfId="48721" xr:uid="{2C3D409A-470B-45DC-AC3E-C149501E3AAC}"/>
    <cellStyle name="Millares 2 7 2 2 2 2 4 3" xfId="31216" xr:uid="{7869405B-B9B8-4B7C-A4D2-BBB2464F3F6B}"/>
    <cellStyle name="Millares 2 7 2 2 2 2 5" xfId="39969" xr:uid="{E2F9EC6B-A860-415D-A653-A184F44D3B72}"/>
    <cellStyle name="Millares 2 7 2 2 2 2 6" xfId="22464" xr:uid="{FF75A2A6-17BD-4A47-BCF0-7E79D9CE3BFE}"/>
    <cellStyle name="Millares 2 7 2 2 2 3" xfId="6051" xr:uid="{00000000-0005-0000-0000-00004A150000}"/>
    <cellStyle name="Millares 2 7 2 2 2 3 2" xfId="10428" xr:uid="{00000000-0005-0000-0000-00004B150000}"/>
    <cellStyle name="Millares 2 7 2 2 2 3 2 2" xfId="19181" xr:uid="{0EAEA552-492C-4431-A349-3DAD5803D0A1}"/>
    <cellStyle name="Millares 2 7 2 2 2 3 2 2 2" xfId="54191" xr:uid="{2D62E790-407C-4E30-9460-88744D2F3BF0}"/>
    <cellStyle name="Millares 2 7 2 2 2 3 2 2 3" xfId="36686" xr:uid="{7867CDE2-4082-47F9-93DC-03783923E2C5}"/>
    <cellStyle name="Millares 2 7 2 2 2 3 2 3" xfId="45439" xr:uid="{E14382A2-6C76-464B-BCF0-501997894B69}"/>
    <cellStyle name="Millares 2 7 2 2 2 3 2 4" xfId="27934" xr:uid="{477C9E79-AAB9-4C5D-B437-10930FE43B05}"/>
    <cellStyle name="Millares 2 7 2 2 2 3 3" xfId="14805" xr:uid="{74B5E48D-1A8A-48B9-8A55-C67F261D4FCC}"/>
    <cellStyle name="Millares 2 7 2 2 2 3 3 2" xfId="49815" xr:uid="{018EEA61-0E8F-4D27-BCBF-50AECD71303E}"/>
    <cellStyle name="Millares 2 7 2 2 2 3 3 3" xfId="32310" xr:uid="{2C397546-F87C-479D-B197-1DEEE93C0342}"/>
    <cellStyle name="Millares 2 7 2 2 2 3 4" xfId="41063" xr:uid="{31BF54F7-CB5C-4310-8CE0-31B157601DDF}"/>
    <cellStyle name="Millares 2 7 2 2 2 3 5" xfId="23558" xr:uid="{4BB9FB95-C510-4C60-894E-812E1265D473}"/>
    <cellStyle name="Millares 2 7 2 2 2 4" xfId="8240" xr:uid="{00000000-0005-0000-0000-00004C150000}"/>
    <cellStyle name="Millares 2 7 2 2 2 4 2" xfId="16993" xr:uid="{7735077E-1C8F-4A3D-9CC3-DD497C2EFA01}"/>
    <cellStyle name="Millares 2 7 2 2 2 4 2 2" xfId="52003" xr:uid="{AB44E5E2-8B39-447F-8C9D-B70D88A65943}"/>
    <cellStyle name="Millares 2 7 2 2 2 4 2 3" xfId="34498" xr:uid="{C24BB3FD-0D09-452A-A05F-C71FE6170350}"/>
    <cellStyle name="Millares 2 7 2 2 2 4 3" xfId="43251" xr:uid="{4D3614F6-62E5-4D28-9D81-E8ACD936CBD3}"/>
    <cellStyle name="Millares 2 7 2 2 2 4 4" xfId="25746" xr:uid="{4881569C-A778-4086-82A9-C45969B29E34}"/>
    <cellStyle name="Millares 2 7 2 2 2 5" xfId="12617" xr:uid="{F9BDECCD-CB15-4FBF-B553-A11183FFD0CE}"/>
    <cellStyle name="Millares 2 7 2 2 2 5 2" xfId="47627" xr:uid="{CC68D86B-F351-459E-B333-1BD95398C92C}"/>
    <cellStyle name="Millares 2 7 2 2 2 5 3" xfId="30122" xr:uid="{68990148-6195-44BA-BB69-64DFAB54309F}"/>
    <cellStyle name="Millares 2 7 2 2 2 6" xfId="38875" xr:uid="{BAFD671B-F6A8-480E-9A1A-F484D225E733}"/>
    <cellStyle name="Millares 2 7 2 2 2 7" xfId="21370" xr:uid="{F2788633-76C6-412A-9DDB-308D55462C5B}"/>
    <cellStyle name="Millares 2 7 2 2 3" xfId="4408" xr:uid="{00000000-0005-0000-0000-00004D150000}"/>
    <cellStyle name="Millares 2 7 2 2 3 2" xfId="6597" xr:uid="{00000000-0005-0000-0000-00004E150000}"/>
    <cellStyle name="Millares 2 7 2 2 3 2 2" xfId="10974" xr:uid="{00000000-0005-0000-0000-00004F150000}"/>
    <cellStyle name="Millares 2 7 2 2 3 2 2 2" xfId="19727" xr:uid="{65D1FAA2-F872-405F-B4B0-AB603D80E874}"/>
    <cellStyle name="Millares 2 7 2 2 3 2 2 2 2" xfId="54737" xr:uid="{A90C350E-D63E-4782-939C-60008E5AD4F7}"/>
    <cellStyle name="Millares 2 7 2 2 3 2 2 2 3" xfId="37232" xr:uid="{E06C381A-7A48-4D57-A264-A5B2659ACB2F}"/>
    <cellStyle name="Millares 2 7 2 2 3 2 2 3" xfId="45985" xr:uid="{94334287-3020-480F-880D-7AABE32E06F1}"/>
    <cellStyle name="Millares 2 7 2 2 3 2 2 4" xfId="28480" xr:uid="{3F4996B9-4FEB-478B-95A1-8F9141899B93}"/>
    <cellStyle name="Millares 2 7 2 2 3 2 3" xfId="15351" xr:uid="{A60819B3-EF50-409A-B2A1-2D8D5CC3FF25}"/>
    <cellStyle name="Millares 2 7 2 2 3 2 3 2" xfId="50361" xr:uid="{6ED0608A-2D27-4B2D-A56E-56111BBB0CB2}"/>
    <cellStyle name="Millares 2 7 2 2 3 2 3 3" xfId="32856" xr:uid="{75EE42F3-3EF2-46CE-926F-08C92C1F2461}"/>
    <cellStyle name="Millares 2 7 2 2 3 2 4" xfId="41609" xr:uid="{A49741D4-64B2-4010-BD7D-E1655E15E8D8}"/>
    <cellStyle name="Millares 2 7 2 2 3 2 5" xfId="24104" xr:uid="{D8F3211B-9470-4237-9FB4-E03A2914CD69}"/>
    <cellStyle name="Millares 2 7 2 2 3 3" xfId="8786" xr:uid="{00000000-0005-0000-0000-000050150000}"/>
    <cellStyle name="Millares 2 7 2 2 3 3 2" xfId="17539" xr:uid="{E2239073-B37C-4011-8A49-3680D6C7F925}"/>
    <cellStyle name="Millares 2 7 2 2 3 3 2 2" xfId="52549" xr:uid="{FFDE4BCC-7AD2-45D8-A37C-BCB7EE795B08}"/>
    <cellStyle name="Millares 2 7 2 2 3 3 2 3" xfId="35044" xr:uid="{84D91174-BE3D-4AC8-B514-7F3895C8D459}"/>
    <cellStyle name="Millares 2 7 2 2 3 3 3" xfId="43797" xr:uid="{BD3D77EC-242D-4213-98EC-B886C8552C43}"/>
    <cellStyle name="Millares 2 7 2 2 3 3 4" xfId="26292" xr:uid="{53484894-3345-4AF7-A31D-055FB3A45A90}"/>
    <cellStyle name="Millares 2 7 2 2 3 4" xfId="13163" xr:uid="{82EFB763-5441-411B-B65E-A7CFFA89DFB0}"/>
    <cellStyle name="Millares 2 7 2 2 3 4 2" xfId="48173" xr:uid="{98CF5653-5B75-4422-80A7-6C2F2F0D2A3D}"/>
    <cellStyle name="Millares 2 7 2 2 3 4 3" xfId="30668" xr:uid="{65F69B80-5C7E-418F-B1BA-BC2F3C028700}"/>
    <cellStyle name="Millares 2 7 2 2 3 5" xfId="39421" xr:uid="{F0EA1184-CE3A-4071-9343-BBBAB2245612}"/>
    <cellStyle name="Millares 2 7 2 2 3 6" xfId="21916" xr:uid="{3FBEFA6E-6C37-44D9-B2C8-C6D0F0E8EA9C}"/>
    <cellStyle name="Millares 2 7 2 2 4" xfId="5503" xr:uid="{00000000-0005-0000-0000-000051150000}"/>
    <cellStyle name="Millares 2 7 2 2 4 2" xfId="9880" xr:uid="{00000000-0005-0000-0000-000052150000}"/>
    <cellStyle name="Millares 2 7 2 2 4 2 2" xfId="18633" xr:uid="{D7A0CE48-1D54-4496-9035-5EF3B69787E9}"/>
    <cellStyle name="Millares 2 7 2 2 4 2 2 2" xfId="53643" xr:uid="{8D2E0E70-7F7D-4BCB-89E2-F511AAC1AFC0}"/>
    <cellStyle name="Millares 2 7 2 2 4 2 2 3" xfId="36138" xr:uid="{DDBFEF0A-35FC-418E-B438-9644DA9A19E6}"/>
    <cellStyle name="Millares 2 7 2 2 4 2 3" xfId="44891" xr:uid="{10D8CC6E-CC76-4313-AAF0-0D553A226E37}"/>
    <cellStyle name="Millares 2 7 2 2 4 2 4" xfId="27386" xr:uid="{E0ECC3DE-2CB9-4218-ADE5-0BE866A464AB}"/>
    <cellStyle name="Millares 2 7 2 2 4 3" xfId="14257" xr:uid="{DE74BC82-9FEB-49E9-8BB8-3F171E21F146}"/>
    <cellStyle name="Millares 2 7 2 2 4 3 2" xfId="49267" xr:uid="{DA8DA648-50FD-4939-9652-D1AC3A6DE52B}"/>
    <cellStyle name="Millares 2 7 2 2 4 3 3" xfId="31762" xr:uid="{871615A4-292C-4E93-AB8C-0673A8AC43DD}"/>
    <cellStyle name="Millares 2 7 2 2 4 4" xfId="40515" xr:uid="{F9D59BED-8862-4F5D-9EEB-2340582575E3}"/>
    <cellStyle name="Millares 2 7 2 2 4 5" xfId="23010" xr:uid="{8FBB1467-9441-423D-B493-6C093B80E524}"/>
    <cellStyle name="Millares 2 7 2 2 5" xfId="7692" xr:uid="{00000000-0005-0000-0000-000053150000}"/>
    <cellStyle name="Millares 2 7 2 2 5 2" xfId="16445" xr:uid="{786E35E9-D873-4407-978F-BF0E6A0BB191}"/>
    <cellStyle name="Millares 2 7 2 2 5 2 2" xfId="51455" xr:uid="{F9ABFC9C-CC99-4707-8624-C0382F07BC68}"/>
    <cellStyle name="Millares 2 7 2 2 5 2 3" xfId="33950" xr:uid="{FD6311FF-8739-484E-8200-910B669324AB}"/>
    <cellStyle name="Millares 2 7 2 2 5 3" xfId="42703" xr:uid="{25DB1F72-F6FE-4A9B-9ABA-862553008671}"/>
    <cellStyle name="Millares 2 7 2 2 5 4" xfId="25198" xr:uid="{C50CFC5C-26AE-4263-872A-99E534006737}"/>
    <cellStyle name="Millares 2 7 2 2 6" xfId="12069" xr:uid="{B6109F27-5F83-4F36-A3DB-E83DC6411E9B}"/>
    <cellStyle name="Millares 2 7 2 2 6 2" xfId="47079" xr:uid="{DD0B6185-C4C7-4529-B930-77CA0585AB57}"/>
    <cellStyle name="Millares 2 7 2 2 6 3" xfId="29574" xr:uid="{DBB1C451-9B18-4D5B-B0B1-2FF00515CA59}"/>
    <cellStyle name="Millares 2 7 2 2 7" xfId="38327" xr:uid="{86A37048-D2ED-494E-A87A-FC09E0F55751}"/>
    <cellStyle name="Millares 2 7 2 2 8" xfId="20822" xr:uid="{81512DE2-0420-464F-B5B5-F38793D1CCCF}"/>
    <cellStyle name="Millares 2 7 2 3" xfId="3586" xr:uid="{00000000-0005-0000-0000-000054150000}"/>
    <cellStyle name="Millares 2 7 2 3 2" xfId="4682" xr:uid="{00000000-0005-0000-0000-000055150000}"/>
    <cellStyle name="Millares 2 7 2 3 2 2" xfId="6871" xr:uid="{00000000-0005-0000-0000-000056150000}"/>
    <cellStyle name="Millares 2 7 2 3 2 2 2" xfId="11248" xr:uid="{00000000-0005-0000-0000-000057150000}"/>
    <cellStyle name="Millares 2 7 2 3 2 2 2 2" xfId="20001" xr:uid="{BCBF3F61-5CE6-405A-AA03-65830DCCCA03}"/>
    <cellStyle name="Millares 2 7 2 3 2 2 2 2 2" xfId="55011" xr:uid="{E20E97F0-ADBA-4D81-94C0-DE6A8D1400F7}"/>
    <cellStyle name="Millares 2 7 2 3 2 2 2 2 3" xfId="37506" xr:uid="{6FCC146D-C9EF-4DF6-8069-D7781A3659F8}"/>
    <cellStyle name="Millares 2 7 2 3 2 2 2 3" xfId="46259" xr:uid="{F84C75B1-4709-4483-B811-EC98124B0E68}"/>
    <cellStyle name="Millares 2 7 2 3 2 2 2 4" xfId="28754" xr:uid="{B54CCB3A-2440-4DA4-8985-484C7E408323}"/>
    <cellStyle name="Millares 2 7 2 3 2 2 3" xfId="15625" xr:uid="{50DB519C-4109-4183-8F99-07A1BF070C91}"/>
    <cellStyle name="Millares 2 7 2 3 2 2 3 2" xfId="50635" xr:uid="{1F28D012-D7D8-498B-95BA-CF3DC07CEF4C}"/>
    <cellStyle name="Millares 2 7 2 3 2 2 3 3" xfId="33130" xr:uid="{38D79770-8B35-49CD-9BDC-CED21C0DE1C8}"/>
    <cellStyle name="Millares 2 7 2 3 2 2 4" xfId="41883" xr:uid="{4D17492C-0520-4DC3-8D7C-7A59B9B3DECC}"/>
    <cellStyle name="Millares 2 7 2 3 2 2 5" xfId="24378" xr:uid="{4BD852CF-9872-4493-A3D1-3CB3A192F997}"/>
    <cellStyle name="Millares 2 7 2 3 2 3" xfId="9060" xr:uid="{00000000-0005-0000-0000-000058150000}"/>
    <cellStyle name="Millares 2 7 2 3 2 3 2" xfId="17813" xr:uid="{B69BDDB0-5094-4E33-B481-80E0F332A512}"/>
    <cellStyle name="Millares 2 7 2 3 2 3 2 2" xfId="52823" xr:uid="{F7A5B4F9-2DF8-41E9-85E4-57F674AC1F98}"/>
    <cellStyle name="Millares 2 7 2 3 2 3 2 3" xfId="35318" xr:uid="{E8013BB1-E7D4-4C79-A6A2-7D25615C3D75}"/>
    <cellStyle name="Millares 2 7 2 3 2 3 3" xfId="44071" xr:uid="{DD82D053-995F-42FC-AB87-541C8F74AF9C}"/>
    <cellStyle name="Millares 2 7 2 3 2 3 4" xfId="26566" xr:uid="{A2EB4805-8F4A-4C57-97B4-379BCD9E3BCE}"/>
    <cellStyle name="Millares 2 7 2 3 2 4" xfId="13437" xr:uid="{848A294C-F681-4FE4-8781-B0D7E8EDD391}"/>
    <cellStyle name="Millares 2 7 2 3 2 4 2" xfId="48447" xr:uid="{CCAC71AF-7857-4779-9425-B8DF5CE5952C}"/>
    <cellStyle name="Millares 2 7 2 3 2 4 3" xfId="30942" xr:uid="{BFE1C9A1-98B4-402A-AD9C-92EDD7992A50}"/>
    <cellStyle name="Millares 2 7 2 3 2 5" xfId="39695" xr:uid="{D3DBC818-6B1F-4110-994B-E514168FAB29}"/>
    <cellStyle name="Millares 2 7 2 3 2 6" xfId="22190" xr:uid="{EC438602-0AFA-4078-88B3-03554A3B446D}"/>
    <cellStyle name="Millares 2 7 2 3 3" xfId="5777" xr:uid="{00000000-0005-0000-0000-000059150000}"/>
    <cellStyle name="Millares 2 7 2 3 3 2" xfId="10154" xr:uid="{00000000-0005-0000-0000-00005A150000}"/>
    <cellStyle name="Millares 2 7 2 3 3 2 2" xfId="18907" xr:uid="{EE63891E-24C6-4618-99EB-823923AAABAE}"/>
    <cellStyle name="Millares 2 7 2 3 3 2 2 2" xfId="53917" xr:uid="{A2127809-7788-45B8-B685-D43FF28D357F}"/>
    <cellStyle name="Millares 2 7 2 3 3 2 2 3" xfId="36412" xr:uid="{61823D50-3D35-40BF-9F61-9EFC61CEA3A2}"/>
    <cellStyle name="Millares 2 7 2 3 3 2 3" xfId="45165" xr:uid="{C3CAB5D6-CC6C-4DE3-BE4C-C2F252953A1D}"/>
    <cellStyle name="Millares 2 7 2 3 3 2 4" xfId="27660" xr:uid="{60D3EE08-CDA8-4E70-B49A-A5F3B8A278B2}"/>
    <cellStyle name="Millares 2 7 2 3 3 3" xfId="14531" xr:uid="{B40C6ABB-D0DF-4E17-B9E7-6F7C66CC0B69}"/>
    <cellStyle name="Millares 2 7 2 3 3 3 2" xfId="49541" xr:uid="{8EB10E00-E0F1-4A1E-8635-87BB72B2AD91}"/>
    <cellStyle name="Millares 2 7 2 3 3 3 3" xfId="32036" xr:uid="{30C0BC8B-2C94-45EC-B5B8-0947FD35A1AA}"/>
    <cellStyle name="Millares 2 7 2 3 3 4" xfId="40789" xr:uid="{4C64C348-A356-419B-9C69-3B34F6175710}"/>
    <cellStyle name="Millares 2 7 2 3 3 5" xfId="23284" xr:uid="{5E9B1712-97F0-4942-AAC8-B4CE8C9E4EE7}"/>
    <cellStyle name="Millares 2 7 2 3 4" xfId="7966" xr:uid="{00000000-0005-0000-0000-00005B150000}"/>
    <cellStyle name="Millares 2 7 2 3 4 2" xfId="16719" xr:uid="{A11589CA-5BD9-4561-964A-F74A746AF035}"/>
    <cellStyle name="Millares 2 7 2 3 4 2 2" xfId="51729" xr:uid="{FDFA2F90-33F5-411B-BB37-C335830B0391}"/>
    <cellStyle name="Millares 2 7 2 3 4 2 3" xfId="34224" xr:uid="{609A80D2-BC73-4CF0-A207-5890CFA101C2}"/>
    <cellStyle name="Millares 2 7 2 3 4 3" xfId="42977" xr:uid="{374AA722-D7CA-4ABB-88FD-776AE43DAA54}"/>
    <cellStyle name="Millares 2 7 2 3 4 4" xfId="25472" xr:uid="{95F7086C-B279-4100-879E-814C43A46420}"/>
    <cellStyle name="Millares 2 7 2 3 5" xfId="12343" xr:uid="{13352753-4C78-417B-A181-EE3F5DE1CEC0}"/>
    <cellStyle name="Millares 2 7 2 3 5 2" xfId="47353" xr:uid="{C7575469-BD0D-498A-AE27-DA11AA37154F}"/>
    <cellStyle name="Millares 2 7 2 3 5 3" xfId="29848" xr:uid="{66839036-6624-4839-A627-1223C7E74D92}"/>
    <cellStyle name="Millares 2 7 2 3 6" xfId="38601" xr:uid="{DC34DA7F-36DD-4792-8583-48389B312D1A}"/>
    <cellStyle name="Millares 2 7 2 3 7" xfId="21096" xr:uid="{918B520C-7982-4AA9-9F01-AE11CCEEBDD9}"/>
    <cellStyle name="Millares 2 7 2 4" xfId="4134" xr:uid="{00000000-0005-0000-0000-00005C150000}"/>
    <cellStyle name="Millares 2 7 2 4 2" xfId="6323" xr:uid="{00000000-0005-0000-0000-00005D150000}"/>
    <cellStyle name="Millares 2 7 2 4 2 2" xfId="10700" xr:uid="{00000000-0005-0000-0000-00005E150000}"/>
    <cellStyle name="Millares 2 7 2 4 2 2 2" xfId="19453" xr:uid="{0AFEDA8A-DEE9-4C67-B224-F9EB9E40073B}"/>
    <cellStyle name="Millares 2 7 2 4 2 2 2 2" xfId="54463" xr:uid="{185F85E9-63ED-4F31-89F7-3BF3D9F3217B}"/>
    <cellStyle name="Millares 2 7 2 4 2 2 2 3" xfId="36958" xr:uid="{70A48A50-FC05-4B87-856E-94B6F921464D}"/>
    <cellStyle name="Millares 2 7 2 4 2 2 3" xfId="45711" xr:uid="{92EA9840-B9EB-403A-A8AA-F56F296F31B6}"/>
    <cellStyle name="Millares 2 7 2 4 2 2 4" xfId="28206" xr:uid="{EFD4BF0D-3B27-4F47-9E48-743780F5DEA6}"/>
    <cellStyle name="Millares 2 7 2 4 2 3" xfId="15077" xr:uid="{DF1C4B4D-31FA-4F60-A1E2-0DD06AB7B2C8}"/>
    <cellStyle name="Millares 2 7 2 4 2 3 2" xfId="50087" xr:uid="{76C1DA89-8045-4C4B-A33F-23CD0280EDD9}"/>
    <cellStyle name="Millares 2 7 2 4 2 3 3" xfId="32582" xr:uid="{3EFF3CC2-7150-4EF1-B400-E4ECCCE8A9CC}"/>
    <cellStyle name="Millares 2 7 2 4 2 4" xfId="41335" xr:uid="{E917EDE4-BD48-4BA1-8D81-E234C1AEB558}"/>
    <cellStyle name="Millares 2 7 2 4 2 5" xfId="23830" xr:uid="{5EA3FC8A-411E-4C56-8790-C572F34C8A83}"/>
    <cellStyle name="Millares 2 7 2 4 3" xfId="8512" xr:uid="{00000000-0005-0000-0000-00005F150000}"/>
    <cellStyle name="Millares 2 7 2 4 3 2" xfId="17265" xr:uid="{83F09595-9137-4064-A1E8-4AADF26CEC74}"/>
    <cellStyle name="Millares 2 7 2 4 3 2 2" xfId="52275" xr:uid="{AF56D2A4-0B98-4998-BC17-E8BA61E68705}"/>
    <cellStyle name="Millares 2 7 2 4 3 2 3" xfId="34770" xr:uid="{D2CB7EDC-6A0E-46AC-8BFA-20B3587870E4}"/>
    <cellStyle name="Millares 2 7 2 4 3 3" xfId="43523" xr:uid="{639ECFA6-A243-4361-9EE8-BDEF542B8AD3}"/>
    <cellStyle name="Millares 2 7 2 4 3 4" xfId="26018" xr:uid="{CD6DE166-4F7C-4DED-87B6-D4DEDAA3BB0E}"/>
    <cellStyle name="Millares 2 7 2 4 4" xfId="12889" xr:uid="{C93C3988-963D-4601-B0B2-3B337CCD58E9}"/>
    <cellStyle name="Millares 2 7 2 4 4 2" xfId="47899" xr:uid="{9A778219-CAF1-4F2E-A9DF-E8AACCE247C4}"/>
    <cellStyle name="Millares 2 7 2 4 4 3" xfId="30394" xr:uid="{20BDD987-9C41-457F-A356-CFE708223257}"/>
    <cellStyle name="Millares 2 7 2 4 5" xfId="39147" xr:uid="{3C59256A-3C21-4CB0-9595-90944D9CB430}"/>
    <cellStyle name="Millares 2 7 2 4 6" xfId="21642" xr:uid="{0C89890B-4338-4772-AF46-9E2FF35F214A}"/>
    <cellStyle name="Millares 2 7 2 5" xfId="5229" xr:uid="{00000000-0005-0000-0000-000060150000}"/>
    <cellStyle name="Millares 2 7 2 5 2" xfId="9606" xr:uid="{00000000-0005-0000-0000-000061150000}"/>
    <cellStyle name="Millares 2 7 2 5 2 2" xfId="18359" xr:uid="{C959CB5D-7394-4525-9BCC-C6F0AB360E0D}"/>
    <cellStyle name="Millares 2 7 2 5 2 2 2" xfId="53369" xr:uid="{7ABEE40A-8284-4271-BB5A-F56BA80B8AEA}"/>
    <cellStyle name="Millares 2 7 2 5 2 2 3" xfId="35864" xr:uid="{6596D3EB-7644-40FE-90CB-7B9A6A21A8E6}"/>
    <cellStyle name="Millares 2 7 2 5 2 3" xfId="44617" xr:uid="{AF0521AA-197D-4932-94EE-E627164038DD}"/>
    <cellStyle name="Millares 2 7 2 5 2 4" xfId="27112" xr:uid="{9D590902-9F76-4D24-9712-CFB74577AB97}"/>
    <cellStyle name="Millares 2 7 2 5 3" xfId="13983" xr:uid="{2AF450D8-53B6-4BEC-8181-999D3E748064}"/>
    <cellStyle name="Millares 2 7 2 5 3 2" xfId="48993" xr:uid="{2F7F12A1-C3C9-4CC8-9F51-4716CD29DA96}"/>
    <cellStyle name="Millares 2 7 2 5 3 3" xfId="31488" xr:uid="{11B01959-4034-408E-A298-47DBD7F56A98}"/>
    <cellStyle name="Millares 2 7 2 5 4" xfId="40241" xr:uid="{9EED419F-F8A7-4601-802F-BC191F595B3E}"/>
    <cellStyle name="Millares 2 7 2 5 5" xfId="22736" xr:uid="{6B842150-09DD-4282-AAA0-D35903EB984C}"/>
    <cellStyle name="Millares 2 7 2 6" xfId="7418" xr:uid="{00000000-0005-0000-0000-000062150000}"/>
    <cellStyle name="Millares 2 7 2 6 2" xfId="16171" xr:uid="{B5C1DA8E-BB4C-4A95-AE7A-76878A4DCDF2}"/>
    <cellStyle name="Millares 2 7 2 6 2 2" xfId="51181" xr:uid="{92F42D0F-8167-4E29-B982-DB3ECAA3D470}"/>
    <cellStyle name="Millares 2 7 2 6 2 3" xfId="33676" xr:uid="{350336FA-E18D-4C7E-A11D-17D771BCC6E9}"/>
    <cellStyle name="Millares 2 7 2 6 3" xfId="42429" xr:uid="{DE768107-ADFC-492F-94AB-7323435BD9F3}"/>
    <cellStyle name="Millares 2 7 2 6 4" xfId="24924" xr:uid="{CA1EBD3D-F0A7-4E29-9251-6D8F784079EE}"/>
    <cellStyle name="Millares 2 7 2 7" xfId="11795" xr:uid="{2BDE4A6C-8105-4720-8896-4E9E32AE9C30}"/>
    <cellStyle name="Millares 2 7 2 7 2" xfId="46805" xr:uid="{C3D98050-DB7D-418D-8505-1D5257DB0F35}"/>
    <cellStyle name="Millares 2 7 2 7 3" xfId="29300" xr:uid="{2A5AD3D1-16A7-4C8B-9606-84C58DA2BDD9}"/>
    <cellStyle name="Millares 2 7 2 8" xfId="38053" xr:uid="{CA7C7C93-030A-4A09-9277-1AF639667888}"/>
    <cellStyle name="Millares 2 7 2 9" xfId="20548" xr:uid="{5A122E9E-7F15-4C15-AA08-DD6AE1A649DC}"/>
    <cellStyle name="Millares 2 7 3" xfId="3195" xr:uid="{00000000-0005-0000-0000-000063150000}"/>
    <cellStyle name="Millares 2 7 3 2" xfId="3748" xr:uid="{00000000-0005-0000-0000-000064150000}"/>
    <cellStyle name="Millares 2 7 3 2 2" xfId="4844" xr:uid="{00000000-0005-0000-0000-000065150000}"/>
    <cellStyle name="Millares 2 7 3 2 2 2" xfId="7033" xr:uid="{00000000-0005-0000-0000-000066150000}"/>
    <cellStyle name="Millares 2 7 3 2 2 2 2" xfId="11410" xr:uid="{00000000-0005-0000-0000-000067150000}"/>
    <cellStyle name="Millares 2 7 3 2 2 2 2 2" xfId="20163" xr:uid="{1ED1D6FF-3971-47A5-9A8C-C362CC1F63E9}"/>
    <cellStyle name="Millares 2 7 3 2 2 2 2 2 2" xfId="55173" xr:uid="{291088E0-7074-4D1D-9310-645C17FD0750}"/>
    <cellStyle name="Millares 2 7 3 2 2 2 2 2 3" xfId="37668" xr:uid="{6119F964-8324-48A1-AF2E-A932320CB3F1}"/>
    <cellStyle name="Millares 2 7 3 2 2 2 2 3" xfId="46421" xr:uid="{4FBF780F-4C96-4A8F-9BE6-0DDEF542EFD6}"/>
    <cellStyle name="Millares 2 7 3 2 2 2 2 4" xfId="28916" xr:uid="{64EB8D0F-2A13-4BEC-906C-CC6A61D24E6F}"/>
    <cellStyle name="Millares 2 7 3 2 2 2 3" xfId="15787" xr:uid="{88B8F3E0-01F4-496A-BFCA-8B069A48298B}"/>
    <cellStyle name="Millares 2 7 3 2 2 2 3 2" xfId="50797" xr:uid="{201BA676-2E98-4C24-8635-BFDCD073B243}"/>
    <cellStyle name="Millares 2 7 3 2 2 2 3 3" xfId="33292" xr:uid="{938628F0-0D09-4B65-9851-6B6CB7B239B4}"/>
    <cellStyle name="Millares 2 7 3 2 2 2 4" xfId="42045" xr:uid="{A6E70A1D-A53F-45C0-B027-ED7624F5FF19}"/>
    <cellStyle name="Millares 2 7 3 2 2 2 5" xfId="24540" xr:uid="{D5644C30-9578-4B74-96DB-6866FD04C330}"/>
    <cellStyle name="Millares 2 7 3 2 2 3" xfId="9222" xr:uid="{00000000-0005-0000-0000-000068150000}"/>
    <cellStyle name="Millares 2 7 3 2 2 3 2" xfId="17975" xr:uid="{2564A893-D26C-411C-9316-41845CC17A32}"/>
    <cellStyle name="Millares 2 7 3 2 2 3 2 2" xfId="52985" xr:uid="{5F234161-DC9A-4223-89E3-FF3EF7F1F72F}"/>
    <cellStyle name="Millares 2 7 3 2 2 3 2 3" xfId="35480" xr:uid="{451C57CC-1CF1-4CC0-91A2-9B1A935951A7}"/>
    <cellStyle name="Millares 2 7 3 2 2 3 3" xfId="44233" xr:uid="{E3A8B980-97DA-4B2F-810B-E6F08B0226C6}"/>
    <cellStyle name="Millares 2 7 3 2 2 3 4" xfId="26728" xr:uid="{C41AB5E9-507C-496A-8409-08F22F8F3077}"/>
    <cellStyle name="Millares 2 7 3 2 2 4" xfId="13599" xr:uid="{BF397C8E-83CB-4E19-8FB0-BBF407F2039C}"/>
    <cellStyle name="Millares 2 7 3 2 2 4 2" xfId="48609" xr:uid="{937C0FC0-0A72-418E-924A-785B239767CF}"/>
    <cellStyle name="Millares 2 7 3 2 2 4 3" xfId="31104" xr:uid="{5ACAF818-F29C-414B-B20C-333971914A6E}"/>
    <cellStyle name="Millares 2 7 3 2 2 5" xfId="39857" xr:uid="{5A599B20-498A-4162-B6BA-674A93D00F1B}"/>
    <cellStyle name="Millares 2 7 3 2 2 6" xfId="22352" xr:uid="{AF0E2FD5-21FC-4644-8197-3B4055A0368F}"/>
    <cellStyle name="Millares 2 7 3 2 3" xfId="5939" xr:uid="{00000000-0005-0000-0000-000069150000}"/>
    <cellStyle name="Millares 2 7 3 2 3 2" xfId="10316" xr:uid="{00000000-0005-0000-0000-00006A150000}"/>
    <cellStyle name="Millares 2 7 3 2 3 2 2" xfId="19069" xr:uid="{AF31BBF2-2541-476F-91EE-F46F2D153416}"/>
    <cellStyle name="Millares 2 7 3 2 3 2 2 2" xfId="54079" xr:uid="{B47EA73A-6983-4B7B-988C-96525F8433F3}"/>
    <cellStyle name="Millares 2 7 3 2 3 2 2 3" xfId="36574" xr:uid="{AAAC9746-7BD4-4C84-8A4C-62EC9AAF55F9}"/>
    <cellStyle name="Millares 2 7 3 2 3 2 3" xfId="45327" xr:uid="{9CBAE4E6-124C-4664-AB0D-517C23C9CAAB}"/>
    <cellStyle name="Millares 2 7 3 2 3 2 4" xfId="27822" xr:uid="{C07A9355-E55E-44D8-BC37-844A51163361}"/>
    <cellStyle name="Millares 2 7 3 2 3 3" xfId="14693" xr:uid="{87FBEA0F-D7C3-48DE-82FB-E61AD5952F94}"/>
    <cellStyle name="Millares 2 7 3 2 3 3 2" xfId="49703" xr:uid="{A8F72317-9DBA-4814-9E3A-6C2A027EDB6E}"/>
    <cellStyle name="Millares 2 7 3 2 3 3 3" xfId="32198" xr:uid="{AFC8160A-F407-492F-A4E0-5A23F08A74D4}"/>
    <cellStyle name="Millares 2 7 3 2 3 4" xfId="40951" xr:uid="{C145A267-C104-4B46-9B2A-8F8744BEEF06}"/>
    <cellStyle name="Millares 2 7 3 2 3 5" xfId="23446" xr:uid="{695EAB43-5F64-4FEC-B073-C9059FC6A760}"/>
    <cellStyle name="Millares 2 7 3 2 4" xfId="8128" xr:uid="{00000000-0005-0000-0000-00006B150000}"/>
    <cellStyle name="Millares 2 7 3 2 4 2" xfId="16881" xr:uid="{34805AF2-9B1B-4287-81EC-124CB1E49ED0}"/>
    <cellStyle name="Millares 2 7 3 2 4 2 2" xfId="51891" xr:uid="{FD6DA15F-E8C4-4B55-9697-4467BBEE6BCE}"/>
    <cellStyle name="Millares 2 7 3 2 4 2 3" xfId="34386" xr:uid="{B5215204-45D0-4F91-83E0-AA6A8208898A}"/>
    <cellStyle name="Millares 2 7 3 2 4 3" xfId="43139" xr:uid="{F2D17CD4-0B1C-4863-A701-56B9A0ACD450}"/>
    <cellStyle name="Millares 2 7 3 2 4 4" xfId="25634" xr:uid="{39AF7BC6-5011-4916-9170-374391760539}"/>
    <cellStyle name="Millares 2 7 3 2 5" xfId="12505" xr:uid="{06D9D542-CBCF-4BB8-A125-8FA801C83F7B}"/>
    <cellStyle name="Millares 2 7 3 2 5 2" xfId="47515" xr:uid="{B235473D-55A3-4D7F-8989-C92A0558192A}"/>
    <cellStyle name="Millares 2 7 3 2 5 3" xfId="30010" xr:uid="{47C7D863-FC5C-418B-85E3-4D923D4F2315}"/>
    <cellStyle name="Millares 2 7 3 2 6" xfId="38763" xr:uid="{3329F542-F3BC-4D73-AA0D-83C88E3A6A2F}"/>
    <cellStyle name="Millares 2 7 3 2 7" xfId="21258" xr:uid="{CD6F27DB-6C01-4837-B954-A34B4E523D16}"/>
    <cellStyle name="Millares 2 7 3 3" xfId="4296" xr:uid="{00000000-0005-0000-0000-00006C150000}"/>
    <cellStyle name="Millares 2 7 3 3 2" xfId="6485" xr:uid="{00000000-0005-0000-0000-00006D150000}"/>
    <cellStyle name="Millares 2 7 3 3 2 2" xfId="10862" xr:uid="{00000000-0005-0000-0000-00006E150000}"/>
    <cellStyle name="Millares 2 7 3 3 2 2 2" xfId="19615" xr:uid="{1E51F26B-081D-4012-B518-580EF9ED5BB7}"/>
    <cellStyle name="Millares 2 7 3 3 2 2 2 2" xfId="54625" xr:uid="{97E41EE9-4C43-422A-960C-DCCFE40D9E21}"/>
    <cellStyle name="Millares 2 7 3 3 2 2 2 3" xfId="37120" xr:uid="{70F9D5E4-032B-41D4-A0C1-314A3CEAC4AA}"/>
    <cellStyle name="Millares 2 7 3 3 2 2 3" xfId="45873" xr:uid="{7D5CB36F-8F80-4178-A25A-3C84F659D9E9}"/>
    <cellStyle name="Millares 2 7 3 3 2 2 4" xfId="28368" xr:uid="{99C07D3A-265A-4EE5-8BA0-B36805888FB5}"/>
    <cellStyle name="Millares 2 7 3 3 2 3" xfId="15239" xr:uid="{874DAE0E-57A7-4B59-863E-490D4E60E333}"/>
    <cellStyle name="Millares 2 7 3 3 2 3 2" xfId="50249" xr:uid="{51E68A8D-CCE0-4862-87D0-39472FD00043}"/>
    <cellStyle name="Millares 2 7 3 3 2 3 3" xfId="32744" xr:uid="{FADA2101-B7E1-4618-8784-39C3D032C088}"/>
    <cellStyle name="Millares 2 7 3 3 2 4" xfId="41497" xr:uid="{AAB82661-7EC5-44D4-95AE-EE4A4132F980}"/>
    <cellStyle name="Millares 2 7 3 3 2 5" xfId="23992" xr:uid="{903A4BAC-EC73-414F-AAEE-CFA18F602507}"/>
    <cellStyle name="Millares 2 7 3 3 3" xfId="8674" xr:uid="{00000000-0005-0000-0000-00006F150000}"/>
    <cellStyle name="Millares 2 7 3 3 3 2" xfId="17427" xr:uid="{E490BBD6-236D-4B79-AE31-688AAFCD6E44}"/>
    <cellStyle name="Millares 2 7 3 3 3 2 2" xfId="52437" xr:uid="{DA084C26-CB0D-4A40-B35B-9A69D69429D3}"/>
    <cellStyle name="Millares 2 7 3 3 3 2 3" xfId="34932" xr:uid="{36E8CE2A-CA67-45F0-9B41-7E00538F4E1F}"/>
    <cellStyle name="Millares 2 7 3 3 3 3" xfId="43685" xr:uid="{E3505EA1-8172-4BF0-A9B1-1CCFBF4A0FEA}"/>
    <cellStyle name="Millares 2 7 3 3 3 4" xfId="26180" xr:uid="{1E0AC047-1299-44DD-AB3F-4C21B274E452}"/>
    <cellStyle name="Millares 2 7 3 3 4" xfId="13051" xr:uid="{219164FB-C86F-4B2F-AA39-F64E33F3430F}"/>
    <cellStyle name="Millares 2 7 3 3 4 2" xfId="48061" xr:uid="{440B09FD-82F7-472C-86E8-5F79714B0507}"/>
    <cellStyle name="Millares 2 7 3 3 4 3" xfId="30556" xr:uid="{010B73C2-AD3D-45EF-851B-A3188E50A823}"/>
    <cellStyle name="Millares 2 7 3 3 5" xfId="39309" xr:uid="{46899B16-C4AA-4337-929B-BBBE7AE7EBE6}"/>
    <cellStyle name="Millares 2 7 3 3 6" xfId="21804" xr:uid="{6F1C32B1-B174-40FD-9BDF-5A9AC34FA1AA}"/>
    <cellStyle name="Millares 2 7 3 4" xfId="5391" xr:uid="{00000000-0005-0000-0000-000070150000}"/>
    <cellStyle name="Millares 2 7 3 4 2" xfId="9768" xr:uid="{00000000-0005-0000-0000-000071150000}"/>
    <cellStyle name="Millares 2 7 3 4 2 2" xfId="18521" xr:uid="{97EE8CF9-4143-45C5-874E-71941069FF20}"/>
    <cellStyle name="Millares 2 7 3 4 2 2 2" xfId="53531" xr:uid="{76EFF5D7-FE33-4110-B716-B105271481F3}"/>
    <cellStyle name="Millares 2 7 3 4 2 2 3" xfId="36026" xr:uid="{EDD2F14A-5503-49E2-84B3-763EC216231F}"/>
    <cellStyle name="Millares 2 7 3 4 2 3" xfId="44779" xr:uid="{0C904C80-8C68-47EA-A879-D38C98A7B7E1}"/>
    <cellStyle name="Millares 2 7 3 4 2 4" xfId="27274" xr:uid="{CC40FA43-96AD-46EC-8792-1DE604DFE489}"/>
    <cellStyle name="Millares 2 7 3 4 3" xfId="14145" xr:uid="{518806B6-5B21-4410-80A9-F65A1F58884E}"/>
    <cellStyle name="Millares 2 7 3 4 3 2" xfId="49155" xr:uid="{5A21FFF1-F762-4E08-B4D8-454CAB26D3F3}"/>
    <cellStyle name="Millares 2 7 3 4 3 3" xfId="31650" xr:uid="{7A1B8CE5-220A-4C6D-92AD-1E9A1B478A30}"/>
    <cellStyle name="Millares 2 7 3 4 4" xfId="40403" xr:uid="{CCF6D841-3EC0-4A36-A12B-9DDE403B1EB8}"/>
    <cellStyle name="Millares 2 7 3 4 5" xfId="22898" xr:uid="{A8C3E4CC-5268-4000-A25C-02BEF20368DE}"/>
    <cellStyle name="Millares 2 7 3 5" xfId="7580" xr:uid="{00000000-0005-0000-0000-000072150000}"/>
    <cellStyle name="Millares 2 7 3 5 2" xfId="16333" xr:uid="{3536EC7C-1B1E-46D4-97F5-8302B399A2FA}"/>
    <cellStyle name="Millares 2 7 3 5 2 2" xfId="51343" xr:uid="{9E60EAD8-B0F7-4F76-B471-42A42E6ACD1D}"/>
    <cellStyle name="Millares 2 7 3 5 2 3" xfId="33838" xr:uid="{5F485317-3320-4FBF-BE2C-140230C03522}"/>
    <cellStyle name="Millares 2 7 3 5 3" xfId="42591" xr:uid="{44554AED-1905-4D5D-9A0A-BCC3E99DBE74}"/>
    <cellStyle name="Millares 2 7 3 5 4" xfId="25086" xr:uid="{B823083A-3431-43FB-8B3A-D60B12611EA3}"/>
    <cellStyle name="Millares 2 7 3 6" xfId="11957" xr:uid="{E4FB6116-AA24-4B1C-BF69-792C345594F6}"/>
    <cellStyle name="Millares 2 7 3 6 2" xfId="46967" xr:uid="{69FB6997-810F-49FF-9DB9-C095E5F9CE95}"/>
    <cellStyle name="Millares 2 7 3 6 3" xfId="29462" xr:uid="{621D45DE-87D2-471D-839E-C3D1CA845827}"/>
    <cellStyle name="Millares 2 7 3 7" xfId="38215" xr:uid="{293390C8-AC0A-4367-8CFA-90E9575E2AA1}"/>
    <cellStyle name="Millares 2 7 3 8" xfId="20710" xr:uid="{A70869AF-EBD5-4C5D-AFBB-2BC5D2439B8E}"/>
    <cellStyle name="Millares 2 7 4" xfId="3474" xr:uid="{00000000-0005-0000-0000-000073150000}"/>
    <cellStyle name="Millares 2 7 4 2" xfId="4570" xr:uid="{00000000-0005-0000-0000-000074150000}"/>
    <cellStyle name="Millares 2 7 4 2 2" xfId="6759" xr:uid="{00000000-0005-0000-0000-000075150000}"/>
    <cellStyle name="Millares 2 7 4 2 2 2" xfId="11136" xr:uid="{00000000-0005-0000-0000-000076150000}"/>
    <cellStyle name="Millares 2 7 4 2 2 2 2" xfId="19889" xr:uid="{2F680DBF-BABD-4530-A1C5-2DF95432500C}"/>
    <cellStyle name="Millares 2 7 4 2 2 2 2 2" xfId="54899" xr:uid="{18EA1C06-2383-4FCE-B1FB-CD1B38E8E782}"/>
    <cellStyle name="Millares 2 7 4 2 2 2 2 3" xfId="37394" xr:uid="{7E0F2408-DC30-4A9E-AE2D-2F6F0266635B}"/>
    <cellStyle name="Millares 2 7 4 2 2 2 3" xfId="46147" xr:uid="{3A5D8AE2-623D-4787-8117-0B30BC6A7139}"/>
    <cellStyle name="Millares 2 7 4 2 2 2 4" xfId="28642" xr:uid="{4B3F1871-8F45-4EED-A3A7-BBB3BDF3D17E}"/>
    <cellStyle name="Millares 2 7 4 2 2 3" xfId="15513" xr:uid="{EB5959FA-94FB-417F-AF88-649F589F2A10}"/>
    <cellStyle name="Millares 2 7 4 2 2 3 2" xfId="50523" xr:uid="{C58059F7-169E-4A8F-A34C-993095E554A9}"/>
    <cellStyle name="Millares 2 7 4 2 2 3 3" xfId="33018" xr:uid="{5A5719F6-6E05-4D3E-8348-6878C39B3DAC}"/>
    <cellStyle name="Millares 2 7 4 2 2 4" xfId="41771" xr:uid="{829171B2-3CD7-48F4-A84D-A963114A55E9}"/>
    <cellStyle name="Millares 2 7 4 2 2 5" xfId="24266" xr:uid="{94204988-0B63-4674-ABDA-A049BB0C3AA6}"/>
    <cellStyle name="Millares 2 7 4 2 3" xfId="8948" xr:uid="{00000000-0005-0000-0000-000077150000}"/>
    <cellStyle name="Millares 2 7 4 2 3 2" xfId="17701" xr:uid="{B830D52D-1DC2-4336-A2F1-DE6F5E2E4F45}"/>
    <cellStyle name="Millares 2 7 4 2 3 2 2" xfId="52711" xr:uid="{9A5422F2-C832-446F-9B35-73014FB392C1}"/>
    <cellStyle name="Millares 2 7 4 2 3 2 3" xfId="35206" xr:uid="{85AF93C9-944C-4A73-B671-840D851893C1}"/>
    <cellStyle name="Millares 2 7 4 2 3 3" xfId="43959" xr:uid="{2D7A0946-ABEE-409A-898A-B2524AB4E4E1}"/>
    <cellStyle name="Millares 2 7 4 2 3 4" xfId="26454" xr:uid="{80AEA978-BE97-4FB8-B900-A2DA1AEC79CB}"/>
    <cellStyle name="Millares 2 7 4 2 4" xfId="13325" xr:uid="{5C5277E6-4238-4303-ACEF-6D2A6C42D463}"/>
    <cellStyle name="Millares 2 7 4 2 4 2" xfId="48335" xr:uid="{6EE7F0FD-48D0-4E35-8FEF-7C17560FE405}"/>
    <cellStyle name="Millares 2 7 4 2 4 3" xfId="30830" xr:uid="{7A75FD1D-114E-4D4D-A59F-26B627AC5BED}"/>
    <cellStyle name="Millares 2 7 4 2 5" xfId="39583" xr:uid="{21470ADC-1240-4369-9E7D-AC53F2366A8A}"/>
    <cellStyle name="Millares 2 7 4 2 6" xfId="22078" xr:uid="{750A1FB4-2B1E-47BE-B111-983979422B87}"/>
    <cellStyle name="Millares 2 7 4 3" xfId="5665" xr:uid="{00000000-0005-0000-0000-000078150000}"/>
    <cellStyle name="Millares 2 7 4 3 2" xfId="10042" xr:uid="{00000000-0005-0000-0000-000079150000}"/>
    <cellStyle name="Millares 2 7 4 3 2 2" xfId="18795" xr:uid="{4DDF0316-C38D-4FE5-BCC6-3F66A6F2D820}"/>
    <cellStyle name="Millares 2 7 4 3 2 2 2" xfId="53805" xr:uid="{5B2A642F-17F1-4D7D-9480-DA54F89A7BF2}"/>
    <cellStyle name="Millares 2 7 4 3 2 2 3" xfId="36300" xr:uid="{1B2A0E0B-C574-4247-86AD-74A6125F46B7}"/>
    <cellStyle name="Millares 2 7 4 3 2 3" xfId="45053" xr:uid="{100036A1-A044-4235-9ACF-7F16D42D2580}"/>
    <cellStyle name="Millares 2 7 4 3 2 4" xfId="27548" xr:uid="{593E8D78-4393-45E9-A91A-2695AA0797C8}"/>
    <cellStyle name="Millares 2 7 4 3 3" xfId="14419" xr:uid="{E894F1AA-5CD6-466D-9F88-FF0664ABB59B}"/>
    <cellStyle name="Millares 2 7 4 3 3 2" xfId="49429" xr:uid="{5459DDA7-FA3E-4FB1-A3A2-2CFCCC371102}"/>
    <cellStyle name="Millares 2 7 4 3 3 3" xfId="31924" xr:uid="{486A1132-44F9-420B-82F6-761EC9A7BB7C}"/>
    <cellStyle name="Millares 2 7 4 3 4" xfId="40677" xr:uid="{E82CF1F1-98D6-4F53-AA2E-100FCB1E7537}"/>
    <cellStyle name="Millares 2 7 4 3 5" xfId="23172" xr:uid="{B8C8A2CB-64BB-48D7-A051-A7CA588F4550}"/>
    <cellStyle name="Millares 2 7 4 4" xfId="7854" xr:uid="{00000000-0005-0000-0000-00007A150000}"/>
    <cellStyle name="Millares 2 7 4 4 2" xfId="16607" xr:uid="{A732F09C-5882-43BC-A115-83DC6D3E8E87}"/>
    <cellStyle name="Millares 2 7 4 4 2 2" xfId="51617" xr:uid="{B79C0C59-14DB-4608-8213-4A3771AD2958}"/>
    <cellStyle name="Millares 2 7 4 4 2 3" xfId="34112" xr:uid="{9098FAF3-0C3F-445C-9070-99F1F4008B4F}"/>
    <cellStyle name="Millares 2 7 4 4 3" xfId="42865" xr:uid="{FDFD3EB2-651D-4FF5-B28F-D9DEB7EB231E}"/>
    <cellStyle name="Millares 2 7 4 4 4" xfId="25360" xr:uid="{3A08429F-5821-4964-9466-C5055944D203}"/>
    <cellStyle name="Millares 2 7 4 5" xfId="12231" xr:uid="{8745AFD2-59EC-4FCC-B36F-C69C6DEB0478}"/>
    <cellStyle name="Millares 2 7 4 5 2" xfId="47241" xr:uid="{475385EA-6A7C-4856-A422-DF78A42D631A}"/>
    <cellStyle name="Millares 2 7 4 5 3" xfId="29736" xr:uid="{C87F7E8C-4143-427E-9844-759C8A2A97CB}"/>
    <cellStyle name="Millares 2 7 4 6" xfId="38489" xr:uid="{3C2AA018-B929-4082-AE4C-12BA00F95FEB}"/>
    <cellStyle name="Millares 2 7 4 7" xfId="20984" xr:uid="{15B1F97B-A60A-41DB-9096-C97021EF9739}"/>
    <cellStyle name="Millares 2 7 5" xfId="4022" xr:uid="{00000000-0005-0000-0000-00007B150000}"/>
    <cellStyle name="Millares 2 7 5 2" xfId="6211" xr:uid="{00000000-0005-0000-0000-00007C150000}"/>
    <cellStyle name="Millares 2 7 5 2 2" xfId="10588" xr:uid="{00000000-0005-0000-0000-00007D150000}"/>
    <cellStyle name="Millares 2 7 5 2 2 2" xfId="19341" xr:uid="{981CF301-4197-4DA2-A264-477DDCB354BE}"/>
    <cellStyle name="Millares 2 7 5 2 2 2 2" xfId="54351" xr:uid="{A19B8C79-7E5B-4754-B26F-2C426D39B067}"/>
    <cellStyle name="Millares 2 7 5 2 2 2 3" xfId="36846" xr:uid="{673243BD-79EB-4E04-8CE4-47338974F90F}"/>
    <cellStyle name="Millares 2 7 5 2 2 3" xfId="45599" xr:uid="{90F6E28B-6D5B-4947-988C-EE9E0690C643}"/>
    <cellStyle name="Millares 2 7 5 2 2 4" xfId="28094" xr:uid="{73F859BF-9662-41E4-A0B8-2F5C2E99F4CD}"/>
    <cellStyle name="Millares 2 7 5 2 3" xfId="14965" xr:uid="{E9FBC17D-FFE7-4346-8E8F-139E39DEEA71}"/>
    <cellStyle name="Millares 2 7 5 2 3 2" xfId="49975" xr:uid="{72136A96-17D2-4D06-B060-FAEDF76E5675}"/>
    <cellStyle name="Millares 2 7 5 2 3 3" xfId="32470" xr:uid="{7232CB73-C88A-4753-8738-B7046DB032AD}"/>
    <cellStyle name="Millares 2 7 5 2 4" xfId="41223" xr:uid="{C5389308-419F-4B87-AC82-7973E10AD0D2}"/>
    <cellStyle name="Millares 2 7 5 2 5" xfId="23718" xr:uid="{FC5FF797-F7F3-4853-B093-7C361417B4A2}"/>
    <cellStyle name="Millares 2 7 5 3" xfId="8400" xr:uid="{00000000-0005-0000-0000-00007E150000}"/>
    <cellStyle name="Millares 2 7 5 3 2" xfId="17153" xr:uid="{C244A7E5-5CB3-4AB3-9E2A-CF751B81406C}"/>
    <cellStyle name="Millares 2 7 5 3 2 2" xfId="52163" xr:uid="{28FB8E21-031B-41F1-BDF0-5450FB452005}"/>
    <cellStyle name="Millares 2 7 5 3 2 3" xfId="34658" xr:uid="{B77F3D9D-BA88-4D16-838F-011C24D52D74}"/>
    <cellStyle name="Millares 2 7 5 3 3" xfId="43411" xr:uid="{1CD567CF-309A-481F-9C14-8687C77328CC}"/>
    <cellStyle name="Millares 2 7 5 3 4" xfId="25906" xr:uid="{BD04EF82-0F3D-4E5F-9D7C-8B1F65AD3DC7}"/>
    <cellStyle name="Millares 2 7 5 4" xfId="12777" xr:uid="{DDB0E24B-EA6D-4CCC-BDDB-9F9E5B8F1253}"/>
    <cellStyle name="Millares 2 7 5 4 2" xfId="47787" xr:uid="{F7751FAC-FBA5-4321-9EE7-8208AD2EC65E}"/>
    <cellStyle name="Millares 2 7 5 4 3" xfId="30282" xr:uid="{B4039069-91CF-4FD3-A0AD-42F9D9914529}"/>
    <cellStyle name="Millares 2 7 5 5" xfId="39035" xr:uid="{960E0F9D-F5BE-481D-B339-74DED6C77813}"/>
    <cellStyle name="Millares 2 7 5 6" xfId="21530" xr:uid="{582B73C1-ACBA-4D1F-9549-48911B5F9CD9}"/>
    <cellStyle name="Millares 2 7 6" xfId="5117" xr:uid="{00000000-0005-0000-0000-00007F150000}"/>
    <cellStyle name="Millares 2 7 6 2" xfId="9494" xr:uid="{00000000-0005-0000-0000-000080150000}"/>
    <cellStyle name="Millares 2 7 6 2 2" xfId="18247" xr:uid="{F3D7CD60-88A2-4285-89FC-6CA8D62B0746}"/>
    <cellStyle name="Millares 2 7 6 2 2 2" xfId="53257" xr:uid="{6233A19C-D7B8-4722-8F3F-04891A3DD85C}"/>
    <cellStyle name="Millares 2 7 6 2 2 3" xfId="35752" xr:uid="{42C6C621-0316-4934-A5D9-4CC9FB9FDABA}"/>
    <cellStyle name="Millares 2 7 6 2 3" xfId="44505" xr:uid="{2C8E2E8D-5689-47D8-BFEC-F0A9F746E700}"/>
    <cellStyle name="Millares 2 7 6 2 4" xfId="27000" xr:uid="{9A7DE84E-CBCC-45C8-AF50-EE8AB672733B}"/>
    <cellStyle name="Millares 2 7 6 3" xfId="13871" xr:uid="{4006C806-00A6-47EA-AF2E-48545E9C2626}"/>
    <cellStyle name="Millares 2 7 6 3 2" xfId="48881" xr:uid="{B1BAC9BA-CAA9-44A4-84DA-4923D636EA3F}"/>
    <cellStyle name="Millares 2 7 6 3 3" xfId="31376" xr:uid="{75F7479B-5F40-48F2-8A50-4E3CBFAA3B3E}"/>
    <cellStyle name="Millares 2 7 6 4" xfId="40129" xr:uid="{2A5A4627-E196-4338-A6AD-EDCDA0E704E6}"/>
    <cellStyle name="Millares 2 7 6 5" xfId="22624" xr:uid="{EA2E9755-D60A-4F64-81DD-EFAFEFE0FD34}"/>
    <cellStyle name="Millares 2 7 7" xfId="7306" xr:uid="{00000000-0005-0000-0000-000081150000}"/>
    <cellStyle name="Millares 2 7 7 2" xfId="16059" xr:uid="{6C400BC3-69A5-4B51-973D-0E0AE2A846E7}"/>
    <cellStyle name="Millares 2 7 7 2 2" xfId="51069" xr:uid="{4E35D277-BB8A-4721-BA19-D576C800B1C6}"/>
    <cellStyle name="Millares 2 7 7 2 3" xfId="33564" xr:uid="{D4547A3A-3CA7-439D-8925-30B0924CAB92}"/>
    <cellStyle name="Millares 2 7 7 3" xfId="42317" xr:uid="{4339421B-C77E-49FD-8D85-D35C0A483580}"/>
    <cellStyle name="Millares 2 7 7 4" xfId="24812" xr:uid="{CCE74B83-C05A-4FDB-8F2C-BF8FE07D306E}"/>
    <cellStyle name="Millares 2 7 8" xfId="11683" xr:uid="{2B77887D-D27B-46E4-B9B6-D7C6D4C0BD70}"/>
    <cellStyle name="Millares 2 7 8 2" xfId="46693" xr:uid="{011FA580-B29B-41E4-908A-FB799CC81CB9}"/>
    <cellStyle name="Millares 2 7 8 3" xfId="29188" xr:uid="{EE4EDEED-D006-4A9D-A41B-BBD2CBB3CE03}"/>
    <cellStyle name="Millares 2 7 9" xfId="37941" xr:uid="{C58CBBCE-A938-4B65-BCB2-2BAA55F4D2C4}"/>
    <cellStyle name="Millares 3" xfId="6" xr:uid="{00000000-0005-0000-0000-000082150000}"/>
    <cellStyle name="Millares 3 2" xfId="7" xr:uid="{00000000-0005-0000-0000-000083150000}"/>
    <cellStyle name="Millares 3 3" xfId="225" xr:uid="{00000000-0005-0000-0000-000084150000}"/>
    <cellStyle name="Millares 3 3 10" xfId="7238" xr:uid="{00000000-0005-0000-0000-000085150000}"/>
    <cellStyle name="Millares 3 3 10 2" xfId="15991" xr:uid="{863E6867-6253-4090-81DA-8F4279BE0A91}"/>
    <cellStyle name="Millares 3 3 10 2 2" xfId="51001" xr:uid="{B2F46191-0197-4C35-AB50-A4EBC0E21E5C}"/>
    <cellStyle name="Millares 3 3 10 2 3" xfId="33496" xr:uid="{DB9F28F4-41BC-4F0D-8EC5-E8EE0BF86555}"/>
    <cellStyle name="Millares 3 3 10 3" xfId="42249" xr:uid="{5868F1BC-903A-4312-A7E4-D85C956D85E3}"/>
    <cellStyle name="Millares 3 3 10 4" xfId="24744" xr:uid="{25AC4B39-0F0B-4402-8602-FF60B62137A7}"/>
    <cellStyle name="Millares 3 3 11" xfId="11615" xr:uid="{EE918802-527A-4163-8EB6-41D34BC9380E}"/>
    <cellStyle name="Millares 3 3 11 2" xfId="46625" xr:uid="{89147F98-7B3F-4918-BBA6-90F1B82AC6A7}"/>
    <cellStyle name="Millares 3 3 11 3" xfId="29120" xr:uid="{CA8C0E2C-C749-4E65-A788-5871D3BF8EF1}"/>
    <cellStyle name="Millares 3 3 12" xfId="37873" xr:uid="{C72AEE9B-3B45-4718-86B7-A1ADA71ECA1D}"/>
    <cellStyle name="Millares 3 3 13" xfId="20368" xr:uid="{48F59865-6D86-4D72-AD13-8D04FE1E8687}"/>
    <cellStyle name="Millares 3 3 2" xfId="226" xr:uid="{00000000-0005-0000-0000-000086150000}"/>
    <cellStyle name="Millares 3 3 2 10" xfId="11616" xr:uid="{FF611BEE-ED72-465A-9BE3-F585D341C082}"/>
    <cellStyle name="Millares 3 3 2 10 2" xfId="46626" xr:uid="{C976640C-1938-4AC0-BE23-24BCF687A6A8}"/>
    <cellStyle name="Millares 3 3 2 10 3" xfId="29121" xr:uid="{67066716-1549-4691-990A-2DE70231B352}"/>
    <cellStyle name="Millares 3 3 2 11" xfId="37874" xr:uid="{E8D5CFF8-0E97-4F2F-A02B-83468CCC2E56}"/>
    <cellStyle name="Millares 3 3 2 12" xfId="20369" xr:uid="{A8A12D3B-2225-48AD-9BE8-A0982630A2C2}"/>
    <cellStyle name="Millares 3 3 2 2" xfId="2955" xr:uid="{00000000-0005-0000-0000-000087150000}"/>
    <cellStyle name="Millares 3 3 2 2 10" xfId="20472" xr:uid="{A1904208-780A-40D2-A38D-6655F2681321}"/>
    <cellStyle name="Millares 3 3 2 2 2" xfId="3067" xr:uid="{00000000-0005-0000-0000-000088150000}"/>
    <cellStyle name="Millares 3 3 2 2 2 2" xfId="3343" xr:uid="{00000000-0005-0000-0000-000089150000}"/>
    <cellStyle name="Millares 3 3 2 2 2 2 2" xfId="3896" xr:uid="{00000000-0005-0000-0000-00008A150000}"/>
    <cellStyle name="Millares 3 3 2 2 2 2 2 2" xfId="4992" xr:uid="{00000000-0005-0000-0000-00008B150000}"/>
    <cellStyle name="Millares 3 3 2 2 2 2 2 2 2" xfId="7181" xr:uid="{00000000-0005-0000-0000-00008C150000}"/>
    <cellStyle name="Millares 3 3 2 2 2 2 2 2 2 2" xfId="11558" xr:uid="{00000000-0005-0000-0000-00008D150000}"/>
    <cellStyle name="Millares 3 3 2 2 2 2 2 2 2 2 2" xfId="20311" xr:uid="{82C9B7E9-B5D8-4E51-BACB-8183FD93D246}"/>
    <cellStyle name="Millares 3 3 2 2 2 2 2 2 2 2 2 2" xfId="55321" xr:uid="{851162BB-5AEE-421A-A7B5-6A1BB0A95A9D}"/>
    <cellStyle name="Millares 3 3 2 2 2 2 2 2 2 2 2 3" xfId="37816" xr:uid="{593E8E67-D2D4-4005-831E-88A09A755299}"/>
    <cellStyle name="Millares 3 3 2 2 2 2 2 2 2 2 3" xfId="46569" xr:uid="{235DC330-B49C-4FF2-834D-D36A7F001F9D}"/>
    <cellStyle name="Millares 3 3 2 2 2 2 2 2 2 2 4" xfId="29064" xr:uid="{8BC996E7-8630-4DE6-9AF9-F77671CA8CE5}"/>
    <cellStyle name="Millares 3 3 2 2 2 2 2 2 2 3" xfId="15935" xr:uid="{478CF1BD-1678-4EE0-B991-D55653FC1B53}"/>
    <cellStyle name="Millares 3 3 2 2 2 2 2 2 2 3 2" xfId="50945" xr:uid="{66940319-87DA-45FF-9012-BC6DBC46AE00}"/>
    <cellStyle name="Millares 3 3 2 2 2 2 2 2 2 3 3" xfId="33440" xr:uid="{1C2F45A4-D51E-459D-A1C9-47A2C209D686}"/>
    <cellStyle name="Millares 3 3 2 2 2 2 2 2 2 4" xfId="42193" xr:uid="{3218C532-CB05-4042-A06B-B39F339401E0}"/>
    <cellStyle name="Millares 3 3 2 2 2 2 2 2 2 5" xfId="24688" xr:uid="{5A49F4C6-9EB9-496F-945F-EA6B8BB475D2}"/>
    <cellStyle name="Millares 3 3 2 2 2 2 2 2 3" xfId="9370" xr:uid="{00000000-0005-0000-0000-00008E150000}"/>
    <cellStyle name="Millares 3 3 2 2 2 2 2 2 3 2" xfId="18123" xr:uid="{E206B6DC-E271-4E54-9193-C559F8217078}"/>
    <cellStyle name="Millares 3 3 2 2 2 2 2 2 3 2 2" xfId="53133" xr:uid="{DC65B904-1CAA-42F5-A608-3395BE480E8C}"/>
    <cellStyle name="Millares 3 3 2 2 2 2 2 2 3 2 3" xfId="35628" xr:uid="{460FDA6E-9C4C-466D-A727-733B11597D4D}"/>
    <cellStyle name="Millares 3 3 2 2 2 2 2 2 3 3" xfId="44381" xr:uid="{D9E12945-06A1-4C6C-9667-896CEFD50BD6}"/>
    <cellStyle name="Millares 3 3 2 2 2 2 2 2 3 4" xfId="26876" xr:uid="{99D264B3-60FC-49BB-AAB9-9B6471C3F893}"/>
    <cellStyle name="Millares 3 3 2 2 2 2 2 2 4" xfId="13747" xr:uid="{64098EBD-4B35-468E-B6F7-8B2590C63F6B}"/>
    <cellStyle name="Millares 3 3 2 2 2 2 2 2 4 2" xfId="48757" xr:uid="{EFF6B900-4FD7-4A10-8572-7E3073100C6A}"/>
    <cellStyle name="Millares 3 3 2 2 2 2 2 2 4 3" xfId="31252" xr:uid="{0E2F84F1-A6CA-4B89-A898-77A2B0432BB4}"/>
    <cellStyle name="Millares 3 3 2 2 2 2 2 2 5" xfId="40005" xr:uid="{34C6F79D-C41D-46F0-9321-96CA4AAB5599}"/>
    <cellStyle name="Millares 3 3 2 2 2 2 2 2 6" xfId="22500" xr:uid="{79B5B178-A0FC-431E-913A-FEC991396E06}"/>
    <cellStyle name="Millares 3 3 2 2 2 2 2 3" xfId="6087" xr:uid="{00000000-0005-0000-0000-00008F150000}"/>
    <cellStyle name="Millares 3 3 2 2 2 2 2 3 2" xfId="10464" xr:uid="{00000000-0005-0000-0000-000090150000}"/>
    <cellStyle name="Millares 3 3 2 2 2 2 2 3 2 2" xfId="19217" xr:uid="{115EFFF3-F8BC-4795-93BA-6481508F555B}"/>
    <cellStyle name="Millares 3 3 2 2 2 2 2 3 2 2 2" xfId="54227" xr:uid="{08821FC9-F1CB-4FAB-BB75-F5A14298DC85}"/>
    <cellStyle name="Millares 3 3 2 2 2 2 2 3 2 2 3" xfId="36722" xr:uid="{6C91E3CD-5AB5-406D-A5AE-1001C954B0D1}"/>
    <cellStyle name="Millares 3 3 2 2 2 2 2 3 2 3" xfId="45475" xr:uid="{A9DDD0B4-56AD-404F-9983-F4BE6179FBDB}"/>
    <cellStyle name="Millares 3 3 2 2 2 2 2 3 2 4" xfId="27970" xr:uid="{D95C3A2F-45DB-47C0-BD7C-4781854ABC9B}"/>
    <cellStyle name="Millares 3 3 2 2 2 2 2 3 3" xfId="14841" xr:uid="{75FBE649-7E66-458A-82A2-1A65825EC74D}"/>
    <cellStyle name="Millares 3 3 2 2 2 2 2 3 3 2" xfId="49851" xr:uid="{36000A6A-09F0-43FD-859D-E8E63D1D8D3D}"/>
    <cellStyle name="Millares 3 3 2 2 2 2 2 3 3 3" xfId="32346" xr:uid="{E7EE9764-E991-453C-B6F4-139ACE0861C2}"/>
    <cellStyle name="Millares 3 3 2 2 2 2 2 3 4" xfId="41099" xr:uid="{B12B75C5-ACCD-48F2-9AB3-A2E10F7170B6}"/>
    <cellStyle name="Millares 3 3 2 2 2 2 2 3 5" xfId="23594" xr:uid="{82E7B690-7282-46C2-893F-A80181E0259A}"/>
    <cellStyle name="Millares 3 3 2 2 2 2 2 4" xfId="8276" xr:uid="{00000000-0005-0000-0000-000091150000}"/>
    <cellStyle name="Millares 3 3 2 2 2 2 2 4 2" xfId="17029" xr:uid="{BCA8ED7A-CBD7-4888-9473-9A2476173A5B}"/>
    <cellStyle name="Millares 3 3 2 2 2 2 2 4 2 2" xfId="52039" xr:uid="{8345BCE0-2CA3-4C59-B6CA-A22EC44343B7}"/>
    <cellStyle name="Millares 3 3 2 2 2 2 2 4 2 3" xfId="34534" xr:uid="{FC2F10B5-6164-44E0-93FE-0998567DC241}"/>
    <cellStyle name="Millares 3 3 2 2 2 2 2 4 3" xfId="43287" xr:uid="{7AE66F0D-688F-4129-AED6-D8EA95254613}"/>
    <cellStyle name="Millares 3 3 2 2 2 2 2 4 4" xfId="25782" xr:uid="{5029992C-BEDE-4413-892C-DD093298C66A}"/>
    <cellStyle name="Millares 3 3 2 2 2 2 2 5" xfId="12653" xr:uid="{AA556814-A710-4656-A512-EFF40AF188EF}"/>
    <cellStyle name="Millares 3 3 2 2 2 2 2 5 2" xfId="47663" xr:uid="{249E3BCC-03AF-4983-9CAA-123F437DA341}"/>
    <cellStyle name="Millares 3 3 2 2 2 2 2 5 3" xfId="30158" xr:uid="{C121B6F5-1420-4368-8B20-8731EE22E80D}"/>
    <cellStyle name="Millares 3 3 2 2 2 2 2 6" xfId="38911" xr:uid="{AC53AB89-E201-4C08-97B5-4D946405578F}"/>
    <cellStyle name="Millares 3 3 2 2 2 2 2 7" xfId="21406" xr:uid="{4C0C0F9D-CBBD-470F-8C7E-D68B61E8AD0E}"/>
    <cellStyle name="Millares 3 3 2 2 2 2 3" xfId="4444" xr:uid="{00000000-0005-0000-0000-000092150000}"/>
    <cellStyle name="Millares 3 3 2 2 2 2 3 2" xfId="6633" xr:uid="{00000000-0005-0000-0000-000093150000}"/>
    <cellStyle name="Millares 3 3 2 2 2 2 3 2 2" xfId="11010" xr:uid="{00000000-0005-0000-0000-000094150000}"/>
    <cellStyle name="Millares 3 3 2 2 2 2 3 2 2 2" xfId="19763" xr:uid="{55DAED1E-39B9-49D0-9D95-E10E115319D0}"/>
    <cellStyle name="Millares 3 3 2 2 2 2 3 2 2 2 2" xfId="54773" xr:uid="{6C155269-135D-4EF1-AB6B-C19141D4B84D}"/>
    <cellStyle name="Millares 3 3 2 2 2 2 3 2 2 2 3" xfId="37268" xr:uid="{4F6CBBA9-2001-4418-8132-8CEC58499529}"/>
    <cellStyle name="Millares 3 3 2 2 2 2 3 2 2 3" xfId="46021" xr:uid="{D207BACD-BA59-4B68-A9BE-0F360C910C43}"/>
    <cellStyle name="Millares 3 3 2 2 2 2 3 2 2 4" xfId="28516" xr:uid="{5818642B-B11F-4325-AEB0-8DF50B1E669D}"/>
    <cellStyle name="Millares 3 3 2 2 2 2 3 2 3" xfId="15387" xr:uid="{5E527939-E6E8-431C-B328-947AD52D88C7}"/>
    <cellStyle name="Millares 3 3 2 2 2 2 3 2 3 2" xfId="50397" xr:uid="{75B5C0F0-1CA5-4C6A-99AB-0F001D2844A7}"/>
    <cellStyle name="Millares 3 3 2 2 2 2 3 2 3 3" xfId="32892" xr:uid="{AFA1DD50-B8B2-4867-9C4E-85C85F69924A}"/>
    <cellStyle name="Millares 3 3 2 2 2 2 3 2 4" xfId="41645" xr:uid="{E9DC5B2B-BAF7-430F-A7BE-79429789B185}"/>
    <cellStyle name="Millares 3 3 2 2 2 2 3 2 5" xfId="24140" xr:uid="{956532DE-91E5-4F8A-9495-54EA7027AEF5}"/>
    <cellStyle name="Millares 3 3 2 2 2 2 3 3" xfId="8822" xr:uid="{00000000-0005-0000-0000-000095150000}"/>
    <cellStyle name="Millares 3 3 2 2 2 2 3 3 2" xfId="17575" xr:uid="{63694F82-8E7C-4578-8E18-E81BB19D52FD}"/>
    <cellStyle name="Millares 3 3 2 2 2 2 3 3 2 2" xfId="52585" xr:uid="{99395B95-1BA4-403F-9CF6-5E6A9380BD99}"/>
    <cellStyle name="Millares 3 3 2 2 2 2 3 3 2 3" xfId="35080" xr:uid="{4E5887FA-9603-42DC-BF60-E8E02FDE8D90}"/>
    <cellStyle name="Millares 3 3 2 2 2 2 3 3 3" xfId="43833" xr:uid="{9A9DBEEC-7885-4320-8639-32B760E13A5D}"/>
    <cellStyle name="Millares 3 3 2 2 2 2 3 3 4" xfId="26328" xr:uid="{9859A1C9-BA27-4909-82A4-78F0A3611042}"/>
    <cellStyle name="Millares 3 3 2 2 2 2 3 4" xfId="13199" xr:uid="{DD7E5056-540C-44B5-A95F-58F0DFD42F2E}"/>
    <cellStyle name="Millares 3 3 2 2 2 2 3 4 2" xfId="48209" xr:uid="{9BBEF226-B225-49EC-9CC0-BEF6B1E87655}"/>
    <cellStyle name="Millares 3 3 2 2 2 2 3 4 3" xfId="30704" xr:uid="{7AD2CED5-DFC2-4B2B-84E9-4F39ADC5719D}"/>
    <cellStyle name="Millares 3 3 2 2 2 2 3 5" xfId="39457" xr:uid="{058202BB-D9C6-429D-A811-939944F70D05}"/>
    <cellStyle name="Millares 3 3 2 2 2 2 3 6" xfId="21952" xr:uid="{C50D8809-9377-48CA-B2D3-0C80CC4D2C2A}"/>
    <cellStyle name="Millares 3 3 2 2 2 2 4" xfId="5539" xr:uid="{00000000-0005-0000-0000-000096150000}"/>
    <cellStyle name="Millares 3 3 2 2 2 2 4 2" xfId="9916" xr:uid="{00000000-0005-0000-0000-000097150000}"/>
    <cellStyle name="Millares 3 3 2 2 2 2 4 2 2" xfId="18669" xr:uid="{4FFA69E5-7672-48B0-8E1A-2F21BF8349FE}"/>
    <cellStyle name="Millares 3 3 2 2 2 2 4 2 2 2" xfId="53679" xr:uid="{7B582FEA-2E03-4F1C-AB8D-951CF01D2977}"/>
    <cellStyle name="Millares 3 3 2 2 2 2 4 2 2 3" xfId="36174" xr:uid="{43151D87-7BD1-42C9-A74A-5337816C5FF4}"/>
    <cellStyle name="Millares 3 3 2 2 2 2 4 2 3" xfId="44927" xr:uid="{556E4514-C195-4032-A9BE-3241600456A6}"/>
    <cellStyle name="Millares 3 3 2 2 2 2 4 2 4" xfId="27422" xr:uid="{81D14ABF-B157-455C-AA4A-EFF73A8AE75A}"/>
    <cellStyle name="Millares 3 3 2 2 2 2 4 3" xfId="14293" xr:uid="{29D96B44-77D5-448A-A57F-7D237601664F}"/>
    <cellStyle name="Millares 3 3 2 2 2 2 4 3 2" xfId="49303" xr:uid="{FE64251E-1EA5-49F2-B7F6-6E3DC30F84FB}"/>
    <cellStyle name="Millares 3 3 2 2 2 2 4 3 3" xfId="31798" xr:uid="{39D057AE-4DAD-48BE-8B1E-7D6F4D63BEBE}"/>
    <cellStyle name="Millares 3 3 2 2 2 2 4 4" xfId="40551" xr:uid="{F47823B7-B7B6-45B4-BF46-25E925BF7404}"/>
    <cellStyle name="Millares 3 3 2 2 2 2 4 5" xfId="23046" xr:uid="{E93D91D3-A5A2-4C81-8332-21572932AB70}"/>
    <cellStyle name="Millares 3 3 2 2 2 2 5" xfId="7728" xr:uid="{00000000-0005-0000-0000-000098150000}"/>
    <cellStyle name="Millares 3 3 2 2 2 2 5 2" xfId="16481" xr:uid="{63BE932B-B5DB-47DA-97B5-E1DFB998CE39}"/>
    <cellStyle name="Millares 3 3 2 2 2 2 5 2 2" xfId="51491" xr:uid="{D8EDDF13-E020-4A99-8EE5-F406A8FB3CB5}"/>
    <cellStyle name="Millares 3 3 2 2 2 2 5 2 3" xfId="33986" xr:uid="{119BD0ED-E8AA-4509-BE0F-286D814B1403}"/>
    <cellStyle name="Millares 3 3 2 2 2 2 5 3" xfId="42739" xr:uid="{8E1EAEF8-C069-4AC1-8AD8-DFA4A65A7D0C}"/>
    <cellStyle name="Millares 3 3 2 2 2 2 5 4" xfId="25234" xr:uid="{5605867B-8C92-4ABF-9551-0AFD1B7A88E3}"/>
    <cellStyle name="Millares 3 3 2 2 2 2 6" xfId="12105" xr:uid="{A9649282-FECB-42E8-A4E5-7F9FF2722731}"/>
    <cellStyle name="Millares 3 3 2 2 2 2 6 2" xfId="47115" xr:uid="{D804B215-875C-4F7D-9E4B-54C772B78E12}"/>
    <cellStyle name="Millares 3 3 2 2 2 2 6 3" xfId="29610" xr:uid="{2764F6A3-F86A-432A-9634-3FC7AFA2F965}"/>
    <cellStyle name="Millares 3 3 2 2 2 2 7" xfId="38363" xr:uid="{E1787980-342F-4C93-80B9-58A9FCC7DD7F}"/>
    <cellStyle name="Millares 3 3 2 2 2 2 8" xfId="20858" xr:uid="{CF9BF599-F7D8-4534-B4CF-5CD30AA65A86}"/>
    <cellStyle name="Millares 3 3 2 2 2 3" xfId="3622" xr:uid="{00000000-0005-0000-0000-000099150000}"/>
    <cellStyle name="Millares 3 3 2 2 2 3 2" xfId="4718" xr:uid="{00000000-0005-0000-0000-00009A150000}"/>
    <cellStyle name="Millares 3 3 2 2 2 3 2 2" xfId="6907" xr:uid="{00000000-0005-0000-0000-00009B150000}"/>
    <cellStyle name="Millares 3 3 2 2 2 3 2 2 2" xfId="11284" xr:uid="{00000000-0005-0000-0000-00009C150000}"/>
    <cellStyle name="Millares 3 3 2 2 2 3 2 2 2 2" xfId="20037" xr:uid="{65F6EB7A-8CE7-4040-A3B3-3115B635E678}"/>
    <cellStyle name="Millares 3 3 2 2 2 3 2 2 2 2 2" xfId="55047" xr:uid="{4781DF8C-4027-46BD-A789-4D4FEAFEFD58}"/>
    <cellStyle name="Millares 3 3 2 2 2 3 2 2 2 2 3" xfId="37542" xr:uid="{723C0311-63C4-4805-A8FB-2627B62BBAB8}"/>
    <cellStyle name="Millares 3 3 2 2 2 3 2 2 2 3" xfId="46295" xr:uid="{DA44A25B-709F-4630-918B-C48BED770EB1}"/>
    <cellStyle name="Millares 3 3 2 2 2 3 2 2 2 4" xfId="28790" xr:uid="{83E9D621-A3CD-4CBD-BB3C-39AE39D1DFF3}"/>
    <cellStyle name="Millares 3 3 2 2 2 3 2 2 3" xfId="15661" xr:uid="{546F0315-957F-4B52-80F9-AEAAFE37AFF1}"/>
    <cellStyle name="Millares 3 3 2 2 2 3 2 2 3 2" xfId="50671" xr:uid="{8D57AD3D-FDB5-4145-ABD3-E3C1E484FD1C}"/>
    <cellStyle name="Millares 3 3 2 2 2 3 2 2 3 3" xfId="33166" xr:uid="{96D2A728-D182-4698-B1EB-45FC91EDB86B}"/>
    <cellStyle name="Millares 3 3 2 2 2 3 2 2 4" xfId="41919" xr:uid="{C4A8950F-E203-487C-BF41-195B340DB990}"/>
    <cellStyle name="Millares 3 3 2 2 2 3 2 2 5" xfId="24414" xr:uid="{E8873E22-A235-4647-B78B-F0F366FEC019}"/>
    <cellStyle name="Millares 3 3 2 2 2 3 2 3" xfId="9096" xr:uid="{00000000-0005-0000-0000-00009D150000}"/>
    <cellStyle name="Millares 3 3 2 2 2 3 2 3 2" xfId="17849" xr:uid="{D2160DE9-3EEB-4E33-A98D-4720A79235D5}"/>
    <cellStyle name="Millares 3 3 2 2 2 3 2 3 2 2" xfId="52859" xr:uid="{DD802980-EFBC-4BCD-802B-D0CF9EEBEF99}"/>
    <cellStyle name="Millares 3 3 2 2 2 3 2 3 2 3" xfId="35354" xr:uid="{C73209E9-5F6E-4970-9420-6EDB7E755C2D}"/>
    <cellStyle name="Millares 3 3 2 2 2 3 2 3 3" xfId="44107" xr:uid="{1E8EEA6E-7921-4237-9E7C-BEC3782149EF}"/>
    <cellStyle name="Millares 3 3 2 2 2 3 2 3 4" xfId="26602" xr:uid="{3527FC5D-F515-41C6-8231-4EB2D382CCFC}"/>
    <cellStyle name="Millares 3 3 2 2 2 3 2 4" xfId="13473" xr:uid="{0F527650-3DC8-4DA5-90CC-B87CA0AD10D8}"/>
    <cellStyle name="Millares 3 3 2 2 2 3 2 4 2" xfId="48483" xr:uid="{953B9C33-8F51-4E42-B354-5ED475A1AD7E}"/>
    <cellStyle name="Millares 3 3 2 2 2 3 2 4 3" xfId="30978" xr:uid="{8C7C14AA-4459-459C-BA2E-222C5A65FDF7}"/>
    <cellStyle name="Millares 3 3 2 2 2 3 2 5" xfId="39731" xr:uid="{E2288FA0-4E11-4C8E-8C77-E532F328238A}"/>
    <cellStyle name="Millares 3 3 2 2 2 3 2 6" xfId="22226" xr:uid="{F2DA6B5B-1537-4E98-B89A-5408ECD144A6}"/>
    <cellStyle name="Millares 3 3 2 2 2 3 3" xfId="5813" xr:uid="{00000000-0005-0000-0000-00009E150000}"/>
    <cellStyle name="Millares 3 3 2 2 2 3 3 2" xfId="10190" xr:uid="{00000000-0005-0000-0000-00009F150000}"/>
    <cellStyle name="Millares 3 3 2 2 2 3 3 2 2" xfId="18943" xr:uid="{62A45518-3BDA-4A18-B480-F59C99D52714}"/>
    <cellStyle name="Millares 3 3 2 2 2 3 3 2 2 2" xfId="53953" xr:uid="{3805BBC9-64D6-496F-8203-658905AEB78A}"/>
    <cellStyle name="Millares 3 3 2 2 2 3 3 2 2 3" xfId="36448" xr:uid="{1EFAEABB-1A5A-4219-9F58-5EA7823156E0}"/>
    <cellStyle name="Millares 3 3 2 2 2 3 3 2 3" xfId="45201" xr:uid="{9FB5FCFA-0999-47C0-89FE-C90A5CBEC0A3}"/>
    <cellStyle name="Millares 3 3 2 2 2 3 3 2 4" xfId="27696" xr:uid="{F66265FD-A7A9-4B90-A014-143D9FE8050C}"/>
    <cellStyle name="Millares 3 3 2 2 2 3 3 3" xfId="14567" xr:uid="{C2EDB85E-3CBD-4916-A8B8-5DAF136C2E59}"/>
    <cellStyle name="Millares 3 3 2 2 2 3 3 3 2" xfId="49577" xr:uid="{F69A7A44-0B67-4F91-9B4A-7D3B16B9EAEA}"/>
    <cellStyle name="Millares 3 3 2 2 2 3 3 3 3" xfId="32072" xr:uid="{DC371998-C89D-4C60-A819-71C601FD863B}"/>
    <cellStyle name="Millares 3 3 2 2 2 3 3 4" xfId="40825" xr:uid="{FEE9DDAC-45B8-402A-8261-FD1155A3F171}"/>
    <cellStyle name="Millares 3 3 2 2 2 3 3 5" xfId="23320" xr:uid="{50ACFB93-4DCC-4609-9A1F-F182867AD5F3}"/>
    <cellStyle name="Millares 3 3 2 2 2 3 4" xfId="8002" xr:uid="{00000000-0005-0000-0000-0000A0150000}"/>
    <cellStyle name="Millares 3 3 2 2 2 3 4 2" xfId="16755" xr:uid="{C1037B99-97D9-4899-B0E0-B8663710780E}"/>
    <cellStyle name="Millares 3 3 2 2 2 3 4 2 2" xfId="51765" xr:uid="{AF60FA8A-2097-4E1B-9696-F89027546AF5}"/>
    <cellStyle name="Millares 3 3 2 2 2 3 4 2 3" xfId="34260" xr:uid="{132CE67E-6022-46DA-95BD-0A77BAD05AC7}"/>
    <cellStyle name="Millares 3 3 2 2 2 3 4 3" xfId="43013" xr:uid="{A29EFAC8-B50F-4491-94AF-EB0A29575B3B}"/>
    <cellStyle name="Millares 3 3 2 2 2 3 4 4" xfId="25508" xr:uid="{F8DACAD9-CC24-4422-BA4D-F4637978FBCA}"/>
    <cellStyle name="Millares 3 3 2 2 2 3 5" xfId="12379" xr:uid="{E2FA248A-CC3D-49AE-BC63-95D3BB514229}"/>
    <cellStyle name="Millares 3 3 2 2 2 3 5 2" xfId="47389" xr:uid="{C68453E8-5414-4ABA-90E5-0F765F863D8C}"/>
    <cellStyle name="Millares 3 3 2 2 2 3 5 3" xfId="29884" xr:uid="{95ED843D-63EC-44AB-AFEA-5A5AD3A54620}"/>
    <cellStyle name="Millares 3 3 2 2 2 3 6" xfId="38637" xr:uid="{D53BE921-D9E8-4901-B886-4C64D23EC0DC}"/>
    <cellStyle name="Millares 3 3 2 2 2 3 7" xfId="21132" xr:uid="{6A3F280B-9A80-40DE-B6A7-DD395EFEC4CC}"/>
    <cellStyle name="Millares 3 3 2 2 2 4" xfId="4170" xr:uid="{00000000-0005-0000-0000-0000A1150000}"/>
    <cellStyle name="Millares 3 3 2 2 2 4 2" xfId="6359" xr:uid="{00000000-0005-0000-0000-0000A2150000}"/>
    <cellStyle name="Millares 3 3 2 2 2 4 2 2" xfId="10736" xr:uid="{00000000-0005-0000-0000-0000A3150000}"/>
    <cellStyle name="Millares 3 3 2 2 2 4 2 2 2" xfId="19489" xr:uid="{DCCB95FA-CE2B-4E01-8809-855FF9B0C301}"/>
    <cellStyle name="Millares 3 3 2 2 2 4 2 2 2 2" xfId="54499" xr:uid="{714D1E48-B3A2-4FE1-828B-96672B5E107D}"/>
    <cellStyle name="Millares 3 3 2 2 2 4 2 2 2 3" xfId="36994" xr:uid="{2F081DB1-DCE9-4C6B-9D94-3EB6582C48AE}"/>
    <cellStyle name="Millares 3 3 2 2 2 4 2 2 3" xfId="45747" xr:uid="{2C36E64B-E666-43B7-8962-EAA82D61768F}"/>
    <cellStyle name="Millares 3 3 2 2 2 4 2 2 4" xfId="28242" xr:uid="{A46D6677-41C8-40C3-A483-192F0155465B}"/>
    <cellStyle name="Millares 3 3 2 2 2 4 2 3" xfId="15113" xr:uid="{98D8AE3B-CBE9-4259-986A-B163A33E9633}"/>
    <cellStyle name="Millares 3 3 2 2 2 4 2 3 2" xfId="50123" xr:uid="{F3E1AEEC-3AA0-48AD-91CF-D19726BEAB4E}"/>
    <cellStyle name="Millares 3 3 2 2 2 4 2 3 3" xfId="32618" xr:uid="{23A3ADA2-4225-4351-9E68-0E1D0D6B224C}"/>
    <cellStyle name="Millares 3 3 2 2 2 4 2 4" xfId="41371" xr:uid="{ABAE515D-30FB-4EBF-BF93-BA2E224DFE9C}"/>
    <cellStyle name="Millares 3 3 2 2 2 4 2 5" xfId="23866" xr:uid="{4370B995-37E7-4ED9-89E5-DAF981E2AC25}"/>
    <cellStyle name="Millares 3 3 2 2 2 4 3" xfId="8548" xr:uid="{00000000-0005-0000-0000-0000A4150000}"/>
    <cellStyle name="Millares 3 3 2 2 2 4 3 2" xfId="17301" xr:uid="{936CEEC1-A0AB-4E35-9DC1-AFDA6058038A}"/>
    <cellStyle name="Millares 3 3 2 2 2 4 3 2 2" xfId="52311" xr:uid="{94B34B05-C28A-4153-B1AC-2BB16659D9BB}"/>
    <cellStyle name="Millares 3 3 2 2 2 4 3 2 3" xfId="34806" xr:uid="{8B8F31FE-C33C-4B27-8087-A16BA2ABC924}"/>
    <cellStyle name="Millares 3 3 2 2 2 4 3 3" xfId="43559" xr:uid="{AF54AE47-2909-4F46-AB81-3000A08C6B6E}"/>
    <cellStyle name="Millares 3 3 2 2 2 4 3 4" xfId="26054" xr:uid="{6FC7B989-2303-4E0D-AAA2-46C40B027555}"/>
    <cellStyle name="Millares 3 3 2 2 2 4 4" xfId="12925" xr:uid="{8A376511-A42F-4F16-8200-1F377AEFEED7}"/>
    <cellStyle name="Millares 3 3 2 2 2 4 4 2" xfId="47935" xr:uid="{02B4E200-BA2A-4BE1-AF1B-C21DBBC381B2}"/>
    <cellStyle name="Millares 3 3 2 2 2 4 4 3" xfId="30430" xr:uid="{87D0159A-9A2A-4263-8663-8619C2F8FF42}"/>
    <cellStyle name="Millares 3 3 2 2 2 4 5" xfId="39183" xr:uid="{BD2480F1-0203-4AE3-B8E6-C8B1F6C79E16}"/>
    <cellStyle name="Millares 3 3 2 2 2 4 6" xfId="21678" xr:uid="{38AC7508-3D15-48B6-9FBA-8D5FCF8547ED}"/>
    <cellStyle name="Millares 3 3 2 2 2 5" xfId="5265" xr:uid="{00000000-0005-0000-0000-0000A5150000}"/>
    <cellStyle name="Millares 3 3 2 2 2 5 2" xfId="9642" xr:uid="{00000000-0005-0000-0000-0000A6150000}"/>
    <cellStyle name="Millares 3 3 2 2 2 5 2 2" xfId="18395" xr:uid="{F5DDCAB9-457C-4473-AF58-0FE629705DA3}"/>
    <cellStyle name="Millares 3 3 2 2 2 5 2 2 2" xfId="53405" xr:uid="{53B9A48C-B04E-423F-A9B5-119A950A4525}"/>
    <cellStyle name="Millares 3 3 2 2 2 5 2 2 3" xfId="35900" xr:uid="{1C15AC9A-C60A-48E3-BAE4-F313BC0D94DA}"/>
    <cellStyle name="Millares 3 3 2 2 2 5 2 3" xfId="44653" xr:uid="{6431BF38-9EE8-4108-A61B-F7C924EB1D80}"/>
    <cellStyle name="Millares 3 3 2 2 2 5 2 4" xfId="27148" xr:uid="{3F1C7807-03DD-4286-8192-1EF8D2F6A95B}"/>
    <cellStyle name="Millares 3 3 2 2 2 5 3" xfId="14019" xr:uid="{42206775-5D72-422E-8D49-CADC8BB2B770}"/>
    <cellStyle name="Millares 3 3 2 2 2 5 3 2" xfId="49029" xr:uid="{4EB6974D-9764-4B99-A2DC-7D3083832C48}"/>
    <cellStyle name="Millares 3 3 2 2 2 5 3 3" xfId="31524" xr:uid="{3C0D27D8-8112-4187-9C84-4E40D4A9592C}"/>
    <cellStyle name="Millares 3 3 2 2 2 5 4" xfId="40277" xr:uid="{16B7B0E9-F460-4426-859F-1F32AC37A211}"/>
    <cellStyle name="Millares 3 3 2 2 2 5 5" xfId="22772" xr:uid="{E03D62FA-5D0A-4A78-A6E6-4C834276CC9C}"/>
    <cellStyle name="Millares 3 3 2 2 2 6" xfId="7454" xr:uid="{00000000-0005-0000-0000-0000A7150000}"/>
    <cellStyle name="Millares 3 3 2 2 2 6 2" xfId="16207" xr:uid="{0D54C510-65ED-4EAA-A69F-6246D2E1820C}"/>
    <cellStyle name="Millares 3 3 2 2 2 6 2 2" xfId="51217" xr:uid="{C2F82DE8-66C9-4FA2-BC89-9C538F554E53}"/>
    <cellStyle name="Millares 3 3 2 2 2 6 2 3" xfId="33712" xr:uid="{34A87D76-BBF6-4EB2-92A4-450BFC69927D}"/>
    <cellStyle name="Millares 3 3 2 2 2 6 3" xfId="42465" xr:uid="{7F4B1B23-8752-45EF-AA4C-F3B68C4BD5D5}"/>
    <cellStyle name="Millares 3 3 2 2 2 6 4" xfId="24960" xr:uid="{1A0D06BC-CACD-4B14-9CB4-B10464FBF6C2}"/>
    <cellStyle name="Millares 3 3 2 2 2 7" xfId="11831" xr:uid="{D94E1051-1F78-4FFF-BB91-4AFABFA5287D}"/>
    <cellStyle name="Millares 3 3 2 2 2 7 2" xfId="46841" xr:uid="{FD5A7A14-E433-445A-8E11-9FE25E6DDAE3}"/>
    <cellStyle name="Millares 3 3 2 2 2 7 3" xfId="29336" xr:uid="{EB90E588-A933-44DA-85B0-6078E11878B6}"/>
    <cellStyle name="Millares 3 3 2 2 2 8" xfId="38089" xr:uid="{8CFB673A-2E5C-45E3-B393-FC5ED6742491}"/>
    <cellStyle name="Millares 3 3 2 2 2 9" xfId="20584" xr:uid="{9D8C0AF3-9130-4ACC-A26A-C6F3A7610F90}"/>
    <cellStyle name="Millares 3 3 2 2 3" xfId="3231" xr:uid="{00000000-0005-0000-0000-0000A8150000}"/>
    <cellStyle name="Millares 3 3 2 2 3 2" xfId="3784" xr:uid="{00000000-0005-0000-0000-0000A9150000}"/>
    <cellStyle name="Millares 3 3 2 2 3 2 2" xfId="4880" xr:uid="{00000000-0005-0000-0000-0000AA150000}"/>
    <cellStyle name="Millares 3 3 2 2 3 2 2 2" xfId="7069" xr:uid="{00000000-0005-0000-0000-0000AB150000}"/>
    <cellStyle name="Millares 3 3 2 2 3 2 2 2 2" xfId="11446" xr:uid="{00000000-0005-0000-0000-0000AC150000}"/>
    <cellStyle name="Millares 3 3 2 2 3 2 2 2 2 2" xfId="20199" xr:uid="{76E46CE5-FC2B-469F-9B25-8AEA40F98CB5}"/>
    <cellStyle name="Millares 3 3 2 2 3 2 2 2 2 2 2" xfId="55209" xr:uid="{83F93540-2110-49D3-B696-5D3F4F00E91B}"/>
    <cellStyle name="Millares 3 3 2 2 3 2 2 2 2 2 3" xfId="37704" xr:uid="{7943DF99-01EA-4EB8-8CA8-769F8A264288}"/>
    <cellStyle name="Millares 3 3 2 2 3 2 2 2 2 3" xfId="46457" xr:uid="{771B9927-5F38-4433-89B6-91D7BBB648F7}"/>
    <cellStyle name="Millares 3 3 2 2 3 2 2 2 2 4" xfId="28952" xr:uid="{BF67E84F-9E7E-4DCC-9A5E-48559FE7A6BA}"/>
    <cellStyle name="Millares 3 3 2 2 3 2 2 2 3" xfId="15823" xr:uid="{A6A4FCB4-9892-4D89-930A-3F9AE14E8153}"/>
    <cellStyle name="Millares 3 3 2 2 3 2 2 2 3 2" xfId="50833" xr:uid="{A92F9A5D-B575-43A8-BC8A-25E88C895BBF}"/>
    <cellStyle name="Millares 3 3 2 2 3 2 2 2 3 3" xfId="33328" xr:uid="{28908356-5D8C-4027-B851-4E372724096D}"/>
    <cellStyle name="Millares 3 3 2 2 3 2 2 2 4" xfId="42081" xr:uid="{8880A249-142F-4380-A942-88533FA21B54}"/>
    <cellStyle name="Millares 3 3 2 2 3 2 2 2 5" xfId="24576" xr:uid="{6900F930-265F-4883-B55B-670D179EEF32}"/>
    <cellStyle name="Millares 3 3 2 2 3 2 2 3" xfId="9258" xr:uid="{00000000-0005-0000-0000-0000AD150000}"/>
    <cellStyle name="Millares 3 3 2 2 3 2 2 3 2" xfId="18011" xr:uid="{F63D144F-D726-4C16-AEC2-1CCE6C75C434}"/>
    <cellStyle name="Millares 3 3 2 2 3 2 2 3 2 2" xfId="53021" xr:uid="{73F8DB01-B815-4438-AF7B-6775E276DC5E}"/>
    <cellStyle name="Millares 3 3 2 2 3 2 2 3 2 3" xfId="35516" xr:uid="{1EE3E82F-EEB1-4857-85DC-2550F776AA9A}"/>
    <cellStyle name="Millares 3 3 2 2 3 2 2 3 3" xfId="44269" xr:uid="{82A2D77D-1983-4D56-B183-9C6EAB7BFDBC}"/>
    <cellStyle name="Millares 3 3 2 2 3 2 2 3 4" xfId="26764" xr:uid="{FB6BC9B7-DBA0-49DD-8C0C-67E644D8C4E0}"/>
    <cellStyle name="Millares 3 3 2 2 3 2 2 4" xfId="13635" xr:uid="{219F1858-2C8F-4B69-8DAD-B4AF4A3DA1F6}"/>
    <cellStyle name="Millares 3 3 2 2 3 2 2 4 2" xfId="48645" xr:uid="{CD779FC4-9B50-46CD-B794-FBE7AEE1C6EC}"/>
    <cellStyle name="Millares 3 3 2 2 3 2 2 4 3" xfId="31140" xr:uid="{C0CD673F-C44B-4D5E-81B3-E4F4299AFA96}"/>
    <cellStyle name="Millares 3 3 2 2 3 2 2 5" xfId="39893" xr:uid="{3A7DA590-5FD1-4E3C-A9E1-25C366C760E6}"/>
    <cellStyle name="Millares 3 3 2 2 3 2 2 6" xfId="22388" xr:uid="{380D8982-3903-475B-9E5C-EBB391E99B3A}"/>
    <cellStyle name="Millares 3 3 2 2 3 2 3" xfId="5975" xr:uid="{00000000-0005-0000-0000-0000AE150000}"/>
    <cellStyle name="Millares 3 3 2 2 3 2 3 2" xfId="10352" xr:uid="{00000000-0005-0000-0000-0000AF150000}"/>
    <cellStyle name="Millares 3 3 2 2 3 2 3 2 2" xfId="19105" xr:uid="{B359AA80-07AC-4056-8D83-8E2E2A66997D}"/>
    <cellStyle name="Millares 3 3 2 2 3 2 3 2 2 2" xfId="54115" xr:uid="{8D79E753-190B-4A53-9F9E-F111B0E541A1}"/>
    <cellStyle name="Millares 3 3 2 2 3 2 3 2 2 3" xfId="36610" xr:uid="{08AF576D-1D46-477B-86E7-21158998941D}"/>
    <cellStyle name="Millares 3 3 2 2 3 2 3 2 3" xfId="45363" xr:uid="{8C1CA991-65A0-439C-847B-853B17D12F88}"/>
    <cellStyle name="Millares 3 3 2 2 3 2 3 2 4" xfId="27858" xr:uid="{50EB33B9-123E-4FC4-9A8A-01A200BB9161}"/>
    <cellStyle name="Millares 3 3 2 2 3 2 3 3" xfId="14729" xr:uid="{1C31A2F4-8F96-4B01-9763-CE0C453DD5F9}"/>
    <cellStyle name="Millares 3 3 2 2 3 2 3 3 2" xfId="49739" xr:uid="{BE26FFFE-97C9-4EC9-AAA8-15A59283F362}"/>
    <cellStyle name="Millares 3 3 2 2 3 2 3 3 3" xfId="32234" xr:uid="{FE9E0757-EB1E-40E8-B1CE-049990BA2D83}"/>
    <cellStyle name="Millares 3 3 2 2 3 2 3 4" xfId="40987" xr:uid="{B318615D-EF91-4FA3-993C-5DDD5AE9CAEC}"/>
    <cellStyle name="Millares 3 3 2 2 3 2 3 5" xfId="23482" xr:uid="{4CFE30A9-433D-4C92-9EAA-8D2B4BA0BC2B}"/>
    <cellStyle name="Millares 3 3 2 2 3 2 4" xfId="8164" xr:uid="{00000000-0005-0000-0000-0000B0150000}"/>
    <cellStyle name="Millares 3 3 2 2 3 2 4 2" xfId="16917" xr:uid="{50C91C78-D5BD-4CF0-9715-CDECD1432F19}"/>
    <cellStyle name="Millares 3 3 2 2 3 2 4 2 2" xfId="51927" xr:uid="{9746E3D6-0758-48CB-AA80-9FD0082FAD6D}"/>
    <cellStyle name="Millares 3 3 2 2 3 2 4 2 3" xfId="34422" xr:uid="{977A2E1E-A06E-424F-BA83-C5BE05BF1D4D}"/>
    <cellStyle name="Millares 3 3 2 2 3 2 4 3" xfId="43175" xr:uid="{3F36EFAC-9AA1-440A-906F-FFD094EBBDAD}"/>
    <cellStyle name="Millares 3 3 2 2 3 2 4 4" xfId="25670" xr:uid="{D44364A4-0487-43FA-8DF2-1EDC43D6DE9B}"/>
    <cellStyle name="Millares 3 3 2 2 3 2 5" xfId="12541" xr:uid="{8E8CEDBE-524D-4442-92AF-FF4A2BEE1566}"/>
    <cellStyle name="Millares 3 3 2 2 3 2 5 2" xfId="47551" xr:uid="{1FFB1E39-A66D-401D-AFB5-3EC81F550B37}"/>
    <cellStyle name="Millares 3 3 2 2 3 2 5 3" xfId="30046" xr:uid="{D83DABD2-A5FB-4A50-9F98-A3004B4C55E0}"/>
    <cellStyle name="Millares 3 3 2 2 3 2 6" xfId="38799" xr:uid="{0FE06D2D-4A11-40E8-B542-A5ED8F2F39F4}"/>
    <cellStyle name="Millares 3 3 2 2 3 2 7" xfId="21294" xr:uid="{F29B91F9-0A8B-415E-B2FB-9E45982316D3}"/>
    <cellStyle name="Millares 3 3 2 2 3 3" xfId="4332" xr:uid="{00000000-0005-0000-0000-0000B1150000}"/>
    <cellStyle name="Millares 3 3 2 2 3 3 2" xfId="6521" xr:uid="{00000000-0005-0000-0000-0000B2150000}"/>
    <cellStyle name="Millares 3 3 2 2 3 3 2 2" xfId="10898" xr:uid="{00000000-0005-0000-0000-0000B3150000}"/>
    <cellStyle name="Millares 3 3 2 2 3 3 2 2 2" xfId="19651" xr:uid="{E13A09A7-2C96-42F1-8F04-72637AF7CD4C}"/>
    <cellStyle name="Millares 3 3 2 2 3 3 2 2 2 2" xfId="54661" xr:uid="{E2A72C99-02ED-4176-895F-3E7841BD94B4}"/>
    <cellStyle name="Millares 3 3 2 2 3 3 2 2 2 3" xfId="37156" xr:uid="{63980C5F-5DE1-4DB3-95FB-31A401C7487F}"/>
    <cellStyle name="Millares 3 3 2 2 3 3 2 2 3" xfId="45909" xr:uid="{D44E7C03-A7AB-4B82-AD2F-8A6BCC828FEC}"/>
    <cellStyle name="Millares 3 3 2 2 3 3 2 2 4" xfId="28404" xr:uid="{03214B7F-0820-49D3-BB61-F771C471833D}"/>
    <cellStyle name="Millares 3 3 2 2 3 3 2 3" xfId="15275" xr:uid="{A7B09E8D-2F12-439A-9CDE-EA17B46505CF}"/>
    <cellStyle name="Millares 3 3 2 2 3 3 2 3 2" xfId="50285" xr:uid="{54ADCD5D-BD47-46F2-9332-4C46B96A6AAC}"/>
    <cellStyle name="Millares 3 3 2 2 3 3 2 3 3" xfId="32780" xr:uid="{E9F522D4-7B63-4C74-AB3F-1ED88AF3E2D5}"/>
    <cellStyle name="Millares 3 3 2 2 3 3 2 4" xfId="41533" xr:uid="{F7B897C8-69B3-4BFE-BE5F-5E35B5B7CCEB}"/>
    <cellStyle name="Millares 3 3 2 2 3 3 2 5" xfId="24028" xr:uid="{227CAC3D-CADD-4DAE-B363-C5EF17ECA40D}"/>
    <cellStyle name="Millares 3 3 2 2 3 3 3" xfId="8710" xr:uid="{00000000-0005-0000-0000-0000B4150000}"/>
    <cellStyle name="Millares 3 3 2 2 3 3 3 2" xfId="17463" xr:uid="{0992C3A0-64B5-4D73-8C44-3BB65DB978B5}"/>
    <cellStyle name="Millares 3 3 2 2 3 3 3 2 2" xfId="52473" xr:uid="{B7B30DBD-2635-4A09-9A1C-F0F7224AC01D}"/>
    <cellStyle name="Millares 3 3 2 2 3 3 3 2 3" xfId="34968" xr:uid="{E7A6B853-B7FD-47A9-AAC0-C8BF22A4B779}"/>
    <cellStyle name="Millares 3 3 2 2 3 3 3 3" xfId="43721" xr:uid="{67C448FE-F967-4633-822D-2B0824084C9F}"/>
    <cellStyle name="Millares 3 3 2 2 3 3 3 4" xfId="26216" xr:uid="{D7C992A7-0D6E-498B-858B-0B97AEE67537}"/>
    <cellStyle name="Millares 3 3 2 2 3 3 4" xfId="13087" xr:uid="{147E2823-1857-46D2-8184-BF8BE2D37702}"/>
    <cellStyle name="Millares 3 3 2 2 3 3 4 2" xfId="48097" xr:uid="{814A19B3-21CB-41A5-99AF-C943FA7CE363}"/>
    <cellStyle name="Millares 3 3 2 2 3 3 4 3" xfId="30592" xr:uid="{48D1AFBA-56E9-4646-A19E-3A5508E5B0E4}"/>
    <cellStyle name="Millares 3 3 2 2 3 3 5" xfId="39345" xr:uid="{B4B1F5B5-FD95-4F0B-8978-9BDC5643EE41}"/>
    <cellStyle name="Millares 3 3 2 2 3 3 6" xfId="21840" xr:uid="{5F517401-8280-472A-AB96-FCED78D96B8C}"/>
    <cellStyle name="Millares 3 3 2 2 3 4" xfId="5427" xr:uid="{00000000-0005-0000-0000-0000B5150000}"/>
    <cellStyle name="Millares 3 3 2 2 3 4 2" xfId="9804" xr:uid="{00000000-0005-0000-0000-0000B6150000}"/>
    <cellStyle name="Millares 3 3 2 2 3 4 2 2" xfId="18557" xr:uid="{9F793B89-107D-4060-AEE9-1001DA81A7FE}"/>
    <cellStyle name="Millares 3 3 2 2 3 4 2 2 2" xfId="53567" xr:uid="{9402ACA4-CF73-48B9-908E-ADFFD9F32262}"/>
    <cellStyle name="Millares 3 3 2 2 3 4 2 2 3" xfId="36062" xr:uid="{C5386D58-3107-49D9-BF29-FFC801105DDF}"/>
    <cellStyle name="Millares 3 3 2 2 3 4 2 3" xfId="44815" xr:uid="{23BE67BA-F784-40FC-B0BA-40077FA6CF1A}"/>
    <cellStyle name="Millares 3 3 2 2 3 4 2 4" xfId="27310" xr:uid="{9E814BCC-F9C1-453F-A9D3-8AD9F88249B1}"/>
    <cellStyle name="Millares 3 3 2 2 3 4 3" xfId="14181" xr:uid="{75387B07-698A-4E3C-A455-510420C071E0}"/>
    <cellStyle name="Millares 3 3 2 2 3 4 3 2" xfId="49191" xr:uid="{01E20A3F-582A-480A-ABCD-47FC2B3A9564}"/>
    <cellStyle name="Millares 3 3 2 2 3 4 3 3" xfId="31686" xr:uid="{BE212C31-710B-44BE-A679-7DB12706B511}"/>
    <cellStyle name="Millares 3 3 2 2 3 4 4" xfId="40439" xr:uid="{B73D9CDD-A1CE-4499-81A6-492F40DA5EC4}"/>
    <cellStyle name="Millares 3 3 2 2 3 4 5" xfId="22934" xr:uid="{1A8B91E8-712E-4F30-8E92-FAC4AFBF3644}"/>
    <cellStyle name="Millares 3 3 2 2 3 5" xfId="7616" xr:uid="{00000000-0005-0000-0000-0000B7150000}"/>
    <cellStyle name="Millares 3 3 2 2 3 5 2" xfId="16369" xr:uid="{B5C2CBD1-32C9-4F3E-9CD6-5C8075CFFA4A}"/>
    <cellStyle name="Millares 3 3 2 2 3 5 2 2" xfId="51379" xr:uid="{49B30120-B640-44DE-8A56-77B424483EFC}"/>
    <cellStyle name="Millares 3 3 2 2 3 5 2 3" xfId="33874" xr:uid="{9F13595F-2081-4ECD-A2CA-DB3D1433D805}"/>
    <cellStyle name="Millares 3 3 2 2 3 5 3" xfId="42627" xr:uid="{7D358A0A-3367-4F75-8B61-8F76765302F7}"/>
    <cellStyle name="Millares 3 3 2 2 3 5 4" xfId="25122" xr:uid="{8E817ADA-865B-44CB-857C-CD41E5568A17}"/>
    <cellStyle name="Millares 3 3 2 2 3 6" xfId="11993" xr:uid="{E230284C-00A4-4999-B4C3-85FD1166AD19}"/>
    <cellStyle name="Millares 3 3 2 2 3 6 2" xfId="47003" xr:uid="{D4BBF9AB-7613-4B2B-AF9F-92B7F8F1660F}"/>
    <cellStyle name="Millares 3 3 2 2 3 6 3" xfId="29498" xr:uid="{B67FFD64-0DEA-4B85-90C8-DF2040EFF17B}"/>
    <cellStyle name="Millares 3 3 2 2 3 7" xfId="38251" xr:uid="{D877D735-E105-4237-8F7B-5BD466616B0C}"/>
    <cellStyle name="Millares 3 3 2 2 3 8" xfId="20746" xr:uid="{C964AD3D-5BD4-47DC-B905-8B75E2C19CE6}"/>
    <cellStyle name="Millares 3 3 2 2 4" xfId="3510" xr:uid="{00000000-0005-0000-0000-0000B8150000}"/>
    <cellStyle name="Millares 3 3 2 2 4 2" xfId="4606" xr:uid="{00000000-0005-0000-0000-0000B9150000}"/>
    <cellStyle name="Millares 3 3 2 2 4 2 2" xfId="6795" xr:uid="{00000000-0005-0000-0000-0000BA150000}"/>
    <cellStyle name="Millares 3 3 2 2 4 2 2 2" xfId="11172" xr:uid="{00000000-0005-0000-0000-0000BB150000}"/>
    <cellStyle name="Millares 3 3 2 2 4 2 2 2 2" xfId="19925" xr:uid="{F76273AB-547F-4E2E-85E1-E58225B267DC}"/>
    <cellStyle name="Millares 3 3 2 2 4 2 2 2 2 2" xfId="54935" xr:uid="{8F9AA32B-FB0F-4F0B-AFF0-BCEAE91F845C}"/>
    <cellStyle name="Millares 3 3 2 2 4 2 2 2 2 3" xfId="37430" xr:uid="{BA527415-EC29-4E48-B6AE-25EFCB014B7B}"/>
    <cellStyle name="Millares 3 3 2 2 4 2 2 2 3" xfId="46183" xr:uid="{D91F314F-F4BA-40FA-97E8-4978037320C1}"/>
    <cellStyle name="Millares 3 3 2 2 4 2 2 2 4" xfId="28678" xr:uid="{F1032531-BE0C-4507-8436-6D53B998518D}"/>
    <cellStyle name="Millares 3 3 2 2 4 2 2 3" xfId="15549" xr:uid="{71E5721A-93BB-44F8-9596-70EFF03AE972}"/>
    <cellStyle name="Millares 3 3 2 2 4 2 2 3 2" xfId="50559" xr:uid="{A948704F-BD24-4BCC-AA8C-30D2B4FD0739}"/>
    <cellStyle name="Millares 3 3 2 2 4 2 2 3 3" xfId="33054" xr:uid="{F99A80B2-6660-4AAF-8E1B-5AF92657C43B}"/>
    <cellStyle name="Millares 3 3 2 2 4 2 2 4" xfId="41807" xr:uid="{0024DD48-B817-42B0-88A0-CEB08BAAA389}"/>
    <cellStyle name="Millares 3 3 2 2 4 2 2 5" xfId="24302" xr:uid="{BEF5E4E3-D414-4F9B-9E3A-531A30325CB3}"/>
    <cellStyle name="Millares 3 3 2 2 4 2 3" xfId="8984" xr:uid="{00000000-0005-0000-0000-0000BC150000}"/>
    <cellStyle name="Millares 3 3 2 2 4 2 3 2" xfId="17737" xr:uid="{A152FE4B-35A2-4B94-9CD5-A45C8F4FAFCC}"/>
    <cellStyle name="Millares 3 3 2 2 4 2 3 2 2" xfId="52747" xr:uid="{A956A705-44B7-4086-85BF-202299FED770}"/>
    <cellStyle name="Millares 3 3 2 2 4 2 3 2 3" xfId="35242" xr:uid="{BB700298-FBED-47EB-84BD-8826F8D5F82A}"/>
    <cellStyle name="Millares 3 3 2 2 4 2 3 3" xfId="43995" xr:uid="{510BD9AF-9B18-4921-BB95-3ED562599D9C}"/>
    <cellStyle name="Millares 3 3 2 2 4 2 3 4" xfId="26490" xr:uid="{B826CB96-5793-4AE9-9219-6BADF7FF5E9D}"/>
    <cellStyle name="Millares 3 3 2 2 4 2 4" xfId="13361" xr:uid="{8C832C6D-3285-48E2-8D4A-B758B5278BB7}"/>
    <cellStyle name="Millares 3 3 2 2 4 2 4 2" xfId="48371" xr:uid="{400CF1AD-C485-4952-AA02-891ACA6A99C6}"/>
    <cellStyle name="Millares 3 3 2 2 4 2 4 3" xfId="30866" xr:uid="{D9EA4FF0-8602-4A52-A96C-4C12DB78C989}"/>
    <cellStyle name="Millares 3 3 2 2 4 2 5" xfId="39619" xr:uid="{96CDE4A4-F7CE-435A-9A7D-CC37D60DA671}"/>
    <cellStyle name="Millares 3 3 2 2 4 2 6" xfId="22114" xr:uid="{3E90E4AC-F3B0-4CB2-9219-F7FAE2BE8ABD}"/>
    <cellStyle name="Millares 3 3 2 2 4 3" xfId="5701" xr:uid="{00000000-0005-0000-0000-0000BD150000}"/>
    <cellStyle name="Millares 3 3 2 2 4 3 2" xfId="10078" xr:uid="{00000000-0005-0000-0000-0000BE150000}"/>
    <cellStyle name="Millares 3 3 2 2 4 3 2 2" xfId="18831" xr:uid="{17059349-8981-4E55-A494-FBEC1C7262AE}"/>
    <cellStyle name="Millares 3 3 2 2 4 3 2 2 2" xfId="53841" xr:uid="{88CE5322-C51A-49D8-B8CF-8BAC3CBA9208}"/>
    <cellStyle name="Millares 3 3 2 2 4 3 2 2 3" xfId="36336" xr:uid="{2A47AC88-85DF-4E0C-A494-CF2BF0859D64}"/>
    <cellStyle name="Millares 3 3 2 2 4 3 2 3" xfId="45089" xr:uid="{5B3CC755-21B2-4221-B0D5-18F7C7AE1781}"/>
    <cellStyle name="Millares 3 3 2 2 4 3 2 4" xfId="27584" xr:uid="{6C2A7BE1-3FD7-4207-8DCA-5A5E7ECD50C2}"/>
    <cellStyle name="Millares 3 3 2 2 4 3 3" xfId="14455" xr:uid="{0C05E954-6B57-4D12-9E66-D6A3A0904627}"/>
    <cellStyle name="Millares 3 3 2 2 4 3 3 2" xfId="49465" xr:uid="{01BC607E-2A97-4DDC-BA7B-AE2FAE0FDBE2}"/>
    <cellStyle name="Millares 3 3 2 2 4 3 3 3" xfId="31960" xr:uid="{84A26C96-A741-472F-9F51-918D3DA04E67}"/>
    <cellStyle name="Millares 3 3 2 2 4 3 4" xfId="40713" xr:uid="{9E54ED8D-A348-4742-95A1-96B88D0F3DD1}"/>
    <cellStyle name="Millares 3 3 2 2 4 3 5" xfId="23208" xr:uid="{29529207-AA6B-45A3-8165-CF0D720F466D}"/>
    <cellStyle name="Millares 3 3 2 2 4 4" xfId="7890" xr:uid="{00000000-0005-0000-0000-0000BF150000}"/>
    <cellStyle name="Millares 3 3 2 2 4 4 2" xfId="16643" xr:uid="{77B30FD2-0C1D-4D28-BF75-B1C089F4EB9F}"/>
    <cellStyle name="Millares 3 3 2 2 4 4 2 2" xfId="51653" xr:uid="{BC8F675F-231D-491C-A05C-544BD26E3DFF}"/>
    <cellStyle name="Millares 3 3 2 2 4 4 2 3" xfId="34148" xr:uid="{01546FE1-44A6-4B94-90C3-60CEC39D478D}"/>
    <cellStyle name="Millares 3 3 2 2 4 4 3" xfId="42901" xr:uid="{7412F88A-97C2-4289-B59F-D1120A355905}"/>
    <cellStyle name="Millares 3 3 2 2 4 4 4" xfId="25396" xr:uid="{05D12857-F2ED-4AEA-87F6-7A502EFA7B27}"/>
    <cellStyle name="Millares 3 3 2 2 4 5" xfId="12267" xr:uid="{8AE16042-348D-499C-840C-C17945FF5E02}"/>
    <cellStyle name="Millares 3 3 2 2 4 5 2" xfId="47277" xr:uid="{D5D96EA1-45E7-4D42-918B-0DEBC7C0672A}"/>
    <cellStyle name="Millares 3 3 2 2 4 5 3" xfId="29772" xr:uid="{EC402538-4B60-45DA-B415-B6662EFBD318}"/>
    <cellStyle name="Millares 3 3 2 2 4 6" xfId="38525" xr:uid="{DADFBAE7-D84D-4DAD-8422-2D08B6DC0706}"/>
    <cellStyle name="Millares 3 3 2 2 4 7" xfId="21020" xr:uid="{10202FDD-3B74-4FC0-B31D-7CE1690FF67D}"/>
    <cellStyle name="Millares 3 3 2 2 5" xfId="4058" xr:uid="{00000000-0005-0000-0000-0000C0150000}"/>
    <cellStyle name="Millares 3 3 2 2 5 2" xfId="6247" xr:uid="{00000000-0005-0000-0000-0000C1150000}"/>
    <cellStyle name="Millares 3 3 2 2 5 2 2" xfId="10624" xr:uid="{00000000-0005-0000-0000-0000C2150000}"/>
    <cellStyle name="Millares 3 3 2 2 5 2 2 2" xfId="19377" xr:uid="{6F3A0E4A-8380-46DB-B9FB-660AB99835BF}"/>
    <cellStyle name="Millares 3 3 2 2 5 2 2 2 2" xfId="54387" xr:uid="{BAE620C4-A82E-4CA6-B0CD-9B3713F1E1C0}"/>
    <cellStyle name="Millares 3 3 2 2 5 2 2 2 3" xfId="36882" xr:uid="{950CEE8D-596D-4CB2-B9E9-DBA51171AE0E}"/>
    <cellStyle name="Millares 3 3 2 2 5 2 2 3" xfId="45635" xr:uid="{60041614-B22C-4180-AD6B-A5392D2E6134}"/>
    <cellStyle name="Millares 3 3 2 2 5 2 2 4" xfId="28130" xr:uid="{43422236-05DB-4361-A6D1-EC42108E72B5}"/>
    <cellStyle name="Millares 3 3 2 2 5 2 3" xfId="15001" xr:uid="{F01CF0BF-70D5-41FB-AACC-D3ED90599787}"/>
    <cellStyle name="Millares 3 3 2 2 5 2 3 2" xfId="50011" xr:uid="{368D9E72-5613-465F-A5D0-A542FDFF53CC}"/>
    <cellStyle name="Millares 3 3 2 2 5 2 3 3" xfId="32506" xr:uid="{3C5795CD-D36D-4806-A00B-8A02823006D8}"/>
    <cellStyle name="Millares 3 3 2 2 5 2 4" xfId="41259" xr:uid="{A6B93098-2E3F-4A56-852B-2184FC3F3422}"/>
    <cellStyle name="Millares 3 3 2 2 5 2 5" xfId="23754" xr:uid="{900799FD-1404-44F9-B484-23FB43512447}"/>
    <cellStyle name="Millares 3 3 2 2 5 3" xfId="8436" xr:uid="{00000000-0005-0000-0000-0000C3150000}"/>
    <cellStyle name="Millares 3 3 2 2 5 3 2" xfId="17189" xr:uid="{FD4CD19E-F0EB-4574-B4C4-A6DBC4C4109D}"/>
    <cellStyle name="Millares 3 3 2 2 5 3 2 2" xfId="52199" xr:uid="{5F629191-60A7-4004-B753-42D3648E2D73}"/>
    <cellStyle name="Millares 3 3 2 2 5 3 2 3" xfId="34694" xr:uid="{A14E5283-269F-4E0C-95C6-DF1B70F68763}"/>
    <cellStyle name="Millares 3 3 2 2 5 3 3" xfId="43447" xr:uid="{6B93BFDE-CDB1-4F3B-85AE-467CA2AC4896}"/>
    <cellStyle name="Millares 3 3 2 2 5 3 4" xfId="25942" xr:uid="{D4F9FCC1-5655-4692-B1F3-233D88711697}"/>
    <cellStyle name="Millares 3 3 2 2 5 4" xfId="12813" xr:uid="{C07BAA5E-82F5-4051-A725-34D10516B6B9}"/>
    <cellStyle name="Millares 3 3 2 2 5 4 2" xfId="47823" xr:uid="{B2623F56-4257-411C-9500-AD2693A9173A}"/>
    <cellStyle name="Millares 3 3 2 2 5 4 3" xfId="30318" xr:uid="{EADD209F-CEB7-48E8-A0B6-D9CE2B787DFA}"/>
    <cellStyle name="Millares 3 3 2 2 5 5" xfId="39071" xr:uid="{ED7F113A-898F-4CB7-B258-953A9E928647}"/>
    <cellStyle name="Millares 3 3 2 2 5 6" xfId="21566" xr:uid="{76B130C4-6D7E-4994-BF9F-90A2402BAA47}"/>
    <cellStyle name="Millares 3 3 2 2 6" xfId="5153" xr:uid="{00000000-0005-0000-0000-0000C4150000}"/>
    <cellStyle name="Millares 3 3 2 2 6 2" xfId="9530" xr:uid="{00000000-0005-0000-0000-0000C5150000}"/>
    <cellStyle name="Millares 3 3 2 2 6 2 2" xfId="18283" xr:uid="{6C8F7953-2B39-4E71-8C5B-B0E65CD1E0CB}"/>
    <cellStyle name="Millares 3 3 2 2 6 2 2 2" xfId="53293" xr:uid="{CDB94287-B6C2-40A0-B60B-79EACEF5D71E}"/>
    <cellStyle name="Millares 3 3 2 2 6 2 2 3" xfId="35788" xr:uid="{83D945A7-956F-477E-8780-0BBC727E191B}"/>
    <cellStyle name="Millares 3 3 2 2 6 2 3" xfId="44541" xr:uid="{C742381D-633F-43A4-90E8-67FC7E1E5A79}"/>
    <cellStyle name="Millares 3 3 2 2 6 2 4" xfId="27036" xr:uid="{EAFB828E-B786-4AA1-A5AB-8A53819364B3}"/>
    <cellStyle name="Millares 3 3 2 2 6 3" xfId="13907" xr:uid="{7E2B7811-D863-442E-9D1C-80A7622EB335}"/>
    <cellStyle name="Millares 3 3 2 2 6 3 2" xfId="48917" xr:uid="{81552C22-4E07-4413-A2BC-C186FA54535C}"/>
    <cellStyle name="Millares 3 3 2 2 6 3 3" xfId="31412" xr:uid="{7A3DA296-A1C0-452C-AA9B-B48DA3EC2E68}"/>
    <cellStyle name="Millares 3 3 2 2 6 4" xfId="40165" xr:uid="{7E1D9BF7-D5EE-440C-B6ED-FA8A62FAE994}"/>
    <cellStyle name="Millares 3 3 2 2 6 5" xfId="22660" xr:uid="{0EA8071B-FEB9-4491-B3E2-88A5B938E511}"/>
    <cellStyle name="Millares 3 3 2 2 7" xfId="7342" xr:uid="{00000000-0005-0000-0000-0000C6150000}"/>
    <cellStyle name="Millares 3 3 2 2 7 2" xfId="16095" xr:uid="{DD25D1A3-EA75-432C-9C56-89A64BA26DBF}"/>
    <cellStyle name="Millares 3 3 2 2 7 2 2" xfId="51105" xr:uid="{3E03F39D-8516-409E-977D-CC105769E132}"/>
    <cellStyle name="Millares 3 3 2 2 7 2 3" xfId="33600" xr:uid="{A6C8DD6A-6B50-4989-9633-A7281846BBA6}"/>
    <cellStyle name="Millares 3 3 2 2 7 3" xfId="42353" xr:uid="{23DBE0A7-4DB2-4918-B0EA-689D0957947C}"/>
    <cellStyle name="Millares 3 3 2 2 7 4" xfId="24848" xr:uid="{1CDCD80A-5AE3-4DAC-A40B-6CA07DEB24E3}"/>
    <cellStyle name="Millares 3 3 2 2 8" xfId="11719" xr:uid="{8BA12CE8-4020-4299-97B0-DE3453BF6401}"/>
    <cellStyle name="Millares 3 3 2 2 8 2" xfId="46729" xr:uid="{DF73D606-19F7-4D12-9299-5E7D68C7BFB8}"/>
    <cellStyle name="Millares 3 3 2 2 8 3" xfId="29224" xr:uid="{36340405-2F32-4B10-8EF8-DBA4C45F02D7}"/>
    <cellStyle name="Millares 3 3 2 2 9" xfId="37977" xr:uid="{E2DE156E-44BE-4E11-A44C-4DEC2F3A31B1}"/>
    <cellStyle name="Millares 3 3 2 3" xfId="3010" xr:uid="{00000000-0005-0000-0000-0000C7150000}"/>
    <cellStyle name="Millares 3 3 2 3 2" xfId="3286" xr:uid="{00000000-0005-0000-0000-0000C8150000}"/>
    <cellStyle name="Millares 3 3 2 3 2 2" xfId="3839" xr:uid="{00000000-0005-0000-0000-0000C9150000}"/>
    <cellStyle name="Millares 3 3 2 3 2 2 2" xfId="4935" xr:uid="{00000000-0005-0000-0000-0000CA150000}"/>
    <cellStyle name="Millares 3 3 2 3 2 2 2 2" xfId="7124" xr:uid="{00000000-0005-0000-0000-0000CB150000}"/>
    <cellStyle name="Millares 3 3 2 3 2 2 2 2 2" xfId="11501" xr:uid="{00000000-0005-0000-0000-0000CC150000}"/>
    <cellStyle name="Millares 3 3 2 3 2 2 2 2 2 2" xfId="20254" xr:uid="{486A48AA-F7F7-4922-973B-8CC5C9125140}"/>
    <cellStyle name="Millares 3 3 2 3 2 2 2 2 2 2 2" xfId="55264" xr:uid="{5FCB656B-91DF-4B37-B74C-7DBEBE5D4E83}"/>
    <cellStyle name="Millares 3 3 2 3 2 2 2 2 2 2 3" xfId="37759" xr:uid="{C826F318-2D53-4CFF-94E5-CDF0342CA3AC}"/>
    <cellStyle name="Millares 3 3 2 3 2 2 2 2 2 3" xfId="46512" xr:uid="{979E731D-59D3-4913-9DB4-7573E149AE68}"/>
    <cellStyle name="Millares 3 3 2 3 2 2 2 2 2 4" xfId="29007" xr:uid="{691F3B8B-46E6-4B4F-924B-DD3D3C266992}"/>
    <cellStyle name="Millares 3 3 2 3 2 2 2 2 3" xfId="15878" xr:uid="{95D701BF-68DE-49F2-B9ED-52414565FA06}"/>
    <cellStyle name="Millares 3 3 2 3 2 2 2 2 3 2" xfId="50888" xr:uid="{5459AA32-49E1-4A6E-B85F-240A0177ECE2}"/>
    <cellStyle name="Millares 3 3 2 3 2 2 2 2 3 3" xfId="33383" xr:uid="{B0AF397E-43B7-4E0F-B99C-7374F9E5C82B}"/>
    <cellStyle name="Millares 3 3 2 3 2 2 2 2 4" xfId="42136" xr:uid="{3C44DDFE-4614-421B-A095-EC7939B0575F}"/>
    <cellStyle name="Millares 3 3 2 3 2 2 2 2 5" xfId="24631" xr:uid="{BFE9D338-F696-4592-8CB6-57D81DC983E8}"/>
    <cellStyle name="Millares 3 3 2 3 2 2 2 3" xfId="9313" xr:uid="{00000000-0005-0000-0000-0000CD150000}"/>
    <cellStyle name="Millares 3 3 2 3 2 2 2 3 2" xfId="18066" xr:uid="{9C66DD2C-5A58-42E1-A934-A416230416CA}"/>
    <cellStyle name="Millares 3 3 2 3 2 2 2 3 2 2" xfId="53076" xr:uid="{292F71F7-3671-4AED-BDBB-11355A39B2B6}"/>
    <cellStyle name="Millares 3 3 2 3 2 2 2 3 2 3" xfId="35571" xr:uid="{0BB93726-0A3D-4AC5-A882-7369407633DE}"/>
    <cellStyle name="Millares 3 3 2 3 2 2 2 3 3" xfId="44324" xr:uid="{27F84FD3-9DFB-414A-893C-6E9BB7004571}"/>
    <cellStyle name="Millares 3 3 2 3 2 2 2 3 4" xfId="26819" xr:uid="{9D5C9C90-4FC7-48D5-9F99-AAA6145E84A9}"/>
    <cellStyle name="Millares 3 3 2 3 2 2 2 4" xfId="13690" xr:uid="{5D3B1444-FFE9-4B19-A889-AD5ED7009699}"/>
    <cellStyle name="Millares 3 3 2 3 2 2 2 4 2" xfId="48700" xr:uid="{96AD94FB-6A55-4568-9080-429BA20E2F95}"/>
    <cellStyle name="Millares 3 3 2 3 2 2 2 4 3" xfId="31195" xr:uid="{31A6DA78-0911-4884-8158-69372D34F20E}"/>
    <cellStyle name="Millares 3 3 2 3 2 2 2 5" xfId="39948" xr:uid="{34182AD3-8473-42A3-B2BD-9C606CFD0974}"/>
    <cellStyle name="Millares 3 3 2 3 2 2 2 6" xfId="22443" xr:uid="{AC72E757-B450-4EDD-BCFB-DAB360482E9A}"/>
    <cellStyle name="Millares 3 3 2 3 2 2 3" xfId="6030" xr:uid="{00000000-0005-0000-0000-0000CE150000}"/>
    <cellStyle name="Millares 3 3 2 3 2 2 3 2" xfId="10407" xr:uid="{00000000-0005-0000-0000-0000CF150000}"/>
    <cellStyle name="Millares 3 3 2 3 2 2 3 2 2" xfId="19160" xr:uid="{A3D4A2F5-F437-4CD4-9615-4F63BD063166}"/>
    <cellStyle name="Millares 3 3 2 3 2 2 3 2 2 2" xfId="54170" xr:uid="{BDF0999F-5473-4114-9D25-77D4C2FD4C5A}"/>
    <cellStyle name="Millares 3 3 2 3 2 2 3 2 2 3" xfId="36665" xr:uid="{353EF0FA-0D59-479A-8958-924BB87B917E}"/>
    <cellStyle name="Millares 3 3 2 3 2 2 3 2 3" xfId="45418" xr:uid="{42CDB436-D16F-4C42-8532-C62F2972B9A3}"/>
    <cellStyle name="Millares 3 3 2 3 2 2 3 2 4" xfId="27913" xr:uid="{D23B0D6A-C08C-424A-8D45-F3F3C5BED245}"/>
    <cellStyle name="Millares 3 3 2 3 2 2 3 3" xfId="14784" xr:uid="{F61FB9A7-954C-48FC-A0DC-25967AB14506}"/>
    <cellStyle name="Millares 3 3 2 3 2 2 3 3 2" xfId="49794" xr:uid="{6FC47486-5244-45C5-B315-20C1ADDE56C9}"/>
    <cellStyle name="Millares 3 3 2 3 2 2 3 3 3" xfId="32289" xr:uid="{7FD59A74-CA2F-4089-88FD-3496A0E38491}"/>
    <cellStyle name="Millares 3 3 2 3 2 2 3 4" xfId="41042" xr:uid="{3DD54273-EFD4-449E-8DED-E4B63D754379}"/>
    <cellStyle name="Millares 3 3 2 3 2 2 3 5" xfId="23537" xr:uid="{5F44E0A2-BE0E-490C-9546-8E1B3D2003A1}"/>
    <cellStyle name="Millares 3 3 2 3 2 2 4" xfId="8219" xr:uid="{00000000-0005-0000-0000-0000D0150000}"/>
    <cellStyle name="Millares 3 3 2 3 2 2 4 2" xfId="16972" xr:uid="{7CC1DD84-900B-48FD-B275-30AA04AF5A8D}"/>
    <cellStyle name="Millares 3 3 2 3 2 2 4 2 2" xfId="51982" xr:uid="{6DBC47A5-DD9C-44A8-BD4A-F7B7EED6B408}"/>
    <cellStyle name="Millares 3 3 2 3 2 2 4 2 3" xfId="34477" xr:uid="{A89BC51D-4872-48F8-926B-4E19544EC298}"/>
    <cellStyle name="Millares 3 3 2 3 2 2 4 3" xfId="43230" xr:uid="{30E5EFD8-EBCF-4876-BE0D-6B6D6F67F68B}"/>
    <cellStyle name="Millares 3 3 2 3 2 2 4 4" xfId="25725" xr:uid="{B3EF9EAA-07CB-4FB7-8A08-75275B7B9DD7}"/>
    <cellStyle name="Millares 3 3 2 3 2 2 5" xfId="12596" xr:uid="{2088945A-6473-4CF0-8393-B64925F6855B}"/>
    <cellStyle name="Millares 3 3 2 3 2 2 5 2" xfId="47606" xr:uid="{CA7AF41B-5832-4FD2-9222-ED1EEB083CCC}"/>
    <cellStyle name="Millares 3 3 2 3 2 2 5 3" xfId="30101" xr:uid="{692AEA5A-CC90-4004-AADE-AFD3825B92B7}"/>
    <cellStyle name="Millares 3 3 2 3 2 2 6" xfId="38854" xr:uid="{34459A03-8569-4E99-8DCE-0D6B97C63A0A}"/>
    <cellStyle name="Millares 3 3 2 3 2 2 7" xfId="21349" xr:uid="{45413690-9C90-4058-B402-89E60F0E05E8}"/>
    <cellStyle name="Millares 3 3 2 3 2 3" xfId="4387" xr:uid="{00000000-0005-0000-0000-0000D1150000}"/>
    <cellStyle name="Millares 3 3 2 3 2 3 2" xfId="6576" xr:uid="{00000000-0005-0000-0000-0000D2150000}"/>
    <cellStyle name="Millares 3 3 2 3 2 3 2 2" xfId="10953" xr:uid="{00000000-0005-0000-0000-0000D3150000}"/>
    <cellStyle name="Millares 3 3 2 3 2 3 2 2 2" xfId="19706" xr:uid="{BE3F97B7-4FDB-42BB-95E1-497E5F129BEF}"/>
    <cellStyle name="Millares 3 3 2 3 2 3 2 2 2 2" xfId="54716" xr:uid="{13FB0790-68C9-4477-BD40-6A0F45C51914}"/>
    <cellStyle name="Millares 3 3 2 3 2 3 2 2 2 3" xfId="37211" xr:uid="{89B3B849-8FF3-4B4C-99C4-E9B33FA3AF43}"/>
    <cellStyle name="Millares 3 3 2 3 2 3 2 2 3" xfId="45964" xr:uid="{F38E7C1A-1C74-4A02-9B27-8AC8000DBDB6}"/>
    <cellStyle name="Millares 3 3 2 3 2 3 2 2 4" xfId="28459" xr:uid="{6A163761-13DA-4544-8950-B72CC2894921}"/>
    <cellStyle name="Millares 3 3 2 3 2 3 2 3" xfId="15330" xr:uid="{590C4667-AB82-499F-AB8E-BD5052F1D7FA}"/>
    <cellStyle name="Millares 3 3 2 3 2 3 2 3 2" xfId="50340" xr:uid="{EB05261C-A9F0-4EE0-AD96-8B1CA709DCAF}"/>
    <cellStyle name="Millares 3 3 2 3 2 3 2 3 3" xfId="32835" xr:uid="{8FA8E436-3B8E-46F3-84B3-6C3931F0E427}"/>
    <cellStyle name="Millares 3 3 2 3 2 3 2 4" xfId="41588" xr:uid="{AB4CD6B5-FCC5-495C-8881-36B20FB495B7}"/>
    <cellStyle name="Millares 3 3 2 3 2 3 2 5" xfId="24083" xr:uid="{B0445D96-C8FD-43AD-A6B6-1067AC048E8A}"/>
    <cellStyle name="Millares 3 3 2 3 2 3 3" xfId="8765" xr:uid="{00000000-0005-0000-0000-0000D4150000}"/>
    <cellStyle name="Millares 3 3 2 3 2 3 3 2" xfId="17518" xr:uid="{6FA780AA-555F-4593-B57E-05BD332E2C6F}"/>
    <cellStyle name="Millares 3 3 2 3 2 3 3 2 2" xfId="52528" xr:uid="{8328BC47-9392-4565-A042-372D03CD1A84}"/>
    <cellStyle name="Millares 3 3 2 3 2 3 3 2 3" xfId="35023" xr:uid="{646CE3FA-4A4A-4D8C-8808-6BAB3E4BC3EA}"/>
    <cellStyle name="Millares 3 3 2 3 2 3 3 3" xfId="43776" xr:uid="{C1B3E22F-A0E2-47DF-953C-74161B86E1BE}"/>
    <cellStyle name="Millares 3 3 2 3 2 3 3 4" xfId="26271" xr:uid="{36CCB60A-2B0A-48E4-9921-2F94B254EA2D}"/>
    <cellStyle name="Millares 3 3 2 3 2 3 4" xfId="13142" xr:uid="{195817CD-CD22-41D6-90F2-A8AC2449BEDF}"/>
    <cellStyle name="Millares 3 3 2 3 2 3 4 2" xfId="48152" xr:uid="{074AADAD-1AF9-411F-949D-A16792E35F5C}"/>
    <cellStyle name="Millares 3 3 2 3 2 3 4 3" xfId="30647" xr:uid="{2597F355-0CF7-4A50-A121-736A1862CFCF}"/>
    <cellStyle name="Millares 3 3 2 3 2 3 5" xfId="39400" xr:uid="{21FF055F-6883-4FA2-B150-F0A5F2D1E407}"/>
    <cellStyle name="Millares 3 3 2 3 2 3 6" xfId="21895" xr:uid="{42905CE5-2DD7-4B2C-B894-AD81381089FC}"/>
    <cellStyle name="Millares 3 3 2 3 2 4" xfId="5482" xr:uid="{00000000-0005-0000-0000-0000D5150000}"/>
    <cellStyle name="Millares 3 3 2 3 2 4 2" xfId="9859" xr:uid="{00000000-0005-0000-0000-0000D6150000}"/>
    <cellStyle name="Millares 3 3 2 3 2 4 2 2" xfId="18612" xr:uid="{A9EEF4CD-DC97-4B08-B586-30B1A821F76D}"/>
    <cellStyle name="Millares 3 3 2 3 2 4 2 2 2" xfId="53622" xr:uid="{AF796F77-DEDA-4F9A-8FFD-20ABDE2AE814}"/>
    <cellStyle name="Millares 3 3 2 3 2 4 2 2 3" xfId="36117" xr:uid="{8795ACFC-6204-4676-993D-B1998F2F1280}"/>
    <cellStyle name="Millares 3 3 2 3 2 4 2 3" xfId="44870" xr:uid="{37001A79-AE38-446A-8143-16A49090EAB1}"/>
    <cellStyle name="Millares 3 3 2 3 2 4 2 4" xfId="27365" xr:uid="{F189F23F-FD3D-48D3-8036-E40147F1FED4}"/>
    <cellStyle name="Millares 3 3 2 3 2 4 3" xfId="14236" xr:uid="{0D0CF79D-E9AF-40A2-90F5-A9E7C4769F0A}"/>
    <cellStyle name="Millares 3 3 2 3 2 4 3 2" xfId="49246" xr:uid="{F06EA953-89F7-43E7-9195-305B085458CD}"/>
    <cellStyle name="Millares 3 3 2 3 2 4 3 3" xfId="31741" xr:uid="{C3C91520-718A-4504-8040-7F217799B090}"/>
    <cellStyle name="Millares 3 3 2 3 2 4 4" xfId="40494" xr:uid="{B8BB2A40-6B86-4DB2-9C9D-1007A4C72920}"/>
    <cellStyle name="Millares 3 3 2 3 2 4 5" xfId="22989" xr:uid="{1389102D-35F5-4D33-A4BA-740DA01B378A}"/>
    <cellStyle name="Millares 3 3 2 3 2 5" xfId="7671" xr:uid="{00000000-0005-0000-0000-0000D7150000}"/>
    <cellStyle name="Millares 3 3 2 3 2 5 2" xfId="16424" xr:uid="{5BEC31BA-CF77-4785-AB39-FA5EC8FDA1A0}"/>
    <cellStyle name="Millares 3 3 2 3 2 5 2 2" xfId="51434" xr:uid="{E9C7503D-D859-49F7-8795-F4D7D9FEBD0A}"/>
    <cellStyle name="Millares 3 3 2 3 2 5 2 3" xfId="33929" xr:uid="{45B50EE4-2C80-4D4A-A505-8175312BD914}"/>
    <cellStyle name="Millares 3 3 2 3 2 5 3" xfId="42682" xr:uid="{88F6B31F-35E7-49D9-A72D-63A1D0229459}"/>
    <cellStyle name="Millares 3 3 2 3 2 5 4" xfId="25177" xr:uid="{5DA4D6CE-A5AF-40E1-B1E2-D667CFC13797}"/>
    <cellStyle name="Millares 3 3 2 3 2 6" xfId="12048" xr:uid="{2C8ACCF2-2F9C-4C50-9CE9-C35CDFEB5B5D}"/>
    <cellStyle name="Millares 3 3 2 3 2 6 2" xfId="47058" xr:uid="{0B792E9F-0068-4EF1-8AA1-C6A0BB99D785}"/>
    <cellStyle name="Millares 3 3 2 3 2 6 3" xfId="29553" xr:uid="{ED3D724E-0CE8-4B9E-8FE6-C39625D1C49C}"/>
    <cellStyle name="Millares 3 3 2 3 2 7" xfId="38306" xr:uid="{33343557-3059-4237-811A-1EDEE3AA9BBD}"/>
    <cellStyle name="Millares 3 3 2 3 2 8" xfId="20801" xr:uid="{74637588-1068-4458-B6A2-DA8F14F4425B}"/>
    <cellStyle name="Millares 3 3 2 3 3" xfId="3565" xr:uid="{00000000-0005-0000-0000-0000D8150000}"/>
    <cellStyle name="Millares 3 3 2 3 3 2" xfId="4661" xr:uid="{00000000-0005-0000-0000-0000D9150000}"/>
    <cellStyle name="Millares 3 3 2 3 3 2 2" xfId="6850" xr:uid="{00000000-0005-0000-0000-0000DA150000}"/>
    <cellStyle name="Millares 3 3 2 3 3 2 2 2" xfId="11227" xr:uid="{00000000-0005-0000-0000-0000DB150000}"/>
    <cellStyle name="Millares 3 3 2 3 3 2 2 2 2" xfId="19980" xr:uid="{A89F4F29-F231-4C68-8BB0-541556A29B90}"/>
    <cellStyle name="Millares 3 3 2 3 3 2 2 2 2 2" xfId="54990" xr:uid="{F22AAC28-14FC-4C0B-9347-8546272F4EF7}"/>
    <cellStyle name="Millares 3 3 2 3 3 2 2 2 2 3" xfId="37485" xr:uid="{C62B0758-60CA-4712-A6B5-7B553AF49F04}"/>
    <cellStyle name="Millares 3 3 2 3 3 2 2 2 3" xfId="46238" xr:uid="{2AAD0AAE-8A87-4E30-9F6B-7E4805E246FC}"/>
    <cellStyle name="Millares 3 3 2 3 3 2 2 2 4" xfId="28733" xr:uid="{E3E85E93-A69D-4690-A0F4-9FA90455636F}"/>
    <cellStyle name="Millares 3 3 2 3 3 2 2 3" xfId="15604" xr:uid="{68243D5A-1DA4-4E78-AC23-FF468D53BE3C}"/>
    <cellStyle name="Millares 3 3 2 3 3 2 2 3 2" xfId="50614" xr:uid="{D2EBD4AC-DED2-4A40-835F-37DF401164C7}"/>
    <cellStyle name="Millares 3 3 2 3 3 2 2 3 3" xfId="33109" xr:uid="{13B20C5C-C49E-45E5-BB13-CD1F4A859ED4}"/>
    <cellStyle name="Millares 3 3 2 3 3 2 2 4" xfId="41862" xr:uid="{50B8AF68-54A0-4AE3-9C00-0E8504FA6535}"/>
    <cellStyle name="Millares 3 3 2 3 3 2 2 5" xfId="24357" xr:uid="{84A0E23B-D137-40D1-92C5-C7D38CB0994D}"/>
    <cellStyle name="Millares 3 3 2 3 3 2 3" xfId="9039" xr:uid="{00000000-0005-0000-0000-0000DC150000}"/>
    <cellStyle name="Millares 3 3 2 3 3 2 3 2" xfId="17792" xr:uid="{F6DC790A-118C-4CA5-911A-BA8C072771EF}"/>
    <cellStyle name="Millares 3 3 2 3 3 2 3 2 2" xfId="52802" xr:uid="{E94CE363-AAD4-4325-A9AB-7BB7E8739141}"/>
    <cellStyle name="Millares 3 3 2 3 3 2 3 2 3" xfId="35297" xr:uid="{2B30564F-6F01-459B-80DF-34EF3981F2FA}"/>
    <cellStyle name="Millares 3 3 2 3 3 2 3 3" xfId="44050" xr:uid="{01BC47D4-1A34-48D8-B6E3-2B75CBCB5D4E}"/>
    <cellStyle name="Millares 3 3 2 3 3 2 3 4" xfId="26545" xr:uid="{52ABC9AE-7FAC-45F5-8D01-5D50B308FCF5}"/>
    <cellStyle name="Millares 3 3 2 3 3 2 4" xfId="13416" xr:uid="{6C7C9F91-4629-48FD-99D8-F5C996ACB317}"/>
    <cellStyle name="Millares 3 3 2 3 3 2 4 2" xfId="48426" xr:uid="{0D48CB61-CC6E-4CC9-9F61-38D75C92BA39}"/>
    <cellStyle name="Millares 3 3 2 3 3 2 4 3" xfId="30921" xr:uid="{2733DDB8-BB77-483E-A8E7-181E2DA19A81}"/>
    <cellStyle name="Millares 3 3 2 3 3 2 5" xfId="39674" xr:uid="{4F4E8FC0-15C2-4D9A-AB3D-C6C4D145AB76}"/>
    <cellStyle name="Millares 3 3 2 3 3 2 6" xfId="22169" xr:uid="{8B36B744-8918-4E61-9E05-CF9463FC7908}"/>
    <cellStyle name="Millares 3 3 2 3 3 3" xfId="5756" xr:uid="{00000000-0005-0000-0000-0000DD150000}"/>
    <cellStyle name="Millares 3 3 2 3 3 3 2" xfId="10133" xr:uid="{00000000-0005-0000-0000-0000DE150000}"/>
    <cellStyle name="Millares 3 3 2 3 3 3 2 2" xfId="18886" xr:uid="{13ECEBC1-C0F6-4964-B8F2-954CF9E17563}"/>
    <cellStyle name="Millares 3 3 2 3 3 3 2 2 2" xfId="53896" xr:uid="{97841927-5A01-45C9-B64F-C7BE29B339FD}"/>
    <cellStyle name="Millares 3 3 2 3 3 3 2 2 3" xfId="36391" xr:uid="{5CE52941-8A78-4FBE-B449-489625E4E4A4}"/>
    <cellStyle name="Millares 3 3 2 3 3 3 2 3" xfId="45144" xr:uid="{9B7B2634-1FCD-4715-B3A2-EC35838CCAA3}"/>
    <cellStyle name="Millares 3 3 2 3 3 3 2 4" xfId="27639" xr:uid="{9D78DC2B-30DA-4E51-A61F-B7CB58CA4B0E}"/>
    <cellStyle name="Millares 3 3 2 3 3 3 3" xfId="14510" xr:uid="{EF28BD85-1193-4CFE-8590-498A7EAF0AB9}"/>
    <cellStyle name="Millares 3 3 2 3 3 3 3 2" xfId="49520" xr:uid="{15B0391D-7CEC-4475-83A6-8A6A48FE24B2}"/>
    <cellStyle name="Millares 3 3 2 3 3 3 3 3" xfId="32015" xr:uid="{A5AE0C69-77D1-4178-95BC-797C397BF4C7}"/>
    <cellStyle name="Millares 3 3 2 3 3 3 4" xfId="40768" xr:uid="{4D9C2FBC-E090-425E-80F5-C4774A397DB2}"/>
    <cellStyle name="Millares 3 3 2 3 3 3 5" xfId="23263" xr:uid="{B58652F8-FC42-4B91-96FE-0A1A0FF58B7F}"/>
    <cellStyle name="Millares 3 3 2 3 3 4" xfId="7945" xr:uid="{00000000-0005-0000-0000-0000DF150000}"/>
    <cellStyle name="Millares 3 3 2 3 3 4 2" xfId="16698" xr:uid="{1E6567F6-AF76-46AC-BB98-096B1707945E}"/>
    <cellStyle name="Millares 3 3 2 3 3 4 2 2" xfId="51708" xr:uid="{07579987-AB0C-41C0-A653-E76E41498623}"/>
    <cellStyle name="Millares 3 3 2 3 3 4 2 3" xfId="34203" xr:uid="{4DCD8CB9-A38F-4C99-9F77-27F77E81F062}"/>
    <cellStyle name="Millares 3 3 2 3 3 4 3" xfId="42956" xr:uid="{1F04AD00-7379-492C-8E61-E05F15532C3A}"/>
    <cellStyle name="Millares 3 3 2 3 3 4 4" xfId="25451" xr:uid="{87235056-99E8-4DB1-83FE-E04AD58574FE}"/>
    <cellStyle name="Millares 3 3 2 3 3 5" xfId="12322" xr:uid="{73E36763-8990-4172-A5CB-C48BE8E99143}"/>
    <cellStyle name="Millares 3 3 2 3 3 5 2" xfId="47332" xr:uid="{7CEE7F46-7F67-48E0-A902-06B0C1348C0B}"/>
    <cellStyle name="Millares 3 3 2 3 3 5 3" xfId="29827" xr:uid="{D7ED3F52-7847-4789-9431-40FE19C39336}"/>
    <cellStyle name="Millares 3 3 2 3 3 6" xfId="38580" xr:uid="{4712E3E5-8B28-4B61-829F-631B38AC4011}"/>
    <cellStyle name="Millares 3 3 2 3 3 7" xfId="21075" xr:uid="{28BF4C25-1E8C-4B45-9691-7483FD435033}"/>
    <cellStyle name="Millares 3 3 2 3 4" xfId="4113" xr:uid="{00000000-0005-0000-0000-0000E0150000}"/>
    <cellStyle name="Millares 3 3 2 3 4 2" xfId="6302" xr:uid="{00000000-0005-0000-0000-0000E1150000}"/>
    <cellStyle name="Millares 3 3 2 3 4 2 2" xfId="10679" xr:uid="{00000000-0005-0000-0000-0000E2150000}"/>
    <cellStyle name="Millares 3 3 2 3 4 2 2 2" xfId="19432" xr:uid="{B320268E-CB14-4EFC-9633-B8B052CCF0C5}"/>
    <cellStyle name="Millares 3 3 2 3 4 2 2 2 2" xfId="54442" xr:uid="{F5DEFC7A-2165-474A-A576-CE516615C80B}"/>
    <cellStyle name="Millares 3 3 2 3 4 2 2 2 3" xfId="36937" xr:uid="{B14011B2-95D6-460C-9864-9F27E6D31659}"/>
    <cellStyle name="Millares 3 3 2 3 4 2 2 3" xfId="45690" xr:uid="{11C0C9A9-E8F4-4C47-A168-3C0941BABB26}"/>
    <cellStyle name="Millares 3 3 2 3 4 2 2 4" xfId="28185" xr:uid="{17121F50-03EC-4E51-9658-FAA6457C246C}"/>
    <cellStyle name="Millares 3 3 2 3 4 2 3" xfId="15056" xr:uid="{4CF00EE0-8923-415B-A774-FD8BE34E52FC}"/>
    <cellStyle name="Millares 3 3 2 3 4 2 3 2" xfId="50066" xr:uid="{1C234969-173C-4827-8C7D-0D7B20A1A854}"/>
    <cellStyle name="Millares 3 3 2 3 4 2 3 3" xfId="32561" xr:uid="{7A481365-E413-42E5-B156-77646B75F0A8}"/>
    <cellStyle name="Millares 3 3 2 3 4 2 4" xfId="41314" xr:uid="{233B617D-C1AE-4C1E-A8DD-8BD7CBCE6E60}"/>
    <cellStyle name="Millares 3 3 2 3 4 2 5" xfId="23809" xr:uid="{4F92AE2D-13DE-4C85-B51B-1FC82D0BBD21}"/>
    <cellStyle name="Millares 3 3 2 3 4 3" xfId="8491" xr:uid="{00000000-0005-0000-0000-0000E3150000}"/>
    <cellStyle name="Millares 3 3 2 3 4 3 2" xfId="17244" xr:uid="{97061811-7681-4E93-A44E-C7FCF3A96049}"/>
    <cellStyle name="Millares 3 3 2 3 4 3 2 2" xfId="52254" xr:uid="{5FA12E39-7D06-4E9D-8923-1FEB993DA23A}"/>
    <cellStyle name="Millares 3 3 2 3 4 3 2 3" xfId="34749" xr:uid="{08BC54D1-0B87-41BE-8ADF-2F824BCF0A8C}"/>
    <cellStyle name="Millares 3 3 2 3 4 3 3" xfId="43502" xr:uid="{82EF97AC-1165-4DDC-B72A-57AF2EED8711}"/>
    <cellStyle name="Millares 3 3 2 3 4 3 4" xfId="25997" xr:uid="{2D314D43-E104-450C-B2DB-5BAF6631D389}"/>
    <cellStyle name="Millares 3 3 2 3 4 4" xfId="12868" xr:uid="{E50E49A5-5DC7-4069-9323-3975D8E8AB39}"/>
    <cellStyle name="Millares 3 3 2 3 4 4 2" xfId="47878" xr:uid="{84D29A8F-D8CB-4389-85F1-90EC2DFE38D3}"/>
    <cellStyle name="Millares 3 3 2 3 4 4 3" xfId="30373" xr:uid="{3683BA8F-8AE8-45D0-88E6-9CD1D3D20BB3}"/>
    <cellStyle name="Millares 3 3 2 3 4 5" xfId="39126" xr:uid="{188DE6B4-4795-43EE-8851-1E0A401E55D3}"/>
    <cellStyle name="Millares 3 3 2 3 4 6" xfId="21621" xr:uid="{60AE4DAE-9320-4883-9F90-5BD7A1BDDD40}"/>
    <cellStyle name="Millares 3 3 2 3 5" xfId="5208" xr:uid="{00000000-0005-0000-0000-0000E4150000}"/>
    <cellStyle name="Millares 3 3 2 3 5 2" xfId="9585" xr:uid="{00000000-0005-0000-0000-0000E5150000}"/>
    <cellStyle name="Millares 3 3 2 3 5 2 2" xfId="18338" xr:uid="{F2C1AFCA-A925-48F6-8D50-B6B552EF68DA}"/>
    <cellStyle name="Millares 3 3 2 3 5 2 2 2" xfId="53348" xr:uid="{65A89F1C-7BEE-43EF-BAB0-D1E26D56AAC7}"/>
    <cellStyle name="Millares 3 3 2 3 5 2 2 3" xfId="35843" xr:uid="{C06A4E96-D02F-4EB1-88F7-8D44E56C5280}"/>
    <cellStyle name="Millares 3 3 2 3 5 2 3" xfId="44596" xr:uid="{7E568BC3-470B-4D7E-A1AC-FA8A1FB898F8}"/>
    <cellStyle name="Millares 3 3 2 3 5 2 4" xfId="27091" xr:uid="{61DA12C6-DAA2-41FF-8295-20AE282573FD}"/>
    <cellStyle name="Millares 3 3 2 3 5 3" xfId="13962" xr:uid="{0B870861-3F90-49F5-B4C5-43C58E67CF71}"/>
    <cellStyle name="Millares 3 3 2 3 5 3 2" xfId="48972" xr:uid="{32500AA3-2BEA-4ED3-831A-58157188FD39}"/>
    <cellStyle name="Millares 3 3 2 3 5 3 3" xfId="31467" xr:uid="{46690B4D-BBDD-451C-AC48-410AEB1B114D}"/>
    <cellStyle name="Millares 3 3 2 3 5 4" xfId="40220" xr:uid="{AFBE7304-AE40-42D1-886F-183594452727}"/>
    <cellStyle name="Millares 3 3 2 3 5 5" xfId="22715" xr:uid="{BC6FB23E-7173-4282-9818-278B09541C4E}"/>
    <cellStyle name="Millares 3 3 2 3 6" xfId="7397" xr:uid="{00000000-0005-0000-0000-0000E6150000}"/>
    <cellStyle name="Millares 3 3 2 3 6 2" xfId="16150" xr:uid="{C3BD3C2E-31B8-4BC0-AF53-A0579FCFA7CD}"/>
    <cellStyle name="Millares 3 3 2 3 6 2 2" xfId="51160" xr:uid="{0D15C4EA-6156-46B1-BBEC-17C30337AE28}"/>
    <cellStyle name="Millares 3 3 2 3 6 2 3" xfId="33655" xr:uid="{13283853-2B39-44BE-A80E-3B5606DFEC72}"/>
    <cellStyle name="Millares 3 3 2 3 6 3" xfId="42408" xr:uid="{4765A55D-867C-4D72-9234-463825922433}"/>
    <cellStyle name="Millares 3 3 2 3 6 4" xfId="24903" xr:uid="{C2D0504F-834C-4239-A2C0-33F54D88FA5A}"/>
    <cellStyle name="Millares 3 3 2 3 7" xfId="11774" xr:uid="{E702C3A5-1869-41A3-A69C-8103811B4F80}"/>
    <cellStyle name="Millares 3 3 2 3 7 2" xfId="46784" xr:uid="{C092EEBE-6AF2-4A48-804E-984C747DA454}"/>
    <cellStyle name="Millares 3 3 2 3 7 3" xfId="29279" xr:uid="{E0876A8B-6FBC-4AF3-9B62-FC6013A8B582}"/>
    <cellStyle name="Millares 3 3 2 3 8" xfId="38032" xr:uid="{75802465-4BAF-44C5-9AE3-9CAF8E556551}"/>
    <cellStyle name="Millares 3 3 2 3 9" xfId="20527" xr:uid="{055790F1-CCFD-4D3C-A6EE-FF5C9217A862}"/>
    <cellStyle name="Millares 3 3 2 4" xfId="2897" xr:uid="{00000000-0005-0000-0000-0000E7150000}"/>
    <cellStyle name="Millares 3 3 2 4 2" xfId="3176" xr:uid="{00000000-0005-0000-0000-0000E8150000}"/>
    <cellStyle name="Millares 3 3 2 4 2 2" xfId="3729" xr:uid="{00000000-0005-0000-0000-0000E9150000}"/>
    <cellStyle name="Millares 3 3 2 4 2 2 2" xfId="4825" xr:uid="{00000000-0005-0000-0000-0000EA150000}"/>
    <cellStyle name="Millares 3 3 2 4 2 2 2 2" xfId="7014" xr:uid="{00000000-0005-0000-0000-0000EB150000}"/>
    <cellStyle name="Millares 3 3 2 4 2 2 2 2 2" xfId="11391" xr:uid="{00000000-0005-0000-0000-0000EC150000}"/>
    <cellStyle name="Millares 3 3 2 4 2 2 2 2 2 2" xfId="20144" xr:uid="{8219EFBA-13B3-46BB-BC6E-E308AFD6AB49}"/>
    <cellStyle name="Millares 3 3 2 4 2 2 2 2 2 2 2" xfId="55154" xr:uid="{3B660A81-240E-47DF-AEC0-B26238B3FD43}"/>
    <cellStyle name="Millares 3 3 2 4 2 2 2 2 2 2 3" xfId="37649" xr:uid="{4AAC7DE5-D364-43E9-8859-B8D2A1AE7BF1}"/>
    <cellStyle name="Millares 3 3 2 4 2 2 2 2 2 3" xfId="46402" xr:uid="{1FE118D9-80CB-41A8-87D2-3C7389C1A328}"/>
    <cellStyle name="Millares 3 3 2 4 2 2 2 2 2 4" xfId="28897" xr:uid="{C085E3AD-3449-4848-A1FE-065FCAC0C9FC}"/>
    <cellStyle name="Millares 3 3 2 4 2 2 2 2 3" xfId="15768" xr:uid="{EEB592ED-5B1E-4AD3-BDDD-16A57F70AA63}"/>
    <cellStyle name="Millares 3 3 2 4 2 2 2 2 3 2" xfId="50778" xr:uid="{EF767885-502B-4CAE-A961-F86799B562ED}"/>
    <cellStyle name="Millares 3 3 2 4 2 2 2 2 3 3" xfId="33273" xr:uid="{77D961EA-BEE9-49CB-8719-9DD4608E9B30}"/>
    <cellStyle name="Millares 3 3 2 4 2 2 2 2 4" xfId="42026" xr:uid="{6DE337F7-49F8-4706-8192-CB73702F220E}"/>
    <cellStyle name="Millares 3 3 2 4 2 2 2 2 5" xfId="24521" xr:uid="{8FA44E30-B969-4AA4-8B39-987EF00541E6}"/>
    <cellStyle name="Millares 3 3 2 4 2 2 2 3" xfId="9203" xr:uid="{00000000-0005-0000-0000-0000ED150000}"/>
    <cellStyle name="Millares 3 3 2 4 2 2 2 3 2" xfId="17956" xr:uid="{299E865E-E788-4C3E-9ECB-7741DD4FCFC2}"/>
    <cellStyle name="Millares 3 3 2 4 2 2 2 3 2 2" xfId="52966" xr:uid="{50BEEB5E-BE7E-498A-9D90-5E11C1C6DFA7}"/>
    <cellStyle name="Millares 3 3 2 4 2 2 2 3 2 3" xfId="35461" xr:uid="{FC841AC2-0962-464A-9951-911AC04FDEB9}"/>
    <cellStyle name="Millares 3 3 2 4 2 2 2 3 3" xfId="44214" xr:uid="{8517B394-0AC6-4E7A-808D-46771807E6B9}"/>
    <cellStyle name="Millares 3 3 2 4 2 2 2 3 4" xfId="26709" xr:uid="{8C223BE9-E9EF-4C80-8A29-5684068E9A5E}"/>
    <cellStyle name="Millares 3 3 2 4 2 2 2 4" xfId="13580" xr:uid="{BEE53B49-66BE-4AFF-A20C-AF11EE164DC8}"/>
    <cellStyle name="Millares 3 3 2 4 2 2 2 4 2" xfId="48590" xr:uid="{0C4D95B9-4BD6-4367-AA17-F115B0C78EE8}"/>
    <cellStyle name="Millares 3 3 2 4 2 2 2 4 3" xfId="31085" xr:uid="{7ED1B5F2-5A06-458B-8D79-82DA17B74A75}"/>
    <cellStyle name="Millares 3 3 2 4 2 2 2 5" xfId="39838" xr:uid="{7CE84FD1-69C1-4B3D-A57B-CF9D453B3EEA}"/>
    <cellStyle name="Millares 3 3 2 4 2 2 2 6" xfId="22333" xr:uid="{618C5F40-354F-4E01-AA65-20A0B0A5E2BA}"/>
    <cellStyle name="Millares 3 3 2 4 2 2 3" xfId="5920" xr:uid="{00000000-0005-0000-0000-0000EE150000}"/>
    <cellStyle name="Millares 3 3 2 4 2 2 3 2" xfId="10297" xr:uid="{00000000-0005-0000-0000-0000EF150000}"/>
    <cellStyle name="Millares 3 3 2 4 2 2 3 2 2" xfId="19050" xr:uid="{BCEA003B-F5DA-4A90-860C-E7876D089E11}"/>
    <cellStyle name="Millares 3 3 2 4 2 2 3 2 2 2" xfId="54060" xr:uid="{CF952217-E8C3-4F8C-BEEC-D522FCF76779}"/>
    <cellStyle name="Millares 3 3 2 4 2 2 3 2 2 3" xfId="36555" xr:uid="{3C45105B-AEF5-4F0F-968E-834797722FE9}"/>
    <cellStyle name="Millares 3 3 2 4 2 2 3 2 3" xfId="45308" xr:uid="{968EE0F1-B6A9-4C6A-ABA8-F5C7FC34C4E6}"/>
    <cellStyle name="Millares 3 3 2 4 2 2 3 2 4" xfId="27803" xr:uid="{4D81F50A-2444-481A-A46A-23FA9AAC0227}"/>
    <cellStyle name="Millares 3 3 2 4 2 2 3 3" xfId="14674" xr:uid="{66FC2FF8-E8CD-4101-A6A4-64FA469DA9FC}"/>
    <cellStyle name="Millares 3 3 2 4 2 2 3 3 2" xfId="49684" xr:uid="{BE61009C-9461-4C88-9F6E-E25CFF4F1557}"/>
    <cellStyle name="Millares 3 3 2 4 2 2 3 3 3" xfId="32179" xr:uid="{6039F36E-B6DD-4356-9E3B-F58B01B30C68}"/>
    <cellStyle name="Millares 3 3 2 4 2 2 3 4" xfId="40932" xr:uid="{DFAB412E-C7ED-4CEF-90E8-A415BF72C7F3}"/>
    <cellStyle name="Millares 3 3 2 4 2 2 3 5" xfId="23427" xr:uid="{99B6E49B-6F52-447C-9C59-EA8A26931F78}"/>
    <cellStyle name="Millares 3 3 2 4 2 2 4" xfId="8109" xr:uid="{00000000-0005-0000-0000-0000F0150000}"/>
    <cellStyle name="Millares 3 3 2 4 2 2 4 2" xfId="16862" xr:uid="{D1F03867-2C08-4FF1-A0D4-56858D622840}"/>
    <cellStyle name="Millares 3 3 2 4 2 2 4 2 2" xfId="51872" xr:uid="{F0243D55-DC0D-430E-B338-C972647C028E}"/>
    <cellStyle name="Millares 3 3 2 4 2 2 4 2 3" xfId="34367" xr:uid="{18CC1DBD-13EB-4E64-8678-62D0809BBB5E}"/>
    <cellStyle name="Millares 3 3 2 4 2 2 4 3" xfId="43120" xr:uid="{19B2263E-3C19-4FC4-AC65-208EC98EDE23}"/>
    <cellStyle name="Millares 3 3 2 4 2 2 4 4" xfId="25615" xr:uid="{A3EA3AEF-5D30-4BCA-8048-D1E4827636FB}"/>
    <cellStyle name="Millares 3 3 2 4 2 2 5" xfId="12486" xr:uid="{B5367A05-27EF-4245-8F02-E70A078C7B7C}"/>
    <cellStyle name="Millares 3 3 2 4 2 2 5 2" xfId="47496" xr:uid="{DCC69F49-C74E-4955-9906-DCC9C90E1DEC}"/>
    <cellStyle name="Millares 3 3 2 4 2 2 5 3" xfId="29991" xr:uid="{C2AC76D8-7CEF-4FBF-869F-F4DA74CE35E1}"/>
    <cellStyle name="Millares 3 3 2 4 2 2 6" xfId="38744" xr:uid="{86E80E18-5293-46A6-BD7F-47FA9B178841}"/>
    <cellStyle name="Millares 3 3 2 4 2 2 7" xfId="21239" xr:uid="{1A9E64B6-CB3D-4F1C-B9DC-95FF5CB2F66F}"/>
    <cellStyle name="Millares 3 3 2 4 2 3" xfId="4277" xr:uid="{00000000-0005-0000-0000-0000F1150000}"/>
    <cellStyle name="Millares 3 3 2 4 2 3 2" xfId="6466" xr:uid="{00000000-0005-0000-0000-0000F2150000}"/>
    <cellStyle name="Millares 3 3 2 4 2 3 2 2" xfId="10843" xr:uid="{00000000-0005-0000-0000-0000F3150000}"/>
    <cellStyle name="Millares 3 3 2 4 2 3 2 2 2" xfId="19596" xr:uid="{0CAB5BBC-D11D-4629-B3B0-73F5EA7015BC}"/>
    <cellStyle name="Millares 3 3 2 4 2 3 2 2 2 2" xfId="54606" xr:uid="{5E9E8FE9-5A63-4ED9-BC50-A49413836B30}"/>
    <cellStyle name="Millares 3 3 2 4 2 3 2 2 2 3" xfId="37101" xr:uid="{0BE579B3-5012-4610-B81B-74316C47F62E}"/>
    <cellStyle name="Millares 3 3 2 4 2 3 2 2 3" xfId="45854" xr:uid="{048E963C-AF67-4955-B70B-27518720F81B}"/>
    <cellStyle name="Millares 3 3 2 4 2 3 2 2 4" xfId="28349" xr:uid="{2BEC4250-6C62-43D4-A743-6FEBCA442CCF}"/>
    <cellStyle name="Millares 3 3 2 4 2 3 2 3" xfId="15220" xr:uid="{A91DF87B-70FD-4CBD-BFE6-F3464127BE12}"/>
    <cellStyle name="Millares 3 3 2 4 2 3 2 3 2" xfId="50230" xr:uid="{DB789AF1-1F19-4223-9B19-3ADE7C9F1988}"/>
    <cellStyle name="Millares 3 3 2 4 2 3 2 3 3" xfId="32725" xr:uid="{30ED9634-E165-4B51-81E6-A246FE411FA8}"/>
    <cellStyle name="Millares 3 3 2 4 2 3 2 4" xfId="41478" xr:uid="{1A0AA4C0-EAE8-4298-B6B3-ACC76CC2B7DF}"/>
    <cellStyle name="Millares 3 3 2 4 2 3 2 5" xfId="23973" xr:uid="{991A68C6-71FA-4994-8F8C-AB985A62672D}"/>
    <cellStyle name="Millares 3 3 2 4 2 3 3" xfId="8655" xr:uid="{00000000-0005-0000-0000-0000F4150000}"/>
    <cellStyle name="Millares 3 3 2 4 2 3 3 2" xfId="17408" xr:uid="{907C1942-2AD3-4100-8B90-A2098E68BCB1}"/>
    <cellStyle name="Millares 3 3 2 4 2 3 3 2 2" xfId="52418" xr:uid="{771EBD04-D5D2-47A5-912A-C9EFD7D95952}"/>
    <cellStyle name="Millares 3 3 2 4 2 3 3 2 3" xfId="34913" xr:uid="{53B4C8DD-3150-4FB6-8F97-78256EC32372}"/>
    <cellStyle name="Millares 3 3 2 4 2 3 3 3" xfId="43666" xr:uid="{A6E6282F-14B3-4748-A29B-0805E6D649BD}"/>
    <cellStyle name="Millares 3 3 2 4 2 3 3 4" xfId="26161" xr:uid="{E3153E79-0F36-41A9-9CB8-D6BBD5B52DB3}"/>
    <cellStyle name="Millares 3 3 2 4 2 3 4" xfId="13032" xr:uid="{276BC36F-3212-485C-876E-9F76F42C7478}"/>
    <cellStyle name="Millares 3 3 2 4 2 3 4 2" xfId="48042" xr:uid="{EDB2152A-06D4-4D59-98EA-D011CB68AA6D}"/>
    <cellStyle name="Millares 3 3 2 4 2 3 4 3" xfId="30537" xr:uid="{71E27BDA-6030-4FBD-BE7E-AA3D55C51B6E}"/>
    <cellStyle name="Millares 3 3 2 4 2 3 5" xfId="39290" xr:uid="{F9EAD0AC-4CA6-4E94-948C-2BAA19A29791}"/>
    <cellStyle name="Millares 3 3 2 4 2 3 6" xfId="21785" xr:uid="{D70345F3-5297-4E97-B46F-F0C130817D41}"/>
    <cellStyle name="Millares 3 3 2 4 2 4" xfId="5372" xr:uid="{00000000-0005-0000-0000-0000F5150000}"/>
    <cellStyle name="Millares 3 3 2 4 2 4 2" xfId="9749" xr:uid="{00000000-0005-0000-0000-0000F6150000}"/>
    <cellStyle name="Millares 3 3 2 4 2 4 2 2" xfId="18502" xr:uid="{9E784564-C766-4370-B185-D23482EEB8E1}"/>
    <cellStyle name="Millares 3 3 2 4 2 4 2 2 2" xfId="53512" xr:uid="{49DCF1A9-43DF-4C0D-818B-91B47963ABEE}"/>
    <cellStyle name="Millares 3 3 2 4 2 4 2 2 3" xfId="36007" xr:uid="{B408D626-19D8-4B45-9726-85A1BE955807}"/>
    <cellStyle name="Millares 3 3 2 4 2 4 2 3" xfId="44760" xr:uid="{8CA6DEBD-767B-49F3-80FA-2D2002883840}"/>
    <cellStyle name="Millares 3 3 2 4 2 4 2 4" xfId="27255" xr:uid="{280D4DE5-1BAD-4408-B8CA-3108FCF8C1F3}"/>
    <cellStyle name="Millares 3 3 2 4 2 4 3" xfId="14126" xr:uid="{5A8DEC5D-BC93-403A-B4C0-881D93AF7428}"/>
    <cellStyle name="Millares 3 3 2 4 2 4 3 2" xfId="49136" xr:uid="{D60A4D9D-28F9-475D-A59F-55F0A2CC664E}"/>
    <cellStyle name="Millares 3 3 2 4 2 4 3 3" xfId="31631" xr:uid="{83DC4AA8-EB10-4657-9031-99EFFF3F2C97}"/>
    <cellStyle name="Millares 3 3 2 4 2 4 4" xfId="40384" xr:uid="{59D060B7-D6A8-4E2D-9E10-385A826082B9}"/>
    <cellStyle name="Millares 3 3 2 4 2 4 5" xfId="22879" xr:uid="{465F83AF-25EF-4C01-8276-F5F539590115}"/>
    <cellStyle name="Millares 3 3 2 4 2 5" xfId="7561" xr:uid="{00000000-0005-0000-0000-0000F7150000}"/>
    <cellStyle name="Millares 3 3 2 4 2 5 2" xfId="16314" xr:uid="{7CDBD09C-1D12-44B3-B174-05145EC55769}"/>
    <cellStyle name="Millares 3 3 2 4 2 5 2 2" xfId="51324" xr:uid="{E901E356-F8EA-4DB8-A31C-6BA4F51B3FB0}"/>
    <cellStyle name="Millares 3 3 2 4 2 5 2 3" xfId="33819" xr:uid="{011D83BA-39D3-4776-BDCC-167843E1E73F}"/>
    <cellStyle name="Millares 3 3 2 4 2 5 3" xfId="42572" xr:uid="{84C4322A-280C-4752-89BD-3FAAE93AEC31}"/>
    <cellStyle name="Millares 3 3 2 4 2 5 4" xfId="25067" xr:uid="{2EE8AF8A-4264-4D0E-B981-B07847E0F279}"/>
    <cellStyle name="Millares 3 3 2 4 2 6" xfId="11938" xr:uid="{0331690C-17A8-4CF5-AE81-31E4B8B6FD9F}"/>
    <cellStyle name="Millares 3 3 2 4 2 6 2" xfId="46948" xr:uid="{88568827-77BC-47C0-998F-7C99E4652CBF}"/>
    <cellStyle name="Millares 3 3 2 4 2 6 3" xfId="29443" xr:uid="{F57CCD65-DE7F-4B37-BA94-14116386CBF1}"/>
    <cellStyle name="Millares 3 3 2 4 2 7" xfId="38196" xr:uid="{F3FAAE84-23F7-4D47-B3E8-4FB71D6386E6}"/>
    <cellStyle name="Millares 3 3 2 4 2 8" xfId="20691" xr:uid="{DDED2A0E-6DDE-4820-B181-F2F951530414}"/>
    <cellStyle name="Millares 3 3 2 4 3" xfId="3455" xr:uid="{00000000-0005-0000-0000-0000F8150000}"/>
    <cellStyle name="Millares 3 3 2 4 3 2" xfId="4551" xr:uid="{00000000-0005-0000-0000-0000F9150000}"/>
    <cellStyle name="Millares 3 3 2 4 3 2 2" xfId="6740" xr:uid="{00000000-0005-0000-0000-0000FA150000}"/>
    <cellStyle name="Millares 3 3 2 4 3 2 2 2" xfId="11117" xr:uid="{00000000-0005-0000-0000-0000FB150000}"/>
    <cellStyle name="Millares 3 3 2 4 3 2 2 2 2" xfId="19870" xr:uid="{64E5ABA6-AA39-4778-9F90-6EF14A8007CC}"/>
    <cellStyle name="Millares 3 3 2 4 3 2 2 2 2 2" xfId="54880" xr:uid="{78D8768D-BC95-4419-9ABA-EF8D73CA6C52}"/>
    <cellStyle name="Millares 3 3 2 4 3 2 2 2 2 3" xfId="37375" xr:uid="{A7BAAC22-0252-4961-B7AB-6C359A341545}"/>
    <cellStyle name="Millares 3 3 2 4 3 2 2 2 3" xfId="46128" xr:uid="{ED3A41EB-3C89-4359-8E16-578C3DE7F130}"/>
    <cellStyle name="Millares 3 3 2 4 3 2 2 2 4" xfId="28623" xr:uid="{C3F5957B-BB28-4ACC-A51F-FA7096C04815}"/>
    <cellStyle name="Millares 3 3 2 4 3 2 2 3" xfId="15494" xr:uid="{C571464C-BE45-44E0-B30C-3340546566D6}"/>
    <cellStyle name="Millares 3 3 2 4 3 2 2 3 2" xfId="50504" xr:uid="{E2C9DF0D-5B4A-497F-B3C1-3695AC69CA81}"/>
    <cellStyle name="Millares 3 3 2 4 3 2 2 3 3" xfId="32999" xr:uid="{211AE112-CB97-44F9-9098-395F05DBF4C2}"/>
    <cellStyle name="Millares 3 3 2 4 3 2 2 4" xfId="41752" xr:uid="{4DDFAF6C-CBE7-4B7A-ACBB-6ABD24426EC9}"/>
    <cellStyle name="Millares 3 3 2 4 3 2 2 5" xfId="24247" xr:uid="{BE08E283-E7C7-481C-A108-78F327095CB5}"/>
    <cellStyle name="Millares 3 3 2 4 3 2 3" xfId="8929" xr:uid="{00000000-0005-0000-0000-0000FC150000}"/>
    <cellStyle name="Millares 3 3 2 4 3 2 3 2" xfId="17682" xr:uid="{11D8BC20-9205-4511-918E-28DE2CABC95E}"/>
    <cellStyle name="Millares 3 3 2 4 3 2 3 2 2" xfId="52692" xr:uid="{8E43413B-BDBC-44C6-A009-DAA16C1BB324}"/>
    <cellStyle name="Millares 3 3 2 4 3 2 3 2 3" xfId="35187" xr:uid="{5AEC8519-992D-4947-BB4B-F26B8ECDA73E}"/>
    <cellStyle name="Millares 3 3 2 4 3 2 3 3" xfId="43940" xr:uid="{DCE2FAC3-32CA-499F-970C-78C9DB1E4744}"/>
    <cellStyle name="Millares 3 3 2 4 3 2 3 4" xfId="26435" xr:uid="{A9A7648E-879D-4995-9850-0F73CFD78E61}"/>
    <cellStyle name="Millares 3 3 2 4 3 2 4" xfId="13306" xr:uid="{FDDF4491-D19D-4256-A3A3-21CB61A1724A}"/>
    <cellStyle name="Millares 3 3 2 4 3 2 4 2" xfId="48316" xr:uid="{8CA8ECBC-F98F-4EF1-88D5-E917CB49A6CC}"/>
    <cellStyle name="Millares 3 3 2 4 3 2 4 3" xfId="30811" xr:uid="{9B8C89A7-3CAF-428D-8754-066B5A504179}"/>
    <cellStyle name="Millares 3 3 2 4 3 2 5" xfId="39564" xr:uid="{8D1FA472-CE6A-4575-A127-8F8DF09229E2}"/>
    <cellStyle name="Millares 3 3 2 4 3 2 6" xfId="22059" xr:uid="{4C1F25FB-05F5-4EA1-AACF-DD7124552E7D}"/>
    <cellStyle name="Millares 3 3 2 4 3 3" xfId="5646" xr:uid="{00000000-0005-0000-0000-0000FD150000}"/>
    <cellStyle name="Millares 3 3 2 4 3 3 2" xfId="10023" xr:uid="{00000000-0005-0000-0000-0000FE150000}"/>
    <cellStyle name="Millares 3 3 2 4 3 3 2 2" xfId="18776" xr:uid="{C4076221-6312-4075-9B25-63127999C453}"/>
    <cellStyle name="Millares 3 3 2 4 3 3 2 2 2" xfId="53786" xr:uid="{EE5DC893-CB8A-4D1B-9851-95BB7E374BB6}"/>
    <cellStyle name="Millares 3 3 2 4 3 3 2 2 3" xfId="36281" xr:uid="{48C7BE73-0669-46AF-89A3-A43FAFC73A1A}"/>
    <cellStyle name="Millares 3 3 2 4 3 3 2 3" xfId="45034" xr:uid="{526117BF-066C-406D-A5E7-04DBB969D104}"/>
    <cellStyle name="Millares 3 3 2 4 3 3 2 4" xfId="27529" xr:uid="{CCBEAE66-38AB-40BD-BABD-243C1EF3B495}"/>
    <cellStyle name="Millares 3 3 2 4 3 3 3" xfId="14400" xr:uid="{5A8C460A-ECFB-4F8A-91DB-61D8BEB629A2}"/>
    <cellStyle name="Millares 3 3 2 4 3 3 3 2" xfId="49410" xr:uid="{486FE1AE-C30F-49CB-8DBA-6CB4B939D553}"/>
    <cellStyle name="Millares 3 3 2 4 3 3 3 3" xfId="31905" xr:uid="{054BF313-0DFD-4981-94AE-233DAF128B7F}"/>
    <cellStyle name="Millares 3 3 2 4 3 3 4" xfId="40658" xr:uid="{672AF03E-61B8-4966-A2BB-C0F4C2B8D9BE}"/>
    <cellStyle name="Millares 3 3 2 4 3 3 5" xfId="23153" xr:uid="{FF8433E7-7087-435D-87B5-A77949D6080C}"/>
    <cellStyle name="Millares 3 3 2 4 3 4" xfId="7835" xr:uid="{00000000-0005-0000-0000-0000FF150000}"/>
    <cellStyle name="Millares 3 3 2 4 3 4 2" xfId="16588" xr:uid="{45FF45D3-3AB7-4E91-A2EA-B20D0B05B3E1}"/>
    <cellStyle name="Millares 3 3 2 4 3 4 2 2" xfId="51598" xr:uid="{EEFA2422-4379-4594-B420-827B8869841F}"/>
    <cellStyle name="Millares 3 3 2 4 3 4 2 3" xfId="34093" xr:uid="{E8FB8DF3-55DF-4FE7-8A6C-7363B6E1D959}"/>
    <cellStyle name="Millares 3 3 2 4 3 4 3" xfId="42846" xr:uid="{052D595E-0753-42E3-AEE5-0721FC5C7757}"/>
    <cellStyle name="Millares 3 3 2 4 3 4 4" xfId="25341" xr:uid="{97B1AFAE-9B92-4B84-8285-5B4C1EB819EB}"/>
    <cellStyle name="Millares 3 3 2 4 3 5" xfId="12212" xr:uid="{07413B3E-2F68-41F9-BB0B-06A78010BF35}"/>
    <cellStyle name="Millares 3 3 2 4 3 5 2" xfId="47222" xr:uid="{927E9378-875E-4797-94D6-B38902FB90BB}"/>
    <cellStyle name="Millares 3 3 2 4 3 5 3" xfId="29717" xr:uid="{68EA81B8-E21C-4FB0-BD5C-A4587556F7E1}"/>
    <cellStyle name="Millares 3 3 2 4 3 6" xfId="38470" xr:uid="{A35D269D-52C1-413B-8600-46D7157C237D}"/>
    <cellStyle name="Millares 3 3 2 4 3 7" xfId="20965" xr:uid="{DFF8C799-E83D-4CDD-BBD8-5C41C180C6B6}"/>
    <cellStyle name="Millares 3 3 2 4 4" xfId="4003" xr:uid="{00000000-0005-0000-0000-000000160000}"/>
    <cellStyle name="Millares 3 3 2 4 4 2" xfId="6192" xr:uid="{00000000-0005-0000-0000-000001160000}"/>
    <cellStyle name="Millares 3 3 2 4 4 2 2" xfId="10569" xr:uid="{00000000-0005-0000-0000-000002160000}"/>
    <cellStyle name="Millares 3 3 2 4 4 2 2 2" xfId="19322" xr:uid="{C2F96031-E89F-4744-997D-C1CB3130851E}"/>
    <cellStyle name="Millares 3 3 2 4 4 2 2 2 2" xfId="54332" xr:uid="{FCB0B061-9F21-4D17-B795-3B364198D587}"/>
    <cellStyle name="Millares 3 3 2 4 4 2 2 2 3" xfId="36827" xr:uid="{F5BDFE07-48B5-493F-9A1F-499511B8FB60}"/>
    <cellStyle name="Millares 3 3 2 4 4 2 2 3" xfId="45580" xr:uid="{866BCE95-CB83-4C91-B58A-8D1D97942F73}"/>
    <cellStyle name="Millares 3 3 2 4 4 2 2 4" xfId="28075" xr:uid="{B01B0673-5B24-48A4-A009-A167FC4937ED}"/>
    <cellStyle name="Millares 3 3 2 4 4 2 3" xfId="14946" xr:uid="{1FE5688E-9ACA-44B4-9F5F-4315CB8E457D}"/>
    <cellStyle name="Millares 3 3 2 4 4 2 3 2" xfId="49956" xr:uid="{633AE311-F043-41F9-B10F-5890AD81B3B1}"/>
    <cellStyle name="Millares 3 3 2 4 4 2 3 3" xfId="32451" xr:uid="{0313DEB2-D35B-438E-949B-2BF66246F63B}"/>
    <cellStyle name="Millares 3 3 2 4 4 2 4" xfId="41204" xr:uid="{DCB2E1FC-79C5-4028-8544-A6EACE033646}"/>
    <cellStyle name="Millares 3 3 2 4 4 2 5" xfId="23699" xr:uid="{9B7B2EDC-78A3-435B-A87B-416A45B7AF2F}"/>
    <cellStyle name="Millares 3 3 2 4 4 3" xfId="8381" xr:uid="{00000000-0005-0000-0000-000003160000}"/>
    <cellStyle name="Millares 3 3 2 4 4 3 2" xfId="17134" xr:uid="{5E09A1BD-CF23-4A68-845D-EF14196FB6F5}"/>
    <cellStyle name="Millares 3 3 2 4 4 3 2 2" xfId="52144" xr:uid="{9A2C9924-887E-4C1C-B69F-D6AD68113EE6}"/>
    <cellStyle name="Millares 3 3 2 4 4 3 2 3" xfId="34639" xr:uid="{B7E5AB1C-6ECC-4AFB-958C-83E4B360D786}"/>
    <cellStyle name="Millares 3 3 2 4 4 3 3" xfId="43392" xr:uid="{A00FA934-7E67-464E-9E00-A211E0919CA0}"/>
    <cellStyle name="Millares 3 3 2 4 4 3 4" xfId="25887" xr:uid="{48CF786F-A279-4F49-BFD5-22D55EC1C7A8}"/>
    <cellStyle name="Millares 3 3 2 4 4 4" xfId="12758" xr:uid="{4F707BE7-8A4C-4378-8E84-BA34E0E3CA35}"/>
    <cellStyle name="Millares 3 3 2 4 4 4 2" xfId="47768" xr:uid="{93E01E2A-FD5A-4C70-9FD2-9AA5E8C76754}"/>
    <cellStyle name="Millares 3 3 2 4 4 4 3" xfId="30263" xr:uid="{3632CEBE-F144-4365-ADB7-267A6234464C}"/>
    <cellStyle name="Millares 3 3 2 4 4 5" xfId="39016" xr:uid="{D2641F42-EB18-46C9-A7A4-26458ED703F7}"/>
    <cellStyle name="Millares 3 3 2 4 4 6" xfId="21511" xr:uid="{D7B0AB77-59C5-4A16-B8DF-ABF3F76A81DC}"/>
    <cellStyle name="Millares 3 3 2 4 5" xfId="5098" xr:uid="{00000000-0005-0000-0000-000004160000}"/>
    <cellStyle name="Millares 3 3 2 4 5 2" xfId="9475" xr:uid="{00000000-0005-0000-0000-000005160000}"/>
    <cellStyle name="Millares 3 3 2 4 5 2 2" xfId="18228" xr:uid="{A845EB72-BF72-4195-9B5A-554A2800F4F6}"/>
    <cellStyle name="Millares 3 3 2 4 5 2 2 2" xfId="53238" xr:uid="{73286615-87B1-4CAF-9EB3-C61A266B4A6B}"/>
    <cellStyle name="Millares 3 3 2 4 5 2 2 3" xfId="35733" xr:uid="{06B68142-14F8-4549-8660-176E28490663}"/>
    <cellStyle name="Millares 3 3 2 4 5 2 3" xfId="44486" xr:uid="{D5CFB7E9-34B2-4DA1-8BA1-D1F73A79CC96}"/>
    <cellStyle name="Millares 3 3 2 4 5 2 4" xfId="26981" xr:uid="{47BA4F75-3561-47EB-B363-71CE7D09E87B}"/>
    <cellStyle name="Millares 3 3 2 4 5 3" xfId="13852" xr:uid="{6DD2E289-DCF3-40E2-879B-2F3762386699}"/>
    <cellStyle name="Millares 3 3 2 4 5 3 2" xfId="48862" xr:uid="{6C38534C-456C-4101-B1BC-4DDE3E144277}"/>
    <cellStyle name="Millares 3 3 2 4 5 3 3" xfId="31357" xr:uid="{3DDBB4F0-FDF0-44CD-BB13-969C0E46AECC}"/>
    <cellStyle name="Millares 3 3 2 4 5 4" xfId="40110" xr:uid="{BFDFE2B3-3304-4136-88A8-9844C0CC5633}"/>
    <cellStyle name="Millares 3 3 2 4 5 5" xfId="22605" xr:uid="{61A92D60-CCFB-4E15-B757-03D4516D6C2A}"/>
    <cellStyle name="Millares 3 3 2 4 6" xfId="7287" xr:uid="{00000000-0005-0000-0000-000006160000}"/>
    <cellStyle name="Millares 3 3 2 4 6 2" xfId="16040" xr:uid="{16104BE3-8B80-4397-A0AB-2F31DA1D8A86}"/>
    <cellStyle name="Millares 3 3 2 4 6 2 2" xfId="51050" xr:uid="{3CF508DE-8B3D-4644-B91A-B61D65778AE0}"/>
    <cellStyle name="Millares 3 3 2 4 6 2 3" xfId="33545" xr:uid="{122CB288-5B8A-4A1F-AF14-528800435CCC}"/>
    <cellStyle name="Millares 3 3 2 4 6 3" xfId="42298" xr:uid="{D99345E9-0D73-4E77-8A33-AA2B6BF9179D}"/>
    <cellStyle name="Millares 3 3 2 4 6 4" xfId="24793" xr:uid="{D68255B9-8326-4E09-A8F0-AEB638BB0CDE}"/>
    <cellStyle name="Millares 3 3 2 4 7" xfId="11664" xr:uid="{EDF6D6DC-EB16-4A78-B10C-5D46A7C48FBB}"/>
    <cellStyle name="Millares 3 3 2 4 7 2" xfId="46674" xr:uid="{5D90917B-EAB1-40D4-80E1-C7424F729B6A}"/>
    <cellStyle name="Millares 3 3 2 4 7 3" xfId="29169" xr:uid="{59AA9D62-E691-4AD4-87DA-BA296D99B5A2}"/>
    <cellStyle name="Millares 3 3 2 4 8" xfId="37922" xr:uid="{FF871D10-B9D5-4882-BB0D-DDBB1AD6081E}"/>
    <cellStyle name="Millares 3 3 2 4 9" xfId="20417" xr:uid="{3B56F7F4-6D50-4650-B2DD-459920585250}"/>
    <cellStyle name="Millares 3 3 2 5" xfId="3126" xr:uid="{00000000-0005-0000-0000-000007160000}"/>
    <cellStyle name="Millares 3 3 2 5 2" xfId="3680" xr:uid="{00000000-0005-0000-0000-000008160000}"/>
    <cellStyle name="Millares 3 3 2 5 2 2" xfId="4776" xr:uid="{00000000-0005-0000-0000-000009160000}"/>
    <cellStyle name="Millares 3 3 2 5 2 2 2" xfId="6965" xr:uid="{00000000-0005-0000-0000-00000A160000}"/>
    <cellStyle name="Millares 3 3 2 5 2 2 2 2" xfId="11342" xr:uid="{00000000-0005-0000-0000-00000B160000}"/>
    <cellStyle name="Millares 3 3 2 5 2 2 2 2 2" xfId="20095" xr:uid="{AD961EB1-420E-4C0D-8235-3171EF395397}"/>
    <cellStyle name="Millares 3 3 2 5 2 2 2 2 2 2" xfId="55105" xr:uid="{364B74DD-FD33-407A-8F43-3D1BFF4D96CB}"/>
    <cellStyle name="Millares 3 3 2 5 2 2 2 2 2 3" xfId="37600" xr:uid="{A45C6D1B-081E-469C-BE86-E5B9B81E0AA5}"/>
    <cellStyle name="Millares 3 3 2 5 2 2 2 2 3" xfId="46353" xr:uid="{08750A7C-A7DD-4424-8F18-ABC4475DB6DC}"/>
    <cellStyle name="Millares 3 3 2 5 2 2 2 2 4" xfId="28848" xr:uid="{1573D83A-8460-43E2-A30F-1363B5B5EA34}"/>
    <cellStyle name="Millares 3 3 2 5 2 2 2 3" xfId="15719" xr:uid="{68D0D68A-D1BA-4A97-B14A-3BDEADBC8563}"/>
    <cellStyle name="Millares 3 3 2 5 2 2 2 3 2" xfId="50729" xr:uid="{F9341326-65B1-424E-A60F-F4EBD677BB21}"/>
    <cellStyle name="Millares 3 3 2 5 2 2 2 3 3" xfId="33224" xr:uid="{65AC618F-DCB2-4822-ABC4-C0C3852D51C8}"/>
    <cellStyle name="Millares 3 3 2 5 2 2 2 4" xfId="41977" xr:uid="{35FAFEFC-BA34-4B50-A27D-C2E4DD8F8935}"/>
    <cellStyle name="Millares 3 3 2 5 2 2 2 5" xfId="24472" xr:uid="{F8AE0CDA-D926-4601-81BC-9E30B6E7E049}"/>
    <cellStyle name="Millares 3 3 2 5 2 2 3" xfId="9154" xr:uid="{00000000-0005-0000-0000-00000C160000}"/>
    <cellStyle name="Millares 3 3 2 5 2 2 3 2" xfId="17907" xr:uid="{93975E10-F518-4A33-8870-7B363F71EB78}"/>
    <cellStyle name="Millares 3 3 2 5 2 2 3 2 2" xfId="52917" xr:uid="{99A81125-A23B-4B38-B1FE-2AC3155C0CFF}"/>
    <cellStyle name="Millares 3 3 2 5 2 2 3 2 3" xfId="35412" xr:uid="{2C5F8D6D-E2D0-4146-B201-E0201F876DB4}"/>
    <cellStyle name="Millares 3 3 2 5 2 2 3 3" xfId="44165" xr:uid="{55586372-66FD-4E7D-BC68-5D13CE81E280}"/>
    <cellStyle name="Millares 3 3 2 5 2 2 3 4" xfId="26660" xr:uid="{D4E64D41-A3D7-40BF-97D5-1FA5974D5352}"/>
    <cellStyle name="Millares 3 3 2 5 2 2 4" xfId="13531" xr:uid="{82BC6997-8945-4E03-978D-4935F753CC0F}"/>
    <cellStyle name="Millares 3 3 2 5 2 2 4 2" xfId="48541" xr:uid="{482B4B8C-CA8C-4050-8C8A-3A21EEB7C75E}"/>
    <cellStyle name="Millares 3 3 2 5 2 2 4 3" xfId="31036" xr:uid="{BD56EAFA-BAA2-42C3-969E-23ED0E9D3127}"/>
    <cellStyle name="Millares 3 3 2 5 2 2 5" xfId="39789" xr:uid="{6FCB9258-2829-44C1-AB7B-73566AD5E6C5}"/>
    <cellStyle name="Millares 3 3 2 5 2 2 6" xfId="22284" xr:uid="{94B1C232-F26F-4031-96BE-2502355F7E67}"/>
    <cellStyle name="Millares 3 3 2 5 2 3" xfId="5871" xr:uid="{00000000-0005-0000-0000-00000D160000}"/>
    <cellStyle name="Millares 3 3 2 5 2 3 2" xfId="10248" xr:uid="{00000000-0005-0000-0000-00000E160000}"/>
    <cellStyle name="Millares 3 3 2 5 2 3 2 2" xfId="19001" xr:uid="{8AA964CB-6541-4B40-B1E2-89547ED018AA}"/>
    <cellStyle name="Millares 3 3 2 5 2 3 2 2 2" xfId="54011" xr:uid="{26F7FACC-60C6-428C-AB19-17C53FD3C488}"/>
    <cellStyle name="Millares 3 3 2 5 2 3 2 2 3" xfId="36506" xr:uid="{DC874428-1C2E-43C8-9194-050EEE1F8951}"/>
    <cellStyle name="Millares 3 3 2 5 2 3 2 3" xfId="45259" xr:uid="{242D16AC-7378-4ACB-8DCC-9E8073EBC932}"/>
    <cellStyle name="Millares 3 3 2 5 2 3 2 4" xfId="27754" xr:uid="{5C87E21F-E929-4602-8C73-4BEFA93A306F}"/>
    <cellStyle name="Millares 3 3 2 5 2 3 3" xfId="14625" xr:uid="{A0796AF6-DB30-4DFB-95B5-AA92E79A5F8E}"/>
    <cellStyle name="Millares 3 3 2 5 2 3 3 2" xfId="49635" xr:uid="{2208002E-D0BB-4FDF-8F38-AF3C0A0CB8DA}"/>
    <cellStyle name="Millares 3 3 2 5 2 3 3 3" xfId="32130" xr:uid="{B46EE96F-70CA-4A6F-BC03-BC9892D4B325}"/>
    <cellStyle name="Millares 3 3 2 5 2 3 4" xfId="40883" xr:uid="{83C788A0-93CC-40D3-A3C3-BBB36E9F4EB9}"/>
    <cellStyle name="Millares 3 3 2 5 2 3 5" xfId="23378" xr:uid="{6F77E1CF-BA9C-434B-A640-5E05761FDAF3}"/>
    <cellStyle name="Millares 3 3 2 5 2 4" xfId="8060" xr:uid="{00000000-0005-0000-0000-00000F160000}"/>
    <cellStyle name="Millares 3 3 2 5 2 4 2" xfId="16813" xr:uid="{BBCB3BB3-0575-49D0-B0F4-DE3540872F81}"/>
    <cellStyle name="Millares 3 3 2 5 2 4 2 2" xfId="51823" xr:uid="{0CE4B7EB-AE65-4ABF-9534-E38B05D810E3}"/>
    <cellStyle name="Millares 3 3 2 5 2 4 2 3" xfId="34318" xr:uid="{988541D4-124B-424D-9B09-1AD33F54E348}"/>
    <cellStyle name="Millares 3 3 2 5 2 4 3" xfId="43071" xr:uid="{DFADD901-7D01-4261-9EB4-694C435D3E8F}"/>
    <cellStyle name="Millares 3 3 2 5 2 4 4" xfId="25566" xr:uid="{B47BC757-7E68-4BB5-9809-FA28B1FF0122}"/>
    <cellStyle name="Millares 3 3 2 5 2 5" xfId="12437" xr:uid="{63D4E3A8-A9EC-4862-902F-85F18741F861}"/>
    <cellStyle name="Millares 3 3 2 5 2 5 2" xfId="47447" xr:uid="{2C21770B-51B7-4221-B92E-4905D85A3D6F}"/>
    <cellStyle name="Millares 3 3 2 5 2 5 3" xfId="29942" xr:uid="{73E2E975-4997-458E-A3B7-608FF90BEE5D}"/>
    <cellStyle name="Millares 3 3 2 5 2 6" xfId="38695" xr:uid="{9E04B07C-56B2-4194-9C0A-EA2753962D65}"/>
    <cellStyle name="Millares 3 3 2 5 2 7" xfId="21190" xr:uid="{EBF93C2F-A40C-4267-8830-2CAA2D395F8A}"/>
    <cellStyle name="Millares 3 3 2 5 3" xfId="4228" xr:uid="{00000000-0005-0000-0000-000010160000}"/>
    <cellStyle name="Millares 3 3 2 5 3 2" xfId="6417" xr:uid="{00000000-0005-0000-0000-000011160000}"/>
    <cellStyle name="Millares 3 3 2 5 3 2 2" xfId="10794" xr:uid="{00000000-0005-0000-0000-000012160000}"/>
    <cellStyle name="Millares 3 3 2 5 3 2 2 2" xfId="19547" xr:uid="{E0E33F0B-AEB8-4E47-8A2F-4B56A703BAB2}"/>
    <cellStyle name="Millares 3 3 2 5 3 2 2 2 2" xfId="54557" xr:uid="{32AFE25D-8BA1-4F17-9E5F-B41D096098AA}"/>
    <cellStyle name="Millares 3 3 2 5 3 2 2 2 3" xfId="37052" xr:uid="{5E602A2D-479F-4372-BA71-E92F9D2425DE}"/>
    <cellStyle name="Millares 3 3 2 5 3 2 2 3" xfId="45805" xr:uid="{6D758B51-F6E9-4C1B-8AE0-296676C33777}"/>
    <cellStyle name="Millares 3 3 2 5 3 2 2 4" xfId="28300" xr:uid="{8456D91D-F886-4BE2-A0F3-9D7DAE9319A0}"/>
    <cellStyle name="Millares 3 3 2 5 3 2 3" xfId="15171" xr:uid="{C3EE4BB4-AAFE-4A17-8267-362E3B7E5C17}"/>
    <cellStyle name="Millares 3 3 2 5 3 2 3 2" xfId="50181" xr:uid="{9900C709-203E-424A-85ED-BE89D0982C23}"/>
    <cellStyle name="Millares 3 3 2 5 3 2 3 3" xfId="32676" xr:uid="{CB611DA8-2975-4F14-9C45-D2A44397141C}"/>
    <cellStyle name="Millares 3 3 2 5 3 2 4" xfId="41429" xr:uid="{B1A20DC9-F85F-49AF-BFE2-704A45A8F11A}"/>
    <cellStyle name="Millares 3 3 2 5 3 2 5" xfId="23924" xr:uid="{85770480-6A66-481C-864A-031B6A02027B}"/>
    <cellStyle name="Millares 3 3 2 5 3 3" xfId="8606" xr:uid="{00000000-0005-0000-0000-000013160000}"/>
    <cellStyle name="Millares 3 3 2 5 3 3 2" xfId="17359" xr:uid="{DE2723DF-241B-4A9B-ADAC-963F2ED641E1}"/>
    <cellStyle name="Millares 3 3 2 5 3 3 2 2" xfId="52369" xr:uid="{E5C6DD61-4BF2-4C22-91BA-C5542838F190}"/>
    <cellStyle name="Millares 3 3 2 5 3 3 2 3" xfId="34864" xr:uid="{A340B6A6-3A6F-40CB-AFD9-8DC66999D0E0}"/>
    <cellStyle name="Millares 3 3 2 5 3 3 3" xfId="43617" xr:uid="{92A9271F-05F3-4DE7-B49C-A0FD0198C749}"/>
    <cellStyle name="Millares 3 3 2 5 3 3 4" xfId="26112" xr:uid="{CA133E7B-C230-4966-810A-C84D37302DB1}"/>
    <cellStyle name="Millares 3 3 2 5 3 4" xfId="12983" xr:uid="{17EDE7FA-DB48-4195-9523-909EBDBA8FE5}"/>
    <cellStyle name="Millares 3 3 2 5 3 4 2" xfId="47993" xr:uid="{ECCFF0E3-A3E1-4B8B-A1A1-28E64AE5CDE8}"/>
    <cellStyle name="Millares 3 3 2 5 3 4 3" xfId="30488" xr:uid="{08B1205A-3E73-4BF7-A1AE-78520D29D342}"/>
    <cellStyle name="Millares 3 3 2 5 3 5" xfId="39241" xr:uid="{DCE8CC05-3331-4565-AC98-D84D169C508B}"/>
    <cellStyle name="Millares 3 3 2 5 3 6" xfId="21736" xr:uid="{EA2EB1AC-2BD3-4062-94B8-4B28BED2264C}"/>
    <cellStyle name="Millares 3 3 2 5 4" xfId="5323" xr:uid="{00000000-0005-0000-0000-000014160000}"/>
    <cellStyle name="Millares 3 3 2 5 4 2" xfId="9700" xr:uid="{00000000-0005-0000-0000-000015160000}"/>
    <cellStyle name="Millares 3 3 2 5 4 2 2" xfId="18453" xr:uid="{C6E4FCD4-2F32-44AB-B449-31A6D46C30F3}"/>
    <cellStyle name="Millares 3 3 2 5 4 2 2 2" xfId="53463" xr:uid="{3F13F425-8EA3-4A66-9E16-02A4748D2D08}"/>
    <cellStyle name="Millares 3 3 2 5 4 2 2 3" xfId="35958" xr:uid="{F18135EF-7560-4570-8E4E-5E6C668CA7DF}"/>
    <cellStyle name="Millares 3 3 2 5 4 2 3" xfId="44711" xr:uid="{42195188-074C-40DF-904B-73943E4FEF0E}"/>
    <cellStyle name="Millares 3 3 2 5 4 2 4" xfId="27206" xr:uid="{D05B8421-2891-4052-9C3F-981CEAF5C479}"/>
    <cellStyle name="Millares 3 3 2 5 4 3" xfId="14077" xr:uid="{259C9484-453A-4CEB-BA58-2CE303825F96}"/>
    <cellStyle name="Millares 3 3 2 5 4 3 2" xfId="49087" xr:uid="{321B403E-B947-4487-B398-FC5F19D51716}"/>
    <cellStyle name="Millares 3 3 2 5 4 3 3" xfId="31582" xr:uid="{87B4D6C7-7F51-4528-B2ED-96B5A63E6874}"/>
    <cellStyle name="Millares 3 3 2 5 4 4" xfId="40335" xr:uid="{4B868150-B306-4C1B-967D-F69FEC834AC7}"/>
    <cellStyle name="Millares 3 3 2 5 4 5" xfId="22830" xr:uid="{4E0AD1AE-0815-4B24-BE85-2153DAD3104F}"/>
    <cellStyle name="Millares 3 3 2 5 5" xfId="7512" xr:uid="{00000000-0005-0000-0000-000016160000}"/>
    <cellStyle name="Millares 3 3 2 5 5 2" xfId="16265" xr:uid="{29DF9FBF-99C1-4E5C-A228-25C149A5BD7F}"/>
    <cellStyle name="Millares 3 3 2 5 5 2 2" xfId="51275" xr:uid="{01FB1E5F-5C26-4FF1-AABA-F5C4AB7BE77E}"/>
    <cellStyle name="Millares 3 3 2 5 5 2 3" xfId="33770" xr:uid="{B269550C-2E9A-4A13-8CDB-E0FBAC1DFD95}"/>
    <cellStyle name="Millares 3 3 2 5 5 3" xfId="42523" xr:uid="{9B9D7B18-0009-4F16-8FA2-9E14BDBF9AD7}"/>
    <cellStyle name="Millares 3 3 2 5 5 4" xfId="25018" xr:uid="{C2BBB11C-BCCF-4DDE-88A3-667AB8158304}"/>
    <cellStyle name="Millares 3 3 2 5 6" xfId="11889" xr:uid="{E7D296F2-B3A4-4749-A393-708A23E7A92C}"/>
    <cellStyle name="Millares 3 3 2 5 6 2" xfId="46899" xr:uid="{A9F48087-56A8-43D2-A3CA-B03B573495F2}"/>
    <cellStyle name="Millares 3 3 2 5 6 3" xfId="29394" xr:uid="{2940910C-4844-4A56-9B3A-174AAB61B538}"/>
    <cellStyle name="Millares 3 3 2 5 7" xfId="38147" xr:uid="{4E01DDCD-49AC-4090-AF0F-A4D3EF72BB94}"/>
    <cellStyle name="Millares 3 3 2 5 8" xfId="20642" xr:uid="{806FA7B0-17FE-4BE3-96A3-522C0B9EB4E0}"/>
    <cellStyle name="Millares 3 3 2 6" xfId="3405" xr:uid="{00000000-0005-0000-0000-000017160000}"/>
    <cellStyle name="Millares 3 3 2 6 2" xfId="4502" xr:uid="{00000000-0005-0000-0000-000018160000}"/>
    <cellStyle name="Millares 3 3 2 6 2 2" xfId="6691" xr:uid="{00000000-0005-0000-0000-000019160000}"/>
    <cellStyle name="Millares 3 3 2 6 2 2 2" xfId="11068" xr:uid="{00000000-0005-0000-0000-00001A160000}"/>
    <cellStyle name="Millares 3 3 2 6 2 2 2 2" xfId="19821" xr:uid="{D2943CBE-1F27-4336-833B-9C02AE04C207}"/>
    <cellStyle name="Millares 3 3 2 6 2 2 2 2 2" xfId="54831" xr:uid="{AB52A8B0-FD69-4BD1-B00B-43D717853E94}"/>
    <cellStyle name="Millares 3 3 2 6 2 2 2 2 3" xfId="37326" xr:uid="{4F6A835C-E4CC-4E61-9C9F-3DC5C3EF9B4C}"/>
    <cellStyle name="Millares 3 3 2 6 2 2 2 3" xfId="46079" xr:uid="{8473C51A-8103-4870-808A-F582600E492D}"/>
    <cellStyle name="Millares 3 3 2 6 2 2 2 4" xfId="28574" xr:uid="{242863A8-3982-4847-93CA-D9CAF422D6FF}"/>
    <cellStyle name="Millares 3 3 2 6 2 2 3" xfId="15445" xr:uid="{DCC9BCA5-E5FA-47D7-8A70-D0F78FB0DAB7}"/>
    <cellStyle name="Millares 3 3 2 6 2 2 3 2" xfId="50455" xr:uid="{4CED4D1E-5C6D-42B3-A5CD-824E1BFB4E58}"/>
    <cellStyle name="Millares 3 3 2 6 2 2 3 3" xfId="32950" xr:uid="{4065540C-A4DB-452F-8A5E-9DC53F08A37C}"/>
    <cellStyle name="Millares 3 3 2 6 2 2 4" xfId="41703" xr:uid="{F803A839-1AB9-4454-AEC9-10FAE52FA9E4}"/>
    <cellStyle name="Millares 3 3 2 6 2 2 5" xfId="24198" xr:uid="{8D560D79-826E-4650-BCC7-BEAC3B820F51}"/>
    <cellStyle name="Millares 3 3 2 6 2 3" xfId="8880" xr:uid="{00000000-0005-0000-0000-00001B160000}"/>
    <cellStyle name="Millares 3 3 2 6 2 3 2" xfId="17633" xr:uid="{99F63460-850E-41A0-9F96-0E9EE7927EAE}"/>
    <cellStyle name="Millares 3 3 2 6 2 3 2 2" xfId="52643" xr:uid="{D0C16C4E-FE39-44C1-8DA8-4BA426346CBD}"/>
    <cellStyle name="Millares 3 3 2 6 2 3 2 3" xfId="35138" xr:uid="{585C8BFF-2B49-4139-A8F9-E7F960C5BC1D}"/>
    <cellStyle name="Millares 3 3 2 6 2 3 3" xfId="43891" xr:uid="{BBEF03FA-2C18-4609-8B1B-A75DC7AC6310}"/>
    <cellStyle name="Millares 3 3 2 6 2 3 4" xfId="26386" xr:uid="{32BF9CE9-9A4B-423A-9B5C-5826C5866E53}"/>
    <cellStyle name="Millares 3 3 2 6 2 4" xfId="13257" xr:uid="{9EAA6CCF-A3A5-416D-93F0-C6756D07CF67}"/>
    <cellStyle name="Millares 3 3 2 6 2 4 2" xfId="48267" xr:uid="{017EE572-CA84-4F20-A42A-BA5122765BAD}"/>
    <cellStyle name="Millares 3 3 2 6 2 4 3" xfId="30762" xr:uid="{F94029FF-6FE6-4667-BC88-FC3CC59CB619}"/>
    <cellStyle name="Millares 3 3 2 6 2 5" xfId="39515" xr:uid="{72C48219-005D-462B-8156-22BC61FBB017}"/>
    <cellStyle name="Millares 3 3 2 6 2 6" xfId="22010" xr:uid="{42E79D4D-E790-4613-8A4B-198680A769F2}"/>
    <cellStyle name="Millares 3 3 2 6 3" xfId="5597" xr:uid="{00000000-0005-0000-0000-00001C160000}"/>
    <cellStyle name="Millares 3 3 2 6 3 2" xfId="9974" xr:uid="{00000000-0005-0000-0000-00001D160000}"/>
    <cellStyle name="Millares 3 3 2 6 3 2 2" xfId="18727" xr:uid="{14B76C0F-D478-4067-9F29-E97D407F9F77}"/>
    <cellStyle name="Millares 3 3 2 6 3 2 2 2" xfId="53737" xr:uid="{915C3455-F03F-4709-8621-76CCA727B30D}"/>
    <cellStyle name="Millares 3 3 2 6 3 2 2 3" xfId="36232" xr:uid="{2159F3BE-5578-4CE6-B2D8-86F471AF51CB}"/>
    <cellStyle name="Millares 3 3 2 6 3 2 3" xfId="44985" xr:uid="{2B6FA63F-02E7-4490-87AA-D271E10B9E11}"/>
    <cellStyle name="Millares 3 3 2 6 3 2 4" xfId="27480" xr:uid="{F27DF09B-F2E1-4DEB-8799-39396CE53E3C}"/>
    <cellStyle name="Millares 3 3 2 6 3 3" xfId="14351" xr:uid="{BD40C0B2-025E-42C9-ABD7-EEEB6C84A126}"/>
    <cellStyle name="Millares 3 3 2 6 3 3 2" xfId="49361" xr:uid="{F3F57848-A1DD-46D4-B66D-128325748C49}"/>
    <cellStyle name="Millares 3 3 2 6 3 3 3" xfId="31856" xr:uid="{CAC143F6-4150-4401-ABB8-7AB9A4F8C15C}"/>
    <cellStyle name="Millares 3 3 2 6 3 4" xfId="40609" xr:uid="{EF5D9D8C-C264-45F0-9CF2-49036F29EE6B}"/>
    <cellStyle name="Millares 3 3 2 6 3 5" xfId="23104" xr:uid="{C0CE10BD-B79D-4C06-B45C-08E555EEB520}"/>
    <cellStyle name="Millares 3 3 2 6 4" xfId="7786" xr:uid="{00000000-0005-0000-0000-00001E160000}"/>
    <cellStyle name="Millares 3 3 2 6 4 2" xfId="16539" xr:uid="{38AFB198-D07E-4372-803D-BB5599A8EF5A}"/>
    <cellStyle name="Millares 3 3 2 6 4 2 2" xfId="51549" xr:uid="{E462DD83-5A9D-4666-9064-D7FBA006E04C}"/>
    <cellStyle name="Millares 3 3 2 6 4 2 3" xfId="34044" xr:uid="{FFFE53CE-39BC-4AA3-9D37-8C958FA43563}"/>
    <cellStyle name="Millares 3 3 2 6 4 3" xfId="42797" xr:uid="{4F46FBCC-29B7-46D2-96FF-7FDA0600891F}"/>
    <cellStyle name="Millares 3 3 2 6 4 4" xfId="25292" xr:uid="{2A866DEB-DE0F-4646-9FEF-377CD163FF38}"/>
    <cellStyle name="Millares 3 3 2 6 5" xfId="12163" xr:uid="{DACD6098-7B79-4CC7-9B45-9E35C2309013}"/>
    <cellStyle name="Millares 3 3 2 6 5 2" xfId="47173" xr:uid="{7E602D75-9697-47CC-B006-89492362BF31}"/>
    <cellStyle name="Millares 3 3 2 6 5 3" xfId="29668" xr:uid="{C94B47E0-D0F8-45F8-9C3F-C77324AAF9FD}"/>
    <cellStyle name="Millares 3 3 2 6 6" xfId="38421" xr:uid="{BF6AA7FB-839E-4F34-A01F-8D5C08FAD82F}"/>
    <cellStyle name="Millares 3 3 2 6 7" xfId="20916" xr:uid="{AB5489DE-99E0-4AE5-A544-85F4D5E87A51}"/>
    <cellStyle name="Millares 3 3 2 7" xfId="3955" xr:uid="{00000000-0005-0000-0000-00001F160000}"/>
    <cellStyle name="Millares 3 3 2 7 2" xfId="6144" xr:uid="{00000000-0005-0000-0000-000020160000}"/>
    <cellStyle name="Millares 3 3 2 7 2 2" xfId="10521" xr:uid="{00000000-0005-0000-0000-000021160000}"/>
    <cellStyle name="Millares 3 3 2 7 2 2 2" xfId="19274" xr:uid="{8FB24DCE-BFFB-433A-A2DB-B830463E003B}"/>
    <cellStyle name="Millares 3 3 2 7 2 2 2 2" xfId="54284" xr:uid="{4D657901-7DE2-44E1-BC4C-96609899A494}"/>
    <cellStyle name="Millares 3 3 2 7 2 2 2 3" xfId="36779" xr:uid="{6DFE4F22-4747-4B8C-A0B5-B6EFA116D31E}"/>
    <cellStyle name="Millares 3 3 2 7 2 2 3" xfId="45532" xr:uid="{35BDB0B9-DBB2-42CB-9DF3-67D09B000289}"/>
    <cellStyle name="Millares 3 3 2 7 2 2 4" xfId="28027" xr:uid="{AB53C720-D787-4C71-9678-583255C7D0AD}"/>
    <cellStyle name="Millares 3 3 2 7 2 3" xfId="14898" xr:uid="{1EFD9E4E-3B99-4E55-8446-0F0BA7315D64}"/>
    <cellStyle name="Millares 3 3 2 7 2 3 2" xfId="49908" xr:uid="{6CC6EA07-2AB6-495F-84C4-6EE9E65F96B1}"/>
    <cellStyle name="Millares 3 3 2 7 2 3 3" xfId="32403" xr:uid="{AC5B551E-B8C3-44C0-8C17-4263CB939C58}"/>
    <cellStyle name="Millares 3 3 2 7 2 4" xfId="41156" xr:uid="{3C25D1BF-B055-44FA-9D09-5865D3392237}"/>
    <cellStyle name="Millares 3 3 2 7 2 5" xfId="23651" xr:uid="{8B265A72-42C8-46F7-BE14-6127BBC0F212}"/>
    <cellStyle name="Millares 3 3 2 7 3" xfId="8333" xr:uid="{00000000-0005-0000-0000-000022160000}"/>
    <cellStyle name="Millares 3 3 2 7 3 2" xfId="17086" xr:uid="{6C24FBF4-7D10-49F8-98E8-86EF55E8B859}"/>
    <cellStyle name="Millares 3 3 2 7 3 2 2" xfId="52096" xr:uid="{88FA3E29-9D37-4863-B10A-35716798304D}"/>
    <cellStyle name="Millares 3 3 2 7 3 2 3" xfId="34591" xr:uid="{94219221-0F85-4CF1-9E6D-B2577EB15B51}"/>
    <cellStyle name="Millares 3 3 2 7 3 3" xfId="43344" xr:uid="{8DDE84A4-1B73-4E4A-BE22-DC335C1ADBE2}"/>
    <cellStyle name="Millares 3 3 2 7 3 4" xfId="25839" xr:uid="{2DCF0625-D494-41E0-9692-C3C3245BCF17}"/>
    <cellStyle name="Millares 3 3 2 7 4" xfId="12710" xr:uid="{16C559FF-EA18-41BE-BFA4-2496D8ACA8C8}"/>
    <cellStyle name="Millares 3 3 2 7 4 2" xfId="47720" xr:uid="{33D61AD7-6654-42F5-AFDB-06D153E23CB8}"/>
    <cellStyle name="Millares 3 3 2 7 4 3" xfId="30215" xr:uid="{C5C9E59B-E92B-4B37-BABD-F6241F99468D}"/>
    <cellStyle name="Millares 3 3 2 7 5" xfId="38968" xr:uid="{38BB75F1-4F52-4E18-8EA8-A9BF4E1DA953}"/>
    <cellStyle name="Millares 3 3 2 7 6" xfId="21463" xr:uid="{D009BCDC-8F53-4D42-B480-B86F3FF7121B}"/>
    <cellStyle name="Millares 3 3 2 8" xfId="5050" xr:uid="{00000000-0005-0000-0000-000023160000}"/>
    <cellStyle name="Millares 3 3 2 8 2" xfId="9427" xr:uid="{00000000-0005-0000-0000-000024160000}"/>
    <cellStyle name="Millares 3 3 2 8 2 2" xfId="18180" xr:uid="{625DC01B-AFFE-4118-88F4-AB6A03A020B6}"/>
    <cellStyle name="Millares 3 3 2 8 2 2 2" xfId="53190" xr:uid="{7A2FBB74-A102-4394-9030-A3F4DE5F82B8}"/>
    <cellStyle name="Millares 3 3 2 8 2 2 3" xfId="35685" xr:uid="{D1CE4A0A-EEE0-40AE-8805-FE0CE32B5229}"/>
    <cellStyle name="Millares 3 3 2 8 2 3" xfId="44438" xr:uid="{2BD62F83-5F2B-45AC-ACEA-313D07885AFF}"/>
    <cellStyle name="Millares 3 3 2 8 2 4" xfId="26933" xr:uid="{F8805909-7819-49E9-8C6A-EE57AEAA7488}"/>
    <cellStyle name="Millares 3 3 2 8 3" xfId="13804" xr:uid="{B1122AA4-733C-411E-80BD-00558313D7EC}"/>
    <cellStyle name="Millares 3 3 2 8 3 2" xfId="48814" xr:uid="{CF4C5687-4A06-4D99-AD25-ECB0407C129A}"/>
    <cellStyle name="Millares 3 3 2 8 3 3" xfId="31309" xr:uid="{A389AC43-EE53-4E54-BA47-D401B8FDA98B}"/>
    <cellStyle name="Millares 3 3 2 8 4" xfId="40062" xr:uid="{5318F5E1-793F-4BE7-9947-B20391234A5E}"/>
    <cellStyle name="Millares 3 3 2 8 5" xfId="22557" xr:uid="{82FB5C70-2CF3-41D9-B75D-D1DF2CC58DCF}"/>
    <cellStyle name="Millares 3 3 2 9" xfId="7239" xr:uid="{00000000-0005-0000-0000-000025160000}"/>
    <cellStyle name="Millares 3 3 2 9 2" xfId="15992" xr:uid="{44D74EEE-A6F2-43B0-BCFF-55C4A372E09A}"/>
    <cellStyle name="Millares 3 3 2 9 2 2" xfId="51002" xr:uid="{50108C3D-7AF1-40BF-A751-54D5CCBE19A3}"/>
    <cellStyle name="Millares 3 3 2 9 2 3" xfId="33497" xr:uid="{BAE203EB-627A-44C6-943B-6C3A6A5B7CC3}"/>
    <cellStyle name="Millares 3 3 2 9 3" xfId="42250" xr:uid="{27103525-D3D1-4440-8FF6-918FCFC64298}"/>
    <cellStyle name="Millares 3 3 2 9 4" xfId="24745" xr:uid="{47B9B552-C32E-489A-95ED-089ABCBDF57A}"/>
    <cellStyle name="Millares 3 3 3" xfId="2954" xr:uid="{00000000-0005-0000-0000-000026160000}"/>
    <cellStyle name="Millares 3 3 3 10" xfId="20471" xr:uid="{44880C0D-A867-49E6-A25B-14F3C3BB1FA4}"/>
    <cellStyle name="Millares 3 3 3 2" xfId="3066" xr:uid="{00000000-0005-0000-0000-000027160000}"/>
    <cellStyle name="Millares 3 3 3 2 2" xfId="3342" xr:uid="{00000000-0005-0000-0000-000028160000}"/>
    <cellStyle name="Millares 3 3 3 2 2 2" xfId="3895" xr:uid="{00000000-0005-0000-0000-000029160000}"/>
    <cellStyle name="Millares 3 3 3 2 2 2 2" xfId="4991" xr:uid="{00000000-0005-0000-0000-00002A160000}"/>
    <cellStyle name="Millares 3 3 3 2 2 2 2 2" xfId="7180" xr:uid="{00000000-0005-0000-0000-00002B160000}"/>
    <cellStyle name="Millares 3 3 3 2 2 2 2 2 2" xfId="11557" xr:uid="{00000000-0005-0000-0000-00002C160000}"/>
    <cellStyle name="Millares 3 3 3 2 2 2 2 2 2 2" xfId="20310" xr:uid="{A3165F33-7DED-4366-B892-88B18F8558EA}"/>
    <cellStyle name="Millares 3 3 3 2 2 2 2 2 2 2 2" xfId="55320" xr:uid="{AD2FA5BC-8333-4BF4-8DEB-E34AF908DE2C}"/>
    <cellStyle name="Millares 3 3 3 2 2 2 2 2 2 2 3" xfId="37815" xr:uid="{CF00F7DD-38D2-43CE-A812-03680343A601}"/>
    <cellStyle name="Millares 3 3 3 2 2 2 2 2 2 3" xfId="46568" xr:uid="{AF549EF0-CEAD-4919-8D92-1CA5906F102B}"/>
    <cellStyle name="Millares 3 3 3 2 2 2 2 2 2 4" xfId="29063" xr:uid="{AC05E423-FA2A-44CA-8884-6E429938F86D}"/>
    <cellStyle name="Millares 3 3 3 2 2 2 2 2 3" xfId="15934" xr:uid="{7D6D06F5-33A8-4BFC-B2C8-B5B51DCB1764}"/>
    <cellStyle name="Millares 3 3 3 2 2 2 2 2 3 2" xfId="50944" xr:uid="{873879CC-6648-4AA5-A613-2AC02103969F}"/>
    <cellStyle name="Millares 3 3 3 2 2 2 2 2 3 3" xfId="33439" xr:uid="{65F84071-E474-4409-A498-D5E1361F8F12}"/>
    <cellStyle name="Millares 3 3 3 2 2 2 2 2 4" xfId="42192" xr:uid="{C2C73231-5136-4E75-97C5-0B242BD99D42}"/>
    <cellStyle name="Millares 3 3 3 2 2 2 2 2 5" xfId="24687" xr:uid="{8938A3CE-A21C-49F1-84FC-1B17A240F2A4}"/>
    <cellStyle name="Millares 3 3 3 2 2 2 2 3" xfId="9369" xr:uid="{00000000-0005-0000-0000-00002D160000}"/>
    <cellStyle name="Millares 3 3 3 2 2 2 2 3 2" xfId="18122" xr:uid="{70B604CA-4B42-4DA1-903F-03AA9F75D0C8}"/>
    <cellStyle name="Millares 3 3 3 2 2 2 2 3 2 2" xfId="53132" xr:uid="{D73E715F-7916-439C-A590-F655C2D13F4A}"/>
    <cellStyle name="Millares 3 3 3 2 2 2 2 3 2 3" xfId="35627" xr:uid="{834A06F7-12CD-43C6-8F8B-D0986BAAE734}"/>
    <cellStyle name="Millares 3 3 3 2 2 2 2 3 3" xfId="44380" xr:uid="{BC4D1973-8848-4159-92AE-D344E3A7FF1E}"/>
    <cellStyle name="Millares 3 3 3 2 2 2 2 3 4" xfId="26875" xr:uid="{067DD14F-9CAF-424E-8A9D-143E0D4EF836}"/>
    <cellStyle name="Millares 3 3 3 2 2 2 2 4" xfId="13746" xr:uid="{79C0E314-79D5-4716-AFBA-C828D59F1D1E}"/>
    <cellStyle name="Millares 3 3 3 2 2 2 2 4 2" xfId="48756" xr:uid="{90DED36A-B1DC-418B-BBFF-A267D43E3440}"/>
    <cellStyle name="Millares 3 3 3 2 2 2 2 4 3" xfId="31251" xr:uid="{CA4F04B6-3CB6-44C0-96FF-71BE0220D8C9}"/>
    <cellStyle name="Millares 3 3 3 2 2 2 2 5" xfId="40004" xr:uid="{72162F6D-39F0-42D7-941C-9FB2ACB482D4}"/>
    <cellStyle name="Millares 3 3 3 2 2 2 2 6" xfId="22499" xr:uid="{4685D6AC-1DD0-4FBB-AF52-9006DC442886}"/>
    <cellStyle name="Millares 3 3 3 2 2 2 3" xfId="6086" xr:uid="{00000000-0005-0000-0000-00002E160000}"/>
    <cellStyle name="Millares 3 3 3 2 2 2 3 2" xfId="10463" xr:uid="{00000000-0005-0000-0000-00002F160000}"/>
    <cellStyle name="Millares 3 3 3 2 2 2 3 2 2" xfId="19216" xr:uid="{A61757F1-2213-4C59-B130-5778AC35BE75}"/>
    <cellStyle name="Millares 3 3 3 2 2 2 3 2 2 2" xfId="54226" xr:uid="{4EE36088-6FCE-4A71-A9DD-33E915756010}"/>
    <cellStyle name="Millares 3 3 3 2 2 2 3 2 2 3" xfId="36721" xr:uid="{2882E847-FB12-4199-8EAF-AF2C012EB2C4}"/>
    <cellStyle name="Millares 3 3 3 2 2 2 3 2 3" xfId="45474" xr:uid="{ECE8D273-E212-4FCC-9FC9-CB6E6CAA47CD}"/>
    <cellStyle name="Millares 3 3 3 2 2 2 3 2 4" xfId="27969" xr:uid="{6E175106-4401-4475-92E2-826F2304641B}"/>
    <cellStyle name="Millares 3 3 3 2 2 2 3 3" xfId="14840" xr:uid="{3A821680-68C3-414B-8F43-5F9B6E3E11CC}"/>
    <cellStyle name="Millares 3 3 3 2 2 2 3 3 2" xfId="49850" xr:uid="{F53A5EBE-9161-4ABB-ABCB-9A9847E9527B}"/>
    <cellStyle name="Millares 3 3 3 2 2 2 3 3 3" xfId="32345" xr:uid="{6E7601F5-47AA-44DC-A460-777FAB81E6C7}"/>
    <cellStyle name="Millares 3 3 3 2 2 2 3 4" xfId="41098" xr:uid="{4B37CE5C-2C42-4C64-BD6E-A28EBAED5E3A}"/>
    <cellStyle name="Millares 3 3 3 2 2 2 3 5" xfId="23593" xr:uid="{4CD57540-C9E8-4D48-A2F3-D3D8B77BA775}"/>
    <cellStyle name="Millares 3 3 3 2 2 2 4" xfId="8275" xr:uid="{00000000-0005-0000-0000-000030160000}"/>
    <cellStyle name="Millares 3 3 3 2 2 2 4 2" xfId="17028" xr:uid="{047B101A-43FB-473C-8F4A-BACD07FAA16F}"/>
    <cellStyle name="Millares 3 3 3 2 2 2 4 2 2" xfId="52038" xr:uid="{65BC0523-AE0C-49DC-B475-7C357DE6E6C7}"/>
    <cellStyle name="Millares 3 3 3 2 2 2 4 2 3" xfId="34533" xr:uid="{4B70B7CE-9A30-4708-AFD2-21EF5D7167C5}"/>
    <cellStyle name="Millares 3 3 3 2 2 2 4 3" xfId="43286" xr:uid="{8A9EE11F-3BD6-47E4-A452-84ECB0F61E63}"/>
    <cellStyle name="Millares 3 3 3 2 2 2 4 4" xfId="25781" xr:uid="{C799A60B-C48B-4D21-9F5D-B57FA6AA26A1}"/>
    <cellStyle name="Millares 3 3 3 2 2 2 5" xfId="12652" xr:uid="{3AC970ED-5039-4A56-BFF1-DE677FB0FDBD}"/>
    <cellStyle name="Millares 3 3 3 2 2 2 5 2" xfId="47662" xr:uid="{2AAB1DCA-F32E-4C09-A36C-9DCEFB7FF73A}"/>
    <cellStyle name="Millares 3 3 3 2 2 2 5 3" xfId="30157" xr:uid="{E86A98FE-1FB0-4B7B-A9EF-B3C1F4575DAE}"/>
    <cellStyle name="Millares 3 3 3 2 2 2 6" xfId="38910" xr:uid="{AC756869-987B-49DF-BA92-C35EB56E36E5}"/>
    <cellStyle name="Millares 3 3 3 2 2 2 7" xfId="21405" xr:uid="{51266A74-33B7-4E11-8C66-3A361665A53D}"/>
    <cellStyle name="Millares 3 3 3 2 2 3" xfId="4443" xr:uid="{00000000-0005-0000-0000-000031160000}"/>
    <cellStyle name="Millares 3 3 3 2 2 3 2" xfId="6632" xr:uid="{00000000-0005-0000-0000-000032160000}"/>
    <cellStyle name="Millares 3 3 3 2 2 3 2 2" xfId="11009" xr:uid="{00000000-0005-0000-0000-000033160000}"/>
    <cellStyle name="Millares 3 3 3 2 2 3 2 2 2" xfId="19762" xr:uid="{2A010B34-1D3C-49AC-A50B-B3DEBBB5FCFD}"/>
    <cellStyle name="Millares 3 3 3 2 2 3 2 2 2 2" xfId="54772" xr:uid="{33E1430F-7E8A-401F-9566-10B9CD382AEA}"/>
    <cellStyle name="Millares 3 3 3 2 2 3 2 2 2 3" xfId="37267" xr:uid="{DA76489C-004C-4E5B-A5B2-F93CFBE03980}"/>
    <cellStyle name="Millares 3 3 3 2 2 3 2 2 3" xfId="46020" xr:uid="{0FBEA446-0A0E-4AE4-832C-C4094D5ED339}"/>
    <cellStyle name="Millares 3 3 3 2 2 3 2 2 4" xfId="28515" xr:uid="{09DBA0D7-1F3F-4C6E-B98B-CA890F1F13E5}"/>
    <cellStyle name="Millares 3 3 3 2 2 3 2 3" xfId="15386" xr:uid="{7C0D2F00-FC1D-4BF0-A2A2-8F40A94C0906}"/>
    <cellStyle name="Millares 3 3 3 2 2 3 2 3 2" xfId="50396" xr:uid="{029275C2-5B96-46D9-BF8C-34E090D30500}"/>
    <cellStyle name="Millares 3 3 3 2 2 3 2 3 3" xfId="32891" xr:uid="{090D61B9-F697-471F-8AC9-567ADB4A69EB}"/>
    <cellStyle name="Millares 3 3 3 2 2 3 2 4" xfId="41644" xr:uid="{135ACC7F-0B71-4023-A646-D65A3C40AD06}"/>
    <cellStyle name="Millares 3 3 3 2 2 3 2 5" xfId="24139" xr:uid="{A2E88589-90CC-4E8C-9938-33B2C4A52DCE}"/>
    <cellStyle name="Millares 3 3 3 2 2 3 3" xfId="8821" xr:uid="{00000000-0005-0000-0000-000034160000}"/>
    <cellStyle name="Millares 3 3 3 2 2 3 3 2" xfId="17574" xr:uid="{223261FF-7496-4B27-A69C-735AE4408F60}"/>
    <cellStyle name="Millares 3 3 3 2 2 3 3 2 2" xfId="52584" xr:uid="{107628A1-8EC0-4FA2-8501-B7DC6A70A0AE}"/>
    <cellStyle name="Millares 3 3 3 2 2 3 3 2 3" xfId="35079" xr:uid="{B5DB763C-C97D-4C66-B8DD-3E813B2CE82F}"/>
    <cellStyle name="Millares 3 3 3 2 2 3 3 3" xfId="43832" xr:uid="{FA9AB8E0-A633-40B6-A6FC-A031BF90C55D}"/>
    <cellStyle name="Millares 3 3 3 2 2 3 3 4" xfId="26327" xr:uid="{AA768F6B-C632-4F9A-9225-DFC2C3BBA717}"/>
    <cellStyle name="Millares 3 3 3 2 2 3 4" xfId="13198" xr:uid="{AD82BE1B-16E1-4F1C-BAA5-C4F287A8699F}"/>
    <cellStyle name="Millares 3 3 3 2 2 3 4 2" xfId="48208" xr:uid="{FCE1D9F2-4B43-4107-8F9E-FFFA009A6718}"/>
    <cellStyle name="Millares 3 3 3 2 2 3 4 3" xfId="30703" xr:uid="{39B1465B-E55A-430B-B867-A5514A1A0ED8}"/>
    <cellStyle name="Millares 3 3 3 2 2 3 5" xfId="39456" xr:uid="{AA2EB2A6-FCD3-46B5-8039-55F80975F521}"/>
    <cellStyle name="Millares 3 3 3 2 2 3 6" xfId="21951" xr:uid="{5F790A15-B94E-48FE-B6BF-E4B2CBB47D70}"/>
    <cellStyle name="Millares 3 3 3 2 2 4" xfId="5538" xr:uid="{00000000-0005-0000-0000-000035160000}"/>
    <cellStyle name="Millares 3 3 3 2 2 4 2" xfId="9915" xr:uid="{00000000-0005-0000-0000-000036160000}"/>
    <cellStyle name="Millares 3 3 3 2 2 4 2 2" xfId="18668" xr:uid="{4CCBB12B-84FB-4D36-AFA1-D482EF6D38A4}"/>
    <cellStyle name="Millares 3 3 3 2 2 4 2 2 2" xfId="53678" xr:uid="{B54A9340-4025-4CE3-91B0-0EA6116F5246}"/>
    <cellStyle name="Millares 3 3 3 2 2 4 2 2 3" xfId="36173" xr:uid="{20C805C3-8B2E-4677-889C-6B8D18AFF968}"/>
    <cellStyle name="Millares 3 3 3 2 2 4 2 3" xfId="44926" xr:uid="{BA82F091-CA41-4C99-8563-3C78EEB64B32}"/>
    <cellStyle name="Millares 3 3 3 2 2 4 2 4" xfId="27421" xr:uid="{38561D80-A28B-4A68-8C91-37A2E26F75D8}"/>
    <cellStyle name="Millares 3 3 3 2 2 4 3" xfId="14292" xr:uid="{C8997E79-F603-4DB4-B201-A88443FC0EBD}"/>
    <cellStyle name="Millares 3 3 3 2 2 4 3 2" xfId="49302" xr:uid="{64F9553B-4ED5-4664-9378-CF625B5F9EFB}"/>
    <cellStyle name="Millares 3 3 3 2 2 4 3 3" xfId="31797" xr:uid="{3B7C64B3-E581-4351-BCC2-EBD3DEE49BC9}"/>
    <cellStyle name="Millares 3 3 3 2 2 4 4" xfId="40550" xr:uid="{D7CB3624-1040-4953-813E-2B1B8736EFC9}"/>
    <cellStyle name="Millares 3 3 3 2 2 4 5" xfId="23045" xr:uid="{510DF795-BBAD-40A1-8D72-718B613A2177}"/>
    <cellStyle name="Millares 3 3 3 2 2 5" xfId="7727" xr:uid="{00000000-0005-0000-0000-000037160000}"/>
    <cellStyle name="Millares 3 3 3 2 2 5 2" xfId="16480" xr:uid="{F8431259-AECD-48CF-BC8A-93C75DB903CB}"/>
    <cellStyle name="Millares 3 3 3 2 2 5 2 2" xfId="51490" xr:uid="{0F721285-43CD-4213-8C2F-D4EDD01B4AAD}"/>
    <cellStyle name="Millares 3 3 3 2 2 5 2 3" xfId="33985" xr:uid="{DD569CE7-242C-44FA-ABFE-08078DB046B9}"/>
    <cellStyle name="Millares 3 3 3 2 2 5 3" xfId="42738" xr:uid="{C020CDE8-B64C-4D6C-BB27-8B6D86A6A1B5}"/>
    <cellStyle name="Millares 3 3 3 2 2 5 4" xfId="25233" xr:uid="{1D888574-3FBA-4AAE-B08B-415AF1165A0E}"/>
    <cellStyle name="Millares 3 3 3 2 2 6" xfId="12104" xr:uid="{8636D90A-39D1-43B4-83F1-6BEAF5DD7921}"/>
    <cellStyle name="Millares 3 3 3 2 2 6 2" xfId="47114" xr:uid="{BD68B9BD-0AC5-43EC-AC13-4BA9962C758F}"/>
    <cellStyle name="Millares 3 3 3 2 2 6 3" xfId="29609" xr:uid="{567778C6-904F-4A23-93CB-5A597E27A658}"/>
    <cellStyle name="Millares 3 3 3 2 2 7" xfId="38362" xr:uid="{D8690F06-A152-49A6-8A48-3B3991D58821}"/>
    <cellStyle name="Millares 3 3 3 2 2 8" xfId="20857" xr:uid="{7D0391B0-163D-4944-BA95-988542104A8C}"/>
    <cellStyle name="Millares 3 3 3 2 3" xfId="3621" xr:uid="{00000000-0005-0000-0000-000038160000}"/>
    <cellStyle name="Millares 3 3 3 2 3 2" xfId="4717" xr:uid="{00000000-0005-0000-0000-000039160000}"/>
    <cellStyle name="Millares 3 3 3 2 3 2 2" xfId="6906" xr:uid="{00000000-0005-0000-0000-00003A160000}"/>
    <cellStyle name="Millares 3 3 3 2 3 2 2 2" xfId="11283" xr:uid="{00000000-0005-0000-0000-00003B160000}"/>
    <cellStyle name="Millares 3 3 3 2 3 2 2 2 2" xfId="20036" xr:uid="{41E8F0AB-E51B-4EC6-8340-97DB9CD7C36E}"/>
    <cellStyle name="Millares 3 3 3 2 3 2 2 2 2 2" xfId="55046" xr:uid="{5FE32B79-57C9-4760-A606-AF15F6EA3DA6}"/>
    <cellStyle name="Millares 3 3 3 2 3 2 2 2 2 3" xfId="37541" xr:uid="{90C41DED-7A23-4B85-B91C-81AD01958D35}"/>
    <cellStyle name="Millares 3 3 3 2 3 2 2 2 3" xfId="46294" xr:uid="{AFBE56B9-4DBE-4911-AAEF-FFD8935796D1}"/>
    <cellStyle name="Millares 3 3 3 2 3 2 2 2 4" xfId="28789" xr:uid="{B56CCAB7-D81C-444C-8271-04EF45C5E03F}"/>
    <cellStyle name="Millares 3 3 3 2 3 2 2 3" xfId="15660" xr:uid="{128904F0-EC11-40C2-8906-46E4EF754ABE}"/>
    <cellStyle name="Millares 3 3 3 2 3 2 2 3 2" xfId="50670" xr:uid="{14C23547-AD58-47FE-940F-C6327AD83326}"/>
    <cellStyle name="Millares 3 3 3 2 3 2 2 3 3" xfId="33165" xr:uid="{A8B9EBBF-332F-4296-B34E-148284F4B933}"/>
    <cellStyle name="Millares 3 3 3 2 3 2 2 4" xfId="41918" xr:uid="{A3BC6264-C811-4C7F-81B9-C72E7F82931D}"/>
    <cellStyle name="Millares 3 3 3 2 3 2 2 5" xfId="24413" xr:uid="{46E593D9-791B-49F0-A7A8-0421A7AA5CFA}"/>
    <cellStyle name="Millares 3 3 3 2 3 2 3" xfId="9095" xr:uid="{00000000-0005-0000-0000-00003C160000}"/>
    <cellStyle name="Millares 3 3 3 2 3 2 3 2" xfId="17848" xr:uid="{CDD3AA88-F1B5-4777-A131-3EA9B25EE637}"/>
    <cellStyle name="Millares 3 3 3 2 3 2 3 2 2" xfId="52858" xr:uid="{C0E14A5E-26DB-42BF-8940-E466E29E7BB5}"/>
    <cellStyle name="Millares 3 3 3 2 3 2 3 2 3" xfId="35353" xr:uid="{00DE0CBB-74AB-4B33-90D7-A25238A1B3EC}"/>
    <cellStyle name="Millares 3 3 3 2 3 2 3 3" xfId="44106" xr:uid="{7D72AD66-E2EA-4695-8DA9-2878758BA138}"/>
    <cellStyle name="Millares 3 3 3 2 3 2 3 4" xfId="26601" xr:uid="{AE5A9CEE-5F39-44EC-B3E7-6F75BE94E055}"/>
    <cellStyle name="Millares 3 3 3 2 3 2 4" xfId="13472" xr:uid="{DF5BA1E5-EFFD-4000-B562-ABC56E32F4BD}"/>
    <cellStyle name="Millares 3 3 3 2 3 2 4 2" xfId="48482" xr:uid="{89F4CCE0-AA8F-4A43-845B-73230FCFD84E}"/>
    <cellStyle name="Millares 3 3 3 2 3 2 4 3" xfId="30977" xr:uid="{61024171-230E-4F37-B608-1EBCE052BCE6}"/>
    <cellStyle name="Millares 3 3 3 2 3 2 5" xfId="39730" xr:uid="{AD43021C-1E18-4A36-8A48-CBC781DDC48D}"/>
    <cellStyle name="Millares 3 3 3 2 3 2 6" xfId="22225" xr:uid="{CB8517E2-236F-4384-A9EC-84B3D5CFD4D0}"/>
    <cellStyle name="Millares 3 3 3 2 3 3" xfId="5812" xr:uid="{00000000-0005-0000-0000-00003D160000}"/>
    <cellStyle name="Millares 3 3 3 2 3 3 2" xfId="10189" xr:uid="{00000000-0005-0000-0000-00003E160000}"/>
    <cellStyle name="Millares 3 3 3 2 3 3 2 2" xfId="18942" xr:uid="{A45DCA30-75E8-4BC0-8CE8-EC6636D2E076}"/>
    <cellStyle name="Millares 3 3 3 2 3 3 2 2 2" xfId="53952" xr:uid="{4433AF5C-00A5-45D3-B6CF-60FE421E66C2}"/>
    <cellStyle name="Millares 3 3 3 2 3 3 2 2 3" xfId="36447" xr:uid="{A937A285-E4F6-40E6-8726-2B4CD57331B4}"/>
    <cellStyle name="Millares 3 3 3 2 3 3 2 3" xfId="45200" xr:uid="{30D9791B-21D8-4835-9D80-00D5B874D2A5}"/>
    <cellStyle name="Millares 3 3 3 2 3 3 2 4" xfId="27695" xr:uid="{762AACF8-07DE-42EA-8DF4-6C6B0D187373}"/>
    <cellStyle name="Millares 3 3 3 2 3 3 3" xfId="14566" xr:uid="{55D8A881-B3F0-4062-AB15-B80C3173BFCE}"/>
    <cellStyle name="Millares 3 3 3 2 3 3 3 2" xfId="49576" xr:uid="{312ECDA4-7554-458C-A108-C874C256DB72}"/>
    <cellStyle name="Millares 3 3 3 2 3 3 3 3" xfId="32071" xr:uid="{B42B1A66-8DD4-4006-A7B3-FF86D2A75ACF}"/>
    <cellStyle name="Millares 3 3 3 2 3 3 4" xfId="40824" xr:uid="{50B68346-94BD-4BDC-A559-7639395EA4F1}"/>
    <cellStyle name="Millares 3 3 3 2 3 3 5" xfId="23319" xr:uid="{316C6C8E-EE39-4586-BDBD-A368D1E3245B}"/>
    <cellStyle name="Millares 3 3 3 2 3 4" xfId="8001" xr:uid="{00000000-0005-0000-0000-00003F160000}"/>
    <cellStyle name="Millares 3 3 3 2 3 4 2" xfId="16754" xr:uid="{DB2FC2B5-6559-43D6-87CF-676E8051339A}"/>
    <cellStyle name="Millares 3 3 3 2 3 4 2 2" xfId="51764" xr:uid="{B4630110-695B-4255-AB21-A6CD3657CCDE}"/>
    <cellStyle name="Millares 3 3 3 2 3 4 2 3" xfId="34259" xr:uid="{B0FC5FAC-76DE-47E5-8BD4-727E0D905AE4}"/>
    <cellStyle name="Millares 3 3 3 2 3 4 3" xfId="43012" xr:uid="{C0FA5564-40C3-4D46-994C-032B4D7BF4B0}"/>
    <cellStyle name="Millares 3 3 3 2 3 4 4" xfId="25507" xr:uid="{6AE214E6-E22E-4B13-A177-738B2A9AA4AF}"/>
    <cellStyle name="Millares 3 3 3 2 3 5" xfId="12378" xr:uid="{FDB1AC38-A602-4B5B-B7F4-B2CAB6DBBCDD}"/>
    <cellStyle name="Millares 3 3 3 2 3 5 2" xfId="47388" xr:uid="{B76B110A-E22F-44FB-8FBB-9984BDC17C8A}"/>
    <cellStyle name="Millares 3 3 3 2 3 5 3" xfId="29883" xr:uid="{D4534E8F-E1D9-4724-BF78-CB54FA487C7F}"/>
    <cellStyle name="Millares 3 3 3 2 3 6" xfId="38636" xr:uid="{7CDBB29C-7A63-417C-B4EC-1BA24F383EB9}"/>
    <cellStyle name="Millares 3 3 3 2 3 7" xfId="21131" xr:uid="{D7CCF9B7-601E-4032-B4B5-E025F9CF9A41}"/>
    <cellStyle name="Millares 3 3 3 2 4" xfId="4169" xr:uid="{00000000-0005-0000-0000-000040160000}"/>
    <cellStyle name="Millares 3 3 3 2 4 2" xfId="6358" xr:uid="{00000000-0005-0000-0000-000041160000}"/>
    <cellStyle name="Millares 3 3 3 2 4 2 2" xfId="10735" xr:uid="{00000000-0005-0000-0000-000042160000}"/>
    <cellStyle name="Millares 3 3 3 2 4 2 2 2" xfId="19488" xr:uid="{6C9C5A82-7354-403C-837F-3FB3F109F139}"/>
    <cellStyle name="Millares 3 3 3 2 4 2 2 2 2" xfId="54498" xr:uid="{FD8BAE62-8686-41DE-8730-80A4A586F8D0}"/>
    <cellStyle name="Millares 3 3 3 2 4 2 2 2 3" xfId="36993" xr:uid="{BDEAF74F-0F7D-4B38-ABC6-3983C2751D1A}"/>
    <cellStyle name="Millares 3 3 3 2 4 2 2 3" xfId="45746" xr:uid="{239032D2-87D3-4E34-ACE1-54F196F80F2F}"/>
    <cellStyle name="Millares 3 3 3 2 4 2 2 4" xfId="28241" xr:uid="{ECAE570D-5598-4B76-84DE-DD50E4447A9E}"/>
    <cellStyle name="Millares 3 3 3 2 4 2 3" xfId="15112" xr:uid="{A9ADEC68-8BA1-4D2B-85A5-363A592C8B2B}"/>
    <cellStyle name="Millares 3 3 3 2 4 2 3 2" xfId="50122" xr:uid="{5DF6E9C0-382A-453E-8F3C-5DE61A925BAD}"/>
    <cellStyle name="Millares 3 3 3 2 4 2 3 3" xfId="32617" xr:uid="{8B98F1B0-FD19-4A25-8264-C52E7A52507C}"/>
    <cellStyle name="Millares 3 3 3 2 4 2 4" xfId="41370" xr:uid="{8267B7B6-49D0-4C20-B4D3-690C76A5ABCC}"/>
    <cellStyle name="Millares 3 3 3 2 4 2 5" xfId="23865" xr:uid="{B46DD0BE-D5B5-49F5-AD54-50C80FEA7FCE}"/>
    <cellStyle name="Millares 3 3 3 2 4 3" xfId="8547" xr:uid="{00000000-0005-0000-0000-000043160000}"/>
    <cellStyle name="Millares 3 3 3 2 4 3 2" xfId="17300" xr:uid="{5D584F42-83A6-4759-8756-E8D60DA90F9D}"/>
    <cellStyle name="Millares 3 3 3 2 4 3 2 2" xfId="52310" xr:uid="{57932901-BD5F-4C23-860C-2A3C9E45C38A}"/>
    <cellStyle name="Millares 3 3 3 2 4 3 2 3" xfId="34805" xr:uid="{B2AFF99B-E0CE-4F5D-86B3-3BFB338E8516}"/>
    <cellStyle name="Millares 3 3 3 2 4 3 3" xfId="43558" xr:uid="{691FBEC4-C464-4D93-80EA-0FE15C570EF8}"/>
    <cellStyle name="Millares 3 3 3 2 4 3 4" xfId="26053" xr:uid="{9DC3B480-0295-4376-B1DB-9E3DA7B19A7E}"/>
    <cellStyle name="Millares 3 3 3 2 4 4" xfId="12924" xr:uid="{E971EE59-AFE1-4F1F-A66B-4257F114D7DB}"/>
    <cellStyle name="Millares 3 3 3 2 4 4 2" xfId="47934" xr:uid="{3B0F42B4-8D45-485C-912B-6B75874A3BF3}"/>
    <cellStyle name="Millares 3 3 3 2 4 4 3" xfId="30429" xr:uid="{EEE26783-0909-447A-93DE-6CF6CF189FAC}"/>
    <cellStyle name="Millares 3 3 3 2 4 5" xfId="39182" xr:uid="{55DE3271-C23B-43FA-B2F9-B975A98F75E1}"/>
    <cellStyle name="Millares 3 3 3 2 4 6" xfId="21677" xr:uid="{4FA83201-651C-40C7-A6B4-1D08C886DDC9}"/>
    <cellStyle name="Millares 3 3 3 2 5" xfId="5264" xr:uid="{00000000-0005-0000-0000-000044160000}"/>
    <cellStyle name="Millares 3 3 3 2 5 2" xfId="9641" xr:uid="{00000000-0005-0000-0000-000045160000}"/>
    <cellStyle name="Millares 3 3 3 2 5 2 2" xfId="18394" xr:uid="{F86F550B-EF71-4FCE-877B-D3FE5EB37833}"/>
    <cellStyle name="Millares 3 3 3 2 5 2 2 2" xfId="53404" xr:uid="{12C844C9-CC1E-41FE-95EC-463CBD69316C}"/>
    <cellStyle name="Millares 3 3 3 2 5 2 2 3" xfId="35899" xr:uid="{02F81449-9EE6-47AE-B06B-2A0CF92CE400}"/>
    <cellStyle name="Millares 3 3 3 2 5 2 3" xfId="44652" xr:uid="{757E2F5D-5748-4734-B4EE-606689308FD6}"/>
    <cellStyle name="Millares 3 3 3 2 5 2 4" xfId="27147" xr:uid="{81DBBE77-3125-414C-A493-7C56116FCB61}"/>
    <cellStyle name="Millares 3 3 3 2 5 3" xfId="14018" xr:uid="{94731619-AC52-4CE4-9FD7-FC8FFBDA60CB}"/>
    <cellStyle name="Millares 3 3 3 2 5 3 2" xfId="49028" xr:uid="{0FC54520-0CD7-450C-A5C9-982364856A24}"/>
    <cellStyle name="Millares 3 3 3 2 5 3 3" xfId="31523" xr:uid="{AF0800A5-F055-4EE9-AF8D-C5B0A498A60A}"/>
    <cellStyle name="Millares 3 3 3 2 5 4" xfId="40276" xr:uid="{8561DF6C-AF3A-4510-831D-9843CF57D69C}"/>
    <cellStyle name="Millares 3 3 3 2 5 5" xfId="22771" xr:uid="{12285847-45B9-4051-95C0-8A709BFF9307}"/>
    <cellStyle name="Millares 3 3 3 2 6" xfId="7453" xr:uid="{00000000-0005-0000-0000-000046160000}"/>
    <cellStyle name="Millares 3 3 3 2 6 2" xfId="16206" xr:uid="{090C9879-318C-4FEE-9186-45835330912E}"/>
    <cellStyle name="Millares 3 3 3 2 6 2 2" xfId="51216" xr:uid="{9AAF3E94-7F32-4981-8A15-F4F7213C9832}"/>
    <cellStyle name="Millares 3 3 3 2 6 2 3" xfId="33711" xr:uid="{1ED5A5AD-0651-4D16-BC22-9E3EDA69049E}"/>
    <cellStyle name="Millares 3 3 3 2 6 3" xfId="42464" xr:uid="{E6EB4104-9D57-4E28-8AEA-31D5BC12C9BB}"/>
    <cellStyle name="Millares 3 3 3 2 6 4" xfId="24959" xr:uid="{66614597-844A-4286-A3E4-DE6F477102AA}"/>
    <cellStyle name="Millares 3 3 3 2 7" xfId="11830" xr:uid="{E574D744-75C4-4C5E-9819-F0348CF91738}"/>
    <cellStyle name="Millares 3 3 3 2 7 2" xfId="46840" xr:uid="{7C3AC3CD-DA38-42B2-850E-C1E06352013F}"/>
    <cellStyle name="Millares 3 3 3 2 7 3" xfId="29335" xr:uid="{5694628A-E5F1-41F2-B0E7-499E191AEFC8}"/>
    <cellStyle name="Millares 3 3 3 2 8" xfId="38088" xr:uid="{5FC03167-4420-4A23-9EF7-460186D18DC9}"/>
    <cellStyle name="Millares 3 3 3 2 9" xfId="20583" xr:uid="{AE613735-E239-4E9E-BA18-C9AD6BE45BBE}"/>
    <cellStyle name="Millares 3 3 3 3" xfId="3230" xr:uid="{00000000-0005-0000-0000-000047160000}"/>
    <cellStyle name="Millares 3 3 3 3 2" xfId="3783" xr:uid="{00000000-0005-0000-0000-000048160000}"/>
    <cellStyle name="Millares 3 3 3 3 2 2" xfId="4879" xr:uid="{00000000-0005-0000-0000-000049160000}"/>
    <cellStyle name="Millares 3 3 3 3 2 2 2" xfId="7068" xr:uid="{00000000-0005-0000-0000-00004A160000}"/>
    <cellStyle name="Millares 3 3 3 3 2 2 2 2" xfId="11445" xr:uid="{00000000-0005-0000-0000-00004B160000}"/>
    <cellStyle name="Millares 3 3 3 3 2 2 2 2 2" xfId="20198" xr:uid="{8C146459-A0D6-4A59-94AF-770EACA6F432}"/>
    <cellStyle name="Millares 3 3 3 3 2 2 2 2 2 2" xfId="55208" xr:uid="{28645725-3767-4036-93BA-2F885B484EB0}"/>
    <cellStyle name="Millares 3 3 3 3 2 2 2 2 2 3" xfId="37703" xr:uid="{28482C36-430A-4509-919D-355F8BDF6425}"/>
    <cellStyle name="Millares 3 3 3 3 2 2 2 2 3" xfId="46456" xr:uid="{3A5DCE32-536D-4B3D-B920-978C82B593C0}"/>
    <cellStyle name="Millares 3 3 3 3 2 2 2 2 4" xfId="28951" xr:uid="{0548C623-F2F7-48BD-9207-50CE2E73DD85}"/>
    <cellStyle name="Millares 3 3 3 3 2 2 2 3" xfId="15822" xr:uid="{9ECA01BF-AA39-49F3-A4D7-531A8A9B5035}"/>
    <cellStyle name="Millares 3 3 3 3 2 2 2 3 2" xfId="50832" xr:uid="{E1C3825B-ED0B-4F53-8CA9-3316790C3B2C}"/>
    <cellStyle name="Millares 3 3 3 3 2 2 2 3 3" xfId="33327" xr:uid="{0A24E46A-9FA0-442F-BFC8-418C1E963C56}"/>
    <cellStyle name="Millares 3 3 3 3 2 2 2 4" xfId="42080" xr:uid="{4806DEFE-204A-4E9C-AD82-260846FE0CD7}"/>
    <cellStyle name="Millares 3 3 3 3 2 2 2 5" xfId="24575" xr:uid="{EB59C881-09C7-4A8A-90EC-FB44B8985380}"/>
    <cellStyle name="Millares 3 3 3 3 2 2 3" xfId="9257" xr:uid="{00000000-0005-0000-0000-00004C160000}"/>
    <cellStyle name="Millares 3 3 3 3 2 2 3 2" xfId="18010" xr:uid="{74012763-C975-4D64-9E86-58DAA9AC00BA}"/>
    <cellStyle name="Millares 3 3 3 3 2 2 3 2 2" xfId="53020" xr:uid="{988567B3-73EC-4ECD-A507-1E675C79B08C}"/>
    <cellStyle name="Millares 3 3 3 3 2 2 3 2 3" xfId="35515" xr:uid="{EA095E07-B837-483F-819A-F59982C9CEBE}"/>
    <cellStyle name="Millares 3 3 3 3 2 2 3 3" xfId="44268" xr:uid="{97973553-F6EA-4EF4-AC18-40AF9C89CE0B}"/>
    <cellStyle name="Millares 3 3 3 3 2 2 3 4" xfId="26763" xr:uid="{60523382-49CD-491F-9ECD-CAE1679D4EBB}"/>
    <cellStyle name="Millares 3 3 3 3 2 2 4" xfId="13634" xr:uid="{6AB7F36E-470D-48D2-9652-F6BD01937C5E}"/>
    <cellStyle name="Millares 3 3 3 3 2 2 4 2" xfId="48644" xr:uid="{00508B24-FEAE-4DDD-AA11-D2788911B5DF}"/>
    <cellStyle name="Millares 3 3 3 3 2 2 4 3" xfId="31139" xr:uid="{BD6D1D29-1390-4E5A-9235-9B90B49EBD24}"/>
    <cellStyle name="Millares 3 3 3 3 2 2 5" xfId="39892" xr:uid="{B5D0B2A3-06BA-4672-82CA-888F7E015A7C}"/>
    <cellStyle name="Millares 3 3 3 3 2 2 6" xfId="22387" xr:uid="{423753BF-79E4-4AC6-B16F-C4A5E3069D2D}"/>
    <cellStyle name="Millares 3 3 3 3 2 3" xfId="5974" xr:uid="{00000000-0005-0000-0000-00004D160000}"/>
    <cellStyle name="Millares 3 3 3 3 2 3 2" xfId="10351" xr:uid="{00000000-0005-0000-0000-00004E160000}"/>
    <cellStyle name="Millares 3 3 3 3 2 3 2 2" xfId="19104" xr:uid="{1B55B355-4223-47F2-94CF-F04F4625657A}"/>
    <cellStyle name="Millares 3 3 3 3 2 3 2 2 2" xfId="54114" xr:uid="{F2EBBD42-4394-4DA0-BE40-D126454A58A1}"/>
    <cellStyle name="Millares 3 3 3 3 2 3 2 2 3" xfId="36609" xr:uid="{14B25D60-6EA1-4C93-B924-F23AC4C3AECA}"/>
    <cellStyle name="Millares 3 3 3 3 2 3 2 3" xfId="45362" xr:uid="{0EA90C1B-02E8-462B-8E8C-D4333CBE8C39}"/>
    <cellStyle name="Millares 3 3 3 3 2 3 2 4" xfId="27857" xr:uid="{7484A6A0-690A-4DF5-A0AA-D504EBB628D0}"/>
    <cellStyle name="Millares 3 3 3 3 2 3 3" xfId="14728" xr:uid="{CCEFB35E-A305-4D74-B707-BCE4D60DE3DE}"/>
    <cellStyle name="Millares 3 3 3 3 2 3 3 2" xfId="49738" xr:uid="{7A6A5B10-B06B-4822-9342-B29B652679A8}"/>
    <cellStyle name="Millares 3 3 3 3 2 3 3 3" xfId="32233" xr:uid="{18E6E597-180F-41A8-B37A-9426EF9C86DF}"/>
    <cellStyle name="Millares 3 3 3 3 2 3 4" xfId="40986" xr:uid="{DB152C3C-7063-4D6C-8DC0-7B282BECEA3E}"/>
    <cellStyle name="Millares 3 3 3 3 2 3 5" xfId="23481" xr:uid="{DA7BCFB0-2A40-4AF1-8707-0124FEC7EF4D}"/>
    <cellStyle name="Millares 3 3 3 3 2 4" xfId="8163" xr:uid="{00000000-0005-0000-0000-00004F160000}"/>
    <cellStyle name="Millares 3 3 3 3 2 4 2" xfId="16916" xr:uid="{1D1466E7-04E1-45DB-80CC-210270CC9D93}"/>
    <cellStyle name="Millares 3 3 3 3 2 4 2 2" xfId="51926" xr:uid="{65701BD2-0AEC-4DE9-993C-9AA3EB3393B0}"/>
    <cellStyle name="Millares 3 3 3 3 2 4 2 3" xfId="34421" xr:uid="{B5AFAE53-1290-4872-A2B1-D398DBA74DC0}"/>
    <cellStyle name="Millares 3 3 3 3 2 4 3" xfId="43174" xr:uid="{86C59F53-8473-428D-82A6-2A1CB853612C}"/>
    <cellStyle name="Millares 3 3 3 3 2 4 4" xfId="25669" xr:uid="{00E465DC-B5F9-4A57-A60A-B74D4C4EA8F1}"/>
    <cellStyle name="Millares 3 3 3 3 2 5" xfId="12540" xr:uid="{379C16A7-A68A-4381-AA0B-F94CC6B00762}"/>
    <cellStyle name="Millares 3 3 3 3 2 5 2" xfId="47550" xr:uid="{1D937AFD-37C8-4AD1-A737-7AA4140AC194}"/>
    <cellStyle name="Millares 3 3 3 3 2 5 3" xfId="30045" xr:uid="{60B03878-06AD-4691-AB0C-77C9B43A5627}"/>
    <cellStyle name="Millares 3 3 3 3 2 6" xfId="38798" xr:uid="{149AB95D-9B72-44A3-B605-C76F17F641A1}"/>
    <cellStyle name="Millares 3 3 3 3 2 7" xfId="21293" xr:uid="{3CFCF8A7-4C68-4434-8EFE-71B6ADB91925}"/>
    <cellStyle name="Millares 3 3 3 3 3" xfId="4331" xr:uid="{00000000-0005-0000-0000-000050160000}"/>
    <cellStyle name="Millares 3 3 3 3 3 2" xfId="6520" xr:uid="{00000000-0005-0000-0000-000051160000}"/>
    <cellStyle name="Millares 3 3 3 3 3 2 2" xfId="10897" xr:uid="{00000000-0005-0000-0000-000052160000}"/>
    <cellStyle name="Millares 3 3 3 3 3 2 2 2" xfId="19650" xr:uid="{BF288A57-444D-4408-AFD7-629F908F7181}"/>
    <cellStyle name="Millares 3 3 3 3 3 2 2 2 2" xfId="54660" xr:uid="{5B8D09BC-06CB-4A87-9493-C08E6A228F82}"/>
    <cellStyle name="Millares 3 3 3 3 3 2 2 2 3" xfId="37155" xr:uid="{5F3D2662-CB25-464C-A7FD-B5790A55C16D}"/>
    <cellStyle name="Millares 3 3 3 3 3 2 2 3" xfId="45908" xr:uid="{BDAB8BAD-0D03-4E2E-810F-EC4DB6CD90BF}"/>
    <cellStyle name="Millares 3 3 3 3 3 2 2 4" xfId="28403" xr:uid="{09743AF6-59EE-4BEB-B6C1-564D63CAD02E}"/>
    <cellStyle name="Millares 3 3 3 3 3 2 3" xfId="15274" xr:uid="{7F8263F9-D590-48AE-95D7-85A0EE5EC462}"/>
    <cellStyle name="Millares 3 3 3 3 3 2 3 2" xfId="50284" xr:uid="{B9006197-F4CB-4C76-A794-68A3D6819249}"/>
    <cellStyle name="Millares 3 3 3 3 3 2 3 3" xfId="32779" xr:uid="{DFFAFDA7-B67E-42E8-944C-87069E9E8A61}"/>
    <cellStyle name="Millares 3 3 3 3 3 2 4" xfId="41532" xr:uid="{4DBF3961-83F4-4662-A848-040DFF8FD0BC}"/>
    <cellStyle name="Millares 3 3 3 3 3 2 5" xfId="24027" xr:uid="{9059052A-D141-4B1F-8364-EE48AA0E5C1B}"/>
    <cellStyle name="Millares 3 3 3 3 3 3" xfId="8709" xr:uid="{00000000-0005-0000-0000-000053160000}"/>
    <cellStyle name="Millares 3 3 3 3 3 3 2" xfId="17462" xr:uid="{D5573529-49EA-4E12-BE75-F029DF1A43C4}"/>
    <cellStyle name="Millares 3 3 3 3 3 3 2 2" xfId="52472" xr:uid="{458A5D9C-821D-43CB-8769-5B331AEA8351}"/>
    <cellStyle name="Millares 3 3 3 3 3 3 2 3" xfId="34967" xr:uid="{E7404CD5-3F71-42B6-95C0-96E58C144952}"/>
    <cellStyle name="Millares 3 3 3 3 3 3 3" xfId="43720" xr:uid="{BD4D61C7-B886-48CC-BF7D-E35CDFB9A67A}"/>
    <cellStyle name="Millares 3 3 3 3 3 3 4" xfId="26215" xr:uid="{B4217CD5-E751-435C-AD1B-8E3A7E04F3E0}"/>
    <cellStyle name="Millares 3 3 3 3 3 4" xfId="13086" xr:uid="{68561D08-58C5-443E-8911-DAE2A5922EFF}"/>
    <cellStyle name="Millares 3 3 3 3 3 4 2" xfId="48096" xr:uid="{E14D20F7-34D0-4744-AACD-D6BBE18C4A3F}"/>
    <cellStyle name="Millares 3 3 3 3 3 4 3" xfId="30591" xr:uid="{79C98191-DD01-483E-ADE0-D0320110F987}"/>
    <cellStyle name="Millares 3 3 3 3 3 5" xfId="39344" xr:uid="{CD0709F5-D887-4DEF-9DC8-D4A523D6A9D3}"/>
    <cellStyle name="Millares 3 3 3 3 3 6" xfId="21839" xr:uid="{F90D7840-F0D0-4935-B9F0-B8A8DEAB506D}"/>
    <cellStyle name="Millares 3 3 3 3 4" xfId="5426" xr:uid="{00000000-0005-0000-0000-000054160000}"/>
    <cellStyle name="Millares 3 3 3 3 4 2" xfId="9803" xr:uid="{00000000-0005-0000-0000-000055160000}"/>
    <cellStyle name="Millares 3 3 3 3 4 2 2" xfId="18556" xr:uid="{A5473B86-0678-468C-A44D-1A7E96E4017A}"/>
    <cellStyle name="Millares 3 3 3 3 4 2 2 2" xfId="53566" xr:uid="{9C205CEA-A32E-4BEF-AEC0-095FCD9F074E}"/>
    <cellStyle name="Millares 3 3 3 3 4 2 2 3" xfId="36061" xr:uid="{8C3E482A-81CB-4696-B5BD-0E45C183779D}"/>
    <cellStyle name="Millares 3 3 3 3 4 2 3" xfId="44814" xr:uid="{80B7F34D-9831-40BE-BC78-17B53B8532FF}"/>
    <cellStyle name="Millares 3 3 3 3 4 2 4" xfId="27309" xr:uid="{55672F36-90E1-4E16-99C8-83692233DF48}"/>
    <cellStyle name="Millares 3 3 3 3 4 3" xfId="14180" xr:uid="{6E95ACAC-B81A-4133-9100-F773BA9A5223}"/>
    <cellStyle name="Millares 3 3 3 3 4 3 2" xfId="49190" xr:uid="{3D9F3792-1F1C-4831-A2E6-35580094B12F}"/>
    <cellStyle name="Millares 3 3 3 3 4 3 3" xfId="31685" xr:uid="{9F339ACA-08F0-4BA6-8621-5E2DF3234821}"/>
    <cellStyle name="Millares 3 3 3 3 4 4" xfId="40438" xr:uid="{94CF3BC4-3BA5-445F-A6B2-39E94AE14A2D}"/>
    <cellStyle name="Millares 3 3 3 3 4 5" xfId="22933" xr:uid="{DC925737-B4A0-41BA-AA80-6E1C9DFBC119}"/>
    <cellStyle name="Millares 3 3 3 3 5" xfId="7615" xr:uid="{00000000-0005-0000-0000-000056160000}"/>
    <cellStyle name="Millares 3 3 3 3 5 2" xfId="16368" xr:uid="{168A0B87-35D7-40F6-8417-8366109E2B4B}"/>
    <cellStyle name="Millares 3 3 3 3 5 2 2" xfId="51378" xr:uid="{E26D036C-4854-4676-B7E6-3B12352895D6}"/>
    <cellStyle name="Millares 3 3 3 3 5 2 3" xfId="33873" xr:uid="{9F2BC4CD-2800-45E2-9386-CA0C5E04FFDF}"/>
    <cellStyle name="Millares 3 3 3 3 5 3" xfId="42626" xr:uid="{071FFE85-19FC-42CA-A27B-4301016DBA33}"/>
    <cellStyle name="Millares 3 3 3 3 5 4" xfId="25121" xr:uid="{699A6B25-0838-4001-BD41-7099696FE2FE}"/>
    <cellStyle name="Millares 3 3 3 3 6" xfId="11992" xr:uid="{A4063E04-3621-4555-A243-1A0F1908E76D}"/>
    <cellStyle name="Millares 3 3 3 3 6 2" xfId="47002" xr:uid="{399E7514-E971-41FB-8A84-F18A17F6B9B7}"/>
    <cellStyle name="Millares 3 3 3 3 6 3" xfId="29497" xr:uid="{ADA2CADE-36BE-46BF-9B4D-BC0554ABAAD5}"/>
    <cellStyle name="Millares 3 3 3 3 7" xfId="38250" xr:uid="{F91E2E86-034B-4969-AD6E-50D6A6B8E497}"/>
    <cellStyle name="Millares 3 3 3 3 8" xfId="20745" xr:uid="{32FAC5CD-D98F-471B-9414-B8ACE7D25A4C}"/>
    <cellStyle name="Millares 3 3 3 4" xfId="3509" xr:uid="{00000000-0005-0000-0000-000057160000}"/>
    <cellStyle name="Millares 3 3 3 4 2" xfId="4605" xr:uid="{00000000-0005-0000-0000-000058160000}"/>
    <cellStyle name="Millares 3 3 3 4 2 2" xfId="6794" xr:uid="{00000000-0005-0000-0000-000059160000}"/>
    <cellStyle name="Millares 3 3 3 4 2 2 2" xfId="11171" xr:uid="{00000000-0005-0000-0000-00005A160000}"/>
    <cellStyle name="Millares 3 3 3 4 2 2 2 2" xfId="19924" xr:uid="{F84C6CAD-360E-4F29-88F4-1C1A3463B5DA}"/>
    <cellStyle name="Millares 3 3 3 4 2 2 2 2 2" xfId="54934" xr:uid="{1F0BB56B-3161-4D58-A397-CE305DBBE5BE}"/>
    <cellStyle name="Millares 3 3 3 4 2 2 2 2 3" xfId="37429" xr:uid="{E0953F02-E76B-441F-96B8-073C50A7C0C8}"/>
    <cellStyle name="Millares 3 3 3 4 2 2 2 3" xfId="46182" xr:uid="{1750670D-048A-4E07-98AF-E47858648253}"/>
    <cellStyle name="Millares 3 3 3 4 2 2 2 4" xfId="28677" xr:uid="{3EFD337B-DA08-4A82-BB82-C6DAB30C920D}"/>
    <cellStyle name="Millares 3 3 3 4 2 2 3" xfId="15548" xr:uid="{778B938C-55B4-4643-9A0D-E5F85396E79D}"/>
    <cellStyle name="Millares 3 3 3 4 2 2 3 2" xfId="50558" xr:uid="{FF3ACB76-4082-49A5-A743-F7093437B38B}"/>
    <cellStyle name="Millares 3 3 3 4 2 2 3 3" xfId="33053" xr:uid="{CE7F8033-2183-4E2C-B562-5B37E57E6669}"/>
    <cellStyle name="Millares 3 3 3 4 2 2 4" xfId="41806" xr:uid="{7CC36888-6CB9-477A-B2EC-8CDE3E08BE20}"/>
    <cellStyle name="Millares 3 3 3 4 2 2 5" xfId="24301" xr:uid="{24103699-BC04-4F04-95C3-F012CAF2D2F4}"/>
    <cellStyle name="Millares 3 3 3 4 2 3" xfId="8983" xr:uid="{00000000-0005-0000-0000-00005B160000}"/>
    <cellStyle name="Millares 3 3 3 4 2 3 2" xfId="17736" xr:uid="{97A35054-19EA-4138-8E9B-CA78D01546E5}"/>
    <cellStyle name="Millares 3 3 3 4 2 3 2 2" xfId="52746" xr:uid="{30EF17B6-792B-40F5-ACF0-906BF00BECFD}"/>
    <cellStyle name="Millares 3 3 3 4 2 3 2 3" xfId="35241" xr:uid="{7D6637D9-198D-478F-904C-5CDC36389E9B}"/>
    <cellStyle name="Millares 3 3 3 4 2 3 3" xfId="43994" xr:uid="{5A87FD8C-7B65-42B5-980E-360CC10CE81A}"/>
    <cellStyle name="Millares 3 3 3 4 2 3 4" xfId="26489" xr:uid="{78E83BEC-9AC8-4376-ADD3-38FDC2897241}"/>
    <cellStyle name="Millares 3 3 3 4 2 4" xfId="13360" xr:uid="{7666F2CD-2F91-4801-B6E9-FB2EE1D6E2E5}"/>
    <cellStyle name="Millares 3 3 3 4 2 4 2" xfId="48370" xr:uid="{B0AC35CE-88E2-4821-9E75-B265084D09F4}"/>
    <cellStyle name="Millares 3 3 3 4 2 4 3" xfId="30865" xr:uid="{AA6E9A6D-41DD-4091-8DCF-A02991149F43}"/>
    <cellStyle name="Millares 3 3 3 4 2 5" xfId="39618" xr:uid="{8F3451F4-5387-413D-B9D9-2448E0A9D75D}"/>
    <cellStyle name="Millares 3 3 3 4 2 6" xfId="22113" xr:uid="{3B3F3A84-D508-468F-9A42-24FF01E81E65}"/>
    <cellStyle name="Millares 3 3 3 4 3" xfId="5700" xr:uid="{00000000-0005-0000-0000-00005C160000}"/>
    <cellStyle name="Millares 3 3 3 4 3 2" xfId="10077" xr:uid="{00000000-0005-0000-0000-00005D160000}"/>
    <cellStyle name="Millares 3 3 3 4 3 2 2" xfId="18830" xr:uid="{D1A58F2E-DEDC-48B5-AE05-04264E6A5A35}"/>
    <cellStyle name="Millares 3 3 3 4 3 2 2 2" xfId="53840" xr:uid="{043D89C6-C5B7-43C1-A221-FF744F71A75C}"/>
    <cellStyle name="Millares 3 3 3 4 3 2 2 3" xfId="36335" xr:uid="{C565FE0B-B123-4E7E-A583-AFA587EA423E}"/>
    <cellStyle name="Millares 3 3 3 4 3 2 3" xfId="45088" xr:uid="{989993A5-FC3D-4EE7-AF42-0268D8C7881D}"/>
    <cellStyle name="Millares 3 3 3 4 3 2 4" xfId="27583" xr:uid="{06263636-61EF-42AF-9B24-D256C618D105}"/>
    <cellStyle name="Millares 3 3 3 4 3 3" xfId="14454" xr:uid="{9FF99C74-B985-4568-822E-ED9F637050F3}"/>
    <cellStyle name="Millares 3 3 3 4 3 3 2" xfId="49464" xr:uid="{739AAA14-6414-4965-B029-35EC9FD63749}"/>
    <cellStyle name="Millares 3 3 3 4 3 3 3" xfId="31959" xr:uid="{24EFB7CE-7AF8-4E37-A51E-FB92A132347D}"/>
    <cellStyle name="Millares 3 3 3 4 3 4" xfId="40712" xr:uid="{45E383DD-980E-4A01-AD01-50650D0DF8A4}"/>
    <cellStyle name="Millares 3 3 3 4 3 5" xfId="23207" xr:uid="{68A28FF2-3998-4573-917D-A432FA3A533B}"/>
    <cellStyle name="Millares 3 3 3 4 4" xfId="7889" xr:uid="{00000000-0005-0000-0000-00005E160000}"/>
    <cellStyle name="Millares 3 3 3 4 4 2" xfId="16642" xr:uid="{30FEE9B7-228A-4696-885B-65DF50BC2C96}"/>
    <cellStyle name="Millares 3 3 3 4 4 2 2" xfId="51652" xr:uid="{CA52F68A-6FFE-4916-9C6D-95DCEF425F3D}"/>
    <cellStyle name="Millares 3 3 3 4 4 2 3" xfId="34147" xr:uid="{40F65AEC-1084-4D26-B665-022E68258844}"/>
    <cellStyle name="Millares 3 3 3 4 4 3" xfId="42900" xr:uid="{8D774CC5-0145-461B-B433-C22F7B7374E6}"/>
    <cellStyle name="Millares 3 3 3 4 4 4" xfId="25395" xr:uid="{CC96BB4B-3F69-4B78-8043-D4F1D3A9579A}"/>
    <cellStyle name="Millares 3 3 3 4 5" xfId="12266" xr:uid="{2F0ECCBD-A0DA-4F45-BD5A-90CA0DFEEE63}"/>
    <cellStyle name="Millares 3 3 3 4 5 2" xfId="47276" xr:uid="{497D187D-DF33-4576-BFB4-EE54FE8B601C}"/>
    <cellStyle name="Millares 3 3 3 4 5 3" xfId="29771" xr:uid="{FC8299F5-59A1-4B39-9462-35572112174F}"/>
    <cellStyle name="Millares 3 3 3 4 6" xfId="38524" xr:uid="{516E09F8-B193-43D4-84BC-7976C084B1C5}"/>
    <cellStyle name="Millares 3 3 3 4 7" xfId="21019" xr:uid="{0F333FF6-B3CC-4B17-BED6-69CA9DE269CB}"/>
    <cellStyle name="Millares 3 3 3 5" xfId="4057" xr:uid="{00000000-0005-0000-0000-00005F160000}"/>
    <cellStyle name="Millares 3 3 3 5 2" xfId="6246" xr:uid="{00000000-0005-0000-0000-000060160000}"/>
    <cellStyle name="Millares 3 3 3 5 2 2" xfId="10623" xr:uid="{00000000-0005-0000-0000-000061160000}"/>
    <cellStyle name="Millares 3 3 3 5 2 2 2" xfId="19376" xr:uid="{2F240130-D103-4AD7-A881-ABD442F478AF}"/>
    <cellStyle name="Millares 3 3 3 5 2 2 2 2" xfId="54386" xr:uid="{A86AD31A-C961-4D30-A9D3-1AE815A53974}"/>
    <cellStyle name="Millares 3 3 3 5 2 2 2 3" xfId="36881" xr:uid="{54929B69-D656-424D-AF95-93A990D36D86}"/>
    <cellStyle name="Millares 3 3 3 5 2 2 3" xfId="45634" xr:uid="{87E066CF-9580-4282-B717-CE4262E80969}"/>
    <cellStyle name="Millares 3 3 3 5 2 2 4" xfId="28129" xr:uid="{524AAD90-F859-4408-9253-99961415292E}"/>
    <cellStyle name="Millares 3 3 3 5 2 3" xfId="15000" xr:uid="{94B495FB-1612-4AB1-96D3-53337845A326}"/>
    <cellStyle name="Millares 3 3 3 5 2 3 2" xfId="50010" xr:uid="{0F8C734E-C907-41AF-9FD8-03AE5D943F26}"/>
    <cellStyle name="Millares 3 3 3 5 2 3 3" xfId="32505" xr:uid="{08F01002-8BD9-43D6-AFDE-166BADF0D02F}"/>
    <cellStyle name="Millares 3 3 3 5 2 4" xfId="41258" xr:uid="{C3B42A47-7CBA-4AD8-BA4C-C83E253F7D5B}"/>
    <cellStyle name="Millares 3 3 3 5 2 5" xfId="23753" xr:uid="{2E5CEB49-F83B-4C7D-9D78-F0D9C5D688F9}"/>
    <cellStyle name="Millares 3 3 3 5 3" xfId="8435" xr:uid="{00000000-0005-0000-0000-000062160000}"/>
    <cellStyle name="Millares 3 3 3 5 3 2" xfId="17188" xr:uid="{C8C8F756-2671-4523-8595-A2EABDB837DA}"/>
    <cellStyle name="Millares 3 3 3 5 3 2 2" xfId="52198" xr:uid="{2065F7DF-AFEF-4E05-A61A-C80D254FAB23}"/>
    <cellStyle name="Millares 3 3 3 5 3 2 3" xfId="34693" xr:uid="{CA2DF45E-1F8F-48A7-8B03-EC81919E2611}"/>
    <cellStyle name="Millares 3 3 3 5 3 3" xfId="43446" xr:uid="{56FCC698-74FB-4044-ADAA-839F4993488C}"/>
    <cellStyle name="Millares 3 3 3 5 3 4" xfId="25941" xr:uid="{CE867D99-A9EE-470B-8FC4-C36BCCBD88E1}"/>
    <cellStyle name="Millares 3 3 3 5 4" xfId="12812" xr:uid="{C495ECD3-DF1D-4177-BAA0-EA502259D5E2}"/>
    <cellStyle name="Millares 3 3 3 5 4 2" xfId="47822" xr:uid="{F29627FE-DA7F-44E4-AF61-F104E017EA30}"/>
    <cellStyle name="Millares 3 3 3 5 4 3" xfId="30317" xr:uid="{4C278AC6-1BE0-4D20-B035-69E706C440DA}"/>
    <cellStyle name="Millares 3 3 3 5 5" xfId="39070" xr:uid="{9C07DB99-33F4-48AA-81C0-CB8CF6A2CCE6}"/>
    <cellStyle name="Millares 3 3 3 5 6" xfId="21565" xr:uid="{238779D8-33A3-4908-8976-5829F6B2E280}"/>
    <cellStyle name="Millares 3 3 3 6" xfId="5152" xr:uid="{00000000-0005-0000-0000-000063160000}"/>
    <cellStyle name="Millares 3 3 3 6 2" xfId="9529" xr:uid="{00000000-0005-0000-0000-000064160000}"/>
    <cellStyle name="Millares 3 3 3 6 2 2" xfId="18282" xr:uid="{1EB79EDC-0146-41BA-AFBF-E2DA0DFF2255}"/>
    <cellStyle name="Millares 3 3 3 6 2 2 2" xfId="53292" xr:uid="{5C3A85F9-CC91-4F2D-B80F-BE7A8B48C1C8}"/>
    <cellStyle name="Millares 3 3 3 6 2 2 3" xfId="35787" xr:uid="{661D1D08-732A-4DB4-9354-BD1FBB333A39}"/>
    <cellStyle name="Millares 3 3 3 6 2 3" xfId="44540" xr:uid="{7319A1BE-9F2D-4796-996F-2C26227F2BF9}"/>
    <cellStyle name="Millares 3 3 3 6 2 4" xfId="27035" xr:uid="{6B04AAF8-2F9D-4E64-B088-D1663A91337F}"/>
    <cellStyle name="Millares 3 3 3 6 3" xfId="13906" xr:uid="{DC06D0FB-650F-43F8-8BF8-67209150AB61}"/>
    <cellStyle name="Millares 3 3 3 6 3 2" xfId="48916" xr:uid="{5AD0E75B-B7AE-4CF7-9F10-46C84AC5CD06}"/>
    <cellStyle name="Millares 3 3 3 6 3 3" xfId="31411" xr:uid="{192796AE-7014-4109-B902-FF3F55E869D1}"/>
    <cellStyle name="Millares 3 3 3 6 4" xfId="40164" xr:uid="{B0EB923C-B7B2-4BD9-BEAA-79565E98E2B9}"/>
    <cellStyle name="Millares 3 3 3 6 5" xfId="22659" xr:uid="{64D1B93B-14D0-430E-8AFC-A931D07FC8FE}"/>
    <cellStyle name="Millares 3 3 3 7" xfId="7341" xr:uid="{00000000-0005-0000-0000-000065160000}"/>
    <cellStyle name="Millares 3 3 3 7 2" xfId="16094" xr:uid="{F2B1625D-3160-4383-BBBE-8A9EAC256B50}"/>
    <cellStyle name="Millares 3 3 3 7 2 2" xfId="51104" xr:uid="{8D2C9CDB-7EF2-4211-A10A-4065FDEE4C3C}"/>
    <cellStyle name="Millares 3 3 3 7 2 3" xfId="33599" xr:uid="{D49570FC-31D6-441A-A9F9-9F82F5A30E3B}"/>
    <cellStyle name="Millares 3 3 3 7 3" xfId="42352" xr:uid="{3EB0B884-0EBC-4502-A230-99BBC634B050}"/>
    <cellStyle name="Millares 3 3 3 7 4" xfId="24847" xr:uid="{4C3A8CB6-AB6C-40DA-87DD-7641A9FC2BDB}"/>
    <cellStyle name="Millares 3 3 3 8" xfId="11718" xr:uid="{DA497E7D-102C-4E63-A3AF-C6D82918BD13}"/>
    <cellStyle name="Millares 3 3 3 8 2" xfId="46728" xr:uid="{9BB0501F-9670-4905-97DF-0A75556E2DB4}"/>
    <cellStyle name="Millares 3 3 3 8 3" xfId="29223" xr:uid="{71966038-16CD-4708-ADA1-9A026561B73B}"/>
    <cellStyle name="Millares 3 3 3 9" xfId="37976" xr:uid="{6881F019-B64B-45E0-B117-0BC7031E0CB8}"/>
    <cellStyle name="Millares 3 3 4" xfId="3009" xr:uid="{00000000-0005-0000-0000-000066160000}"/>
    <cellStyle name="Millares 3 3 4 2" xfId="3285" xr:uid="{00000000-0005-0000-0000-000067160000}"/>
    <cellStyle name="Millares 3 3 4 2 2" xfId="3838" xr:uid="{00000000-0005-0000-0000-000068160000}"/>
    <cellStyle name="Millares 3 3 4 2 2 2" xfId="4934" xr:uid="{00000000-0005-0000-0000-000069160000}"/>
    <cellStyle name="Millares 3 3 4 2 2 2 2" xfId="7123" xr:uid="{00000000-0005-0000-0000-00006A160000}"/>
    <cellStyle name="Millares 3 3 4 2 2 2 2 2" xfId="11500" xr:uid="{00000000-0005-0000-0000-00006B160000}"/>
    <cellStyle name="Millares 3 3 4 2 2 2 2 2 2" xfId="20253" xr:uid="{4FAA1F5B-AE12-4F2D-B968-F71D36AAD9B8}"/>
    <cellStyle name="Millares 3 3 4 2 2 2 2 2 2 2" xfId="55263" xr:uid="{16965E81-8746-46B6-8A7F-094D989A9FDF}"/>
    <cellStyle name="Millares 3 3 4 2 2 2 2 2 2 3" xfId="37758" xr:uid="{973372A3-F6E1-4808-B189-0ABC9161499E}"/>
    <cellStyle name="Millares 3 3 4 2 2 2 2 2 3" xfId="46511" xr:uid="{D042659B-835A-4551-BDF6-571611C259B9}"/>
    <cellStyle name="Millares 3 3 4 2 2 2 2 2 4" xfId="29006" xr:uid="{F68E5680-5423-4688-9A6E-71FE6CA9D637}"/>
    <cellStyle name="Millares 3 3 4 2 2 2 2 3" xfId="15877" xr:uid="{977511DB-5FCD-4D46-B345-2BCCC728E72C}"/>
    <cellStyle name="Millares 3 3 4 2 2 2 2 3 2" xfId="50887" xr:uid="{8B4AA135-94CB-43DE-82FD-12FFD0E41900}"/>
    <cellStyle name="Millares 3 3 4 2 2 2 2 3 3" xfId="33382" xr:uid="{D566586F-8185-423B-A9BD-2B0B96BE818D}"/>
    <cellStyle name="Millares 3 3 4 2 2 2 2 4" xfId="42135" xr:uid="{3219238A-B6A4-4D3A-9B7C-61703210194C}"/>
    <cellStyle name="Millares 3 3 4 2 2 2 2 5" xfId="24630" xr:uid="{7EB48EB0-8CD2-4355-A2ED-0933229CB6A6}"/>
    <cellStyle name="Millares 3 3 4 2 2 2 3" xfId="9312" xr:uid="{00000000-0005-0000-0000-00006C160000}"/>
    <cellStyle name="Millares 3 3 4 2 2 2 3 2" xfId="18065" xr:uid="{EC6F85D3-FD44-4D38-9B7B-B17B793B37EF}"/>
    <cellStyle name="Millares 3 3 4 2 2 2 3 2 2" xfId="53075" xr:uid="{95860F3A-CC79-4A11-AE34-EA9358A0C39E}"/>
    <cellStyle name="Millares 3 3 4 2 2 2 3 2 3" xfId="35570" xr:uid="{C01DD9D7-CAB7-4DB1-A4BB-C540BCE5AC98}"/>
    <cellStyle name="Millares 3 3 4 2 2 2 3 3" xfId="44323" xr:uid="{8E1CE34A-9A32-4218-B74C-853CB2DFA016}"/>
    <cellStyle name="Millares 3 3 4 2 2 2 3 4" xfId="26818" xr:uid="{FB0959B8-8329-4478-8B14-D451F47D6BED}"/>
    <cellStyle name="Millares 3 3 4 2 2 2 4" xfId="13689" xr:uid="{C4ADDFCE-29A3-4480-980E-045D4B135190}"/>
    <cellStyle name="Millares 3 3 4 2 2 2 4 2" xfId="48699" xr:uid="{29FF896F-16FB-4A18-9DF6-05E9D950440D}"/>
    <cellStyle name="Millares 3 3 4 2 2 2 4 3" xfId="31194" xr:uid="{5861670B-7935-434A-96A1-4942AE8FF50E}"/>
    <cellStyle name="Millares 3 3 4 2 2 2 5" xfId="39947" xr:uid="{0907DE4A-86F8-422D-AF2B-D4331FF09E08}"/>
    <cellStyle name="Millares 3 3 4 2 2 2 6" xfId="22442" xr:uid="{1B7083AB-86B9-4F91-B226-297287EDE695}"/>
    <cellStyle name="Millares 3 3 4 2 2 3" xfId="6029" xr:uid="{00000000-0005-0000-0000-00006D160000}"/>
    <cellStyle name="Millares 3 3 4 2 2 3 2" xfId="10406" xr:uid="{00000000-0005-0000-0000-00006E160000}"/>
    <cellStyle name="Millares 3 3 4 2 2 3 2 2" xfId="19159" xr:uid="{22BD2F99-CA03-4359-895E-B9BFE73423E9}"/>
    <cellStyle name="Millares 3 3 4 2 2 3 2 2 2" xfId="54169" xr:uid="{0F6F563D-EF15-4FA4-AC90-C5C0F0DB14C2}"/>
    <cellStyle name="Millares 3 3 4 2 2 3 2 2 3" xfId="36664" xr:uid="{1CB2F9D4-AC22-48C8-9497-31545D7EB50D}"/>
    <cellStyle name="Millares 3 3 4 2 2 3 2 3" xfId="45417" xr:uid="{C7FD41E9-B407-4D7D-A149-D878876CF859}"/>
    <cellStyle name="Millares 3 3 4 2 2 3 2 4" xfId="27912" xr:uid="{A434B880-340E-463B-B512-2F96DEE4B3AB}"/>
    <cellStyle name="Millares 3 3 4 2 2 3 3" xfId="14783" xr:uid="{8C3CCDCF-78C0-4DD6-8976-64365BE314C4}"/>
    <cellStyle name="Millares 3 3 4 2 2 3 3 2" xfId="49793" xr:uid="{CC3E1253-2BBD-4419-AC1B-2ABCA34460CA}"/>
    <cellStyle name="Millares 3 3 4 2 2 3 3 3" xfId="32288" xr:uid="{0E180F22-A3D3-491E-B3D1-5B6033C3B267}"/>
    <cellStyle name="Millares 3 3 4 2 2 3 4" xfId="41041" xr:uid="{FF0C0823-171A-4BC9-A362-E8838F7EC791}"/>
    <cellStyle name="Millares 3 3 4 2 2 3 5" xfId="23536" xr:uid="{5814F6CE-917A-4072-9B21-EBC23F959246}"/>
    <cellStyle name="Millares 3 3 4 2 2 4" xfId="8218" xr:uid="{00000000-0005-0000-0000-00006F160000}"/>
    <cellStyle name="Millares 3 3 4 2 2 4 2" xfId="16971" xr:uid="{43CF29AB-D1CE-4E0F-8DD7-010969BE7959}"/>
    <cellStyle name="Millares 3 3 4 2 2 4 2 2" xfId="51981" xr:uid="{C70DD9A9-B413-4B8F-919C-30B08A097BDB}"/>
    <cellStyle name="Millares 3 3 4 2 2 4 2 3" xfId="34476" xr:uid="{8E2AA95D-79B3-42FA-BD85-507E8E71A01A}"/>
    <cellStyle name="Millares 3 3 4 2 2 4 3" xfId="43229" xr:uid="{ABC7ECD9-B393-46D8-BBE6-AEEE071CCE9F}"/>
    <cellStyle name="Millares 3 3 4 2 2 4 4" xfId="25724" xr:uid="{07E49B98-20E9-4C7F-8F83-C1F5E66AB158}"/>
    <cellStyle name="Millares 3 3 4 2 2 5" xfId="12595" xr:uid="{3E730855-0135-43EA-ACCC-CBBB77327180}"/>
    <cellStyle name="Millares 3 3 4 2 2 5 2" xfId="47605" xr:uid="{04ED0343-E2CA-4C56-AC90-FFF2AB7DB8E4}"/>
    <cellStyle name="Millares 3 3 4 2 2 5 3" xfId="30100" xr:uid="{859F9559-65AE-423C-9862-DC760D344894}"/>
    <cellStyle name="Millares 3 3 4 2 2 6" xfId="38853" xr:uid="{B6885631-B2F2-4183-836A-803CC33AB238}"/>
    <cellStyle name="Millares 3 3 4 2 2 7" xfId="21348" xr:uid="{7D5EB406-7671-4371-B936-0131F982F91E}"/>
    <cellStyle name="Millares 3 3 4 2 3" xfId="4386" xr:uid="{00000000-0005-0000-0000-000070160000}"/>
    <cellStyle name="Millares 3 3 4 2 3 2" xfId="6575" xr:uid="{00000000-0005-0000-0000-000071160000}"/>
    <cellStyle name="Millares 3 3 4 2 3 2 2" xfId="10952" xr:uid="{00000000-0005-0000-0000-000072160000}"/>
    <cellStyle name="Millares 3 3 4 2 3 2 2 2" xfId="19705" xr:uid="{573CFB05-9852-4FF2-95B5-C26598D0BF71}"/>
    <cellStyle name="Millares 3 3 4 2 3 2 2 2 2" xfId="54715" xr:uid="{7FEB61AD-5A6A-4F56-9177-4E6F2D792977}"/>
    <cellStyle name="Millares 3 3 4 2 3 2 2 2 3" xfId="37210" xr:uid="{839D515E-EA86-4559-A05E-D838EA20D5C7}"/>
    <cellStyle name="Millares 3 3 4 2 3 2 2 3" xfId="45963" xr:uid="{40BCB641-0037-4FA3-B002-3F781AA92D79}"/>
    <cellStyle name="Millares 3 3 4 2 3 2 2 4" xfId="28458" xr:uid="{D07EB753-8E02-445F-833E-B8C75A5145CD}"/>
    <cellStyle name="Millares 3 3 4 2 3 2 3" xfId="15329" xr:uid="{5C94DA9F-AF46-4B2E-AE5A-EFBE87AB0679}"/>
    <cellStyle name="Millares 3 3 4 2 3 2 3 2" xfId="50339" xr:uid="{CFFA0D3B-852F-4DEE-BA3A-C409BD2344FF}"/>
    <cellStyle name="Millares 3 3 4 2 3 2 3 3" xfId="32834" xr:uid="{1DBD0BC6-FA4B-49F4-A188-EBDD84E7A68E}"/>
    <cellStyle name="Millares 3 3 4 2 3 2 4" xfId="41587" xr:uid="{9C3BF020-C26C-4021-9C08-EBE69BC09AFA}"/>
    <cellStyle name="Millares 3 3 4 2 3 2 5" xfId="24082" xr:uid="{79B5FC4B-9797-4698-B452-98988FD57191}"/>
    <cellStyle name="Millares 3 3 4 2 3 3" xfId="8764" xr:uid="{00000000-0005-0000-0000-000073160000}"/>
    <cellStyle name="Millares 3 3 4 2 3 3 2" xfId="17517" xr:uid="{64AEFFEC-887D-4265-A94B-D29BAF8E4ED8}"/>
    <cellStyle name="Millares 3 3 4 2 3 3 2 2" xfId="52527" xr:uid="{5E57B49B-3466-418F-BECB-CE5C64A3235C}"/>
    <cellStyle name="Millares 3 3 4 2 3 3 2 3" xfId="35022" xr:uid="{D080DDC0-458D-4317-9E34-9831A2AB8C37}"/>
    <cellStyle name="Millares 3 3 4 2 3 3 3" xfId="43775" xr:uid="{15719294-B31E-4EF3-9230-7A90BE42CFCB}"/>
    <cellStyle name="Millares 3 3 4 2 3 3 4" xfId="26270" xr:uid="{0619EA1C-9891-4D60-B976-1836EA6D2695}"/>
    <cellStyle name="Millares 3 3 4 2 3 4" xfId="13141" xr:uid="{CD982EED-F435-4AB5-8FF4-C34334D83845}"/>
    <cellStyle name="Millares 3 3 4 2 3 4 2" xfId="48151" xr:uid="{8AFBB73C-FD3E-4A8F-AD23-0C704EF05479}"/>
    <cellStyle name="Millares 3 3 4 2 3 4 3" xfId="30646" xr:uid="{DB91C9CB-EBA0-4A22-BD6F-C06CB5010A2F}"/>
    <cellStyle name="Millares 3 3 4 2 3 5" xfId="39399" xr:uid="{5E8FE6F1-8147-45BB-8522-2C0C5CC8DD1D}"/>
    <cellStyle name="Millares 3 3 4 2 3 6" xfId="21894" xr:uid="{202DFB8B-328E-4969-A833-25D1DD63D9D7}"/>
    <cellStyle name="Millares 3 3 4 2 4" xfId="5481" xr:uid="{00000000-0005-0000-0000-000074160000}"/>
    <cellStyle name="Millares 3 3 4 2 4 2" xfId="9858" xr:uid="{00000000-0005-0000-0000-000075160000}"/>
    <cellStyle name="Millares 3 3 4 2 4 2 2" xfId="18611" xr:uid="{7CC78913-0701-4625-A66D-206CD1A40E4F}"/>
    <cellStyle name="Millares 3 3 4 2 4 2 2 2" xfId="53621" xr:uid="{758AEE78-5ED7-4C96-9078-0E10E24F324A}"/>
    <cellStyle name="Millares 3 3 4 2 4 2 2 3" xfId="36116" xr:uid="{F0FBF28B-6B6B-4799-B39D-BDEDF500CFDE}"/>
    <cellStyle name="Millares 3 3 4 2 4 2 3" xfId="44869" xr:uid="{63E5880D-C128-4A62-9E11-5F78D1820EFA}"/>
    <cellStyle name="Millares 3 3 4 2 4 2 4" xfId="27364" xr:uid="{6EF8E711-ADEE-4308-BB81-B60C00234DE0}"/>
    <cellStyle name="Millares 3 3 4 2 4 3" xfId="14235" xr:uid="{A4BA96FB-1D5B-4886-BD4C-609AC9308BE6}"/>
    <cellStyle name="Millares 3 3 4 2 4 3 2" xfId="49245" xr:uid="{9324E1F9-65F6-4D97-81D7-3B679222A7CE}"/>
    <cellStyle name="Millares 3 3 4 2 4 3 3" xfId="31740" xr:uid="{0786B764-4807-47D5-921C-BFDE89544AFF}"/>
    <cellStyle name="Millares 3 3 4 2 4 4" xfId="40493" xr:uid="{EEDAB137-CF15-4C3D-9A81-9AC1AE3076C5}"/>
    <cellStyle name="Millares 3 3 4 2 4 5" xfId="22988" xr:uid="{076088D4-8874-44F0-9A4F-8239F16F2101}"/>
    <cellStyle name="Millares 3 3 4 2 5" xfId="7670" xr:uid="{00000000-0005-0000-0000-000076160000}"/>
    <cellStyle name="Millares 3 3 4 2 5 2" xfId="16423" xr:uid="{B704543E-816A-493A-B8A2-E870DB466EBF}"/>
    <cellStyle name="Millares 3 3 4 2 5 2 2" xfId="51433" xr:uid="{D3926B2B-1BA6-43A7-8948-0D95C62FE6AA}"/>
    <cellStyle name="Millares 3 3 4 2 5 2 3" xfId="33928" xr:uid="{64B2C7CC-77FE-4A7A-A462-3F74D9AE9C55}"/>
    <cellStyle name="Millares 3 3 4 2 5 3" xfId="42681" xr:uid="{02118C97-2EB4-44ED-B6CB-A7B496CE67D7}"/>
    <cellStyle name="Millares 3 3 4 2 5 4" xfId="25176" xr:uid="{9B38F2E5-7475-4186-B67F-496AFE5621F1}"/>
    <cellStyle name="Millares 3 3 4 2 6" xfId="12047" xr:uid="{924DB280-423E-4E29-9FD8-A33D3A711A5E}"/>
    <cellStyle name="Millares 3 3 4 2 6 2" xfId="47057" xr:uid="{8E028257-C265-49A0-9DB2-5CA3A56E6B6A}"/>
    <cellStyle name="Millares 3 3 4 2 6 3" xfId="29552" xr:uid="{37393C6D-1608-43C4-939C-77DFBA2A4869}"/>
    <cellStyle name="Millares 3 3 4 2 7" xfId="38305" xr:uid="{41C82C07-554D-43F3-B70B-AEE576FBB929}"/>
    <cellStyle name="Millares 3 3 4 2 8" xfId="20800" xr:uid="{DDCAB713-6138-465A-A4FD-EBD784C6367E}"/>
    <cellStyle name="Millares 3 3 4 3" xfId="3564" xr:uid="{00000000-0005-0000-0000-000077160000}"/>
    <cellStyle name="Millares 3 3 4 3 2" xfId="4660" xr:uid="{00000000-0005-0000-0000-000078160000}"/>
    <cellStyle name="Millares 3 3 4 3 2 2" xfId="6849" xr:uid="{00000000-0005-0000-0000-000079160000}"/>
    <cellStyle name="Millares 3 3 4 3 2 2 2" xfId="11226" xr:uid="{00000000-0005-0000-0000-00007A160000}"/>
    <cellStyle name="Millares 3 3 4 3 2 2 2 2" xfId="19979" xr:uid="{56EE1D6D-5B16-4841-84FE-5089F7CAA57D}"/>
    <cellStyle name="Millares 3 3 4 3 2 2 2 2 2" xfId="54989" xr:uid="{77B760AF-88DF-4F8B-B2A2-31BB59B3459F}"/>
    <cellStyle name="Millares 3 3 4 3 2 2 2 2 3" xfId="37484" xr:uid="{DE47A536-765D-490C-98DA-713CABAEC299}"/>
    <cellStyle name="Millares 3 3 4 3 2 2 2 3" xfId="46237" xr:uid="{A20499CB-FC8C-424F-90E9-736129CD3B4F}"/>
    <cellStyle name="Millares 3 3 4 3 2 2 2 4" xfId="28732" xr:uid="{97E13FF1-0C92-46E3-ACDC-2FC2832ABDEF}"/>
    <cellStyle name="Millares 3 3 4 3 2 2 3" xfId="15603" xr:uid="{F65E9BE1-EB83-4116-B927-96E5E4F0E1EA}"/>
    <cellStyle name="Millares 3 3 4 3 2 2 3 2" xfId="50613" xr:uid="{335F406A-4C82-444C-9A42-A330E0BC3919}"/>
    <cellStyle name="Millares 3 3 4 3 2 2 3 3" xfId="33108" xr:uid="{2F71145B-8AE6-428E-A6CD-30C32907D863}"/>
    <cellStyle name="Millares 3 3 4 3 2 2 4" xfId="41861" xr:uid="{BD852DF0-5A86-465E-88A6-DE32E563943F}"/>
    <cellStyle name="Millares 3 3 4 3 2 2 5" xfId="24356" xr:uid="{F096F425-83F9-41E1-8393-850E0C147698}"/>
    <cellStyle name="Millares 3 3 4 3 2 3" xfId="9038" xr:uid="{00000000-0005-0000-0000-00007B160000}"/>
    <cellStyle name="Millares 3 3 4 3 2 3 2" xfId="17791" xr:uid="{1E370833-F114-4698-B545-BACA9D47BFA5}"/>
    <cellStyle name="Millares 3 3 4 3 2 3 2 2" xfId="52801" xr:uid="{1135E899-BC4E-41B6-806C-9E8AF22AB71B}"/>
    <cellStyle name="Millares 3 3 4 3 2 3 2 3" xfId="35296" xr:uid="{35E8FA46-67FB-42EA-965A-9F452DCA90E9}"/>
    <cellStyle name="Millares 3 3 4 3 2 3 3" xfId="44049" xr:uid="{6066396C-11D1-43ED-9D93-E15860ABF3EB}"/>
    <cellStyle name="Millares 3 3 4 3 2 3 4" xfId="26544" xr:uid="{E6BEF3F5-1EC3-47F7-A26C-3E0D2CEE47EF}"/>
    <cellStyle name="Millares 3 3 4 3 2 4" xfId="13415" xr:uid="{700F6053-B348-4559-9C94-6E22F7277924}"/>
    <cellStyle name="Millares 3 3 4 3 2 4 2" xfId="48425" xr:uid="{74DF57DC-BAEA-43B8-BE63-81A4CB7374B6}"/>
    <cellStyle name="Millares 3 3 4 3 2 4 3" xfId="30920" xr:uid="{D34BA441-F57A-4CF5-BA62-6CE6A585047E}"/>
    <cellStyle name="Millares 3 3 4 3 2 5" xfId="39673" xr:uid="{255A2C57-ADF4-4F33-9A47-207B02A5C767}"/>
    <cellStyle name="Millares 3 3 4 3 2 6" xfId="22168" xr:uid="{FFEADCED-ACFD-4AC0-B972-C0BDB4409C15}"/>
    <cellStyle name="Millares 3 3 4 3 3" xfId="5755" xr:uid="{00000000-0005-0000-0000-00007C160000}"/>
    <cellStyle name="Millares 3 3 4 3 3 2" xfId="10132" xr:uid="{00000000-0005-0000-0000-00007D160000}"/>
    <cellStyle name="Millares 3 3 4 3 3 2 2" xfId="18885" xr:uid="{7CDD3546-C335-4C22-A21C-DE848C806A89}"/>
    <cellStyle name="Millares 3 3 4 3 3 2 2 2" xfId="53895" xr:uid="{13054BA1-7126-4B70-8A05-1A4C40F8908A}"/>
    <cellStyle name="Millares 3 3 4 3 3 2 2 3" xfId="36390" xr:uid="{D967A681-6983-4FA3-8243-67AAEAA6317A}"/>
    <cellStyle name="Millares 3 3 4 3 3 2 3" xfId="45143" xr:uid="{F68C9E1E-99EA-4B9D-B411-5DFD4002AA68}"/>
    <cellStyle name="Millares 3 3 4 3 3 2 4" xfId="27638" xr:uid="{866E6E00-124D-49AA-A42D-D073441B3F0B}"/>
    <cellStyle name="Millares 3 3 4 3 3 3" xfId="14509" xr:uid="{94BBDB6F-00AC-4F12-B8A4-6F6FACEF2E37}"/>
    <cellStyle name="Millares 3 3 4 3 3 3 2" xfId="49519" xr:uid="{67A9A7CA-4AFF-4F62-8C2B-E7A61B31ECE5}"/>
    <cellStyle name="Millares 3 3 4 3 3 3 3" xfId="32014" xr:uid="{8F25E9C7-AEFE-4527-9D8E-57F7DC6832F3}"/>
    <cellStyle name="Millares 3 3 4 3 3 4" xfId="40767" xr:uid="{E4E79E73-093A-4511-84B7-C784E0BC2760}"/>
    <cellStyle name="Millares 3 3 4 3 3 5" xfId="23262" xr:uid="{C81438DC-5D88-4AC7-8103-58C967A1A6FD}"/>
    <cellStyle name="Millares 3 3 4 3 4" xfId="7944" xr:uid="{00000000-0005-0000-0000-00007E160000}"/>
    <cellStyle name="Millares 3 3 4 3 4 2" xfId="16697" xr:uid="{82DC3F37-FB3F-45D5-9F1A-B1FD977E6D56}"/>
    <cellStyle name="Millares 3 3 4 3 4 2 2" xfId="51707" xr:uid="{D2B9B42C-9DBB-43DC-9181-E8D38065CDB1}"/>
    <cellStyle name="Millares 3 3 4 3 4 2 3" xfId="34202" xr:uid="{8D72ED2E-2DF6-4A1A-A7E2-AC34A1ACB33B}"/>
    <cellStyle name="Millares 3 3 4 3 4 3" xfId="42955" xr:uid="{710FBE8B-C552-436D-A247-79B1EF334799}"/>
    <cellStyle name="Millares 3 3 4 3 4 4" xfId="25450" xr:uid="{3670507C-15CF-4CD4-927F-825354E34D9F}"/>
    <cellStyle name="Millares 3 3 4 3 5" xfId="12321" xr:uid="{EEDE3995-4C4F-4522-BB98-C0AF244428FF}"/>
    <cellStyle name="Millares 3 3 4 3 5 2" xfId="47331" xr:uid="{0C135B70-A1B3-462E-9D1F-CF6563419565}"/>
    <cellStyle name="Millares 3 3 4 3 5 3" xfId="29826" xr:uid="{BEF7D944-84DC-4F7A-8DBC-367D87EE00FC}"/>
    <cellStyle name="Millares 3 3 4 3 6" xfId="38579" xr:uid="{BB997B4B-9488-419B-A10F-3CBC32C04243}"/>
    <cellStyle name="Millares 3 3 4 3 7" xfId="21074" xr:uid="{E08920D3-B1CB-447F-878F-DAB6C1CA69FD}"/>
    <cellStyle name="Millares 3 3 4 4" xfId="4112" xr:uid="{00000000-0005-0000-0000-00007F160000}"/>
    <cellStyle name="Millares 3 3 4 4 2" xfId="6301" xr:uid="{00000000-0005-0000-0000-000080160000}"/>
    <cellStyle name="Millares 3 3 4 4 2 2" xfId="10678" xr:uid="{00000000-0005-0000-0000-000081160000}"/>
    <cellStyle name="Millares 3 3 4 4 2 2 2" xfId="19431" xr:uid="{567D220F-0C67-4F3E-BDA6-C8024B5E5CEF}"/>
    <cellStyle name="Millares 3 3 4 4 2 2 2 2" xfId="54441" xr:uid="{5C2EEBD9-BEBB-4C6A-80D1-1295351D9CF8}"/>
    <cellStyle name="Millares 3 3 4 4 2 2 2 3" xfId="36936" xr:uid="{E88E2711-A69E-412B-A50F-9754F2F9C605}"/>
    <cellStyle name="Millares 3 3 4 4 2 2 3" xfId="45689" xr:uid="{69849DB1-FFB5-4EBD-9267-218C970525CD}"/>
    <cellStyle name="Millares 3 3 4 4 2 2 4" xfId="28184" xr:uid="{19B04556-6693-41B1-A213-695BAC42648D}"/>
    <cellStyle name="Millares 3 3 4 4 2 3" xfId="15055" xr:uid="{C6445B41-9355-4C71-AE45-99792AF45B35}"/>
    <cellStyle name="Millares 3 3 4 4 2 3 2" xfId="50065" xr:uid="{03DEEFFF-9876-43D0-911A-E2D469D83EAC}"/>
    <cellStyle name="Millares 3 3 4 4 2 3 3" xfId="32560" xr:uid="{F8919A5B-E93B-49CF-8669-79441723FAE9}"/>
    <cellStyle name="Millares 3 3 4 4 2 4" xfId="41313" xr:uid="{DE75AF63-9D0E-426C-A8E0-D2432B1CA101}"/>
    <cellStyle name="Millares 3 3 4 4 2 5" xfId="23808" xr:uid="{123588F0-DE68-4D34-8470-9E0B181E5E43}"/>
    <cellStyle name="Millares 3 3 4 4 3" xfId="8490" xr:uid="{00000000-0005-0000-0000-000082160000}"/>
    <cellStyle name="Millares 3 3 4 4 3 2" xfId="17243" xr:uid="{6C8FF362-7B4B-4EFE-B4E9-E3EE34B029EC}"/>
    <cellStyle name="Millares 3 3 4 4 3 2 2" xfId="52253" xr:uid="{3846D8DA-D231-4822-BFA3-FCBA9D1693D6}"/>
    <cellStyle name="Millares 3 3 4 4 3 2 3" xfId="34748" xr:uid="{32A084C0-8A02-42BA-85CB-12B621C827F7}"/>
    <cellStyle name="Millares 3 3 4 4 3 3" xfId="43501" xr:uid="{B8DD8C3F-1BA2-4EB2-BE0E-CFBF8A5C9385}"/>
    <cellStyle name="Millares 3 3 4 4 3 4" xfId="25996" xr:uid="{9EDA8074-7E0F-4EA0-92DC-E13AF88397D7}"/>
    <cellStyle name="Millares 3 3 4 4 4" xfId="12867" xr:uid="{43C64A63-E24D-4168-8EF8-95AE317CE6B7}"/>
    <cellStyle name="Millares 3 3 4 4 4 2" xfId="47877" xr:uid="{B3AA4679-CF0F-4573-9D05-10B9C62555C6}"/>
    <cellStyle name="Millares 3 3 4 4 4 3" xfId="30372" xr:uid="{BB5FAA1D-1AD6-4B9C-A0BB-B39E956FE3A6}"/>
    <cellStyle name="Millares 3 3 4 4 5" xfId="39125" xr:uid="{8247641C-36E9-47B2-B9C2-FB75445B9C1B}"/>
    <cellStyle name="Millares 3 3 4 4 6" xfId="21620" xr:uid="{C08B3017-C752-437F-901E-ED059634ADF8}"/>
    <cellStyle name="Millares 3 3 4 5" xfId="5207" xr:uid="{00000000-0005-0000-0000-000083160000}"/>
    <cellStyle name="Millares 3 3 4 5 2" xfId="9584" xr:uid="{00000000-0005-0000-0000-000084160000}"/>
    <cellStyle name="Millares 3 3 4 5 2 2" xfId="18337" xr:uid="{09B3A2CE-D12D-495B-BA19-FE1D59532B1F}"/>
    <cellStyle name="Millares 3 3 4 5 2 2 2" xfId="53347" xr:uid="{A8314755-D3D0-42C5-A49E-0595FADD2BE4}"/>
    <cellStyle name="Millares 3 3 4 5 2 2 3" xfId="35842" xr:uid="{A056FD5F-4120-4A2B-8E99-CFC3A51FE516}"/>
    <cellStyle name="Millares 3 3 4 5 2 3" xfId="44595" xr:uid="{0AF21566-08A3-40D5-A060-EDCC2FDB9AA3}"/>
    <cellStyle name="Millares 3 3 4 5 2 4" xfId="27090" xr:uid="{2C84DE81-1783-4A11-93BE-FE3F9D3ED476}"/>
    <cellStyle name="Millares 3 3 4 5 3" xfId="13961" xr:uid="{DF1E8E34-5866-4F54-95EA-9A43F085A0B5}"/>
    <cellStyle name="Millares 3 3 4 5 3 2" xfId="48971" xr:uid="{ED37F87F-0EED-470A-95F5-D167FD9C8CE6}"/>
    <cellStyle name="Millares 3 3 4 5 3 3" xfId="31466" xr:uid="{C441E0E0-50B6-4728-8372-8BDE6F874CC5}"/>
    <cellStyle name="Millares 3 3 4 5 4" xfId="40219" xr:uid="{92CFB4AC-E72B-4421-A4F9-650E07C533CF}"/>
    <cellStyle name="Millares 3 3 4 5 5" xfId="22714" xr:uid="{76181FD5-9E4E-4937-9AF2-3C6AA919C28C}"/>
    <cellStyle name="Millares 3 3 4 6" xfId="7396" xr:uid="{00000000-0005-0000-0000-000085160000}"/>
    <cellStyle name="Millares 3 3 4 6 2" xfId="16149" xr:uid="{838EEE35-0276-44F7-B85C-29212B817674}"/>
    <cellStyle name="Millares 3 3 4 6 2 2" xfId="51159" xr:uid="{7A1B9D27-BF38-4812-9975-C713E3E8CE97}"/>
    <cellStyle name="Millares 3 3 4 6 2 3" xfId="33654" xr:uid="{95F3A15F-9BE3-457E-B5B4-1A2B3A01997B}"/>
    <cellStyle name="Millares 3 3 4 6 3" xfId="42407" xr:uid="{F84A6D9C-A200-41A9-8118-DFF898640353}"/>
    <cellStyle name="Millares 3 3 4 6 4" xfId="24902" xr:uid="{B484800A-8D5B-48C5-986F-3392722027C2}"/>
    <cellStyle name="Millares 3 3 4 7" xfId="11773" xr:uid="{763D186B-5C12-4555-B801-B6A9E95DC786}"/>
    <cellStyle name="Millares 3 3 4 7 2" xfId="46783" xr:uid="{47EBDFF6-F7A5-4787-A0B5-823A224E69FD}"/>
    <cellStyle name="Millares 3 3 4 7 3" xfId="29278" xr:uid="{DF7BFBA6-CDCF-4898-A8CA-902DE241C977}"/>
    <cellStyle name="Millares 3 3 4 8" xfId="38031" xr:uid="{1C08B1A5-DCB5-4143-8B40-A3D990706D59}"/>
    <cellStyle name="Millares 3 3 4 9" xfId="20526" xr:uid="{128E1173-C3AF-4618-8894-50FFD68B68A1}"/>
    <cellStyle name="Millares 3 3 5" xfId="2896" xr:uid="{00000000-0005-0000-0000-000086160000}"/>
    <cellStyle name="Millares 3 3 5 2" xfId="3175" xr:uid="{00000000-0005-0000-0000-000087160000}"/>
    <cellStyle name="Millares 3 3 5 2 2" xfId="3728" xr:uid="{00000000-0005-0000-0000-000088160000}"/>
    <cellStyle name="Millares 3 3 5 2 2 2" xfId="4824" xr:uid="{00000000-0005-0000-0000-000089160000}"/>
    <cellStyle name="Millares 3 3 5 2 2 2 2" xfId="7013" xr:uid="{00000000-0005-0000-0000-00008A160000}"/>
    <cellStyle name="Millares 3 3 5 2 2 2 2 2" xfId="11390" xr:uid="{00000000-0005-0000-0000-00008B160000}"/>
    <cellStyle name="Millares 3 3 5 2 2 2 2 2 2" xfId="20143" xr:uid="{D5A1CC9D-657D-4365-96F4-44B97D5D219B}"/>
    <cellStyle name="Millares 3 3 5 2 2 2 2 2 2 2" xfId="55153" xr:uid="{1FAAEE68-BE82-4F62-B443-5945F1A380AA}"/>
    <cellStyle name="Millares 3 3 5 2 2 2 2 2 2 3" xfId="37648" xr:uid="{3C605F6C-BA44-467A-92F2-5C171B929070}"/>
    <cellStyle name="Millares 3 3 5 2 2 2 2 2 3" xfId="46401" xr:uid="{D97CDFE2-E309-4397-B800-FA611928C576}"/>
    <cellStyle name="Millares 3 3 5 2 2 2 2 2 4" xfId="28896" xr:uid="{8B986532-ECAC-4742-BF58-D66DC7B6CE60}"/>
    <cellStyle name="Millares 3 3 5 2 2 2 2 3" xfId="15767" xr:uid="{A020A09B-F156-4D9D-B6A9-52907112EE3A}"/>
    <cellStyle name="Millares 3 3 5 2 2 2 2 3 2" xfId="50777" xr:uid="{17AB7D23-0EC5-4281-A607-0B58004C9521}"/>
    <cellStyle name="Millares 3 3 5 2 2 2 2 3 3" xfId="33272" xr:uid="{46D9E0C3-8341-4B98-A7AA-4B67EFBD3EED}"/>
    <cellStyle name="Millares 3 3 5 2 2 2 2 4" xfId="42025" xr:uid="{CCB291D3-D719-4D32-ACF2-236D170EA1A3}"/>
    <cellStyle name="Millares 3 3 5 2 2 2 2 5" xfId="24520" xr:uid="{3DE139DC-911C-4C00-97C7-A853376F041C}"/>
    <cellStyle name="Millares 3 3 5 2 2 2 3" xfId="9202" xr:uid="{00000000-0005-0000-0000-00008C160000}"/>
    <cellStyle name="Millares 3 3 5 2 2 2 3 2" xfId="17955" xr:uid="{594A32ED-101A-4278-825F-823328B1004C}"/>
    <cellStyle name="Millares 3 3 5 2 2 2 3 2 2" xfId="52965" xr:uid="{C9A4A3D2-E853-4C77-ADED-6AA1EDAF673E}"/>
    <cellStyle name="Millares 3 3 5 2 2 2 3 2 3" xfId="35460" xr:uid="{03260E26-A28D-4CCA-9536-2FF9A999C21E}"/>
    <cellStyle name="Millares 3 3 5 2 2 2 3 3" xfId="44213" xr:uid="{7AE3456E-AB6F-4C5F-8B0A-6EE3725F3270}"/>
    <cellStyle name="Millares 3 3 5 2 2 2 3 4" xfId="26708" xr:uid="{ED941FA2-DFF2-4192-A056-115FCAA70175}"/>
    <cellStyle name="Millares 3 3 5 2 2 2 4" xfId="13579" xr:uid="{B3BEA388-A818-4597-A344-E8AEBE3E3D0D}"/>
    <cellStyle name="Millares 3 3 5 2 2 2 4 2" xfId="48589" xr:uid="{B1F5C65D-157B-4CF7-9428-1285A476F06A}"/>
    <cellStyle name="Millares 3 3 5 2 2 2 4 3" xfId="31084" xr:uid="{20F27BA2-A91C-4E40-8108-77025EE782BC}"/>
    <cellStyle name="Millares 3 3 5 2 2 2 5" xfId="39837" xr:uid="{8392DF90-9F30-425D-84B8-435DBFAF89E3}"/>
    <cellStyle name="Millares 3 3 5 2 2 2 6" xfId="22332" xr:uid="{C2841CA7-287F-4594-AC01-219DA24DF9C5}"/>
    <cellStyle name="Millares 3 3 5 2 2 3" xfId="5919" xr:uid="{00000000-0005-0000-0000-00008D160000}"/>
    <cellStyle name="Millares 3 3 5 2 2 3 2" xfId="10296" xr:uid="{00000000-0005-0000-0000-00008E160000}"/>
    <cellStyle name="Millares 3 3 5 2 2 3 2 2" xfId="19049" xr:uid="{B1563B2C-3ED5-4C25-AD96-59A44CA5BEB9}"/>
    <cellStyle name="Millares 3 3 5 2 2 3 2 2 2" xfId="54059" xr:uid="{13E93D06-8A6B-41F3-B11B-0434D62A8FBC}"/>
    <cellStyle name="Millares 3 3 5 2 2 3 2 2 3" xfId="36554" xr:uid="{1BA641B9-C6FA-4751-A177-2D20EE6B2AEE}"/>
    <cellStyle name="Millares 3 3 5 2 2 3 2 3" xfId="45307" xr:uid="{4B09D3FF-69F1-4646-9268-C0CCE1BBA88A}"/>
    <cellStyle name="Millares 3 3 5 2 2 3 2 4" xfId="27802" xr:uid="{814F5C98-ED0C-45D0-A830-A482345B97FB}"/>
    <cellStyle name="Millares 3 3 5 2 2 3 3" xfId="14673" xr:uid="{2FDB73DC-1B2B-45F4-84EA-0A4FB4A658D7}"/>
    <cellStyle name="Millares 3 3 5 2 2 3 3 2" xfId="49683" xr:uid="{668C14B9-9A19-4CDC-AE00-0D0CE175DF33}"/>
    <cellStyle name="Millares 3 3 5 2 2 3 3 3" xfId="32178" xr:uid="{AB416751-5AA5-4971-AFA7-9924F5298D4B}"/>
    <cellStyle name="Millares 3 3 5 2 2 3 4" xfId="40931" xr:uid="{A4542DD2-4BA4-4F55-BD41-97079F53798D}"/>
    <cellStyle name="Millares 3 3 5 2 2 3 5" xfId="23426" xr:uid="{14A270B5-63D7-4207-B8E7-2FD8DFFEDDDB}"/>
    <cellStyle name="Millares 3 3 5 2 2 4" xfId="8108" xr:uid="{00000000-0005-0000-0000-00008F160000}"/>
    <cellStyle name="Millares 3 3 5 2 2 4 2" xfId="16861" xr:uid="{791B5FE5-EBDF-4C82-B5DE-503BE0604BB3}"/>
    <cellStyle name="Millares 3 3 5 2 2 4 2 2" xfId="51871" xr:uid="{B9F6DE77-AFE4-4D9C-9E2E-D4987A5E8045}"/>
    <cellStyle name="Millares 3 3 5 2 2 4 2 3" xfId="34366" xr:uid="{5D65DAA8-40C9-4F0A-9764-9C6026420EAB}"/>
    <cellStyle name="Millares 3 3 5 2 2 4 3" xfId="43119" xr:uid="{3D0CFB72-3D15-4A5F-9AF0-5A3081EE2640}"/>
    <cellStyle name="Millares 3 3 5 2 2 4 4" xfId="25614" xr:uid="{C8CC038E-71D5-45BB-B699-4CE516D0D6EB}"/>
    <cellStyle name="Millares 3 3 5 2 2 5" xfId="12485" xr:uid="{4D31D0F6-196D-4E2C-A895-91BB78BB73A6}"/>
    <cellStyle name="Millares 3 3 5 2 2 5 2" xfId="47495" xr:uid="{D4B9AA24-0AD9-4F16-8F22-C04E28E9D000}"/>
    <cellStyle name="Millares 3 3 5 2 2 5 3" xfId="29990" xr:uid="{E76A8EBC-EFB1-4D79-A65B-32F126D98089}"/>
    <cellStyle name="Millares 3 3 5 2 2 6" xfId="38743" xr:uid="{048BBA5D-ADC9-4EA2-9C34-7642FFF85B2F}"/>
    <cellStyle name="Millares 3 3 5 2 2 7" xfId="21238" xr:uid="{AEA4EAE1-B931-40C3-9F1A-34DFC60C8AB9}"/>
    <cellStyle name="Millares 3 3 5 2 3" xfId="4276" xr:uid="{00000000-0005-0000-0000-000090160000}"/>
    <cellStyle name="Millares 3 3 5 2 3 2" xfId="6465" xr:uid="{00000000-0005-0000-0000-000091160000}"/>
    <cellStyle name="Millares 3 3 5 2 3 2 2" xfId="10842" xr:uid="{00000000-0005-0000-0000-000092160000}"/>
    <cellStyle name="Millares 3 3 5 2 3 2 2 2" xfId="19595" xr:uid="{AD0A5542-05F5-4D5A-881A-690ECEFFDE37}"/>
    <cellStyle name="Millares 3 3 5 2 3 2 2 2 2" xfId="54605" xr:uid="{D227CCC6-A90A-4A4C-A2AC-4C6635945DD1}"/>
    <cellStyle name="Millares 3 3 5 2 3 2 2 2 3" xfId="37100" xr:uid="{BB4AB2D9-DDF7-4984-AC32-8083E46EEEAB}"/>
    <cellStyle name="Millares 3 3 5 2 3 2 2 3" xfId="45853" xr:uid="{2AC52D10-7189-4F48-8E07-B0153EB73F26}"/>
    <cellStyle name="Millares 3 3 5 2 3 2 2 4" xfId="28348" xr:uid="{3CC2A291-9C83-4747-814A-F609A57D6AAA}"/>
    <cellStyle name="Millares 3 3 5 2 3 2 3" xfId="15219" xr:uid="{519DB27E-A3FF-406F-9519-723B86BCB33B}"/>
    <cellStyle name="Millares 3 3 5 2 3 2 3 2" xfId="50229" xr:uid="{1C884C42-229C-4AFC-A7E5-AFE53B0CC44D}"/>
    <cellStyle name="Millares 3 3 5 2 3 2 3 3" xfId="32724" xr:uid="{40D1401C-378A-4C76-93C1-D09B55EAF897}"/>
    <cellStyle name="Millares 3 3 5 2 3 2 4" xfId="41477" xr:uid="{36AF74A3-753B-48E0-8E1A-33E7B6F66D6D}"/>
    <cellStyle name="Millares 3 3 5 2 3 2 5" xfId="23972" xr:uid="{09A5A100-70FF-48A2-9D28-113E133E9428}"/>
    <cellStyle name="Millares 3 3 5 2 3 3" xfId="8654" xr:uid="{00000000-0005-0000-0000-000093160000}"/>
    <cellStyle name="Millares 3 3 5 2 3 3 2" xfId="17407" xr:uid="{77CB0A55-C5B3-4A3E-829C-60CA4DE4F397}"/>
    <cellStyle name="Millares 3 3 5 2 3 3 2 2" xfId="52417" xr:uid="{909A5862-020A-4E2E-8F87-BF96F2BC5D41}"/>
    <cellStyle name="Millares 3 3 5 2 3 3 2 3" xfId="34912" xr:uid="{B14F14B0-F24C-4D77-8523-04DF0250FCAD}"/>
    <cellStyle name="Millares 3 3 5 2 3 3 3" xfId="43665" xr:uid="{778CC28D-74F8-47FC-9642-716BA972F2A3}"/>
    <cellStyle name="Millares 3 3 5 2 3 3 4" xfId="26160" xr:uid="{413DF9C9-7ACA-4A84-AB84-694BD1D16559}"/>
    <cellStyle name="Millares 3 3 5 2 3 4" xfId="13031" xr:uid="{7DA6E6CB-23BD-48DF-87DF-517CC4DF80C9}"/>
    <cellStyle name="Millares 3 3 5 2 3 4 2" xfId="48041" xr:uid="{D752838C-1190-484A-8058-F06647CEA8D1}"/>
    <cellStyle name="Millares 3 3 5 2 3 4 3" xfId="30536" xr:uid="{DBD61249-FB02-4D29-A636-8BBF8E9F2ED3}"/>
    <cellStyle name="Millares 3 3 5 2 3 5" xfId="39289" xr:uid="{188E997D-1D44-47D0-985B-19CBDB90B902}"/>
    <cellStyle name="Millares 3 3 5 2 3 6" xfId="21784" xr:uid="{F5F36692-B554-4DDA-ADC0-6840EB874A90}"/>
    <cellStyle name="Millares 3 3 5 2 4" xfId="5371" xr:uid="{00000000-0005-0000-0000-000094160000}"/>
    <cellStyle name="Millares 3 3 5 2 4 2" xfId="9748" xr:uid="{00000000-0005-0000-0000-000095160000}"/>
    <cellStyle name="Millares 3 3 5 2 4 2 2" xfId="18501" xr:uid="{3164660B-99CE-49CF-8BAA-78F6F9373B68}"/>
    <cellStyle name="Millares 3 3 5 2 4 2 2 2" xfId="53511" xr:uid="{F912E1CE-8A6D-4F74-9BF3-0E3C33741EFD}"/>
    <cellStyle name="Millares 3 3 5 2 4 2 2 3" xfId="36006" xr:uid="{87BE4454-AD6B-4C15-96DE-6D5945A5A617}"/>
    <cellStyle name="Millares 3 3 5 2 4 2 3" xfId="44759" xr:uid="{2635DA3A-0A9A-4F25-A8A1-7C31ED797644}"/>
    <cellStyle name="Millares 3 3 5 2 4 2 4" xfId="27254" xr:uid="{29727F1D-F996-4E59-AE13-E14E0A7CF164}"/>
    <cellStyle name="Millares 3 3 5 2 4 3" xfId="14125" xr:uid="{B3622F11-0B35-4109-AF76-1BD3290A7C4B}"/>
    <cellStyle name="Millares 3 3 5 2 4 3 2" xfId="49135" xr:uid="{856DAC34-2876-483D-8D71-F7D49E4EF1BC}"/>
    <cellStyle name="Millares 3 3 5 2 4 3 3" xfId="31630" xr:uid="{76F2CBDD-7FCF-4767-BAD5-8951E465BED2}"/>
    <cellStyle name="Millares 3 3 5 2 4 4" xfId="40383" xr:uid="{06888033-BD34-47B8-9314-7E278721BF37}"/>
    <cellStyle name="Millares 3 3 5 2 4 5" xfId="22878" xr:uid="{B33CC3EB-62D5-41E3-A254-025540FA2F47}"/>
    <cellStyle name="Millares 3 3 5 2 5" xfId="7560" xr:uid="{00000000-0005-0000-0000-000096160000}"/>
    <cellStyle name="Millares 3 3 5 2 5 2" xfId="16313" xr:uid="{598C698D-2A8F-456A-8D5A-AB271AF136CD}"/>
    <cellStyle name="Millares 3 3 5 2 5 2 2" xfId="51323" xr:uid="{64B7F3A9-A153-4E1B-9838-8EBC6CD34F9D}"/>
    <cellStyle name="Millares 3 3 5 2 5 2 3" xfId="33818" xr:uid="{32A080C6-B6F9-44A0-A8C3-8D72E06E5DCC}"/>
    <cellStyle name="Millares 3 3 5 2 5 3" xfId="42571" xr:uid="{69781BAC-3E5A-4446-B562-5F3D1ACCE6BF}"/>
    <cellStyle name="Millares 3 3 5 2 5 4" xfId="25066" xr:uid="{4C683646-7E3B-4A0C-A41E-80CF467FC971}"/>
    <cellStyle name="Millares 3 3 5 2 6" xfId="11937" xr:uid="{A115D33F-CD57-4528-98D9-7135721F0B55}"/>
    <cellStyle name="Millares 3 3 5 2 6 2" xfId="46947" xr:uid="{5C135DAA-6389-4B89-8F09-07570ED3CDBF}"/>
    <cellStyle name="Millares 3 3 5 2 6 3" xfId="29442" xr:uid="{9B294385-4A7B-43A2-8787-A3B5D6760BFD}"/>
    <cellStyle name="Millares 3 3 5 2 7" xfId="38195" xr:uid="{0186C61F-EFBA-48B1-B418-7A93FAA83011}"/>
    <cellStyle name="Millares 3 3 5 2 8" xfId="20690" xr:uid="{0B3F251E-A2DB-4EC0-A996-7E001EC5D3AF}"/>
    <cellStyle name="Millares 3 3 5 3" xfId="3454" xr:uid="{00000000-0005-0000-0000-000097160000}"/>
    <cellStyle name="Millares 3 3 5 3 2" xfId="4550" xr:uid="{00000000-0005-0000-0000-000098160000}"/>
    <cellStyle name="Millares 3 3 5 3 2 2" xfId="6739" xr:uid="{00000000-0005-0000-0000-000099160000}"/>
    <cellStyle name="Millares 3 3 5 3 2 2 2" xfId="11116" xr:uid="{00000000-0005-0000-0000-00009A160000}"/>
    <cellStyle name="Millares 3 3 5 3 2 2 2 2" xfId="19869" xr:uid="{8B6A677F-440B-454F-9AFC-59B300C28845}"/>
    <cellStyle name="Millares 3 3 5 3 2 2 2 2 2" xfId="54879" xr:uid="{945FB6C4-6459-4D08-AA5D-3C17AC073E22}"/>
    <cellStyle name="Millares 3 3 5 3 2 2 2 2 3" xfId="37374" xr:uid="{53AFF062-B824-4A98-A86E-323BC93C3FC6}"/>
    <cellStyle name="Millares 3 3 5 3 2 2 2 3" xfId="46127" xr:uid="{DD5FAE82-3C2C-4758-8E8E-41BB71834A3F}"/>
    <cellStyle name="Millares 3 3 5 3 2 2 2 4" xfId="28622" xr:uid="{7D81E9E1-6299-4689-9E27-D6A7D0AEBCE8}"/>
    <cellStyle name="Millares 3 3 5 3 2 2 3" xfId="15493" xr:uid="{99E67D16-D11C-4122-9E7D-8E519BE0F66F}"/>
    <cellStyle name="Millares 3 3 5 3 2 2 3 2" xfId="50503" xr:uid="{BBBF4BB8-3B64-49CA-93F2-02317C5E230D}"/>
    <cellStyle name="Millares 3 3 5 3 2 2 3 3" xfId="32998" xr:uid="{EAB62C4B-51D4-4738-B379-22E65DBB6FBC}"/>
    <cellStyle name="Millares 3 3 5 3 2 2 4" xfId="41751" xr:uid="{0F332F5A-A4D8-462B-B9D9-CC85946F8D3F}"/>
    <cellStyle name="Millares 3 3 5 3 2 2 5" xfId="24246" xr:uid="{37BC0D47-A063-4CA1-BB7F-D9D5B5D362EC}"/>
    <cellStyle name="Millares 3 3 5 3 2 3" xfId="8928" xr:uid="{00000000-0005-0000-0000-00009B160000}"/>
    <cellStyle name="Millares 3 3 5 3 2 3 2" xfId="17681" xr:uid="{8F05B676-FB10-4D1E-9507-14A40E6ED8FD}"/>
    <cellStyle name="Millares 3 3 5 3 2 3 2 2" xfId="52691" xr:uid="{7AF4FA74-8572-403A-88D7-ADE425AF587F}"/>
    <cellStyle name="Millares 3 3 5 3 2 3 2 3" xfId="35186" xr:uid="{B5F4CD49-EFB2-4DAB-92FF-C4E547AE23D3}"/>
    <cellStyle name="Millares 3 3 5 3 2 3 3" xfId="43939" xr:uid="{3B92C259-5A8F-4066-8D18-9500CF0FEE8D}"/>
    <cellStyle name="Millares 3 3 5 3 2 3 4" xfId="26434" xr:uid="{0CEA9B3D-B763-4A37-8CA4-BD3C5B52C5DC}"/>
    <cellStyle name="Millares 3 3 5 3 2 4" xfId="13305" xr:uid="{F280F381-8E99-4420-A006-4C7CD7E9B7C9}"/>
    <cellStyle name="Millares 3 3 5 3 2 4 2" xfId="48315" xr:uid="{0B54BA45-CD01-423E-9B38-F1D5CA03B31A}"/>
    <cellStyle name="Millares 3 3 5 3 2 4 3" xfId="30810" xr:uid="{2883BD66-4851-462C-A155-572698F7CB1E}"/>
    <cellStyle name="Millares 3 3 5 3 2 5" xfId="39563" xr:uid="{9F124596-5C6D-4FB9-9940-9BF827DBF97A}"/>
    <cellStyle name="Millares 3 3 5 3 2 6" xfId="22058" xr:uid="{D51E69D4-3E17-4F9E-B6E7-26B943C21862}"/>
    <cellStyle name="Millares 3 3 5 3 3" xfId="5645" xr:uid="{00000000-0005-0000-0000-00009C160000}"/>
    <cellStyle name="Millares 3 3 5 3 3 2" xfId="10022" xr:uid="{00000000-0005-0000-0000-00009D160000}"/>
    <cellStyle name="Millares 3 3 5 3 3 2 2" xfId="18775" xr:uid="{9A73D5F1-7E7B-404E-985B-62FD4D5E2A58}"/>
    <cellStyle name="Millares 3 3 5 3 3 2 2 2" xfId="53785" xr:uid="{8E911144-87E8-4354-B161-3075D660C6DA}"/>
    <cellStyle name="Millares 3 3 5 3 3 2 2 3" xfId="36280" xr:uid="{C89DC545-584D-4E37-AD20-CB57480CF993}"/>
    <cellStyle name="Millares 3 3 5 3 3 2 3" xfId="45033" xr:uid="{E0E2C973-9E6B-4BB1-8C72-4996AB0D6451}"/>
    <cellStyle name="Millares 3 3 5 3 3 2 4" xfId="27528" xr:uid="{ADE833FB-0C87-4CD4-8A20-695504466AB1}"/>
    <cellStyle name="Millares 3 3 5 3 3 3" xfId="14399" xr:uid="{B13EE60B-866D-4FB0-98F5-09AE594F6914}"/>
    <cellStyle name="Millares 3 3 5 3 3 3 2" xfId="49409" xr:uid="{8CC40968-D2A1-4327-9CC6-2509464CBD52}"/>
    <cellStyle name="Millares 3 3 5 3 3 3 3" xfId="31904" xr:uid="{8B756ADA-EDB9-477B-9EEA-6C7DF29006DD}"/>
    <cellStyle name="Millares 3 3 5 3 3 4" xfId="40657" xr:uid="{628A706F-648A-4D5A-A985-5559E97C1B0D}"/>
    <cellStyle name="Millares 3 3 5 3 3 5" xfId="23152" xr:uid="{4789157C-93BF-453E-AE23-55BA1163A71C}"/>
    <cellStyle name="Millares 3 3 5 3 4" xfId="7834" xr:uid="{00000000-0005-0000-0000-00009E160000}"/>
    <cellStyle name="Millares 3 3 5 3 4 2" xfId="16587" xr:uid="{0AD22803-D990-4129-847D-A383A39FA1F4}"/>
    <cellStyle name="Millares 3 3 5 3 4 2 2" xfId="51597" xr:uid="{6C1B07D3-D197-412A-9785-3D33807B8429}"/>
    <cellStyle name="Millares 3 3 5 3 4 2 3" xfId="34092" xr:uid="{88902D85-6F2A-44F3-9BE4-E7E3F89E406E}"/>
    <cellStyle name="Millares 3 3 5 3 4 3" xfId="42845" xr:uid="{10E4CC8C-3B1C-43CB-AB20-FA39F6DFDE13}"/>
    <cellStyle name="Millares 3 3 5 3 4 4" xfId="25340" xr:uid="{B5104242-8145-438A-9B3D-474F84007A4C}"/>
    <cellStyle name="Millares 3 3 5 3 5" xfId="12211" xr:uid="{026872F4-3FA4-4FB9-ACE7-3B96DE687B68}"/>
    <cellStyle name="Millares 3 3 5 3 5 2" xfId="47221" xr:uid="{38BF0931-01A2-4A96-92BD-AFA9C9487930}"/>
    <cellStyle name="Millares 3 3 5 3 5 3" xfId="29716" xr:uid="{3ED48876-6A94-4DCD-99EB-747A35D2F617}"/>
    <cellStyle name="Millares 3 3 5 3 6" xfId="38469" xr:uid="{0D6B04D8-468F-4965-A4F5-69C98606F80E}"/>
    <cellStyle name="Millares 3 3 5 3 7" xfId="20964" xr:uid="{B4864A4C-E946-4764-A9C4-033099DC0BD1}"/>
    <cellStyle name="Millares 3 3 5 4" xfId="4002" xr:uid="{00000000-0005-0000-0000-00009F160000}"/>
    <cellStyle name="Millares 3 3 5 4 2" xfId="6191" xr:uid="{00000000-0005-0000-0000-0000A0160000}"/>
    <cellStyle name="Millares 3 3 5 4 2 2" xfId="10568" xr:uid="{00000000-0005-0000-0000-0000A1160000}"/>
    <cellStyle name="Millares 3 3 5 4 2 2 2" xfId="19321" xr:uid="{B7E8D285-BE50-48CC-A42E-5DBA49961727}"/>
    <cellStyle name="Millares 3 3 5 4 2 2 2 2" xfId="54331" xr:uid="{A96C302D-C900-4437-A01F-2BDAFAE487C7}"/>
    <cellStyle name="Millares 3 3 5 4 2 2 2 3" xfId="36826" xr:uid="{0F54C2D7-04F2-40D4-A828-495D27791512}"/>
    <cellStyle name="Millares 3 3 5 4 2 2 3" xfId="45579" xr:uid="{578F9A04-A6D2-4590-A898-E0F01604C435}"/>
    <cellStyle name="Millares 3 3 5 4 2 2 4" xfId="28074" xr:uid="{EF1941A2-B554-4296-8504-704E870ED48D}"/>
    <cellStyle name="Millares 3 3 5 4 2 3" xfId="14945" xr:uid="{015EB5DE-921B-4167-A16D-13D4D794936A}"/>
    <cellStyle name="Millares 3 3 5 4 2 3 2" xfId="49955" xr:uid="{0F9D0D74-1725-4C01-8E3F-9F0339CDF958}"/>
    <cellStyle name="Millares 3 3 5 4 2 3 3" xfId="32450" xr:uid="{29F6B54F-599E-46CD-AC11-240ABAE88349}"/>
    <cellStyle name="Millares 3 3 5 4 2 4" xfId="41203" xr:uid="{C804DCD2-D27A-499C-9E7B-1770D0B49985}"/>
    <cellStyle name="Millares 3 3 5 4 2 5" xfId="23698" xr:uid="{A2A93BE8-DEC8-475E-8BE3-4BAC23451B19}"/>
    <cellStyle name="Millares 3 3 5 4 3" xfId="8380" xr:uid="{00000000-0005-0000-0000-0000A2160000}"/>
    <cellStyle name="Millares 3 3 5 4 3 2" xfId="17133" xr:uid="{5EA7ADBF-72B5-45D4-8988-A72AD5DB6336}"/>
    <cellStyle name="Millares 3 3 5 4 3 2 2" xfId="52143" xr:uid="{13E46774-52B9-405E-96B0-F1F3CCB4B4EC}"/>
    <cellStyle name="Millares 3 3 5 4 3 2 3" xfId="34638" xr:uid="{78CB35DE-E24C-4ACB-B517-FB86994D9E8E}"/>
    <cellStyle name="Millares 3 3 5 4 3 3" xfId="43391" xr:uid="{1736B723-A395-48D8-8FCA-90BDD8C25432}"/>
    <cellStyle name="Millares 3 3 5 4 3 4" xfId="25886" xr:uid="{72393BC5-C1D6-481B-A3A8-D4AE3C45A658}"/>
    <cellStyle name="Millares 3 3 5 4 4" xfId="12757" xr:uid="{CC6B1E08-5AC6-4EF4-89DA-7FCFD9990859}"/>
    <cellStyle name="Millares 3 3 5 4 4 2" xfId="47767" xr:uid="{69FD143F-FE6E-4C76-B06B-62F1AEC68BE2}"/>
    <cellStyle name="Millares 3 3 5 4 4 3" xfId="30262" xr:uid="{0D78677C-8C30-4BFF-AD14-DDB5C56D697D}"/>
    <cellStyle name="Millares 3 3 5 4 5" xfId="39015" xr:uid="{1DB8B701-213B-4643-A8E3-D45F1AF5019F}"/>
    <cellStyle name="Millares 3 3 5 4 6" xfId="21510" xr:uid="{176F388D-4774-4AEB-A762-23ACFA151AE6}"/>
    <cellStyle name="Millares 3 3 5 5" xfId="5097" xr:uid="{00000000-0005-0000-0000-0000A3160000}"/>
    <cellStyle name="Millares 3 3 5 5 2" xfId="9474" xr:uid="{00000000-0005-0000-0000-0000A4160000}"/>
    <cellStyle name="Millares 3 3 5 5 2 2" xfId="18227" xr:uid="{85F523FE-C47E-4AD9-8D9F-B78E83F22FDE}"/>
    <cellStyle name="Millares 3 3 5 5 2 2 2" xfId="53237" xr:uid="{C1A1C8CD-4535-47EB-808D-5576E8926C2A}"/>
    <cellStyle name="Millares 3 3 5 5 2 2 3" xfId="35732" xr:uid="{DC53564D-91F0-4410-8EF2-2370A86A6B01}"/>
    <cellStyle name="Millares 3 3 5 5 2 3" xfId="44485" xr:uid="{AB36A205-F7E4-4139-975E-E96D2208AD59}"/>
    <cellStyle name="Millares 3 3 5 5 2 4" xfId="26980" xr:uid="{9EC0E304-E617-4E85-AFB0-BA7CC1AFFBD1}"/>
    <cellStyle name="Millares 3 3 5 5 3" xfId="13851" xr:uid="{C93A64A4-1AF5-46FB-974E-43E4D1D54600}"/>
    <cellStyle name="Millares 3 3 5 5 3 2" xfId="48861" xr:uid="{604FFEA6-2CB9-4245-B837-BBFCE6E668EE}"/>
    <cellStyle name="Millares 3 3 5 5 3 3" xfId="31356" xr:uid="{A846D1EA-CA69-45A2-A576-2278A7C1F761}"/>
    <cellStyle name="Millares 3 3 5 5 4" xfId="40109" xr:uid="{A6083184-D191-4F71-A409-20070957095C}"/>
    <cellStyle name="Millares 3 3 5 5 5" xfId="22604" xr:uid="{1DFE5CA4-414C-4F2D-8294-0C4F10EE5C9F}"/>
    <cellStyle name="Millares 3 3 5 6" xfId="7286" xr:uid="{00000000-0005-0000-0000-0000A5160000}"/>
    <cellStyle name="Millares 3 3 5 6 2" xfId="16039" xr:uid="{67143C79-3745-49D3-A6F9-3F86DBFEF339}"/>
    <cellStyle name="Millares 3 3 5 6 2 2" xfId="51049" xr:uid="{4D33134F-9909-4A55-9033-AC12351D8E2E}"/>
    <cellStyle name="Millares 3 3 5 6 2 3" xfId="33544" xr:uid="{A3017639-A4FF-414C-A755-F8E13BE1DFD1}"/>
    <cellStyle name="Millares 3 3 5 6 3" xfId="42297" xr:uid="{EDE37D95-2070-4A00-85C3-28E895183112}"/>
    <cellStyle name="Millares 3 3 5 6 4" xfId="24792" xr:uid="{89C4FF12-FA40-473D-8B7D-D1F1C15F6FD9}"/>
    <cellStyle name="Millares 3 3 5 7" xfId="11663" xr:uid="{1917E77B-F582-4BEA-AB05-ABA7670B68D5}"/>
    <cellStyle name="Millares 3 3 5 7 2" xfId="46673" xr:uid="{73249938-218E-4E3C-9A0E-FD997E25AB6E}"/>
    <cellStyle name="Millares 3 3 5 7 3" xfId="29168" xr:uid="{18344C99-7934-4A3D-88A0-A1F2B549B5C3}"/>
    <cellStyle name="Millares 3 3 5 8" xfId="37921" xr:uid="{F78C595E-6DB2-493C-92F4-5A73F6933707}"/>
    <cellStyle name="Millares 3 3 5 9" xfId="20416" xr:uid="{59C024C8-E474-4465-A014-1425B91AC459}"/>
    <cellStyle name="Millares 3 3 6" xfId="3125" xr:uid="{00000000-0005-0000-0000-0000A6160000}"/>
    <cellStyle name="Millares 3 3 6 2" xfId="3679" xr:uid="{00000000-0005-0000-0000-0000A7160000}"/>
    <cellStyle name="Millares 3 3 6 2 2" xfId="4775" xr:uid="{00000000-0005-0000-0000-0000A8160000}"/>
    <cellStyle name="Millares 3 3 6 2 2 2" xfId="6964" xr:uid="{00000000-0005-0000-0000-0000A9160000}"/>
    <cellStyle name="Millares 3 3 6 2 2 2 2" xfId="11341" xr:uid="{00000000-0005-0000-0000-0000AA160000}"/>
    <cellStyle name="Millares 3 3 6 2 2 2 2 2" xfId="20094" xr:uid="{FB55C470-87DF-420F-B4D4-A9A120B01DB7}"/>
    <cellStyle name="Millares 3 3 6 2 2 2 2 2 2" xfId="55104" xr:uid="{0129D17A-BD37-41A3-8847-88C5ECE2E874}"/>
    <cellStyle name="Millares 3 3 6 2 2 2 2 2 3" xfId="37599" xr:uid="{07B53D46-D4CF-4D51-B869-0CFDDE3DD09B}"/>
    <cellStyle name="Millares 3 3 6 2 2 2 2 3" xfId="46352" xr:uid="{3110A81A-9868-4C76-94B2-A6CEDCA95563}"/>
    <cellStyle name="Millares 3 3 6 2 2 2 2 4" xfId="28847" xr:uid="{D6849BB8-6F81-4002-829B-5CC735942F74}"/>
    <cellStyle name="Millares 3 3 6 2 2 2 3" xfId="15718" xr:uid="{91981564-0976-4F40-B993-1B672824F683}"/>
    <cellStyle name="Millares 3 3 6 2 2 2 3 2" xfId="50728" xr:uid="{2452F213-CE70-4CA5-ACAB-79256A0C70CE}"/>
    <cellStyle name="Millares 3 3 6 2 2 2 3 3" xfId="33223" xr:uid="{FB0DB891-4FEF-4F52-BABC-AAF17CD74B6B}"/>
    <cellStyle name="Millares 3 3 6 2 2 2 4" xfId="41976" xr:uid="{09B382B8-B094-41F5-A0BB-0E2776669D0A}"/>
    <cellStyle name="Millares 3 3 6 2 2 2 5" xfId="24471" xr:uid="{2A58F088-913E-43FB-9D41-1BF11F868380}"/>
    <cellStyle name="Millares 3 3 6 2 2 3" xfId="9153" xr:uid="{00000000-0005-0000-0000-0000AB160000}"/>
    <cellStyle name="Millares 3 3 6 2 2 3 2" xfId="17906" xr:uid="{9FBA850F-D7DE-4936-8135-E5DA1191588C}"/>
    <cellStyle name="Millares 3 3 6 2 2 3 2 2" xfId="52916" xr:uid="{A6C3F664-F3C5-4973-AB6C-42E00D2FAAB1}"/>
    <cellStyle name="Millares 3 3 6 2 2 3 2 3" xfId="35411" xr:uid="{31E40554-E0F0-4A86-8D65-9D87EB578F2F}"/>
    <cellStyle name="Millares 3 3 6 2 2 3 3" xfId="44164" xr:uid="{5CA2756D-ECD8-4D84-A153-D004BA26A07B}"/>
    <cellStyle name="Millares 3 3 6 2 2 3 4" xfId="26659" xr:uid="{784DACF4-AEF1-4A88-8C7B-0EC22D910C4F}"/>
    <cellStyle name="Millares 3 3 6 2 2 4" xfId="13530" xr:uid="{F5EC96FB-DE79-465B-BE1D-A4BDF679A535}"/>
    <cellStyle name="Millares 3 3 6 2 2 4 2" xfId="48540" xr:uid="{631B4E99-6283-422C-81C0-CDEABFE4BFB3}"/>
    <cellStyle name="Millares 3 3 6 2 2 4 3" xfId="31035" xr:uid="{6D7FA86C-BA70-499F-BC1A-238AC2B26CAF}"/>
    <cellStyle name="Millares 3 3 6 2 2 5" xfId="39788" xr:uid="{849BB487-FB52-402C-8D01-B5734B8C2B00}"/>
    <cellStyle name="Millares 3 3 6 2 2 6" xfId="22283" xr:uid="{CD0F1FC2-AAE2-40E7-B61D-31F541B24DD5}"/>
    <cellStyle name="Millares 3 3 6 2 3" xfId="5870" xr:uid="{00000000-0005-0000-0000-0000AC160000}"/>
    <cellStyle name="Millares 3 3 6 2 3 2" xfId="10247" xr:uid="{00000000-0005-0000-0000-0000AD160000}"/>
    <cellStyle name="Millares 3 3 6 2 3 2 2" xfId="19000" xr:uid="{6485E267-A905-40C9-B855-00D99A79BC36}"/>
    <cellStyle name="Millares 3 3 6 2 3 2 2 2" xfId="54010" xr:uid="{ACA07322-5E27-4685-9CE2-5185E6298BCF}"/>
    <cellStyle name="Millares 3 3 6 2 3 2 2 3" xfId="36505" xr:uid="{226D0E67-D3D5-4050-8734-B04F49A8D78C}"/>
    <cellStyle name="Millares 3 3 6 2 3 2 3" xfId="45258" xr:uid="{F1872815-5136-4244-8697-1971F8232C93}"/>
    <cellStyle name="Millares 3 3 6 2 3 2 4" xfId="27753" xr:uid="{19768DB6-B9BB-45C9-B353-4220A12C9875}"/>
    <cellStyle name="Millares 3 3 6 2 3 3" xfId="14624" xr:uid="{4562266B-A1C7-46EA-AD0C-92ED7F08F1BF}"/>
    <cellStyle name="Millares 3 3 6 2 3 3 2" xfId="49634" xr:uid="{7E777DBC-2FEB-4473-90DF-27F1DE851AA8}"/>
    <cellStyle name="Millares 3 3 6 2 3 3 3" xfId="32129" xr:uid="{AB159E3A-E189-474B-9FC2-78996F511C62}"/>
    <cellStyle name="Millares 3 3 6 2 3 4" xfId="40882" xr:uid="{E18FA35B-DF0E-42DA-8A11-9B472C23B132}"/>
    <cellStyle name="Millares 3 3 6 2 3 5" xfId="23377" xr:uid="{93E0435A-2F63-4B25-9000-D15E53239096}"/>
    <cellStyle name="Millares 3 3 6 2 4" xfId="8059" xr:uid="{00000000-0005-0000-0000-0000AE160000}"/>
    <cellStyle name="Millares 3 3 6 2 4 2" xfId="16812" xr:uid="{7062D003-1394-4817-900C-861A0703BE88}"/>
    <cellStyle name="Millares 3 3 6 2 4 2 2" xfId="51822" xr:uid="{3D8916CB-ADE2-44DD-9AFB-85BA63D9E891}"/>
    <cellStyle name="Millares 3 3 6 2 4 2 3" xfId="34317" xr:uid="{11381C84-E14E-4E8C-8D70-4D0B685461EB}"/>
    <cellStyle name="Millares 3 3 6 2 4 3" xfId="43070" xr:uid="{D5523B00-CB27-4C8C-8B3B-662B72301467}"/>
    <cellStyle name="Millares 3 3 6 2 4 4" xfId="25565" xr:uid="{B7E36A74-2C10-4872-AC9E-17A292E5A1F5}"/>
    <cellStyle name="Millares 3 3 6 2 5" xfId="12436" xr:uid="{0F6FB3FA-03C2-4C00-8F58-E6A826A8CD1E}"/>
    <cellStyle name="Millares 3 3 6 2 5 2" xfId="47446" xr:uid="{742EF40C-7D0A-48E7-B716-05CB8267E30D}"/>
    <cellStyle name="Millares 3 3 6 2 5 3" xfId="29941" xr:uid="{C013AD8F-E6D6-4772-95CB-AE756491BE83}"/>
    <cellStyle name="Millares 3 3 6 2 6" xfId="38694" xr:uid="{D8F3CA00-3B39-415D-BCAE-05EA240A9937}"/>
    <cellStyle name="Millares 3 3 6 2 7" xfId="21189" xr:uid="{B6534C58-E0AC-49D5-8E94-0EF3BDA6E517}"/>
    <cellStyle name="Millares 3 3 6 3" xfId="4227" xr:uid="{00000000-0005-0000-0000-0000AF160000}"/>
    <cellStyle name="Millares 3 3 6 3 2" xfId="6416" xr:uid="{00000000-0005-0000-0000-0000B0160000}"/>
    <cellStyle name="Millares 3 3 6 3 2 2" xfId="10793" xr:uid="{00000000-0005-0000-0000-0000B1160000}"/>
    <cellStyle name="Millares 3 3 6 3 2 2 2" xfId="19546" xr:uid="{D2F824A9-B4E9-49D7-85D8-A0DD1F3E306D}"/>
    <cellStyle name="Millares 3 3 6 3 2 2 2 2" xfId="54556" xr:uid="{349DD37D-F221-420F-95BD-115803FD9320}"/>
    <cellStyle name="Millares 3 3 6 3 2 2 2 3" xfId="37051" xr:uid="{CCD01737-D824-4199-A4EF-3D0C767EE6F6}"/>
    <cellStyle name="Millares 3 3 6 3 2 2 3" xfId="45804" xr:uid="{420E6FED-E96A-42AA-AAB7-0624FCF1E889}"/>
    <cellStyle name="Millares 3 3 6 3 2 2 4" xfId="28299" xr:uid="{3B924A8A-23D0-41CA-8FA9-BA8DED76D7EB}"/>
    <cellStyle name="Millares 3 3 6 3 2 3" xfId="15170" xr:uid="{267A0DEB-9C91-4F24-B432-215FA1414AA0}"/>
    <cellStyle name="Millares 3 3 6 3 2 3 2" xfId="50180" xr:uid="{48DECA00-1327-431E-BFB1-1A1DA8995EFD}"/>
    <cellStyle name="Millares 3 3 6 3 2 3 3" xfId="32675" xr:uid="{924F6A37-56F1-4B92-BA86-F50CEF9F18DA}"/>
    <cellStyle name="Millares 3 3 6 3 2 4" xfId="41428" xr:uid="{0B123B49-5DA3-4420-8CDF-7A1C5E7BD0F1}"/>
    <cellStyle name="Millares 3 3 6 3 2 5" xfId="23923" xr:uid="{27EF1C8B-8826-448F-B9DF-C8C7C35A3C3B}"/>
    <cellStyle name="Millares 3 3 6 3 3" xfId="8605" xr:uid="{00000000-0005-0000-0000-0000B2160000}"/>
    <cellStyle name="Millares 3 3 6 3 3 2" xfId="17358" xr:uid="{02AEFF03-CEB3-45CC-8138-0EFF2F2F0F69}"/>
    <cellStyle name="Millares 3 3 6 3 3 2 2" xfId="52368" xr:uid="{E5DB37A6-4E61-47AB-942F-35BCFD7185B6}"/>
    <cellStyle name="Millares 3 3 6 3 3 2 3" xfId="34863" xr:uid="{4E9024B9-4161-4DEF-9FD0-BF03D48752D3}"/>
    <cellStyle name="Millares 3 3 6 3 3 3" xfId="43616" xr:uid="{8A129FC3-77BA-47D0-94B0-7EE469381CFA}"/>
    <cellStyle name="Millares 3 3 6 3 3 4" xfId="26111" xr:uid="{7B779578-040A-4546-8CB1-E4BABBFA5661}"/>
    <cellStyle name="Millares 3 3 6 3 4" xfId="12982" xr:uid="{B7072C6A-DCCB-4CAB-94CE-076F1E8172E3}"/>
    <cellStyle name="Millares 3 3 6 3 4 2" xfId="47992" xr:uid="{CCDAC42B-A049-48FC-ABD5-15FB87CC4C61}"/>
    <cellStyle name="Millares 3 3 6 3 4 3" xfId="30487" xr:uid="{85B5DD6D-5D70-44A5-896A-3E0873F10051}"/>
    <cellStyle name="Millares 3 3 6 3 5" xfId="39240" xr:uid="{817D9E89-78D2-4D8C-9A80-88E15015AC87}"/>
    <cellStyle name="Millares 3 3 6 3 6" xfId="21735" xr:uid="{116227BD-F394-4982-A9EC-5FD3951A3A09}"/>
    <cellStyle name="Millares 3 3 6 4" xfId="5322" xr:uid="{00000000-0005-0000-0000-0000B3160000}"/>
    <cellStyle name="Millares 3 3 6 4 2" xfId="9699" xr:uid="{00000000-0005-0000-0000-0000B4160000}"/>
    <cellStyle name="Millares 3 3 6 4 2 2" xfId="18452" xr:uid="{1F7C64D3-160A-46C4-A6E1-075447994E3C}"/>
    <cellStyle name="Millares 3 3 6 4 2 2 2" xfId="53462" xr:uid="{CE200A22-4E17-4B67-A39E-5D6BBE9B8173}"/>
    <cellStyle name="Millares 3 3 6 4 2 2 3" xfId="35957" xr:uid="{2C93F53D-370E-4E2C-BE4F-0CEA09D0C356}"/>
    <cellStyle name="Millares 3 3 6 4 2 3" xfId="44710" xr:uid="{715A4CC7-8EDF-404C-8948-78202F740D9C}"/>
    <cellStyle name="Millares 3 3 6 4 2 4" xfId="27205" xr:uid="{D6717F47-D373-4005-BCF6-C42708E1E393}"/>
    <cellStyle name="Millares 3 3 6 4 3" xfId="14076" xr:uid="{BE222FB1-35A1-4383-AEB2-7A515C367BBF}"/>
    <cellStyle name="Millares 3 3 6 4 3 2" xfId="49086" xr:uid="{57F00124-65AF-4DAE-9561-D00962A66F32}"/>
    <cellStyle name="Millares 3 3 6 4 3 3" xfId="31581" xr:uid="{7039C244-A077-4E4B-A555-F0849737BCF0}"/>
    <cellStyle name="Millares 3 3 6 4 4" xfId="40334" xr:uid="{D4C78139-805A-4207-A5C4-E6BAB86FE1AF}"/>
    <cellStyle name="Millares 3 3 6 4 5" xfId="22829" xr:uid="{316058E9-7BE8-4B80-A753-E6EDA34C39A1}"/>
    <cellStyle name="Millares 3 3 6 5" xfId="7511" xr:uid="{00000000-0005-0000-0000-0000B5160000}"/>
    <cellStyle name="Millares 3 3 6 5 2" xfId="16264" xr:uid="{D2C5AA77-484D-40ED-9823-46F692277053}"/>
    <cellStyle name="Millares 3 3 6 5 2 2" xfId="51274" xr:uid="{2E431270-40E2-45B3-9B18-8C309F839DC4}"/>
    <cellStyle name="Millares 3 3 6 5 2 3" xfId="33769" xr:uid="{0C7D5D3E-5B9A-4D27-88F1-F0BE2CFB7300}"/>
    <cellStyle name="Millares 3 3 6 5 3" xfId="42522" xr:uid="{F5BBEEBB-56C2-4935-B06F-CE6BF6FB6BB9}"/>
    <cellStyle name="Millares 3 3 6 5 4" xfId="25017" xr:uid="{62BCC9A8-FAC5-4C2C-9F78-2CEC050A7BD4}"/>
    <cellStyle name="Millares 3 3 6 6" xfId="11888" xr:uid="{E9F5DBF4-6F5D-4599-93CB-FEE5F8496064}"/>
    <cellStyle name="Millares 3 3 6 6 2" xfId="46898" xr:uid="{F3F7149A-0405-43BF-9CFC-A7F98FF85F6F}"/>
    <cellStyle name="Millares 3 3 6 6 3" xfId="29393" xr:uid="{79C2927B-C29E-4F04-9057-DCB0662D16AC}"/>
    <cellStyle name="Millares 3 3 6 7" xfId="38146" xr:uid="{96095D7B-D401-4CB7-84E8-D72738FB2F8B}"/>
    <cellStyle name="Millares 3 3 6 8" xfId="20641" xr:uid="{B5F9E02E-B5D4-4A38-B507-99036B057DF0}"/>
    <cellStyle name="Millares 3 3 7" xfId="3404" xr:uid="{00000000-0005-0000-0000-0000B6160000}"/>
    <cellStyle name="Millares 3 3 7 2" xfId="4501" xr:uid="{00000000-0005-0000-0000-0000B7160000}"/>
    <cellStyle name="Millares 3 3 7 2 2" xfId="6690" xr:uid="{00000000-0005-0000-0000-0000B8160000}"/>
    <cellStyle name="Millares 3 3 7 2 2 2" xfId="11067" xr:uid="{00000000-0005-0000-0000-0000B9160000}"/>
    <cellStyle name="Millares 3 3 7 2 2 2 2" xfId="19820" xr:uid="{7A9A223A-B272-4FCB-8048-EC6D4A6A9A70}"/>
    <cellStyle name="Millares 3 3 7 2 2 2 2 2" xfId="54830" xr:uid="{3E386184-CC9D-45E2-BEA9-8B51EB27BFA4}"/>
    <cellStyle name="Millares 3 3 7 2 2 2 2 3" xfId="37325" xr:uid="{194F4CAF-1977-430B-AEEA-D20CD3E16077}"/>
    <cellStyle name="Millares 3 3 7 2 2 2 3" xfId="46078" xr:uid="{2AB3DF49-28E3-4680-A758-FB86C5CA699C}"/>
    <cellStyle name="Millares 3 3 7 2 2 2 4" xfId="28573" xr:uid="{9260C695-26CB-4083-AD16-79760B0A631D}"/>
    <cellStyle name="Millares 3 3 7 2 2 3" xfId="15444" xr:uid="{6764FE02-7495-4D1C-922B-B2C5E338A45F}"/>
    <cellStyle name="Millares 3 3 7 2 2 3 2" xfId="50454" xr:uid="{7C18C735-3331-4FE8-821E-A4DD54B0E0C7}"/>
    <cellStyle name="Millares 3 3 7 2 2 3 3" xfId="32949" xr:uid="{5E5BE5E9-465A-434D-B9B2-8426A896552D}"/>
    <cellStyle name="Millares 3 3 7 2 2 4" xfId="41702" xr:uid="{5B43D28C-C731-4148-8550-5D46EA2106CF}"/>
    <cellStyle name="Millares 3 3 7 2 2 5" xfId="24197" xr:uid="{D00B8B3C-87AF-47C3-8B62-E14700EB3743}"/>
    <cellStyle name="Millares 3 3 7 2 3" xfId="8879" xr:uid="{00000000-0005-0000-0000-0000BA160000}"/>
    <cellStyle name="Millares 3 3 7 2 3 2" xfId="17632" xr:uid="{794482E9-CA15-4A0C-A06B-ECD424291615}"/>
    <cellStyle name="Millares 3 3 7 2 3 2 2" xfId="52642" xr:uid="{CC0E3812-B8F3-44B0-991C-580B07388545}"/>
    <cellStyle name="Millares 3 3 7 2 3 2 3" xfId="35137" xr:uid="{1E7BE57E-C0BA-43B9-9BCC-FC574566AE65}"/>
    <cellStyle name="Millares 3 3 7 2 3 3" xfId="43890" xr:uid="{B8434F94-EF14-4ABC-9F0C-984F52CAA1F6}"/>
    <cellStyle name="Millares 3 3 7 2 3 4" xfId="26385" xr:uid="{1D9E0300-A653-4C10-9402-C641E1417C2C}"/>
    <cellStyle name="Millares 3 3 7 2 4" xfId="13256" xr:uid="{A9188A72-2C01-473B-95DE-4972C7837CAD}"/>
    <cellStyle name="Millares 3 3 7 2 4 2" xfId="48266" xr:uid="{82E08396-2177-4436-881F-85E2901FDBFB}"/>
    <cellStyle name="Millares 3 3 7 2 4 3" xfId="30761" xr:uid="{4F5CD170-6166-4412-99C8-534126B10111}"/>
    <cellStyle name="Millares 3 3 7 2 5" xfId="39514" xr:uid="{9D65F17D-FDC5-479A-8940-84FE2244B3D3}"/>
    <cellStyle name="Millares 3 3 7 2 6" xfId="22009" xr:uid="{B0A2614F-E14A-4D42-B160-650D4CFC6F48}"/>
    <cellStyle name="Millares 3 3 7 3" xfId="5596" xr:uid="{00000000-0005-0000-0000-0000BB160000}"/>
    <cellStyle name="Millares 3 3 7 3 2" xfId="9973" xr:uid="{00000000-0005-0000-0000-0000BC160000}"/>
    <cellStyle name="Millares 3 3 7 3 2 2" xfId="18726" xr:uid="{066FAE36-18FA-4E0A-B62E-669A3975B9C4}"/>
    <cellStyle name="Millares 3 3 7 3 2 2 2" xfId="53736" xr:uid="{C005851A-6D9D-4157-A69C-C44245324894}"/>
    <cellStyle name="Millares 3 3 7 3 2 2 3" xfId="36231" xr:uid="{78473506-9F9C-422E-8D5B-A3F9AA8A12A8}"/>
    <cellStyle name="Millares 3 3 7 3 2 3" xfId="44984" xr:uid="{F37A2F45-DFE8-43FF-93FB-770BC8FAC4EA}"/>
    <cellStyle name="Millares 3 3 7 3 2 4" xfId="27479" xr:uid="{8E32F641-7BD0-4489-9667-24338E0965D1}"/>
    <cellStyle name="Millares 3 3 7 3 3" xfId="14350" xr:uid="{F024AA0A-7C28-408F-811A-258D9C199EFA}"/>
    <cellStyle name="Millares 3 3 7 3 3 2" xfId="49360" xr:uid="{9D3F3077-6F85-41ED-B61F-42813D30A023}"/>
    <cellStyle name="Millares 3 3 7 3 3 3" xfId="31855" xr:uid="{315F5EC9-AC8F-42EF-824A-F2418177ADAF}"/>
    <cellStyle name="Millares 3 3 7 3 4" xfId="40608" xr:uid="{DD885F98-9FF7-4FAC-B783-1AAA223E3D6F}"/>
    <cellStyle name="Millares 3 3 7 3 5" xfId="23103" xr:uid="{52CCF425-9567-485B-BB7C-8B22ED0B95CE}"/>
    <cellStyle name="Millares 3 3 7 4" xfId="7785" xr:uid="{00000000-0005-0000-0000-0000BD160000}"/>
    <cellStyle name="Millares 3 3 7 4 2" xfId="16538" xr:uid="{44112DE1-F406-4885-8455-D6E56778C53C}"/>
    <cellStyle name="Millares 3 3 7 4 2 2" xfId="51548" xr:uid="{FF0CB5DA-F4A3-47AF-88FA-1F00B472A58E}"/>
    <cellStyle name="Millares 3 3 7 4 2 3" xfId="34043" xr:uid="{B467AE42-2E6D-40FD-8B2E-A00CB384D031}"/>
    <cellStyle name="Millares 3 3 7 4 3" xfId="42796" xr:uid="{2A52B75D-6A75-48A7-B41F-869DF66E364F}"/>
    <cellStyle name="Millares 3 3 7 4 4" xfId="25291" xr:uid="{8A5C2CA1-DE04-433D-A8F2-41711AE2065D}"/>
    <cellStyle name="Millares 3 3 7 5" xfId="12162" xr:uid="{1366D036-CEA6-4C95-B6F0-A95C27437455}"/>
    <cellStyle name="Millares 3 3 7 5 2" xfId="47172" xr:uid="{8FD051CA-966F-428B-BD54-2E1C0A06FAF0}"/>
    <cellStyle name="Millares 3 3 7 5 3" xfId="29667" xr:uid="{E5E42149-CCB2-4BA6-B265-9E3D78DD7505}"/>
    <cellStyle name="Millares 3 3 7 6" xfId="38420" xr:uid="{9015343B-B44A-4EFF-BD24-57D2BC11B496}"/>
    <cellStyle name="Millares 3 3 7 7" xfId="20915" xr:uid="{8E5DCBA7-20F8-474C-9E89-57DC3508CC13}"/>
    <cellStyle name="Millares 3 3 8" xfId="3954" xr:uid="{00000000-0005-0000-0000-0000BE160000}"/>
    <cellStyle name="Millares 3 3 8 2" xfId="6143" xr:uid="{00000000-0005-0000-0000-0000BF160000}"/>
    <cellStyle name="Millares 3 3 8 2 2" xfId="10520" xr:uid="{00000000-0005-0000-0000-0000C0160000}"/>
    <cellStyle name="Millares 3 3 8 2 2 2" xfId="19273" xr:uid="{30B523E0-EE13-4E3A-BB6D-B9C5A8725A06}"/>
    <cellStyle name="Millares 3 3 8 2 2 2 2" xfId="54283" xr:uid="{A25A9EEE-E026-443C-A2B5-7B5AFF21AFA8}"/>
    <cellStyle name="Millares 3 3 8 2 2 2 3" xfId="36778" xr:uid="{FDBDDF7D-6650-4693-A509-36B936CB0067}"/>
    <cellStyle name="Millares 3 3 8 2 2 3" xfId="45531" xr:uid="{78C19548-737A-4319-9977-7D2C895948D4}"/>
    <cellStyle name="Millares 3 3 8 2 2 4" xfId="28026" xr:uid="{45D30B97-7868-4270-BDD8-0F0752149017}"/>
    <cellStyle name="Millares 3 3 8 2 3" xfId="14897" xr:uid="{472ABC07-94CC-4BBE-9097-9BD830CE2345}"/>
    <cellStyle name="Millares 3 3 8 2 3 2" xfId="49907" xr:uid="{02C5F2F5-B85D-4C2A-8ACE-ACAAA28A6282}"/>
    <cellStyle name="Millares 3 3 8 2 3 3" xfId="32402" xr:uid="{C22004CD-4611-4AE2-A7E9-FA76F3F82572}"/>
    <cellStyle name="Millares 3 3 8 2 4" xfId="41155" xr:uid="{8242C185-6545-4B42-BD02-E29369B879F6}"/>
    <cellStyle name="Millares 3 3 8 2 5" xfId="23650" xr:uid="{A29C544B-DDD3-447D-8B1B-2651E0C6E27E}"/>
    <cellStyle name="Millares 3 3 8 3" xfId="8332" xr:uid="{00000000-0005-0000-0000-0000C1160000}"/>
    <cellStyle name="Millares 3 3 8 3 2" xfId="17085" xr:uid="{BCEA0A51-BC27-403A-B294-7F0D3EBAEF8D}"/>
    <cellStyle name="Millares 3 3 8 3 2 2" xfId="52095" xr:uid="{54731B45-CD39-4689-A4CF-26312789DC4A}"/>
    <cellStyle name="Millares 3 3 8 3 2 3" xfId="34590" xr:uid="{A04D6C1F-019A-409F-B924-2249FE56AE1A}"/>
    <cellStyle name="Millares 3 3 8 3 3" xfId="43343" xr:uid="{4039B51C-A1ED-4F53-B42F-C602A8979F8E}"/>
    <cellStyle name="Millares 3 3 8 3 4" xfId="25838" xr:uid="{23DF65C1-33C2-4ECC-84F5-45F70C7D4847}"/>
    <cellStyle name="Millares 3 3 8 4" xfId="12709" xr:uid="{AE81B023-3A93-4AA1-9C06-A51F3664DD08}"/>
    <cellStyle name="Millares 3 3 8 4 2" xfId="47719" xr:uid="{6848D44B-458F-49CB-B574-58AB23DA1AAB}"/>
    <cellStyle name="Millares 3 3 8 4 3" xfId="30214" xr:uid="{E9F04026-2DC7-43EC-8951-EF86EA4974B8}"/>
    <cellStyle name="Millares 3 3 8 5" xfId="38967" xr:uid="{D466762D-1807-4D54-8E5C-684E1F5AE6D7}"/>
    <cellStyle name="Millares 3 3 8 6" xfId="21462" xr:uid="{BA283246-3F39-4912-AFA1-D0D0C39C9E9F}"/>
    <cellStyle name="Millares 3 3 9" xfId="5049" xr:uid="{00000000-0005-0000-0000-0000C2160000}"/>
    <cellStyle name="Millares 3 3 9 2" xfId="9426" xr:uid="{00000000-0005-0000-0000-0000C3160000}"/>
    <cellStyle name="Millares 3 3 9 2 2" xfId="18179" xr:uid="{37481860-6C6C-4B69-8E0A-A56C8BA4314E}"/>
    <cellStyle name="Millares 3 3 9 2 2 2" xfId="53189" xr:uid="{D35D7B7C-8B7F-478F-B3E8-1AA20F04FEEA}"/>
    <cellStyle name="Millares 3 3 9 2 2 3" xfId="35684" xr:uid="{CBF67D00-2ACE-46CE-A054-2CD81D90B75D}"/>
    <cellStyle name="Millares 3 3 9 2 3" xfId="44437" xr:uid="{535AA150-5240-4F9A-8565-2270180CB403}"/>
    <cellStyle name="Millares 3 3 9 2 4" xfId="26932" xr:uid="{18B1BE04-314F-43A1-BB62-A79CD4F7F1E5}"/>
    <cellStyle name="Millares 3 3 9 3" xfId="13803" xr:uid="{B4E743F9-58BF-4D21-900E-8FDA9C75BC8E}"/>
    <cellStyle name="Millares 3 3 9 3 2" xfId="48813" xr:uid="{4F71E753-863A-40EA-A50A-91846E42EECC}"/>
    <cellStyle name="Millares 3 3 9 3 3" xfId="31308" xr:uid="{52BB6A24-3F18-4A08-9EA6-BB3E7C9DC54B}"/>
    <cellStyle name="Millares 3 3 9 4" xfId="40061" xr:uid="{86B62FC8-20E5-401D-A1C4-66E91B438EB6}"/>
    <cellStyle name="Millares 3 3 9 5" xfId="22556" xr:uid="{6F142D48-30A2-4E91-AFDF-8E2CDC6CD7B5}"/>
    <cellStyle name="Millares 3 4" xfId="227" xr:uid="{00000000-0005-0000-0000-0000C4160000}"/>
    <cellStyle name="Millares 3 4 10" xfId="11617" xr:uid="{B5F07219-7097-4925-829E-2695A0FA1AD9}"/>
    <cellStyle name="Millares 3 4 10 2" xfId="46627" xr:uid="{2FA23D9A-7813-48C2-BDD1-1A8D2BD8BE7E}"/>
    <cellStyle name="Millares 3 4 10 3" xfId="29122" xr:uid="{6C346D0A-4049-493F-84E5-F1BC3FA8B919}"/>
    <cellStyle name="Millares 3 4 11" xfId="37875" xr:uid="{612CB700-4BE0-4498-AABD-436D893E5AF9}"/>
    <cellStyle name="Millares 3 4 12" xfId="20370" xr:uid="{CF04C7C8-C3F9-4F65-B2FC-36A5904AAA3A}"/>
    <cellStyle name="Millares 3 4 2" xfId="2956" xr:uid="{00000000-0005-0000-0000-0000C5160000}"/>
    <cellStyle name="Millares 3 4 2 10" xfId="20473" xr:uid="{4300863A-B363-480B-BC4C-2EB37CB83E3C}"/>
    <cellStyle name="Millares 3 4 2 2" xfId="3068" xr:uid="{00000000-0005-0000-0000-0000C6160000}"/>
    <cellStyle name="Millares 3 4 2 2 2" xfId="3344" xr:uid="{00000000-0005-0000-0000-0000C7160000}"/>
    <cellStyle name="Millares 3 4 2 2 2 2" xfId="3897" xr:uid="{00000000-0005-0000-0000-0000C8160000}"/>
    <cellStyle name="Millares 3 4 2 2 2 2 2" xfId="4993" xr:uid="{00000000-0005-0000-0000-0000C9160000}"/>
    <cellStyle name="Millares 3 4 2 2 2 2 2 2" xfId="7182" xr:uid="{00000000-0005-0000-0000-0000CA160000}"/>
    <cellStyle name="Millares 3 4 2 2 2 2 2 2 2" xfId="11559" xr:uid="{00000000-0005-0000-0000-0000CB160000}"/>
    <cellStyle name="Millares 3 4 2 2 2 2 2 2 2 2" xfId="20312" xr:uid="{79B27BBC-C528-465D-874E-58AF22BC2421}"/>
    <cellStyle name="Millares 3 4 2 2 2 2 2 2 2 2 2" xfId="55322" xr:uid="{A52082A5-DF46-42EC-849B-FA0B8D72B194}"/>
    <cellStyle name="Millares 3 4 2 2 2 2 2 2 2 2 3" xfId="37817" xr:uid="{924A195A-BBD2-4829-ACDD-BF8560482A25}"/>
    <cellStyle name="Millares 3 4 2 2 2 2 2 2 2 3" xfId="46570" xr:uid="{518E51C3-614A-4A2F-A26F-D3BAB1E04F60}"/>
    <cellStyle name="Millares 3 4 2 2 2 2 2 2 2 4" xfId="29065" xr:uid="{3EFA57FA-BD1B-47E9-968E-5B578E75AC2F}"/>
    <cellStyle name="Millares 3 4 2 2 2 2 2 2 3" xfId="15936" xr:uid="{99A6D607-B1AE-47FB-B0E2-B9683A68F40D}"/>
    <cellStyle name="Millares 3 4 2 2 2 2 2 2 3 2" xfId="50946" xr:uid="{701138EF-CC4F-49EB-A08B-12F47B1BF182}"/>
    <cellStyle name="Millares 3 4 2 2 2 2 2 2 3 3" xfId="33441" xr:uid="{EB629C0B-3D17-4F97-AEC0-493110876D6C}"/>
    <cellStyle name="Millares 3 4 2 2 2 2 2 2 4" xfId="42194" xr:uid="{79F31449-8012-4EB5-B93B-33B7120393F6}"/>
    <cellStyle name="Millares 3 4 2 2 2 2 2 2 5" xfId="24689" xr:uid="{9DF1B667-BEDD-4336-809D-03C8FC7330BF}"/>
    <cellStyle name="Millares 3 4 2 2 2 2 2 3" xfId="9371" xr:uid="{00000000-0005-0000-0000-0000CC160000}"/>
    <cellStyle name="Millares 3 4 2 2 2 2 2 3 2" xfId="18124" xr:uid="{7E8A27BE-053F-47B5-B754-2DB6C8085E96}"/>
    <cellStyle name="Millares 3 4 2 2 2 2 2 3 2 2" xfId="53134" xr:uid="{C38834C7-1669-4CDC-9E25-B4839A857C83}"/>
    <cellStyle name="Millares 3 4 2 2 2 2 2 3 2 3" xfId="35629" xr:uid="{D612AAC8-E702-42FD-BAB2-7830FFC268E2}"/>
    <cellStyle name="Millares 3 4 2 2 2 2 2 3 3" xfId="44382" xr:uid="{A2021471-A7A6-47E4-B716-7F112B7A9AE5}"/>
    <cellStyle name="Millares 3 4 2 2 2 2 2 3 4" xfId="26877" xr:uid="{CC052B95-B1AA-4D93-B4DB-563DBCB366B2}"/>
    <cellStyle name="Millares 3 4 2 2 2 2 2 4" xfId="13748" xr:uid="{DCAB7435-A9E5-45BC-97CA-0018D774B760}"/>
    <cellStyle name="Millares 3 4 2 2 2 2 2 4 2" xfId="48758" xr:uid="{6478FC15-F675-41EB-977A-836CCE6CF8ED}"/>
    <cellStyle name="Millares 3 4 2 2 2 2 2 4 3" xfId="31253" xr:uid="{FF4F512F-6761-46B0-9435-7EC5B1265E53}"/>
    <cellStyle name="Millares 3 4 2 2 2 2 2 5" xfId="40006" xr:uid="{17AE6FE5-5FF2-4A7D-8FE2-D1D7C5E2750A}"/>
    <cellStyle name="Millares 3 4 2 2 2 2 2 6" xfId="22501" xr:uid="{33F4F276-36C2-4D84-ADCB-1D9D39C661C1}"/>
    <cellStyle name="Millares 3 4 2 2 2 2 3" xfId="6088" xr:uid="{00000000-0005-0000-0000-0000CD160000}"/>
    <cellStyle name="Millares 3 4 2 2 2 2 3 2" xfId="10465" xr:uid="{00000000-0005-0000-0000-0000CE160000}"/>
    <cellStyle name="Millares 3 4 2 2 2 2 3 2 2" xfId="19218" xr:uid="{2CA75661-5061-4465-94E1-52E64216021D}"/>
    <cellStyle name="Millares 3 4 2 2 2 2 3 2 2 2" xfId="54228" xr:uid="{C3030067-849D-4CB1-8F95-8D996A4B5795}"/>
    <cellStyle name="Millares 3 4 2 2 2 2 3 2 2 3" xfId="36723" xr:uid="{54C7B19B-B77F-4472-B936-6A57D4E4C69B}"/>
    <cellStyle name="Millares 3 4 2 2 2 2 3 2 3" xfId="45476" xr:uid="{927559AF-FA0B-46D0-BE17-D9C2A56E12DF}"/>
    <cellStyle name="Millares 3 4 2 2 2 2 3 2 4" xfId="27971" xr:uid="{C4590F00-2F4E-48B0-8E35-EB7D7F0E9B72}"/>
    <cellStyle name="Millares 3 4 2 2 2 2 3 3" xfId="14842" xr:uid="{AA7A2DC4-DDF1-45CF-8649-F50AD5E98AE2}"/>
    <cellStyle name="Millares 3 4 2 2 2 2 3 3 2" xfId="49852" xr:uid="{D1F02450-51C1-4AEF-82E1-E5AC444F6132}"/>
    <cellStyle name="Millares 3 4 2 2 2 2 3 3 3" xfId="32347" xr:uid="{21C0A013-AA64-4EC8-A8BC-D4FB7C530FA7}"/>
    <cellStyle name="Millares 3 4 2 2 2 2 3 4" xfId="41100" xr:uid="{41003F1C-9C15-4D7C-9BDC-AEAD740299D2}"/>
    <cellStyle name="Millares 3 4 2 2 2 2 3 5" xfId="23595" xr:uid="{BE937D59-F11D-4DC5-A579-FC9A1E0364CB}"/>
    <cellStyle name="Millares 3 4 2 2 2 2 4" xfId="8277" xr:uid="{00000000-0005-0000-0000-0000CF160000}"/>
    <cellStyle name="Millares 3 4 2 2 2 2 4 2" xfId="17030" xr:uid="{80F7AF2E-392C-4114-BB1A-491FB7D52604}"/>
    <cellStyle name="Millares 3 4 2 2 2 2 4 2 2" xfId="52040" xr:uid="{7767FF08-8924-405D-BC83-6AD027020C37}"/>
    <cellStyle name="Millares 3 4 2 2 2 2 4 2 3" xfId="34535" xr:uid="{77D8F0D5-BB81-45BC-9AF0-4329A850B858}"/>
    <cellStyle name="Millares 3 4 2 2 2 2 4 3" xfId="43288" xr:uid="{9EDC1629-4828-4E30-889A-C79CE2E2108F}"/>
    <cellStyle name="Millares 3 4 2 2 2 2 4 4" xfId="25783" xr:uid="{991801E8-0EFC-4B44-95DB-69CA4BBF1477}"/>
    <cellStyle name="Millares 3 4 2 2 2 2 5" xfId="12654" xr:uid="{E1C65DD0-C379-40A2-8959-F123B8F59302}"/>
    <cellStyle name="Millares 3 4 2 2 2 2 5 2" xfId="47664" xr:uid="{395580F1-5D22-49C4-95B8-D8B2B1E831A2}"/>
    <cellStyle name="Millares 3 4 2 2 2 2 5 3" xfId="30159" xr:uid="{9AD99E36-8DDB-405C-8B3D-22AC064AE642}"/>
    <cellStyle name="Millares 3 4 2 2 2 2 6" xfId="38912" xr:uid="{C290BFBB-A406-4774-B06E-38AC30880CE0}"/>
    <cellStyle name="Millares 3 4 2 2 2 2 7" xfId="21407" xr:uid="{70BA3C70-1719-4D85-B3C3-CC3E84F813BE}"/>
    <cellStyle name="Millares 3 4 2 2 2 3" xfId="4445" xr:uid="{00000000-0005-0000-0000-0000D0160000}"/>
    <cellStyle name="Millares 3 4 2 2 2 3 2" xfId="6634" xr:uid="{00000000-0005-0000-0000-0000D1160000}"/>
    <cellStyle name="Millares 3 4 2 2 2 3 2 2" xfId="11011" xr:uid="{00000000-0005-0000-0000-0000D2160000}"/>
    <cellStyle name="Millares 3 4 2 2 2 3 2 2 2" xfId="19764" xr:uid="{E6324B46-F0BE-4100-A9F5-F317C77C0272}"/>
    <cellStyle name="Millares 3 4 2 2 2 3 2 2 2 2" xfId="54774" xr:uid="{26F8C0BE-EA7F-4DA2-BC5F-80C86DE98952}"/>
    <cellStyle name="Millares 3 4 2 2 2 3 2 2 2 3" xfId="37269" xr:uid="{1188ECDA-9E50-481A-B53E-97255535B7E6}"/>
    <cellStyle name="Millares 3 4 2 2 2 3 2 2 3" xfId="46022" xr:uid="{0371FF2F-C4C7-457F-93F6-532DB24DD2E1}"/>
    <cellStyle name="Millares 3 4 2 2 2 3 2 2 4" xfId="28517" xr:uid="{DC0A6CB2-F777-49F0-95D1-4C86D9E67EB2}"/>
    <cellStyle name="Millares 3 4 2 2 2 3 2 3" xfId="15388" xr:uid="{E36D3F37-1A0D-4909-9C6B-0EEC7D149D8D}"/>
    <cellStyle name="Millares 3 4 2 2 2 3 2 3 2" xfId="50398" xr:uid="{5F73BE79-1565-4AA9-BB39-92E6CC1825CF}"/>
    <cellStyle name="Millares 3 4 2 2 2 3 2 3 3" xfId="32893" xr:uid="{C2AACE3A-2F1F-4FE0-8314-FB3C7A134114}"/>
    <cellStyle name="Millares 3 4 2 2 2 3 2 4" xfId="41646" xr:uid="{3009C255-D627-4DD4-AFB7-E6DFD4F0585F}"/>
    <cellStyle name="Millares 3 4 2 2 2 3 2 5" xfId="24141" xr:uid="{20A7EA9F-5185-4A53-8DBB-9256B77AB2C8}"/>
    <cellStyle name="Millares 3 4 2 2 2 3 3" xfId="8823" xr:uid="{00000000-0005-0000-0000-0000D3160000}"/>
    <cellStyle name="Millares 3 4 2 2 2 3 3 2" xfId="17576" xr:uid="{3A90A312-290B-47C8-81FF-C65B5A6FD649}"/>
    <cellStyle name="Millares 3 4 2 2 2 3 3 2 2" xfId="52586" xr:uid="{3CCEC1F3-59F3-42AC-A222-08FF9837EA45}"/>
    <cellStyle name="Millares 3 4 2 2 2 3 3 2 3" xfId="35081" xr:uid="{951D8989-1FDF-43E5-92A8-2AA471E4FB64}"/>
    <cellStyle name="Millares 3 4 2 2 2 3 3 3" xfId="43834" xr:uid="{50380C57-2787-44C5-B6B6-C167D8548ECC}"/>
    <cellStyle name="Millares 3 4 2 2 2 3 3 4" xfId="26329" xr:uid="{8D6615E9-8241-4272-8683-3C8561664CCD}"/>
    <cellStyle name="Millares 3 4 2 2 2 3 4" xfId="13200" xr:uid="{2E0BFBFE-65AD-4686-B0D6-7ADEFA0C0972}"/>
    <cellStyle name="Millares 3 4 2 2 2 3 4 2" xfId="48210" xr:uid="{C87DC086-8F66-4874-BA54-83823750963B}"/>
    <cellStyle name="Millares 3 4 2 2 2 3 4 3" xfId="30705" xr:uid="{3D30C32E-FB48-467F-B397-BB038E59ADAF}"/>
    <cellStyle name="Millares 3 4 2 2 2 3 5" xfId="39458" xr:uid="{3C26CF06-DE7A-46DC-9964-47D50BE4B7E8}"/>
    <cellStyle name="Millares 3 4 2 2 2 3 6" xfId="21953" xr:uid="{FE47A255-0ED3-43D2-9BEB-108323E2D1D3}"/>
    <cellStyle name="Millares 3 4 2 2 2 4" xfId="5540" xr:uid="{00000000-0005-0000-0000-0000D4160000}"/>
    <cellStyle name="Millares 3 4 2 2 2 4 2" xfId="9917" xr:uid="{00000000-0005-0000-0000-0000D5160000}"/>
    <cellStyle name="Millares 3 4 2 2 2 4 2 2" xfId="18670" xr:uid="{6A06F162-04CD-4D9B-8F58-CB23772E3989}"/>
    <cellStyle name="Millares 3 4 2 2 2 4 2 2 2" xfId="53680" xr:uid="{84EA09E2-B085-46E5-934B-33D10AC28FDE}"/>
    <cellStyle name="Millares 3 4 2 2 2 4 2 2 3" xfId="36175" xr:uid="{14791FAF-FA44-4B72-BA5A-928F814B4CCD}"/>
    <cellStyle name="Millares 3 4 2 2 2 4 2 3" xfId="44928" xr:uid="{6362F544-4AD1-43D6-8FF6-0B8FB7B3D83D}"/>
    <cellStyle name="Millares 3 4 2 2 2 4 2 4" xfId="27423" xr:uid="{DDE80B86-BBD8-4E9B-848F-DD8EFD646F7C}"/>
    <cellStyle name="Millares 3 4 2 2 2 4 3" xfId="14294" xr:uid="{084B16ED-0FE3-445E-AF06-77D41FCFBC0D}"/>
    <cellStyle name="Millares 3 4 2 2 2 4 3 2" xfId="49304" xr:uid="{189941DA-0C53-4D90-B2A5-3F8D78E77CE6}"/>
    <cellStyle name="Millares 3 4 2 2 2 4 3 3" xfId="31799" xr:uid="{7CA55337-5004-4B29-AD4B-6EBFCECD9F84}"/>
    <cellStyle name="Millares 3 4 2 2 2 4 4" xfId="40552" xr:uid="{BB217461-CE8F-416E-9338-2A827E1ECD94}"/>
    <cellStyle name="Millares 3 4 2 2 2 4 5" xfId="23047" xr:uid="{8F4D8442-95CF-4F9B-94F9-BEDEDD42D4F3}"/>
    <cellStyle name="Millares 3 4 2 2 2 5" xfId="7729" xr:uid="{00000000-0005-0000-0000-0000D6160000}"/>
    <cellStyle name="Millares 3 4 2 2 2 5 2" xfId="16482" xr:uid="{CADCE649-963C-4B24-B589-B18FD85B0BB1}"/>
    <cellStyle name="Millares 3 4 2 2 2 5 2 2" xfId="51492" xr:uid="{FB5A218C-555E-4677-8A88-5CDDD41057C2}"/>
    <cellStyle name="Millares 3 4 2 2 2 5 2 3" xfId="33987" xr:uid="{5E2EA9A7-2E08-4D62-B533-6A8D10006205}"/>
    <cellStyle name="Millares 3 4 2 2 2 5 3" xfId="42740" xr:uid="{A9F86596-5217-420A-ACE2-F2DAB6102486}"/>
    <cellStyle name="Millares 3 4 2 2 2 5 4" xfId="25235" xr:uid="{D1D0BD8F-3957-4099-8201-DBFAF38FD4AF}"/>
    <cellStyle name="Millares 3 4 2 2 2 6" xfId="12106" xr:uid="{569E4F8B-5413-4037-BFE6-7AD7BDEAC6A3}"/>
    <cellStyle name="Millares 3 4 2 2 2 6 2" xfId="47116" xr:uid="{C5E25047-5DC6-4F42-BC97-CE4F90AED673}"/>
    <cellStyle name="Millares 3 4 2 2 2 6 3" xfId="29611" xr:uid="{BB443689-E387-4F39-BC89-73FF0CD575FB}"/>
    <cellStyle name="Millares 3 4 2 2 2 7" xfId="38364" xr:uid="{D4AECC2C-F829-4152-8F04-F85DB1C4C055}"/>
    <cellStyle name="Millares 3 4 2 2 2 8" xfId="20859" xr:uid="{6524B2F9-934A-4F61-968C-C5E239F7321C}"/>
    <cellStyle name="Millares 3 4 2 2 3" xfId="3623" xr:uid="{00000000-0005-0000-0000-0000D7160000}"/>
    <cellStyle name="Millares 3 4 2 2 3 2" xfId="4719" xr:uid="{00000000-0005-0000-0000-0000D8160000}"/>
    <cellStyle name="Millares 3 4 2 2 3 2 2" xfId="6908" xr:uid="{00000000-0005-0000-0000-0000D9160000}"/>
    <cellStyle name="Millares 3 4 2 2 3 2 2 2" xfId="11285" xr:uid="{00000000-0005-0000-0000-0000DA160000}"/>
    <cellStyle name="Millares 3 4 2 2 3 2 2 2 2" xfId="20038" xr:uid="{98066189-6050-4119-9246-5032618A2C31}"/>
    <cellStyle name="Millares 3 4 2 2 3 2 2 2 2 2" xfId="55048" xr:uid="{AD338A80-79AF-4383-9874-FC80768BFE2D}"/>
    <cellStyle name="Millares 3 4 2 2 3 2 2 2 2 3" xfId="37543" xr:uid="{417E71F7-6CD0-41CE-BFA5-F7C5B41F47B0}"/>
    <cellStyle name="Millares 3 4 2 2 3 2 2 2 3" xfId="46296" xr:uid="{F9B42936-FC9D-49B9-A377-7F62FFBA6E92}"/>
    <cellStyle name="Millares 3 4 2 2 3 2 2 2 4" xfId="28791" xr:uid="{20806281-2D01-45D8-B6D4-13D3A66D936A}"/>
    <cellStyle name="Millares 3 4 2 2 3 2 2 3" xfId="15662" xr:uid="{29CAECFD-48C0-4420-927B-39BCA5C4EE77}"/>
    <cellStyle name="Millares 3 4 2 2 3 2 2 3 2" xfId="50672" xr:uid="{FB5F88AA-22B6-4EC8-89C6-ACDD5312FFE9}"/>
    <cellStyle name="Millares 3 4 2 2 3 2 2 3 3" xfId="33167" xr:uid="{DB042316-1D8F-4092-864E-96BEFBFDC2FC}"/>
    <cellStyle name="Millares 3 4 2 2 3 2 2 4" xfId="41920" xr:uid="{9A7748FF-35BA-4FEC-BB2F-BE8CD66DEAAB}"/>
    <cellStyle name="Millares 3 4 2 2 3 2 2 5" xfId="24415" xr:uid="{770E2811-62AA-4580-9590-249AB3E1929A}"/>
    <cellStyle name="Millares 3 4 2 2 3 2 3" xfId="9097" xr:uid="{00000000-0005-0000-0000-0000DB160000}"/>
    <cellStyle name="Millares 3 4 2 2 3 2 3 2" xfId="17850" xr:uid="{A94AF61B-80CE-4CA9-820B-4C06F6FC81E4}"/>
    <cellStyle name="Millares 3 4 2 2 3 2 3 2 2" xfId="52860" xr:uid="{E31EAE98-1063-4B3E-BBBC-5E8B67030AD6}"/>
    <cellStyle name="Millares 3 4 2 2 3 2 3 2 3" xfId="35355" xr:uid="{8B5EA368-48F9-4348-A242-2D37F70C76F2}"/>
    <cellStyle name="Millares 3 4 2 2 3 2 3 3" xfId="44108" xr:uid="{F12BCC9B-55C0-4A45-91F2-3BAF67200216}"/>
    <cellStyle name="Millares 3 4 2 2 3 2 3 4" xfId="26603" xr:uid="{9C0166F7-F1A7-45BE-BB93-8FF01391789A}"/>
    <cellStyle name="Millares 3 4 2 2 3 2 4" xfId="13474" xr:uid="{0CDE1800-515A-4211-B066-DA385E989CCE}"/>
    <cellStyle name="Millares 3 4 2 2 3 2 4 2" xfId="48484" xr:uid="{4B8B0A98-0C6B-4F2D-8700-BFE4BA9201C0}"/>
    <cellStyle name="Millares 3 4 2 2 3 2 4 3" xfId="30979" xr:uid="{B24A4E47-D05E-4F4F-93E8-E6B0AA953560}"/>
    <cellStyle name="Millares 3 4 2 2 3 2 5" xfId="39732" xr:uid="{2576346C-74E2-45CF-A773-8EED363F8107}"/>
    <cellStyle name="Millares 3 4 2 2 3 2 6" xfId="22227" xr:uid="{E8C9E43A-5022-4BB9-9FA3-122706759674}"/>
    <cellStyle name="Millares 3 4 2 2 3 3" xfId="5814" xr:uid="{00000000-0005-0000-0000-0000DC160000}"/>
    <cellStyle name="Millares 3 4 2 2 3 3 2" xfId="10191" xr:uid="{00000000-0005-0000-0000-0000DD160000}"/>
    <cellStyle name="Millares 3 4 2 2 3 3 2 2" xfId="18944" xr:uid="{5CF2F37F-9306-43F2-B556-E7FA783620ED}"/>
    <cellStyle name="Millares 3 4 2 2 3 3 2 2 2" xfId="53954" xr:uid="{7004A04B-FFE0-4226-8143-9570A907BC7A}"/>
    <cellStyle name="Millares 3 4 2 2 3 3 2 2 3" xfId="36449" xr:uid="{8D1830E3-BB7B-4065-ABE0-E72FA681EDEE}"/>
    <cellStyle name="Millares 3 4 2 2 3 3 2 3" xfId="45202" xr:uid="{14B23D16-3F95-4425-A0A0-E4D113D4747A}"/>
    <cellStyle name="Millares 3 4 2 2 3 3 2 4" xfId="27697" xr:uid="{23DEB9C9-7FFF-423E-BD79-3C60C1624472}"/>
    <cellStyle name="Millares 3 4 2 2 3 3 3" xfId="14568" xr:uid="{9C1AD192-3134-417A-BE38-AAD26B923A6E}"/>
    <cellStyle name="Millares 3 4 2 2 3 3 3 2" xfId="49578" xr:uid="{59F24A74-7974-4DF4-8DD3-6583C6751456}"/>
    <cellStyle name="Millares 3 4 2 2 3 3 3 3" xfId="32073" xr:uid="{C4F14FDE-EB8E-4573-B56C-8A0588EB72EC}"/>
    <cellStyle name="Millares 3 4 2 2 3 3 4" xfId="40826" xr:uid="{8F1B8E0B-68C6-4BF1-97BA-F181EDE608B3}"/>
    <cellStyle name="Millares 3 4 2 2 3 3 5" xfId="23321" xr:uid="{FF24D518-3FD0-4016-A58C-0982BDD23B62}"/>
    <cellStyle name="Millares 3 4 2 2 3 4" xfId="8003" xr:uid="{00000000-0005-0000-0000-0000DE160000}"/>
    <cellStyle name="Millares 3 4 2 2 3 4 2" xfId="16756" xr:uid="{D993A91A-F975-45DB-BBFA-E52325E29B13}"/>
    <cellStyle name="Millares 3 4 2 2 3 4 2 2" xfId="51766" xr:uid="{ECB5C35B-DBEA-46DE-931E-ECE3C0FF6666}"/>
    <cellStyle name="Millares 3 4 2 2 3 4 2 3" xfId="34261" xr:uid="{8C69C4A0-ACE4-4ED1-B684-9FA6088B1FEC}"/>
    <cellStyle name="Millares 3 4 2 2 3 4 3" xfId="43014" xr:uid="{8568A667-51DA-4B67-930A-24F98D19722F}"/>
    <cellStyle name="Millares 3 4 2 2 3 4 4" xfId="25509" xr:uid="{2DE33CCA-2EC1-47CE-A0D1-A680EEFC1325}"/>
    <cellStyle name="Millares 3 4 2 2 3 5" xfId="12380" xr:uid="{E08A104E-5E2B-4411-94CA-A8A15D93808E}"/>
    <cellStyle name="Millares 3 4 2 2 3 5 2" xfId="47390" xr:uid="{B8405B88-D157-42C4-B70F-D872F4753B92}"/>
    <cellStyle name="Millares 3 4 2 2 3 5 3" xfId="29885" xr:uid="{B4821C7C-8380-4E90-95D1-AF0E904B27FE}"/>
    <cellStyle name="Millares 3 4 2 2 3 6" xfId="38638" xr:uid="{785D0592-716E-4353-AA48-98B59CEF52A2}"/>
    <cellStyle name="Millares 3 4 2 2 3 7" xfId="21133" xr:uid="{BF53802C-05B6-4D99-91F8-894BAC7E18B4}"/>
    <cellStyle name="Millares 3 4 2 2 4" xfId="4171" xr:uid="{00000000-0005-0000-0000-0000DF160000}"/>
    <cellStyle name="Millares 3 4 2 2 4 2" xfId="6360" xr:uid="{00000000-0005-0000-0000-0000E0160000}"/>
    <cellStyle name="Millares 3 4 2 2 4 2 2" xfId="10737" xr:uid="{00000000-0005-0000-0000-0000E1160000}"/>
    <cellStyle name="Millares 3 4 2 2 4 2 2 2" xfId="19490" xr:uid="{95E83D04-860A-44C6-9D0A-FB39FDEC2399}"/>
    <cellStyle name="Millares 3 4 2 2 4 2 2 2 2" xfId="54500" xr:uid="{009C6758-D2E7-469D-8670-328C453E27DF}"/>
    <cellStyle name="Millares 3 4 2 2 4 2 2 2 3" xfId="36995" xr:uid="{388F8F86-D61D-4AFA-8759-C40F438DB957}"/>
    <cellStyle name="Millares 3 4 2 2 4 2 2 3" xfId="45748" xr:uid="{94F71D68-BC47-451B-BEC2-D9B3F41AB473}"/>
    <cellStyle name="Millares 3 4 2 2 4 2 2 4" xfId="28243" xr:uid="{A53ED256-5703-4751-846D-A1855C69D2EB}"/>
    <cellStyle name="Millares 3 4 2 2 4 2 3" xfId="15114" xr:uid="{3165383A-0E34-47E1-A534-1604F8743D74}"/>
    <cellStyle name="Millares 3 4 2 2 4 2 3 2" xfId="50124" xr:uid="{A6EDBC14-B269-4438-A5AF-979F881C3AD8}"/>
    <cellStyle name="Millares 3 4 2 2 4 2 3 3" xfId="32619" xr:uid="{A77A5C4D-F23D-46A1-B555-7A36F47ABCB0}"/>
    <cellStyle name="Millares 3 4 2 2 4 2 4" xfId="41372" xr:uid="{8D354951-13B7-4227-B774-020B778C4613}"/>
    <cellStyle name="Millares 3 4 2 2 4 2 5" xfId="23867" xr:uid="{39D64722-A724-4F54-B81D-4C9E6A65939D}"/>
    <cellStyle name="Millares 3 4 2 2 4 3" xfId="8549" xr:uid="{00000000-0005-0000-0000-0000E2160000}"/>
    <cellStyle name="Millares 3 4 2 2 4 3 2" xfId="17302" xr:uid="{CC692C9B-5B6E-4413-8470-EC30F2333C20}"/>
    <cellStyle name="Millares 3 4 2 2 4 3 2 2" xfId="52312" xr:uid="{7FC3292F-18CE-4BB0-8AB0-4D4B0B02CAB3}"/>
    <cellStyle name="Millares 3 4 2 2 4 3 2 3" xfId="34807" xr:uid="{8BCADC4A-EEE7-4C1C-A792-51D1A7AC6CE0}"/>
    <cellStyle name="Millares 3 4 2 2 4 3 3" xfId="43560" xr:uid="{5BB0ADBB-BC46-4183-9657-10C4D2444D4C}"/>
    <cellStyle name="Millares 3 4 2 2 4 3 4" xfId="26055" xr:uid="{5E9D488A-C723-439C-9D7C-D5CBDF878597}"/>
    <cellStyle name="Millares 3 4 2 2 4 4" xfId="12926" xr:uid="{78D9446F-41BD-4B3B-B718-AD53CC50E96F}"/>
    <cellStyle name="Millares 3 4 2 2 4 4 2" xfId="47936" xr:uid="{325F5398-21CF-4E45-AF20-EAD2509EBDF2}"/>
    <cellStyle name="Millares 3 4 2 2 4 4 3" xfId="30431" xr:uid="{B5DBCC0C-4840-4145-B31E-2B8E8F5D1CEC}"/>
    <cellStyle name="Millares 3 4 2 2 4 5" xfId="39184" xr:uid="{B32331B7-A054-400E-89CD-06B1FCCF8508}"/>
    <cellStyle name="Millares 3 4 2 2 4 6" xfId="21679" xr:uid="{AB554A12-F5C5-49B7-952E-FFF069F224C0}"/>
    <cellStyle name="Millares 3 4 2 2 5" xfId="5266" xr:uid="{00000000-0005-0000-0000-0000E3160000}"/>
    <cellStyle name="Millares 3 4 2 2 5 2" xfId="9643" xr:uid="{00000000-0005-0000-0000-0000E4160000}"/>
    <cellStyle name="Millares 3 4 2 2 5 2 2" xfId="18396" xr:uid="{E87C9314-BDA9-4333-88FA-DCD0B08815F3}"/>
    <cellStyle name="Millares 3 4 2 2 5 2 2 2" xfId="53406" xr:uid="{168C004C-A1E3-415C-B281-8CD0A53E1EDA}"/>
    <cellStyle name="Millares 3 4 2 2 5 2 2 3" xfId="35901" xr:uid="{F86C6897-B879-4C48-8710-AC8C4EAE2C1A}"/>
    <cellStyle name="Millares 3 4 2 2 5 2 3" xfId="44654" xr:uid="{CD9DCF79-A538-4D10-84A5-6D51C538EC3A}"/>
    <cellStyle name="Millares 3 4 2 2 5 2 4" xfId="27149" xr:uid="{354F1A55-7A2B-4EAF-8EEB-4A88F753D569}"/>
    <cellStyle name="Millares 3 4 2 2 5 3" xfId="14020" xr:uid="{0537BC84-02B0-4EFB-AD5B-12F1C840FE14}"/>
    <cellStyle name="Millares 3 4 2 2 5 3 2" xfId="49030" xr:uid="{227EECC1-FC1B-461D-9EC4-A6A2A1B6A4BA}"/>
    <cellStyle name="Millares 3 4 2 2 5 3 3" xfId="31525" xr:uid="{46CF133B-098F-44F6-813E-7968FC4617E7}"/>
    <cellStyle name="Millares 3 4 2 2 5 4" xfId="40278" xr:uid="{8A319A0D-E6D6-44BD-9751-B170394EF67B}"/>
    <cellStyle name="Millares 3 4 2 2 5 5" xfId="22773" xr:uid="{8E791266-95B0-4C08-9F86-19DD1647AC6B}"/>
    <cellStyle name="Millares 3 4 2 2 6" xfId="7455" xr:uid="{00000000-0005-0000-0000-0000E5160000}"/>
    <cellStyle name="Millares 3 4 2 2 6 2" xfId="16208" xr:uid="{B51CDFA4-6AC9-47F5-B813-47C86C948A39}"/>
    <cellStyle name="Millares 3 4 2 2 6 2 2" xfId="51218" xr:uid="{51F1A5B1-88DA-4337-B586-A229047C3502}"/>
    <cellStyle name="Millares 3 4 2 2 6 2 3" xfId="33713" xr:uid="{29FB1928-1F61-4A56-ABBB-BC6B429D8D47}"/>
    <cellStyle name="Millares 3 4 2 2 6 3" xfId="42466" xr:uid="{697016F4-E023-42B0-886A-B18485B3963F}"/>
    <cellStyle name="Millares 3 4 2 2 6 4" xfId="24961" xr:uid="{091E4AE2-171C-4E9B-8E14-919174BEEEE7}"/>
    <cellStyle name="Millares 3 4 2 2 7" xfId="11832" xr:uid="{DCA571BF-CFE7-47CF-826A-434110D33B4D}"/>
    <cellStyle name="Millares 3 4 2 2 7 2" xfId="46842" xr:uid="{DEE55861-E468-4404-9E28-38F52ADCA9D6}"/>
    <cellStyle name="Millares 3 4 2 2 7 3" xfId="29337" xr:uid="{EE6B16C2-638F-4F1C-AE36-4011785BDD05}"/>
    <cellStyle name="Millares 3 4 2 2 8" xfId="38090" xr:uid="{DE1C1AB0-AFD5-4D08-A4ED-CA46B0033691}"/>
    <cellStyle name="Millares 3 4 2 2 9" xfId="20585" xr:uid="{8681F497-CA35-47A7-A16E-63D8ABE14D99}"/>
    <cellStyle name="Millares 3 4 2 3" xfId="3232" xr:uid="{00000000-0005-0000-0000-0000E6160000}"/>
    <cellStyle name="Millares 3 4 2 3 2" xfId="3785" xr:uid="{00000000-0005-0000-0000-0000E7160000}"/>
    <cellStyle name="Millares 3 4 2 3 2 2" xfId="4881" xr:uid="{00000000-0005-0000-0000-0000E8160000}"/>
    <cellStyle name="Millares 3 4 2 3 2 2 2" xfId="7070" xr:uid="{00000000-0005-0000-0000-0000E9160000}"/>
    <cellStyle name="Millares 3 4 2 3 2 2 2 2" xfId="11447" xr:uid="{00000000-0005-0000-0000-0000EA160000}"/>
    <cellStyle name="Millares 3 4 2 3 2 2 2 2 2" xfId="20200" xr:uid="{77D66629-7711-4D1A-8B7A-43C5B9844415}"/>
    <cellStyle name="Millares 3 4 2 3 2 2 2 2 2 2" xfId="55210" xr:uid="{FE411D9C-2144-4D56-9982-CC06433FF40F}"/>
    <cellStyle name="Millares 3 4 2 3 2 2 2 2 2 3" xfId="37705" xr:uid="{FD6D4EE4-2F1A-41E2-8F26-FF095B52FB50}"/>
    <cellStyle name="Millares 3 4 2 3 2 2 2 2 3" xfId="46458" xr:uid="{CD498924-87D8-49DE-8070-4675D3049743}"/>
    <cellStyle name="Millares 3 4 2 3 2 2 2 2 4" xfId="28953" xr:uid="{1F9D89D5-A4EC-4F3B-8389-5CB037AFC6C7}"/>
    <cellStyle name="Millares 3 4 2 3 2 2 2 3" xfId="15824" xr:uid="{F40FA65E-4495-425D-8B9F-C0493B22B12D}"/>
    <cellStyle name="Millares 3 4 2 3 2 2 2 3 2" xfId="50834" xr:uid="{2594C515-E9BB-4219-946E-87BEDA3F3C22}"/>
    <cellStyle name="Millares 3 4 2 3 2 2 2 3 3" xfId="33329" xr:uid="{02313B0C-B23F-41CA-ADC7-F138BFA65296}"/>
    <cellStyle name="Millares 3 4 2 3 2 2 2 4" xfId="42082" xr:uid="{E107395D-DB7F-4618-9816-ACA3A95A096F}"/>
    <cellStyle name="Millares 3 4 2 3 2 2 2 5" xfId="24577" xr:uid="{A4BB6DF7-D20E-447F-A6E1-4BA86B66C31C}"/>
    <cellStyle name="Millares 3 4 2 3 2 2 3" xfId="9259" xr:uid="{00000000-0005-0000-0000-0000EB160000}"/>
    <cellStyle name="Millares 3 4 2 3 2 2 3 2" xfId="18012" xr:uid="{DC47BB3A-732B-402E-8903-001BBA0EA2A6}"/>
    <cellStyle name="Millares 3 4 2 3 2 2 3 2 2" xfId="53022" xr:uid="{B0A35B26-6B85-435A-A577-1FCD8E44CC60}"/>
    <cellStyle name="Millares 3 4 2 3 2 2 3 2 3" xfId="35517" xr:uid="{AF344651-AC0C-4916-B770-CBE1CA2126B2}"/>
    <cellStyle name="Millares 3 4 2 3 2 2 3 3" xfId="44270" xr:uid="{F1525661-DA49-4CC7-996F-B71CA5FC90F6}"/>
    <cellStyle name="Millares 3 4 2 3 2 2 3 4" xfId="26765" xr:uid="{8627DDB8-8504-482B-BD4D-DB2A25263264}"/>
    <cellStyle name="Millares 3 4 2 3 2 2 4" xfId="13636" xr:uid="{223018B5-E142-4616-9FBD-89A1D38698D8}"/>
    <cellStyle name="Millares 3 4 2 3 2 2 4 2" xfId="48646" xr:uid="{644FE3E6-BDBE-471C-92BD-441C7FB5CB2F}"/>
    <cellStyle name="Millares 3 4 2 3 2 2 4 3" xfId="31141" xr:uid="{7C17BD30-08F6-47FA-9766-3ED498E9B50D}"/>
    <cellStyle name="Millares 3 4 2 3 2 2 5" xfId="39894" xr:uid="{831B0752-640B-4991-9D26-2227B791BA36}"/>
    <cellStyle name="Millares 3 4 2 3 2 2 6" xfId="22389" xr:uid="{DC0BE1A4-07C0-4130-80EA-880CFBAFB56B}"/>
    <cellStyle name="Millares 3 4 2 3 2 3" xfId="5976" xr:uid="{00000000-0005-0000-0000-0000EC160000}"/>
    <cellStyle name="Millares 3 4 2 3 2 3 2" xfId="10353" xr:uid="{00000000-0005-0000-0000-0000ED160000}"/>
    <cellStyle name="Millares 3 4 2 3 2 3 2 2" xfId="19106" xr:uid="{87B34536-C34F-4970-8277-314923A60FA9}"/>
    <cellStyle name="Millares 3 4 2 3 2 3 2 2 2" xfId="54116" xr:uid="{7A053607-4CA4-4615-8A4E-D7A31B119D1D}"/>
    <cellStyle name="Millares 3 4 2 3 2 3 2 2 3" xfId="36611" xr:uid="{21C7F341-7F57-4BC7-AF68-670DAB34C092}"/>
    <cellStyle name="Millares 3 4 2 3 2 3 2 3" xfId="45364" xr:uid="{D2ED5248-5A8F-4A23-AAF1-371C04628B27}"/>
    <cellStyle name="Millares 3 4 2 3 2 3 2 4" xfId="27859" xr:uid="{648632D5-DC10-4AA4-ABD5-90E6E9C1965F}"/>
    <cellStyle name="Millares 3 4 2 3 2 3 3" xfId="14730" xr:uid="{6C245C6F-3AAC-4DF0-8EE5-197A99B230BC}"/>
    <cellStyle name="Millares 3 4 2 3 2 3 3 2" xfId="49740" xr:uid="{2324CD64-E2B7-4813-AF9E-61BF6BDEE9BA}"/>
    <cellStyle name="Millares 3 4 2 3 2 3 3 3" xfId="32235" xr:uid="{34801BBE-5353-4EE5-A02A-7595596B283D}"/>
    <cellStyle name="Millares 3 4 2 3 2 3 4" xfId="40988" xr:uid="{B2F8DD76-F807-46D6-B5BE-9DB650A98B03}"/>
    <cellStyle name="Millares 3 4 2 3 2 3 5" xfId="23483" xr:uid="{43D1D994-3D7D-45B6-9B01-0AA87A7F7854}"/>
    <cellStyle name="Millares 3 4 2 3 2 4" xfId="8165" xr:uid="{00000000-0005-0000-0000-0000EE160000}"/>
    <cellStyle name="Millares 3 4 2 3 2 4 2" xfId="16918" xr:uid="{FF05C85D-D296-437E-9EB8-A70893C444F7}"/>
    <cellStyle name="Millares 3 4 2 3 2 4 2 2" xfId="51928" xr:uid="{F99C8216-F181-47FE-A4E0-37E179E7CC37}"/>
    <cellStyle name="Millares 3 4 2 3 2 4 2 3" xfId="34423" xr:uid="{0BD1D43E-A77C-43C0-A295-CD0C7059D43B}"/>
    <cellStyle name="Millares 3 4 2 3 2 4 3" xfId="43176" xr:uid="{CDC047C7-6530-4268-8EF5-1CB1C4B71CD2}"/>
    <cellStyle name="Millares 3 4 2 3 2 4 4" xfId="25671" xr:uid="{DE8139DE-5432-44D8-9D1B-E7E98CBA94AC}"/>
    <cellStyle name="Millares 3 4 2 3 2 5" xfId="12542" xr:uid="{E8BBFC01-5B93-4E14-9F74-650F1D8EA309}"/>
    <cellStyle name="Millares 3 4 2 3 2 5 2" xfId="47552" xr:uid="{1E467B1B-3591-4A00-BCDA-677E6F0EE8DC}"/>
    <cellStyle name="Millares 3 4 2 3 2 5 3" xfId="30047" xr:uid="{406A3343-AF50-4A17-AEA3-03804A9734F3}"/>
    <cellStyle name="Millares 3 4 2 3 2 6" xfId="38800" xr:uid="{A340371E-8550-480E-AF9F-F3732FCD4F9C}"/>
    <cellStyle name="Millares 3 4 2 3 2 7" xfId="21295" xr:uid="{6141B88C-3E85-4A8E-AE28-275C0FD09888}"/>
    <cellStyle name="Millares 3 4 2 3 3" xfId="4333" xr:uid="{00000000-0005-0000-0000-0000EF160000}"/>
    <cellStyle name="Millares 3 4 2 3 3 2" xfId="6522" xr:uid="{00000000-0005-0000-0000-0000F0160000}"/>
    <cellStyle name="Millares 3 4 2 3 3 2 2" xfId="10899" xr:uid="{00000000-0005-0000-0000-0000F1160000}"/>
    <cellStyle name="Millares 3 4 2 3 3 2 2 2" xfId="19652" xr:uid="{6DBFAE18-19E5-48A9-A448-5131F3A55B3C}"/>
    <cellStyle name="Millares 3 4 2 3 3 2 2 2 2" xfId="54662" xr:uid="{5D965BBF-9480-4456-A519-14721A3ADFAC}"/>
    <cellStyle name="Millares 3 4 2 3 3 2 2 2 3" xfId="37157" xr:uid="{F640FD42-0562-41DB-B7D3-62B8DDF5F2BF}"/>
    <cellStyle name="Millares 3 4 2 3 3 2 2 3" xfId="45910" xr:uid="{5E8DD8C9-7684-44C3-91AA-E37D83D8585F}"/>
    <cellStyle name="Millares 3 4 2 3 3 2 2 4" xfId="28405" xr:uid="{B3229C64-B765-4CDF-854B-7629B18CF8D0}"/>
    <cellStyle name="Millares 3 4 2 3 3 2 3" xfId="15276" xr:uid="{8B788CC9-DE38-46C4-9F32-1A86D693A6C5}"/>
    <cellStyle name="Millares 3 4 2 3 3 2 3 2" xfId="50286" xr:uid="{C3604990-9512-49E9-BB6E-C8A571791926}"/>
    <cellStyle name="Millares 3 4 2 3 3 2 3 3" xfId="32781" xr:uid="{2E6AB8B6-D5EC-4D6D-9555-7AD65713E4B0}"/>
    <cellStyle name="Millares 3 4 2 3 3 2 4" xfId="41534" xr:uid="{F2EEA5D0-6EC1-4E04-A5B7-78655CF6E0BA}"/>
    <cellStyle name="Millares 3 4 2 3 3 2 5" xfId="24029" xr:uid="{D9182B21-4131-4559-A09A-7ABCE30AF966}"/>
    <cellStyle name="Millares 3 4 2 3 3 3" xfId="8711" xr:uid="{00000000-0005-0000-0000-0000F2160000}"/>
    <cellStyle name="Millares 3 4 2 3 3 3 2" xfId="17464" xr:uid="{E799F904-37DC-4512-8A02-47BE2301AA77}"/>
    <cellStyle name="Millares 3 4 2 3 3 3 2 2" xfId="52474" xr:uid="{F6E259E5-939C-48BF-8668-C43361DF269B}"/>
    <cellStyle name="Millares 3 4 2 3 3 3 2 3" xfId="34969" xr:uid="{DD7C3BAD-A456-492A-A21D-527E6C803DE4}"/>
    <cellStyle name="Millares 3 4 2 3 3 3 3" xfId="43722" xr:uid="{F8C00DD4-35BC-4A53-8184-F8F2CFC60459}"/>
    <cellStyle name="Millares 3 4 2 3 3 3 4" xfId="26217" xr:uid="{DA5FA47B-6B06-42DD-843E-4704596D2F04}"/>
    <cellStyle name="Millares 3 4 2 3 3 4" xfId="13088" xr:uid="{F33F3DF1-A9B5-4F2D-9483-005A099CFB37}"/>
    <cellStyle name="Millares 3 4 2 3 3 4 2" xfId="48098" xr:uid="{8373DEEB-DBBA-48F9-A456-8E0FD022B9CD}"/>
    <cellStyle name="Millares 3 4 2 3 3 4 3" xfId="30593" xr:uid="{D95F8165-D568-4066-9BDB-69E76A9B01FA}"/>
    <cellStyle name="Millares 3 4 2 3 3 5" xfId="39346" xr:uid="{3AC1DE15-29E6-4B31-9195-C6BCBECCADBB}"/>
    <cellStyle name="Millares 3 4 2 3 3 6" xfId="21841" xr:uid="{659AD32C-1DA7-426E-AC00-32C4B992CBA4}"/>
    <cellStyle name="Millares 3 4 2 3 4" xfId="5428" xr:uid="{00000000-0005-0000-0000-0000F3160000}"/>
    <cellStyle name="Millares 3 4 2 3 4 2" xfId="9805" xr:uid="{00000000-0005-0000-0000-0000F4160000}"/>
    <cellStyle name="Millares 3 4 2 3 4 2 2" xfId="18558" xr:uid="{F36673C8-CDBE-4780-8618-88F4DE6B60B2}"/>
    <cellStyle name="Millares 3 4 2 3 4 2 2 2" xfId="53568" xr:uid="{166C5811-E847-4700-8CC2-B81CB58FBC1A}"/>
    <cellStyle name="Millares 3 4 2 3 4 2 2 3" xfId="36063" xr:uid="{36335848-AAB2-46C2-B875-C049B9DC8D64}"/>
    <cellStyle name="Millares 3 4 2 3 4 2 3" xfId="44816" xr:uid="{6BDC8652-1111-4EE8-8E26-B98B9E1E7023}"/>
    <cellStyle name="Millares 3 4 2 3 4 2 4" xfId="27311" xr:uid="{FEA6D5A9-C739-4281-9AE4-836989DA4BB7}"/>
    <cellStyle name="Millares 3 4 2 3 4 3" xfId="14182" xr:uid="{5DE6B38B-644F-4483-8939-20F08E654648}"/>
    <cellStyle name="Millares 3 4 2 3 4 3 2" xfId="49192" xr:uid="{2C2C723A-DE28-4033-9824-67D07B670B59}"/>
    <cellStyle name="Millares 3 4 2 3 4 3 3" xfId="31687" xr:uid="{84FB71AC-3823-4840-A12A-134CA47820C1}"/>
    <cellStyle name="Millares 3 4 2 3 4 4" xfId="40440" xr:uid="{67D33E65-729B-461E-97FF-72770288E7A7}"/>
    <cellStyle name="Millares 3 4 2 3 4 5" xfId="22935" xr:uid="{691DF426-C0C3-41A2-9D31-5EAA08AB93F4}"/>
    <cellStyle name="Millares 3 4 2 3 5" xfId="7617" xr:uid="{00000000-0005-0000-0000-0000F5160000}"/>
    <cellStyle name="Millares 3 4 2 3 5 2" xfId="16370" xr:uid="{C19B39FC-D841-4A85-9164-4CC03C4EEA38}"/>
    <cellStyle name="Millares 3 4 2 3 5 2 2" xfId="51380" xr:uid="{4F73194D-8C59-4A5D-8764-DBC46CF3094A}"/>
    <cellStyle name="Millares 3 4 2 3 5 2 3" xfId="33875" xr:uid="{C4571521-6E94-48A5-A0AB-0938228F999C}"/>
    <cellStyle name="Millares 3 4 2 3 5 3" xfId="42628" xr:uid="{7DCF8FF2-005E-41D2-B8BD-8398B4C6E8C0}"/>
    <cellStyle name="Millares 3 4 2 3 5 4" xfId="25123" xr:uid="{A69F7D17-04D7-44CC-977C-3A3003A75973}"/>
    <cellStyle name="Millares 3 4 2 3 6" xfId="11994" xr:uid="{758A0015-CA7F-4F71-AF25-66A6255C684C}"/>
    <cellStyle name="Millares 3 4 2 3 6 2" xfId="47004" xr:uid="{03E40387-3B2A-44E4-B9DB-2E64923F5AB7}"/>
    <cellStyle name="Millares 3 4 2 3 6 3" xfId="29499" xr:uid="{573DA5E9-A935-4A93-9217-1B153FFFDCFB}"/>
    <cellStyle name="Millares 3 4 2 3 7" xfId="38252" xr:uid="{AE9F09C4-BD64-4444-B309-EDC2E50987D6}"/>
    <cellStyle name="Millares 3 4 2 3 8" xfId="20747" xr:uid="{98C9998C-9532-4CA2-A7B0-003A5920C81C}"/>
    <cellStyle name="Millares 3 4 2 4" xfId="3511" xr:uid="{00000000-0005-0000-0000-0000F6160000}"/>
    <cellStyle name="Millares 3 4 2 4 2" xfId="4607" xr:uid="{00000000-0005-0000-0000-0000F7160000}"/>
    <cellStyle name="Millares 3 4 2 4 2 2" xfId="6796" xr:uid="{00000000-0005-0000-0000-0000F8160000}"/>
    <cellStyle name="Millares 3 4 2 4 2 2 2" xfId="11173" xr:uid="{00000000-0005-0000-0000-0000F9160000}"/>
    <cellStyle name="Millares 3 4 2 4 2 2 2 2" xfId="19926" xr:uid="{E0900002-457F-43CB-BAE6-78370282DF76}"/>
    <cellStyle name="Millares 3 4 2 4 2 2 2 2 2" xfId="54936" xr:uid="{C56FDC60-9A3F-4ACD-A8A7-E2B4C3ED017A}"/>
    <cellStyle name="Millares 3 4 2 4 2 2 2 2 3" xfId="37431" xr:uid="{DFE63D4C-9A72-4FAF-8757-215005121289}"/>
    <cellStyle name="Millares 3 4 2 4 2 2 2 3" xfId="46184" xr:uid="{5F84866D-13CC-4F03-B641-6244C882BD05}"/>
    <cellStyle name="Millares 3 4 2 4 2 2 2 4" xfId="28679" xr:uid="{145038F0-A534-4A64-9155-A89A2E5AFFA5}"/>
    <cellStyle name="Millares 3 4 2 4 2 2 3" xfId="15550" xr:uid="{BA5B9995-8FCB-4A68-AF6F-18E38D0CC99B}"/>
    <cellStyle name="Millares 3 4 2 4 2 2 3 2" xfId="50560" xr:uid="{1032A415-C210-4E16-B7AF-B5FF1B86AE15}"/>
    <cellStyle name="Millares 3 4 2 4 2 2 3 3" xfId="33055" xr:uid="{12C28C31-4803-487D-BC6D-F0671B79DE0C}"/>
    <cellStyle name="Millares 3 4 2 4 2 2 4" xfId="41808" xr:uid="{4B284B14-205B-4B06-B0EA-B92344B0F9AC}"/>
    <cellStyle name="Millares 3 4 2 4 2 2 5" xfId="24303" xr:uid="{AF5C2BC0-EB8B-4D0B-9CFA-9CCC8588B1A7}"/>
    <cellStyle name="Millares 3 4 2 4 2 3" xfId="8985" xr:uid="{00000000-0005-0000-0000-0000FA160000}"/>
    <cellStyle name="Millares 3 4 2 4 2 3 2" xfId="17738" xr:uid="{ABC1E490-4C34-4BC1-BFDE-B84D8EF00EC9}"/>
    <cellStyle name="Millares 3 4 2 4 2 3 2 2" xfId="52748" xr:uid="{BFA87BC1-69D0-4C26-81A9-36A0DCE3B417}"/>
    <cellStyle name="Millares 3 4 2 4 2 3 2 3" xfId="35243" xr:uid="{58E5DE08-3ECC-4E41-BCF7-D203F6FDC756}"/>
    <cellStyle name="Millares 3 4 2 4 2 3 3" xfId="43996" xr:uid="{86F1999A-4EF1-4CDE-8BEA-E221D4AAE05D}"/>
    <cellStyle name="Millares 3 4 2 4 2 3 4" xfId="26491" xr:uid="{A5E0B6F4-CC1C-481B-A666-3D4A257D8702}"/>
    <cellStyle name="Millares 3 4 2 4 2 4" xfId="13362" xr:uid="{A3B19521-CC27-4930-9144-B233140C1E6B}"/>
    <cellStyle name="Millares 3 4 2 4 2 4 2" xfId="48372" xr:uid="{9B66DAA1-6809-4629-B385-EAF7EA46F7C1}"/>
    <cellStyle name="Millares 3 4 2 4 2 4 3" xfId="30867" xr:uid="{7A26114D-D529-496D-9627-8BD19F512145}"/>
    <cellStyle name="Millares 3 4 2 4 2 5" xfId="39620" xr:uid="{47ACD2EA-43AD-4104-8C1F-82712E9B9885}"/>
    <cellStyle name="Millares 3 4 2 4 2 6" xfId="22115" xr:uid="{2F4A2170-D411-4280-83D5-CB41FE2B85D1}"/>
    <cellStyle name="Millares 3 4 2 4 3" xfId="5702" xr:uid="{00000000-0005-0000-0000-0000FB160000}"/>
    <cellStyle name="Millares 3 4 2 4 3 2" xfId="10079" xr:uid="{00000000-0005-0000-0000-0000FC160000}"/>
    <cellStyle name="Millares 3 4 2 4 3 2 2" xfId="18832" xr:uid="{66CDA0BB-36FA-497C-AC7F-483BBA844F83}"/>
    <cellStyle name="Millares 3 4 2 4 3 2 2 2" xfId="53842" xr:uid="{61486127-C4C5-49A7-9EA5-4DE33A3F1E50}"/>
    <cellStyle name="Millares 3 4 2 4 3 2 2 3" xfId="36337" xr:uid="{4AC4CCBF-571C-4160-9A7E-E7A5A9CF45A5}"/>
    <cellStyle name="Millares 3 4 2 4 3 2 3" xfId="45090" xr:uid="{9A1FC2DF-1F0B-488D-811B-5ABF6EA5EE5B}"/>
    <cellStyle name="Millares 3 4 2 4 3 2 4" xfId="27585" xr:uid="{F01EE2FD-EB36-4A64-AC08-6095BE2A38E7}"/>
    <cellStyle name="Millares 3 4 2 4 3 3" xfId="14456" xr:uid="{9F75C505-CD59-4198-9CB7-A20DB28A1827}"/>
    <cellStyle name="Millares 3 4 2 4 3 3 2" xfId="49466" xr:uid="{D90FB7B3-BA41-4974-A3E8-ABA04ABEB215}"/>
    <cellStyle name="Millares 3 4 2 4 3 3 3" xfId="31961" xr:uid="{821FA992-DD09-4D81-A733-9C88A6018FEB}"/>
    <cellStyle name="Millares 3 4 2 4 3 4" xfId="40714" xr:uid="{923C1BA5-1D28-4B46-91DD-2986DB65A9A4}"/>
    <cellStyle name="Millares 3 4 2 4 3 5" xfId="23209" xr:uid="{7F36AC59-530C-4DAC-859B-548FFA2D6A8A}"/>
    <cellStyle name="Millares 3 4 2 4 4" xfId="7891" xr:uid="{00000000-0005-0000-0000-0000FD160000}"/>
    <cellStyle name="Millares 3 4 2 4 4 2" xfId="16644" xr:uid="{FFFE5E7D-DD38-4342-B2A5-F6B6D603BB57}"/>
    <cellStyle name="Millares 3 4 2 4 4 2 2" xfId="51654" xr:uid="{7F1DFB6C-57F2-4728-9C1C-3D45C39E4673}"/>
    <cellStyle name="Millares 3 4 2 4 4 2 3" xfId="34149" xr:uid="{C0F97901-3667-49D3-8A7F-741A940BB0A3}"/>
    <cellStyle name="Millares 3 4 2 4 4 3" xfId="42902" xr:uid="{B2E7EC43-A4DD-4C50-B401-92071C23023A}"/>
    <cellStyle name="Millares 3 4 2 4 4 4" xfId="25397" xr:uid="{FE2A6C02-1808-4033-897D-D33AB9BC0491}"/>
    <cellStyle name="Millares 3 4 2 4 5" xfId="12268" xr:uid="{AF86BD92-B2DA-45DE-8816-277031295EC6}"/>
    <cellStyle name="Millares 3 4 2 4 5 2" xfId="47278" xr:uid="{5A3651DB-0EFA-485E-A219-A8B06C0A8C19}"/>
    <cellStyle name="Millares 3 4 2 4 5 3" xfId="29773" xr:uid="{C24204E8-4BED-4DC2-9674-A32D49F9F1DD}"/>
    <cellStyle name="Millares 3 4 2 4 6" xfId="38526" xr:uid="{72AE19EA-6FF2-40B1-9740-88C0740F4990}"/>
    <cellStyle name="Millares 3 4 2 4 7" xfId="21021" xr:uid="{6C9BD24A-E8CF-49F9-957D-EEB34CAB1A65}"/>
    <cellStyle name="Millares 3 4 2 5" xfId="4059" xr:uid="{00000000-0005-0000-0000-0000FE160000}"/>
    <cellStyle name="Millares 3 4 2 5 2" xfId="6248" xr:uid="{00000000-0005-0000-0000-0000FF160000}"/>
    <cellStyle name="Millares 3 4 2 5 2 2" xfId="10625" xr:uid="{00000000-0005-0000-0000-000000170000}"/>
    <cellStyle name="Millares 3 4 2 5 2 2 2" xfId="19378" xr:uid="{3C881D4F-70B4-4BC0-8EC8-E955492CB33A}"/>
    <cellStyle name="Millares 3 4 2 5 2 2 2 2" xfId="54388" xr:uid="{00040B07-4071-4FD0-8C6E-1BC69923DCFE}"/>
    <cellStyle name="Millares 3 4 2 5 2 2 2 3" xfId="36883" xr:uid="{395C7E0A-D613-49CF-AA86-FC43BBD28388}"/>
    <cellStyle name="Millares 3 4 2 5 2 2 3" xfId="45636" xr:uid="{DDCDBB4A-210A-4DE3-B201-6C609F060109}"/>
    <cellStyle name="Millares 3 4 2 5 2 2 4" xfId="28131" xr:uid="{2CF67059-2392-4945-B75D-E21EEC2B30ED}"/>
    <cellStyle name="Millares 3 4 2 5 2 3" xfId="15002" xr:uid="{71E7B908-1022-4345-A848-C34973081AC1}"/>
    <cellStyle name="Millares 3 4 2 5 2 3 2" xfId="50012" xr:uid="{DDE43994-436E-41EF-BC31-A12E0266E192}"/>
    <cellStyle name="Millares 3 4 2 5 2 3 3" xfId="32507" xr:uid="{A53029DC-75BF-4537-8083-5B57C507A7E9}"/>
    <cellStyle name="Millares 3 4 2 5 2 4" xfId="41260" xr:uid="{D54400FE-4C12-457D-835D-C3ADD26C60A4}"/>
    <cellStyle name="Millares 3 4 2 5 2 5" xfId="23755" xr:uid="{36E390E5-D212-4ECE-8D89-532AD01A96C1}"/>
    <cellStyle name="Millares 3 4 2 5 3" xfId="8437" xr:uid="{00000000-0005-0000-0000-000001170000}"/>
    <cellStyle name="Millares 3 4 2 5 3 2" xfId="17190" xr:uid="{94B2319C-409C-4651-AD75-8E92EAB90C5D}"/>
    <cellStyle name="Millares 3 4 2 5 3 2 2" xfId="52200" xr:uid="{9FEC4ED7-47FA-4BA3-A02A-6334CFE76043}"/>
    <cellStyle name="Millares 3 4 2 5 3 2 3" xfId="34695" xr:uid="{E2DD9496-C664-413C-9BB7-00BCDCCCCDDC}"/>
    <cellStyle name="Millares 3 4 2 5 3 3" xfId="43448" xr:uid="{BE675957-938A-4BB6-ACBB-A80988121515}"/>
    <cellStyle name="Millares 3 4 2 5 3 4" xfId="25943" xr:uid="{ED62C3EF-7A76-47D9-9775-8E3BB9BEDA46}"/>
    <cellStyle name="Millares 3 4 2 5 4" xfId="12814" xr:uid="{C7266B1A-AA71-4CC8-A5CD-106F5359E4F2}"/>
    <cellStyle name="Millares 3 4 2 5 4 2" xfId="47824" xr:uid="{F4F08803-9CD5-4237-9028-EFABDD6EFB71}"/>
    <cellStyle name="Millares 3 4 2 5 4 3" xfId="30319" xr:uid="{74E4573A-8FC3-4E8C-89C6-C9EFDBCB40BD}"/>
    <cellStyle name="Millares 3 4 2 5 5" xfId="39072" xr:uid="{E43F211C-99C9-4CB4-8188-6B1B4AF12512}"/>
    <cellStyle name="Millares 3 4 2 5 6" xfId="21567" xr:uid="{601CE1D1-1935-42EC-933B-CA90FC8BCAB5}"/>
    <cellStyle name="Millares 3 4 2 6" xfId="5154" xr:uid="{00000000-0005-0000-0000-000002170000}"/>
    <cellStyle name="Millares 3 4 2 6 2" xfId="9531" xr:uid="{00000000-0005-0000-0000-000003170000}"/>
    <cellStyle name="Millares 3 4 2 6 2 2" xfId="18284" xr:uid="{2142794F-7B56-4654-AF06-05D00C5FF23C}"/>
    <cellStyle name="Millares 3 4 2 6 2 2 2" xfId="53294" xr:uid="{277E34C4-4CAB-4685-9967-F0C5B80FB298}"/>
    <cellStyle name="Millares 3 4 2 6 2 2 3" xfId="35789" xr:uid="{C9215EBE-1076-48E1-A747-A99EC8CFDD6D}"/>
    <cellStyle name="Millares 3 4 2 6 2 3" xfId="44542" xr:uid="{C782D75F-50C9-4DF2-9159-02C561318D48}"/>
    <cellStyle name="Millares 3 4 2 6 2 4" xfId="27037" xr:uid="{6424CBD0-A1A6-4C23-8C4A-055FE7925DDA}"/>
    <cellStyle name="Millares 3 4 2 6 3" xfId="13908" xr:uid="{33B7A6F3-0B2C-460C-AC07-7FB1E0B7A1CF}"/>
    <cellStyle name="Millares 3 4 2 6 3 2" xfId="48918" xr:uid="{0F676871-BCAA-49C4-A869-B3A80FFC6DA4}"/>
    <cellStyle name="Millares 3 4 2 6 3 3" xfId="31413" xr:uid="{F4EB86C7-2B79-448F-93E4-F6E0B01763CC}"/>
    <cellStyle name="Millares 3 4 2 6 4" xfId="40166" xr:uid="{BB2CF9DD-92D3-47F7-9DA4-740569A81DE5}"/>
    <cellStyle name="Millares 3 4 2 6 5" xfId="22661" xr:uid="{D65AD19B-049E-4089-B7A5-2C5EEA4787AD}"/>
    <cellStyle name="Millares 3 4 2 7" xfId="7343" xr:uid="{00000000-0005-0000-0000-000004170000}"/>
    <cellStyle name="Millares 3 4 2 7 2" xfId="16096" xr:uid="{71FC29E2-E5BF-48C6-A796-DB799B9EC8B5}"/>
    <cellStyle name="Millares 3 4 2 7 2 2" xfId="51106" xr:uid="{47B4F81B-CAE3-4729-8687-D621405E6E9A}"/>
    <cellStyle name="Millares 3 4 2 7 2 3" xfId="33601" xr:uid="{F8952E5B-2EF1-49BC-BE7B-DF2066A2F520}"/>
    <cellStyle name="Millares 3 4 2 7 3" xfId="42354" xr:uid="{C8EA45A4-F223-42DC-B7F8-A54DB293FE1C}"/>
    <cellStyle name="Millares 3 4 2 7 4" xfId="24849" xr:uid="{88C976A9-2309-445E-AB2B-31CEEDFA2091}"/>
    <cellStyle name="Millares 3 4 2 8" xfId="11720" xr:uid="{932C9D62-D234-467B-8041-CC849B25E27E}"/>
    <cellStyle name="Millares 3 4 2 8 2" xfId="46730" xr:uid="{BAD94332-D387-4975-AF17-043E05E0C16F}"/>
    <cellStyle name="Millares 3 4 2 8 3" xfId="29225" xr:uid="{FD587387-DF3F-42CA-A70F-1A14007C3AC4}"/>
    <cellStyle name="Millares 3 4 2 9" xfId="37978" xr:uid="{F4D65AC1-F53E-460E-BB85-316904BCEF18}"/>
    <cellStyle name="Millares 3 4 3" xfId="3011" xr:uid="{00000000-0005-0000-0000-000005170000}"/>
    <cellStyle name="Millares 3 4 3 2" xfId="3287" xr:uid="{00000000-0005-0000-0000-000006170000}"/>
    <cellStyle name="Millares 3 4 3 2 2" xfId="3840" xr:uid="{00000000-0005-0000-0000-000007170000}"/>
    <cellStyle name="Millares 3 4 3 2 2 2" xfId="4936" xr:uid="{00000000-0005-0000-0000-000008170000}"/>
    <cellStyle name="Millares 3 4 3 2 2 2 2" xfId="7125" xr:uid="{00000000-0005-0000-0000-000009170000}"/>
    <cellStyle name="Millares 3 4 3 2 2 2 2 2" xfId="11502" xr:uid="{00000000-0005-0000-0000-00000A170000}"/>
    <cellStyle name="Millares 3 4 3 2 2 2 2 2 2" xfId="20255" xr:uid="{034F4E93-6B55-4FE2-9C09-02B5EE9B4FBD}"/>
    <cellStyle name="Millares 3 4 3 2 2 2 2 2 2 2" xfId="55265" xr:uid="{B6AF437B-CE28-4A9E-A3BE-F82255C9DCC1}"/>
    <cellStyle name="Millares 3 4 3 2 2 2 2 2 2 3" xfId="37760" xr:uid="{E80C959E-ABE6-4500-8CB0-827EA1F0C772}"/>
    <cellStyle name="Millares 3 4 3 2 2 2 2 2 3" xfId="46513" xr:uid="{A53A5926-CCE9-4449-9E5F-44B535019247}"/>
    <cellStyle name="Millares 3 4 3 2 2 2 2 2 4" xfId="29008" xr:uid="{D1112C83-93F4-4C80-80E8-BC504A7A3C13}"/>
    <cellStyle name="Millares 3 4 3 2 2 2 2 3" xfId="15879" xr:uid="{B9BFDAE4-578B-4278-BB66-03999D6B5ED9}"/>
    <cellStyle name="Millares 3 4 3 2 2 2 2 3 2" xfId="50889" xr:uid="{7D70BB92-7AD4-468F-8AA3-740FB15CB132}"/>
    <cellStyle name="Millares 3 4 3 2 2 2 2 3 3" xfId="33384" xr:uid="{36E498D6-426A-4B8C-A2B2-BD588C1EDF61}"/>
    <cellStyle name="Millares 3 4 3 2 2 2 2 4" xfId="42137" xr:uid="{2DB80DE1-4A18-46F0-A85A-2D70755712F8}"/>
    <cellStyle name="Millares 3 4 3 2 2 2 2 5" xfId="24632" xr:uid="{70F0812A-38C7-4659-B01F-8CC5CD45AD37}"/>
    <cellStyle name="Millares 3 4 3 2 2 2 3" xfId="9314" xr:uid="{00000000-0005-0000-0000-00000B170000}"/>
    <cellStyle name="Millares 3 4 3 2 2 2 3 2" xfId="18067" xr:uid="{6DEA24DF-E0F6-4793-91AF-FDB25AD45E18}"/>
    <cellStyle name="Millares 3 4 3 2 2 2 3 2 2" xfId="53077" xr:uid="{AD1E3BAE-5CB0-40C0-9665-A48EC28AAA21}"/>
    <cellStyle name="Millares 3 4 3 2 2 2 3 2 3" xfId="35572" xr:uid="{557287E1-2AA8-47C3-A25A-90514ACD7F12}"/>
    <cellStyle name="Millares 3 4 3 2 2 2 3 3" xfId="44325" xr:uid="{FCDE1EAB-006F-4840-B2AC-30336304DE45}"/>
    <cellStyle name="Millares 3 4 3 2 2 2 3 4" xfId="26820" xr:uid="{A6D97B8C-608D-4722-9190-E92C97389CCD}"/>
    <cellStyle name="Millares 3 4 3 2 2 2 4" xfId="13691" xr:uid="{7AAD98AE-F2F4-44DC-BE18-EA0AAF6B4C75}"/>
    <cellStyle name="Millares 3 4 3 2 2 2 4 2" xfId="48701" xr:uid="{2CE0CBE0-174A-4E90-AD7B-99C43CA1940E}"/>
    <cellStyle name="Millares 3 4 3 2 2 2 4 3" xfId="31196" xr:uid="{57F61E21-B2BF-4B95-AA7E-D07F25D001CE}"/>
    <cellStyle name="Millares 3 4 3 2 2 2 5" xfId="39949" xr:uid="{F5115D9A-6815-4EE4-909A-7365F9088151}"/>
    <cellStyle name="Millares 3 4 3 2 2 2 6" xfId="22444" xr:uid="{6219AE89-666E-4F99-87A1-CB7122D95432}"/>
    <cellStyle name="Millares 3 4 3 2 2 3" xfId="6031" xr:uid="{00000000-0005-0000-0000-00000C170000}"/>
    <cellStyle name="Millares 3 4 3 2 2 3 2" xfId="10408" xr:uid="{00000000-0005-0000-0000-00000D170000}"/>
    <cellStyle name="Millares 3 4 3 2 2 3 2 2" xfId="19161" xr:uid="{F2D7393B-5B3A-43E9-8D12-97D1506BA491}"/>
    <cellStyle name="Millares 3 4 3 2 2 3 2 2 2" xfId="54171" xr:uid="{67098292-8C4A-4A06-9CD7-C17E0BC1041B}"/>
    <cellStyle name="Millares 3 4 3 2 2 3 2 2 3" xfId="36666" xr:uid="{1AC8AC61-3924-42E8-A108-78838D220B15}"/>
    <cellStyle name="Millares 3 4 3 2 2 3 2 3" xfId="45419" xr:uid="{E01D53D9-DCC5-4E25-9A3C-57321DB75AD9}"/>
    <cellStyle name="Millares 3 4 3 2 2 3 2 4" xfId="27914" xr:uid="{669FF9D0-A3AF-468F-9111-3E22369945AF}"/>
    <cellStyle name="Millares 3 4 3 2 2 3 3" xfId="14785" xr:uid="{366C99FE-4629-4851-842B-07E940DBAF9A}"/>
    <cellStyle name="Millares 3 4 3 2 2 3 3 2" xfId="49795" xr:uid="{18EDE3C0-848F-4BC4-9698-E1DCDCF3366B}"/>
    <cellStyle name="Millares 3 4 3 2 2 3 3 3" xfId="32290" xr:uid="{B2DA0A90-B122-4E18-9555-92DCD2D9A599}"/>
    <cellStyle name="Millares 3 4 3 2 2 3 4" xfId="41043" xr:uid="{976C47D9-7733-4207-A868-D95F54DDDEEF}"/>
    <cellStyle name="Millares 3 4 3 2 2 3 5" xfId="23538" xr:uid="{F05886A9-317B-49B9-B034-0A5ADD3480F4}"/>
    <cellStyle name="Millares 3 4 3 2 2 4" xfId="8220" xr:uid="{00000000-0005-0000-0000-00000E170000}"/>
    <cellStyle name="Millares 3 4 3 2 2 4 2" xfId="16973" xr:uid="{F243997B-11CE-49AE-82EE-85BCB0F49A65}"/>
    <cellStyle name="Millares 3 4 3 2 2 4 2 2" xfId="51983" xr:uid="{DA6CDEB9-1ABE-4A50-948F-B5F6B5C6E014}"/>
    <cellStyle name="Millares 3 4 3 2 2 4 2 3" xfId="34478" xr:uid="{3D8CA9A8-B7A9-4CBD-A343-7E4749FCA726}"/>
    <cellStyle name="Millares 3 4 3 2 2 4 3" xfId="43231" xr:uid="{62272E01-C418-49AF-8D6B-98EE6A482F7F}"/>
    <cellStyle name="Millares 3 4 3 2 2 4 4" xfId="25726" xr:uid="{A9FDC0DF-8D01-422A-9E68-63277CCF8CBE}"/>
    <cellStyle name="Millares 3 4 3 2 2 5" xfId="12597" xr:uid="{79AD92F2-B7A3-4BBC-9D8C-7DD930D55761}"/>
    <cellStyle name="Millares 3 4 3 2 2 5 2" xfId="47607" xr:uid="{37E72F0B-B018-4F64-A06E-C3390067E622}"/>
    <cellStyle name="Millares 3 4 3 2 2 5 3" xfId="30102" xr:uid="{38BA855F-8BF4-47D5-9351-5073A70D7FE0}"/>
    <cellStyle name="Millares 3 4 3 2 2 6" xfId="38855" xr:uid="{960EE16E-8BDD-489E-93DB-23C838EAF998}"/>
    <cellStyle name="Millares 3 4 3 2 2 7" xfId="21350" xr:uid="{6110F4CF-E7FF-4AB0-A50D-8FB94E0953CD}"/>
    <cellStyle name="Millares 3 4 3 2 3" xfId="4388" xr:uid="{00000000-0005-0000-0000-00000F170000}"/>
    <cellStyle name="Millares 3 4 3 2 3 2" xfId="6577" xr:uid="{00000000-0005-0000-0000-000010170000}"/>
    <cellStyle name="Millares 3 4 3 2 3 2 2" xfId="10954" xr:uid="{00000000-0005-0000-0000-000011170000}"/>
    <cellStyle name="Millares 3 4 3 2 3 2 2 2" xfId="19707" xr:uid="{0A94404E-1248-42B3-A357-16FE6B10034D}"/>
    <cellStyle name="Millares 3 4 3 2 3 2 2 2 2" xfId="54717" xr:uid="{97C95707-6058-4A02-BFDC-E819DCDD9BB7}"/>
    <cellStyle name="Millares 3 4 3 2 3 2 2 2 3" xfId="37212" xr:uid="{FD336AEA-F01E-44B5-9733-41AFD0FEC222}"/>
    <cellStyle name="Millares 3 4 3 2 3 2 2 3" xfId="45965" xr:uid="{2500C82D-4EC4-4E32-9141-B9D7EAD993BE}"/>
    <cellStyle name="Millares 3 4 3 2 3 2 2 4" xfId="28460" xr:uid="{6596DE69-C582-4486-BB74-8EBC80F87379}"/>
    <cellStyle name="Millares 3 4 3 2 3 2 3" xfId="15331" xr:uid="{9BD2B6F2-C29C-4A78-8170-70B033ACBE8D}"/>
    <cellStyle name="Millares 3 4 3 2 3 2 3 2" xfId="50341" xr:uid="{A982B0F5-A354-4C73-9FD3-9DC8D73B9C49}"/>
    <cellStyle name="Millares 3 4 3 2 3 2 3 3" xfId="32836" xr:uid="{EBF0F227-0953-4D70-A8E4-281F5DBB0327}"/>
    <cellStyle name="Millares 3 4 3 2 3 2 4" xfId="41589" xr:uid="{FD764212-997A-44BE-9267-E888B8497CA2}"/>
    <cellStyle name="Millares 3 4 3 2 3 2 5" xfId="24084" xr:uid="{E1727C3E-06D6-4EBC-A33D-455747C536B3}"/>
    <cellStyle name="Millares 3 4 3 2 3 3" xfId="8766" xr:uid="{00000000-0005-0000-0000-000012170000}"/>
    <cellStyle name="Millares 3 4 3 2 3 3 2" xfId="17519" xr:uid="{8B038CF5-2B08-4D12-8E25-665A87B384DD}"/>
    <cellStyle name="Millares 3 4 3 2 3 3 2 2" xfId="52529" xr:uid="{EB7DFA04-833E-4387-B2A4-E1B2290EAE13}"/>
    <cellStyle name="Millares 3 4 3 2 3 3 2 3" xfId="35024" xr:uid="{6EEBFF76-0D0B-48EA-A66F-635986114D9A}"/>
    <cellStyle name="Millares 3 4 3 2 3 3 3" xfId="43777" xr:uid="{D0A6834D-9082-48D6-8879-78CAB014C800}"/>
    <cellStyle name="Millares 3 4 3 2 3 3 4" xfId="26272" xr:uid="{D3AA0D86-C888-46A1-A258-31204DD8F64D}"/>
    <cellStyle name="Millares 3 4 3 2 3 4" xfId="13143" xr:uid="{D27E32F6-5711-4EB1-8DA8-41DB9F3FEA8A}"/>
    <cellStyle name="Millares 3 4 3 2 3 4 2" xfId="48153" xr:uid="{5268488F-A92F-462B-AE7F-5218AD5C731A}"/>
    <cellStyle name="Millares 3 4 3 2 3 4 3" xfId="30648" xr:uid="{561ECB00-CAA5-40AA-A681-33D828D0E42E}"/>
    <cellStyle name="Millares 3 4 3 2 3 5" xfId="39401" xr:uid="{C025CAB4-B072-41A3-B784-E63CB95948D0}"/>
    <cellStyle name="Millares 3 4 3 2 3 6" xfId="21896" xr:uid="{4FD46620-8148-4528-A9FE-29354BD02EEE}"/>
    <cellStyle name="Millares 3 4 3 2 4" xfId="5483" xr:uid="{00000000-0005-0000-0000-000013170000}"/>
    <cellStyle name="Millares 3 4 3 2 4 2" xfId="9860" xr:uid="{00000000-0005-0000-0000-000014170000}"/>
    <cellStyle name="Millares 3 4 3 2 4 2 2" xfId="18613" xr:uid="{2A068FAE-6DCB-4F22-A966-14152C59D20A}"/>
    <cellStyle name="Millares 3 4 3 2 4 2 2 2" xfId="53623" xr:uid="{2A12AAF1-3752-4083-AD9C-2963C490E32F}"/>
    <cellStyle name="Millares 3 4 3 2 4 2 2 3" xfId="36118" xr:uid="{339A6C0C-330A-4F22-A824-D2629F417551}"/>
    <cellStyle name="Millares 3 4 3 2 4 2 3" xfId="44871" xr:uid="{38BD587E-8D69-4E48-AC16-5D61E63A3649}"/>
    <cellStyle name="Millares 3 4 3 2 4 2 4" xfId="27366" xr:uid="{22D53DB5-891E-4A34-BAF6-156B57B1DBC8}"/>
    <cellStyle name="Millares 3 4 3 2 4 3" xfId="14237" xr:uid="{CE3E2D47-547A-4B6F-86F0-970EF6455676}"/>
    <cellStyle name="Millares 3 4 3 2 4 3 2" xfId="49247" xr:uid="{DA455E71-406C-4DF5-B7E3-E31C076B9BA8}"/>
    <cellStyle name="Millares 3 4 3 2 4 3 3" xfId="31742" xr:uid="{AC6F3856-6012-4078-B87F-DA25923BA776}"/>
    <cellStyle name="Millares 3 4 3 2 4 4" xfId="40495" xr:uid="{326ECE89-CA51-4BF0-904C-AB8683D5735A}"/>
    <cellStyle name="Millares 3 4 3 2 4 5" xfId="22990" xr:uid="{05D5773A-C1A4-4D4F-9956-91D59194BE45}"/>
    <cellStyle name="Millares 3 4 3 2 5" xfId="7672" xr:uid="{00000000-0005-0000-0000-000015170000}"/>
    <cellStyle name="Millares 3 4 3 2 5 2" xfId="16425" xr:uid="{8578C7AE-1439-477D-8057-9B15E55AEE7C}"/>
    <cellStyle name="Millares 3 4 3 2 5 2 2" xfId="51435" xr:uid="{6931E2A8-6BD5-44CC-A118-E94BED3AF43D}"/>
    <cellStyle name="Millares 3 4 3 2 5 2 3" xfId="33930" xr:uid="{DC42854E-2A9D-48CE-9D9F-3ADF3CDAE8BD}"/>
    <cellStyle name="Millares 3 4 3 2 5 3" xfId="42683" xr:uid="{2E22697B-8A92-4716-85C5-09C3D55808C4}"/>
    <cellStyle name="Millares 3 4 3 2 5 4" xfId="25178" xr:uid="{E43892ED-07EB-4434-9460-B2FF0D188732}"/>
    <cellStyle name="Millares 3 4 3 2 6" xfId="12049" xr:uid="{C584F820-EA52-4BDE-9707-CA638C228AD3}"/>
    <cellStyle name="Millares 3 4 3 2 6 2" xfId="47059" xr:uid="{49C3F874-1795-4EE4-B904-9F1F6E670B5E}"/>
    <cellStyle name="Millares 3 4 3 2 6 3" xfId="29554" xr:uid="{664F5290-7D38-45A1-A302-F13BA8589A3B}"/>
    <cellStyle name="Millares 3 4 3 2 7" xfId="38307" xr:uid="{CC889C78-3809-44B1-911D-752FE91A1342}"/>
    <cellStyle name="Millares 3 4 3 2 8" xfId="20802" xr:uid="{78F4E5A0-352A-4DF5-85A4-B96D4254881A}"/>
    <cellStyle name="Millares 3 4 3 3" xfId="3566" xr:uid="{00000000-0005-0000-0000-000016170000}"/>
    <cellStyle name="Millares 3 4 3 3 2" xfId="4662" xr:uid="{00000000-0005-0000-0000-000017170000}"/>
    <cellStyle name="Millares 3 4 3 3 2 2" xfId="6851" xr:uid="{00000000-0005-0000-0000-000018170000}"/>
    <cellStyle name="Millares 3 4 3 3 2 2 2" xfId="11228" xr:uid="{00000000-0005-0000-0000-000019170000}"/>
    <cellStyle name="Millares 3 4 3 3 2 2 2 2" xfId="19981" xr:uid="{2961766A-320E-4832-87B4-FBDFD0A43537}"/>
    <cellStyle name="Millares 3 4 3 3 2 2 2 2 2" xfId="54991" xr:uid="{16B38936-AB5F-4FCF-B754-649EB3305244}"/>
    <cellStyle name="Millares 3 4 3 3 2 2 2 2 3" xfId="37486" xr:uid="{1D5B84C3-4A5B-470A-8957-A4FCC3DF04CD}"/>
    <cellStyle name="Millares 3 4 3 3 2 2 2 3" xfId="46239" xr:uid="{87C0AF74-2B65-4AFD-88C2-B7B1E0A6F158}"/>
    <cellStyle name="Millares 3 4 3 3 2 2 2 4" xfId="28734" xr:uid="{6DC103F4-3314-4F94-9B6B-791E8537DAF2}"/>
    <cellStyle name="Millares 3 4 3 3 2 2 3" xfId="15605" xr:uid="{603DFEED-7687-4104-8931-855B9449DF7A}"/>
    <cellStyle name="Millares 3 4 3 3 2 2 3 2" xfId="50615" xr:uid="{6785CA25-FE95-4EF8-A81B-9A47108D603A}"/>
    <cellStyle name="Millares 3 4 3 3 2 2 3 3" xfId="33110" xr:uid="{00BCE27A-3F9A-48AB-B14C-659181D8E9B9}"/>
    <cellStyle name="Millares 3 4 3 3 2 2 4" xfId="41863" xr:uid="{C5B222DA-C7FD-409A-B2D6-19B030AB93A9}"/>
    <cellStyle name="Millares 3 4 3 3 2 2 5" xfId="24358" xr:uid="{2900AEDC-A703-4C44-ABAE-BC2ACAA938AC}"/>
    <cellStyle name="Millares 3 4 3 3 2 3" xfId="9040" xr:uid="{00000000-0005-0000-0000-00001A170000}"/>
    <cellStyle name="Millares 3 4 3 3 2 3 2" xfId="17793" xr:uid="{0525CF79-6CCA-4075-AB82-E16D1BA9C3DF}"/>
    <cellStyle name="Millares 3 4 3 3 2 3 2 2" xfId="52803" xr:uid="{194C3E07-586A-40E1-837A-2B452883F1CC}"/>
    <cellStyle name="Millares 3 4 3 3 2 3 2 3" xfId="35298" xr:uid="{DAB91356-8F89-4262-86E1-0561F86FE517}"/>
    <cellStyle name="Millares 3 4 3 3 2 3 3" xfId="44051" xr:uid="{3C248100-4363-4911-96E9-2FB853DE53C5}"/>
    <cellStyle name="Millares 3 4 3 3 2 3 4" xfId="26546" xr:uid="{79881F2F-89FC-4C5A-9B99-98C824C42F3B}"/>
    <cellStyle name="Millares 3 4 3 3 2 4" xfId="13417" xr:uid="{369A8761-C6FF-4790-805A-AE66835BD6C5}"/>
    <cellStyle name="Millares 3 4 3 3 2 4 2" xfId="48427" xr:uid="{14F54F48-26E3-46B0-9D0A-60CC0FBD1560}"/>
    <cellStyle name="Millares 3 4 3 3 2 4 3" xfId="30922" xr:uid="{1A00A029-9F36-4943-B8AE-94DA7CEAD047}"/>
    <cellStyle name="Millares 3 4 3 3 2 5" xfId="39675" xr:uid="{B87210B7-F214-4757-AF9E-AE1CC6E9D85F}"/>
    <cellStyle name="Millares 3 4 3 3 2 6" xfId="22170" xr:uid="{CEA7D059-10F2-409F-A6A4-4C0088B24DAB}"/>
    <cellStyle name="Millares 3 4 3 3 3" xfId="5757" xr:uid="{00000000-0005-0000-0000-00001B170000}"/>
    <cellStyle name="Millares 3 4 3 3 3 2" xfId="10134" xr:uid="{00000000-0005-0000-0000-00001C170000}"/>
    <cellStyle name="Millares 3 4 3 3 3 2 2" xfId="18887" xr:uid="{EBD66183-0184-4110-89D2-899872061B68}"/>
    <cellStyle name="Millares 3 4 3 3 3 2 2 2" xfId="53897" xr:uid="{751FCF07-D82B-48BA-8653-5ADA8D70B6A4}"/>
    <cellStyle name="Millares 3 4 3 3 3 2 2 3" xfId="36392" xr:uid="{28E06665-5ADF-4C00-98C9-71576A7451D3}"/>
    <cellStyle name="Millares 3 4 3 3 3 2 3" xfId="45145" xr:uid="{7411883F-3D14-48E3-AD5E-C360EF23703A}"/>
    <cellStyle name="Millares 3 4 3 3 3 2 4" xfId="27640" xr:uid="{8E9684DB-5D51-45A1-A934-1CC3BED9A474}"/>
    <cellStyle name="Millares 3 4 3 3 3 3" xfId="14511" xr:uid="{64BE26B8-E659-469D-A675-F122356FC266}"/>
    <cellStyle name="Millares 3 4 3 3 3 3 2" xfId="49521" xr:uid="{804DA889-12E9-4FF2-847E-3721149F4970}"/>
    <cellStyle name="Millares 3 4 3 3 3 3 3" xfId="32016" xr:uid="{61F42E39-DA91-4213-B78A-53F39A67E1DC}"/>
    <cellStyle name="Millares 3 4 3 3 3 4" xfId="40769" xr:uid="{7530CC73-EB63-4AA0-AC3E-10ADDD69A4C3}"/>
    <cellStyle name="Millares 3 4 3 3 3 5" xfId="23264" xr:uid="{60283252-208E-4A8C-92E0-78B14EFD5753}"/>
    <cellStyle name="Millares 3 4 3 3 4" xfId="7946" xr:uid="{00000000-0005-0000-0000-00001D170000}"/>
    <cellStyle name="Millares 3 4 3 3 4 2" xfId="16699" xr:uid="{B9C8EB3E-72C2-4EEE-9741-ABCD247D3761}"/>
    <cellStyle name="Millares 3 4 3 3 4 2 2" xfId="51709" xr:uid="{33810BCA-F2AA-447B-B37B-5A82BE7C4DB4}"/>
    <cellStyle name="Millares 3 4 3 3 4 2 3" xfId="34204" xr:uid="{74A10CF1-E128-4064-AC42-276BF848B228}"/>
    <cellStyle name="Millares 3 4 3 3 4 3" xfId="42957" xr:uid="{A72F1654-9D2C-497D-8731-BF8086FC4208}"/>
    <cellStyle name="Millares 3 4 3 3 4 4" xfId="25452" xr:uid="{93DCA6B7-B272-45CC-B99D-4AEC07944E3B}"/>
    <cellStyle name="Millares 3 4 3 3 5" xfId="12323" xr:uid="{7D3693B7-7627-4B73-8976-4A74F7123B3B}"/>
    <cellStyle name="Millares 3 4 3 3 5 2" xfId="47333" xr:uid="{2E045979-A1C7-4D62-99E1-82EF9E2E7F49}"/>
    <cellStyle name="Millares 3 4 3 3 5 3" xfId="29828" xr:uid="{EF8730BC-B075-473F-801F-0E10F3504946}"/>
    <cellStyle name="Millares 3 4 3 3 6" xfId="38581" xr:uid="{B82E6435-6317-4ADB-8211-02ECB0EB828D}"/>
    <cellStyle name="Millares 3 4 3 3 7" xfId="21076" xr:uid="{E1CCF631-E51E-4451-B46B-BA1A15BEEC8D}"/>
    <cellStyle name="Millares 3 4 3 4" xfId="4114" xr:uid="{00000000-0005-0000-0000-00001E170000}"/>
    <cellStyle name="Millares 3 4 3 4 2" xfId="6303" xr:uid="{00000000-0005-0000-0000-00001F170000}"/>
    <cellStyle name="Millares 3 4 3 4 2 2" xfId="10680" xr:uid="{00000000-0005-0000-0000-000020170000}"/>
    <cellStyle name="Millares 3 4 3 4 2 2 2" xfId="19433" xr:uid="{8B8EA5EE-753D-4543-BA26-CE34C25B2C5E}"/>
    <cellStyle name="Millares 3 4 3 4 2 2 2 2" xfId="54443" xr:uid="{EC32AF3F-1F8F-492A-B4B6-9A469318D29C}"/>
    <cellStyle name="Millares 3 4 3 4 2 2 2 3" xfId="36938" xr:uid="{8BB5DF65-8417-46EB-8B4D-B38AA6F07737}"/>
    <cellStyle name="Millares 3 4 3 4 2 2 3" xfId="45691" xr:uid="{7EF90478-8215-43D5-97A9-9E3BE13C2699}"/>
    <cellStyle name="Millares 3 4 3 4 2 2 4" xfId="28186" xr:uid="{6C6FA0B7-8DBC-49D1-8FA2-DF67D6F47A51}"/>
    <cellStyle name="Millares 3 4 3 4 2 3" xfId="15057" xr:uid="{2D7983CC-61F5-4709-B959-7E214BBDA710}"/>
    <cellStyle name="Millares 3 4 3 4 2 3 2" xfId="50067" xr:uid="{17137A9C-8E84-42E5-80A5-EB2333914885}"/>
    <cellStyle name="Millares 3 4 3 4 2 3 3" xfId="32562" xr:uid="{37815FA1-ABD0-4577-912B-8BF3C3F008AF}"/>
    <cellStyle name="Millares 3 4 3 4 2 4" xfId="41315" xr:uid="{99D619C0-0D64-4BA5-96D6-E3C399D03CC7}"/>
    <cellStyle name="Millares 3 4 3 4 2 5" xfId="23810" xr:uid="{02225F5E-1908-419F-9C39-14BB5891F44C}"/>
    <cellStyle name="Millares 3 4 3 4 3" xfId="8492" xr:uid="{00000000-0005-0000-0000-000021170000}"/>
    <cellStyle name="Millares 3 4 3 4 3 2" xfId="17245" xr:uid="{CE216C58-11D7-48FD-B1C3-966E8FBF46D3}"/>
    <cellStyle name="Millares 3 4 3 4 3 2 2" xfId="52255" xr:uid="{BC181AA8-3936-4442-85F5-72F2DECB8758}"/>
    <cellStyle name="Millares 3 4 3 4 3 2 3" xfId="34750" xr:uid="{CD12B017-29E5-4128-855D-63989F939F70}"/>
    <cellStyle name="Millares 3 4 3 4 3 3" xfId="43503" xr:uid="{C53F9D92-9CBE-4AEC-8FAA-3FE5107D29FA}"/>
    <cellStyle name="Millares 3 4 3 4 3 4" xfId="25998" xr:uid="{B2803BA7-B1AA-4CB8-8F4F-F34416E6B9B9}"/>
    <cellStyle name="Millares 3 4 3 4 4" xfId="12869" xr:uid="{3CEBB6D2-0D46-4357-8178-E935F90E228C}"/>
    <cellStyle name="Millares 3 4 3 4 4 2" xfId="47879" xr:uid="{61389051-DC39-4C3F-B941-A31842135CA5}"/>
    <cellStyle name="Millares 3 4 3 4 4 3" xfId="30374" xr:uid="{AB95460D-D442-42EA-A7E1-B6509E34EE03}"/>
    <cellStyle name="Millares 3 4 3 4 5" xfId="39127" xr:uid="{648CF74D-0929-41CE-89F3-7D229AB0698F}"/>
    <cellStyle name="Millares 3 4 3 4 6" xfId="21622" xr:uid="{CB53D240-1236-46EC-A691-B5B357F37920}"/>
    <cellStyle name="Millares 3 4 3 5" xfId="5209" xr:uid="{00000000-0005-0000-0000-000022170000}"/>
    <cellStyle name="Millares 3 4 3 5 2" xfId="9586" xr:uid="{00000000-0005-0000-0000-000023170000}"/>
    <cellStyle name="Millares 3 4 3 5 2 2" xfId="18339" xr:uid="{266F91FD-1B14-455B-BEAB-9173CDDC169A}"/>
    <cellStyle name="Millares 3 4 3 5 2 2 2" xfId="53349" xr:uid="{FCDE7DE3-A281-4C6A-B874-98FC62BAA985}"/>
    <cellStyle name="Millares 3 4 3 5 2 2 3" xfId="35844" xr:uid="{5CEE775A-F126-4CE4-8032-D9CFA858E51C}"/>
    <cellStyle name="Millares 3 4 3 5 2 3" xfId="44597" xr:uid="{23B8AECD-97E2-4ED3-985A-5AC8D2D2507E}"/>
    <cellStyle name="Millares 3 4 3 5 2 4" xfId="27092" xr:uid="{805AEE5B-AE77-4E13-B5BC-4BA24F453DDE}"/>
    <cellStyle name="Millares 3 4 3 5 3" xfId="13963" xr:uid="{F6998D3E-F842-45F6-80EB-453996D42058}"/>
    <cellStyle name="Millares 3 4 3 5 3 2" xfId="48973" xr:uid="{84FC3CDB-0607-4F42-B42F-752CACE10262}"/>
    <cellStyle name="Millares 3 4 3 5 3 3" xfId="31468" xr:uid="{16F7CB74-23E0-450F-85FB-2CBB09452622}"/>
    <cellStyle name="Millares 3 4 3 5 4" xfId="40221" xr:uid="{03CB476E-DE51-41C7-B05A-F9BB4F405D37}"/>
    <cellStyle name="Millares 3 4 3 5 5" xfId="22716" xr:uid="{B5C531D5-0652-4ECA-8F67-410BA6DFF1A2}"/>
    <cellStyle name="Millares 3 4 3 6" xfId="7398" xr:uid="{00000000-0005-0000-0000-000024170000}"/>
    <cellStyle name="Millares 3 4 3 6 2" xfId="16151" xr:uid="{9E42AC7E-F308-469C-9C34-BEF0F2FBF455}"/>
    <cellStyle name="Millares 3 4 3 6 2 2" xfId="51161" xr:uid="{7F4C48A6-8CDA-47D0-83FC-E865A3995129}"/>
    <cellStyle name="Millares 3 4 3 6 2 3" xfId="33656" xr:uid="{92460B96-8A08-48A8-B556-BACBDAFFE39E}"/>
    <cellStyle name="Millares 3 4 3 6 3" xfId="42409" xr:uid="{F7805CF8-CF0B-4D68-B8B3-168FE194A454}"/>
    <cellStyle name="Millares 3 4 3 6 4" xfId="24904" xr:uid="{28E52588-065B-4881-97A8-2619D81CF2EB}"/>
    <cellStyle name="Millares 3 4 3 7" xfId="11775" xr:uid="{86EE00C8-0AFE-4BD8-9FC4-690F28580104}"/>
    <cellStyle name="Millares 3 4 3 7 2" xfId="46785" xr:uid="{6E37608C-D891-45C6-A51C-3D0028439E4D}"/>
    <cellStyle name="Millares 3 4 3 7 3" xfId="29280" xr:uid="{D9A35507-745A-475F-85BF-C02887D9F1BD}"/>
    <cellStyle name="Millares 3 4 3 8" xfId="38033" xr:uid="{5904CBFD-FF82-45EB-99F0-022186C94AEE}"/>
    <cellStyle name="Millares 3 4 3 9" xfId="20528" xr:uid="{15715D41-F06B-491F-8468-72340D377E70}"/>
    <cellStyle name="Millares 3 4 4" xfId="2898" xr:uid="{00000000-0005-0000-0000-000025170000}"/>
    <cellStyle name="Millares 3 4 4 2" xfId="3177" xr:uid="{00000000-0005-0000-0000-000026170000}"/>
    <cellStyle name="Millares 3 4 4 2 2" xfId="3730" xr:uid="{00000000-0005-0000-0000-000027170000}"/>
    <cellStyle name="Millares 3 4 4 2 2 2" xfId="4826" xr:uid="{00000000-0005-0000-0000-000028170000}"/>
    <cellStyle name="Millares 3 4 4 2 2 2 2" xfId="7015" xr:uid="{00000000-0005-0000-0000-000029170000}"/>
    <cellStyle name="Millares 3 4 4 2 2 2 2 2" xfId="11392" xr:uid="{00000000-0005-0000-0000-00002A170000}"/>
    <cellStyle name="Millares 3 4 4 2 2 2 2 2 2" xfId="20145" xr:uid="{A4E8AC44-7823-410D-8718-075D9062AA64}"/>
    <cellStyle name="Millares 3 4 4 2 2 2 2 2 2 2" xfId="55155" xr:uid="{0DE8846F-5B5D-40A4-9855-692157FEB61D}"/>
    <cellStyle name="Millares 3 4 4 2 2 2 2 2 2 3" xfId="37650" xr:uid="{041BB4C9-A318-4D92-BB1C-9E58B34D6CFF}"/>
    <cellStyle name="Millares 3 4 4 2 2 2 2 2 3" xfId="46403" xr:uid="{77D202C6-E408-4639-B2F9-0EA0B4C4E427}"/>
    <cellStyle name="Millares 3 4 4 2 2 2 2 2 4" xfId="28898" xr:uid="{7498875B-9441-4EFF-A0B7-C41260F376F4}"/>
    <cellStyle name="Millares 3 4 4 2 2 2 2 3" xfId="15769" xr:uid="{02EFBBA7-E2B5-4589-97A0-F4AC280C356D}"/>
    <cellStyle name="Millares 3 4 4 2 2 2 2 3 2" xfId="50779" xr:uid="{6628E7CA-0CAA-421A-AAAB-B26D3E700C77}"/>
    <cellStyle name="Millares 3 4 4 2 2 2 2 3 3" xfId="33274" xr:uid="{AD2059E3-C234-4F74-BA2B-268B1EA786EE}"/>
    <cellStyle name="Millares 3 4 4 2 2 2 2 4" xfId="42027" xr:uid="{1748A3F4-BC2A-450A-9532-CC0EAC421F55}"/>
    <cellStyle name="Millares 3 4 4 2 2 2 2 5" xfId="24522" xr:uid="{A0069BCE-69D1-4486-B0AC-7041BC3C0DFC}"/>
    <cellStyle name="Millares 3 4 4 2 2 2 3" xfId="9204" xr:uid="{00000000-0005-0000-0000-00002B170000}"/>
    <cellStyle name="Millares 3 4 4 2 2 2 3 2" xfId="17957" xr:uid="{34FB0400-94CA-460D-974B-A63B79F0CAF9}"/>
    <cellStyle name="Millares 3 4 4 2 2 2 3 2 2" xfId="52967" xr:uid="{D9952668-4C6D-4112-BD90-0F1039C8E6D5}"/>
    <cellStyle name="Millares 3 4 4 2 2 2 3 2 3" xfId="35462" xr:uid="{397E0BDC-6F1D-4E40-973F-16496B64728E}"/>
    <cellStyle name="Millares 3 4 4 2 2 2 3 3" xfId="44215" xr:uid="{D980CBD3-2A27-4463-97F6-E7B8CA312A74}"/>
    <cellStyle name="Millares 3 4 4 2 2 2 3 4" xfId="26710" xr:uid="{CCCE9516-087E-41BF-9CE6-1067C2557B6B}"/>
    <cellStyle name="Millares 3 4 4 2 2 2 4" xfId="13581" xr:uid="{3E232B4B-F194-49D3-9E40-558F355252B5}"/>
    <cellStyle name="Millares 3 4 4 2 2 2 4 2" xfId="48591" xr:uid="{6433CC67-8215-4AD1-BB9D-C35E8B190D33}"/>
    <cellStyle name="Millares 3 4 4 2 2 2 4 3" xfId="31086" xr:uid="{A0D6288D-874D-4712-814D-992F1A63A8AE}"/>
    <cellStyle name="Millares 3 4 4 2 2 2 5" xfId="39839" xr:uid="{0CCD6EA9-0820-4354-ACE6-01CAB78DF04E}"/>
    <cellStyle name="Millares 3 4 4 2 2 2 6" xfId="22334" xr:uid="{A46C6971-1A13-4D53-ADAB-FDB78F9F25FD}"/>
    <cellStyle name="Millares 3 4 4 2 2 3" xfId="5921" xr:uid="{00000000-0005-0000-0000-00002C170000}"/>
    <cellStyle name="Millares 3 4 4 2 2 3 2" xfId="10298" xr:uid="{00000000-0005-0000-0000-00002D170000}"/>
    <cellStyle name="Millares 3 4 4 2 2 3 2 2" xfId="19051" xr:uid="{002B3D79-E736-4EFE-A62B-47FD15EBFE3F}"/>
    <cellStyle name="Millares 3 4 4 2 2 3 2 2 2" xfId="54061" xr:uid="{3A6234E0-E4F6-4AA8-995A-8B9EDF2418A7}"/>
    <cellStyle name="Millares 3 4 4 2 2 3 2 2 3" xfId="36556" xr:uid="{E2E03AB3-ECE4-4E14-87C2-6B5F23B11904}"/>
    <cellStyle name="Millares 3 4 4 2 2 3 2 3" xfId="45309" xr:uid="{2E3DDACB-F045-4DBF-A804-253A1499953B}"/>
    <cellStyle name="Millares 3 4 4 2 2 3 2 4" xfId="27804" xr:uid="{6AD83E8E-AEC8-4D18-973D-3B3840935A13}"/>
    <cellStyle name="Millares 3 4 4 2 2 3 3" xfId="14675" xr:uid="{6E82A2C9-2465-4624-98C4-1947A200BCC6}"/>
    <cellStyle name="Millares 3 4 4 2 2 3 3 2" xfId="49685" xr:uid="{61A19B0A-0516-4DE8-B7BE-86A2C229D28A}"/>
    <cellStyle name="Millares 3 4 4 2 2 3 3 3" xfId="32180" xr:uid="{478D349F-C86A-4D89-A3FC-6D6C78904684}"/>
    <cellStyle name="Millares 3 4 4 2 2 3 4" xfId="40933" xr:uid="{FD5EF850-CC02-4470-887C-A6B8B70BEE20}"/>
    <cellStyle name="Millares 3 4 4 2 2 3 5" xfId="23428" xr:uid="{19DF84E4-F7EB-4305-BA1F-97B2B0910932}"/>
    <cellStyle name="Millares 3 4 4 2 2 4" xfId="8110" xr:uid="{00000000-0005-0000-0000-00002E170000}"/>
    <cellStyle name="Millares 3 4 4 2 2 4 2" xfId="16863" xr:uid="{98F22DCE-1BBB-426E-A540-B1CF5C55069C}"/>
    <cellStyle name="Millares 3 4 4 2 2 4 2 2" xfId="51873" xr:uid="{D84038D3-AAD9-4480-A54C-ABB425537308}"/>
    <cellStyle name="Millares 3 4 4 2 2 4 2 3" xfId="34368" xr:uid="{14222C01-CB4A-4754-A71D-686825A8808A}"/>
    <cellStyle name="Millares 3 4 4 2 2 4 3" xfId="43121" xr:uid="{6E5F9BBC-90C2-4B0A-9D20-78D9BD48FC56}"/>
    <cellStyle name="Millares 3 4 4 2 2 4 4" xfId="25616" xr:uid="{1A40C950-E549-4603-96ED-74504BA99C36}"/>
    <cellStyle name="Millares 3 4 4 2 2 5" xfId="12487" xr:uid="{4E57DE8A-B0EB-4ED4-8A12-FAEB1564CB98}"/>
    <cellStyle name="Millares 3 4 4 2 2 5 2" xfId="47497" xr:uid="{55720B75-9DE6-4285-8C4C-C6D3E5210BFB}"/>
    <cellStyle name="Millares 3 4 4 2 2 5 3" xfId="29992" xr:uid="{55BEB6AA-91B6-4281-81A6-DCF760C2356E}"/>
    <cellStyle name="Millares 3 4 4 2 2 6" xfId="38745" xr:uid="{F1EC0064-CC5E-49CB-8AA6-86C26C70CC13}"/>
    <cellStyle name="Millares 3 4 4 2 2 7" xfId="21240" xr:uid="{4C2729C4-121C-4293-A3D7-E56B83731B4B}"/>
    <cellStyle name="Millares 3 4 4 2 3" xfId="4278" xr:uid="{00000000-0005-0000-0000-00002F170000}"/>
    <cellStyle name="Millares 3 4 4 2 3 2" xfId="6467" xr:uid="{00000000-0005-0000-0000-000030170000}"/>
    <cellStyle name="Millares 3 4 4 2 3 2 2" xfId="10844" xr:uid="{00000000-0005-0000-0000-000031170000}"/>
    <cellStyle name="Millares 3 4 4 2 3 2 2 2" xfId="19597" xr:uid="{F196E5EA-4981-4B56-91D5-DAA3D3B75DC1}"/>
    <cellStyle name="Millares 3 4 4 2 3 2 2 2 2" xfId="54607" xr:uid="{D17DACEE-FBC9-4FE8-8FAC-C1434FE6743A}"/>
    <cellStyle name="Millares 3 4 4 2 3 2 2 2 3" xfId="37102" xr:uid="{DEED1B73-546F-4040-AB32-5A36B037416D}"/>
    <cellStyle name="Millares 3 4 4 2 3 2 2 3" xfId="45855" xr:uid="{698346DC-3F01-4568-86AC-4049A141FA87}"/>
    <cellStyle name="Millares 3 4 4 2 3 2 2 4" xfId="28350" xr:uid="{2D58A033-5282-4629-81CC-1E6BEEFDB335}"/>
    <cellStyle name="Millares 3 4 4 2 3 2 3" xfId="15221" xr:uid="{DC22133A-BC94-4861-83C9-CFDCCCB2454D}"/>
    <cellStyle name="Millares 3 4 4 2 3 2 3 2" xfId="50231" xr:uid="{551352D8-3B7F-422B-9672-5056BE897A5F}"/>
    <cellStyle name="Millares 3 4 4 2 3 2 3 3" xfId="32726" xr:uid="{58476585-3438-46D4-BDDE-0FA29213D07A}"/>
    <cellStyle name="Millares 3 4 4 2 3 2 4" xfId="41479" xr:uid="{E75F60DE-A99F-458D-8A28-FFDC5367EEFD}"/>
    <cellStyle name="Millares 3 4 4 2 3 2 5" xfId="23974" xr:uid="{53F85842-DB0A-4523-8277-A4D71F30ACAA}"/>
    <cellStyle name="Millares 3 4 4 2 3 3" xfId="8656" xr:uid="{00000000-0005-0000-0000-000032170000}"/>
    <cellStyle name="Millares 3 4 4 2 3 3 2" xfId="17409" xr:uid="{275A394F-018B-4CEE-8497-79B1125480C7}"/>
    <cellStyle name="Millares 3 4 4 2 3 3 2 2" xfId="52419" xr:uid="{A09115BC-63CC-43DE-8509-674743238474}"/>
    <cellStyle name="Millares 3 4 4 2 3 3 2 3" xfId="34914" xr:uid="{56B853AF-7C9A-4383-AA6E-1E60EE3AD358}"/>
    <cellStyle name="Millares 3 4 4 2 3 3 3" xfId="43667" xr:uid="{5265788F-0F2F-4836-A5F9-636EE0C7B47A}"/>
    <cellStyle name="Millares 3 4 4 2 3 3 4" xfId="26162" xr:uid="{300CAB58-AAED-45AE-8550-60D42E32AD85}"/>
    <cellStyle name="Millares 3 4 4 2 3 4" xfId="13033" xr:uid="{A19DF0AC-2B82-4D75-890B-342503C9C9A1}"/>
    <cellStyle name="Millares 3 4 4 2 3 4 2" xfId="48043" xr:uid="{AEE18BA6-5F4D-464A-A4BA-FF2F6D2B9A8B}"/>
    <cellStyle name="Millares 3 4 4 2 3 4 3" xfId="30538" xr:uid="{8F5B2FB0-94BE-4855-B75C-C5E50198E980}"/>
    <cellStyle name="Millares 3 4 4 2 3 5" xfId="39291" xr:uid="{FCE9CD3D-4308-479C-8443-966EBD1E9501}"/>
    <cellStyle name="Millares 3 4 4 2 3 6" xfId="21786" xr:uid="{725BBAF6-B970-483D-BFBC-09F28EE95A87}"/>
    <cellStyle name="Millares 3 4 4 2 4" xfId="5373" xr:uid="{00000000-0005-0000-0000-000033170000}"/>
    <cellStyle name="Millares 3 4 4 2 4 2" xfId="9750" xr:uid="{00000000-0005-0000-0000-000034170000}"/>
    <cellStyle name="Millares 3 4 4 2 4 2 2" xfId="18503" xr:uid="{3B39D4E7-B059-495D-8E23-9272D0F99FE5}"/>
    <cellStyle name="Millares 3 4 4 2 4 2 2 2" xfId="53513" xr:uid="{2B90A7DF-643D-472E-B624-058BB449C8C2}"/>
    <cellStyle name="Millares 3 4 4 2 4 2 2 3" xfId="36008" xr:uid="{CFDF91E5-604C-4EE3-885B-8418B934916F}"/>
    <cellStyle name="Millares 3 4 4 2 4 2 3" xfId="44761" xr:uid="{17E8E6E7-7821-4569-A72B-F2EAC5BB449B}"/>
    <cellStyle name="Millares 3 4 4 2 4 2 4" xfId="27256" xr:uid="{F8C4F646-AE79-4352-A647-9255EE6000D7}"/>
    <cellStyle name="Millares 3 4 4 2 4 3" xfId="14127" xr:uid="{7F9C637F-7FCE-40B8-A4F0-DDBE4991B928}"/>
    <cellStyle name="Millares 3 4 4 2 4 3 2" xfId="49137" xr:uid="{8EF199EB-AC39-4E52-9F2D-B63267D16CD0}"/>
    <cellStyle name="Millares 3 4 4 2 4 3 3" xfId="31632" xr:uid="{2D738617-10ED-4C35-8164-1D0B3917A243}"/>
    <cellStyle name="Millares 3 4 4 2 4 4" xfId="40385" xr:uid="{8EC2B368-D37D-4698-B377-59A292DED8CD}"/>
    <cellStyle name="Millares 3 4 4 2 4 5" xfId="22880" xr:uid="{04D79254-430B-46CF-8091-75CA9CFC8E7E}"/>
    <cellStyle name="Millares 3 4 4 2 5" xfId="7562" xr:uid="{00000000-0005-0000-0000-000035170000}"/>
    <cellStyle name="Millares 3 4 4 2 5 2" xfId="16315" xr:uid="{CE410268-4F2D-4425-A4C9-90A52101A1AB}"/>
    <cellStyle name="Millares 3 4 4 2 5 2 2" xfId="51325" xr:uid="{6DA79BBA-45F8-4930-964C-79419D1E25FB}"/>
    <cellStyle name="Millares 3 4 4 2 5 2 3" xfId="33820" xr:uid="{6B63A421-22F6-4A0F-BE72-6C1FACE74F05}"/>
    <cellStyle name="Millares 3 4 4 2 5 3" xfId="42573" xr:uid="{BDD41B0B-3DFF-4413-BC57-E6B33D716347}"/>
    <cellStyle name="Millares 3 4 4 2 5 4" xfId="25068" xr:uid="{D05E40EC-B526-479B-8511-C0B9C9B5089F}"/>
    <cellStyle name="Millares 3 4 4 2 6" xfId="11939" xr:uid="{954BB739-BD54-4C96-B207-1ECBCD4D2CB3}"/>
    <cellStyle name="Millares 3 4 4 2 6 2" xfId="46949" xr:uid="{02F27458-2DCC-46B7-9842-90F950CBEB43}"/>
    <cellStyle name="Millares 3 4 4 2 6 3" xfId="29444" xr:uid="{4B56D840-D75C-42B0-B806-3E3C78361DA1}"/>
    <cellStyle name="Millares 3 4 4 2 7" xfId="38197" xr:uid="{9E9AB999-F251-4FE8-9E7E-A911667CE8CB}"/>
    <cellStyle name="Millares 3 4 4 2 8" xfId="20692" xr:uid="{406F0BEF-8752-4868-846F-28C28918650E}"/>
    <cellStyle name="Millares 3 4 4 3" xfId="3456" xr:uid="{00000000-0005-0000-0000-000036170000}"/>
    <cellStyle name="Millares 3 4 4 3 2" xfId="4552" xr:uid="{00000000-0005-0000-0000-000037170000}"/>
    <cellStyle name="Millares 3 4 4 3 2 2" xfId="6741" xr:uid="{00000000-0005-0000-0000-000038170000}"/>
    <cellStyle name="Millares 3 4 4 3 2 2 2" xfId="11118" xr:uid="{00000000-0005-0000-0000-000039170000}"/>
    <cellStyle name="Millares 3 4 4 3 2 2 2 2" xfId="19871" xr:uid="{CC0220F9-FC78-491F-B2DA-288DD514B9E4}"/>
    <cellStyle name="Millares 3 4 4 3 2 2 2 2 2" xfId="54881" xr:uid="{09C06A22-60DE-4475-8863-AEC5DA218817}"/>
    <cellStyle name="Millares 3 4 4 3 2 2 2 2 3" xfId="37376" xr:uid="{4C4F97C6-D69F-4FBA-BE4C-813749B6F1F9}"/>
    <cellStyle name="Millares 3 4 4 3 2 2 2 3" xfId="46129" xr:uid="{89F15614-7D8E-46CD-8762-785DAF3BE2CF}"/>
    <cellStyle name="Millares 3 4 4 3 2 2 2 4" xfId="28624" xr:uid="{8572E9FC-444A-4C01-B7BA-8ABDA1B339FC}"/>
    <cellStyle name="Millares 3 4 4 3 2 2 3" xfId="15495" xr:uid="{F27D5D83-D83E-48E8-A1C8-21A123FE222F}"/>
    <cellStyle name="Millares 3 4 4 3 2 2 3 2" xfId="50505" xr:uid="{C6E71FEC-64C7-40A4-BC73-54A514BCA19B}"/>
    <cellStyle name="Millares 3 4 4 3 2 2 3 3" xfId="33000" xr:uid="{EC573E8A-58F5-4AAB-9FCF-193E4A3BAC88}"/>
    <cellStyle name="Millares 3 4 4 3 2 2 4" xfId="41753" xr:uid="{B1C83C5A-40EB-4557-B7D4-B3358AF1CE45}"/>
    <cellStyle name="Millares 3 4 4 3 2 2 5" xfId="24248" xr:uid="{8BA8B1DA-C042-4CD9-AFD0-767EE891E47F}"/>
    <cellStyle name="Millares 3 4 4 3 2 3" xfId="8930" xr:uid="{00000000-0005-0000-0000-00003A170000}"/>
    <cellStyle name="Millares 3 4 4 3 2 3 2" xfId="17683" xr:uid="{7581E927-EDBB-4CB4-A422-F64840354376}"/>
    <cellStyle name="Millares 3 4 4 3 2 3 2 2" xfId="52693" xr:uid="{4C24DA5B-D0A0-4964-9676-655C5A4C1BB3}"/>
    <cellStyle name="Millares 3 4 4 3 2 3 2 3" xfId="35188" xr:uid="{39D319A8-1580-40ED-9169-1282F61B5DBE}"/>
    <cellStyle name="Millares 3 4 4 3 2 3 3" xfId="43941" xr:uid="{72BAFED9-FA23-45D0-BE41-1CC96F75C205}"/>
    <cellStyle name="Millares 3 4 4 3 2 3 4" xfId="26436" xr:uid="{154AF7D3-E3A3-4EBF-BE7D-A1E273466DF3}"/>
    <cellStyle name="Millares 3 4 4 3 2 4" xfId="13307" xr:uid="{F4808ED0-D6C6-4926-8D25-E1CB134D30C2}"/>
    <cellStyle name="Millares 3 4 4 3 2 4 2" xfId="48317" xr:uid="{1429CC0B-DE62-47CC-9003-AECFB2ACFB4A}"/>
    <cellStyle name="Millares 3 4 4 3 2 4 3" xfId="30812" xr:uid="{AB38D69D-4C67-44E2-BAA3-0435E983809B}"/>
    <cellStyle name="Millares 3 4 4 3 2 5" xfId="39565" xr:uid="{4F31B38F-C57A-4EB8-907C-08C163157082}"/>
    <cellStyle name="Millares 3 4 4 3 2 6" xfId="22060" xr:uid="{8B4BFD5B-ED58-4430-A3FE-B61B4F3BAFE7}"/>
    <cellStyle name="Millares 3 4 4 3 3" xfId="5647" xr:uid="{00000000-0005-0000-0000-00003B170000}"/>
    <cellStyle name="Millares 3 4 4 3 3 2" xfId="10024" xr:uid="{00000000-0005-0000-0000-00003C170000}"/>
    <cellStyle name="Millares 3 4 4 3 3 2 2" xfId="18777" xr:uid="{09CB5DE7-7631-445A-BA32-B254D0E38F24}"/>
    <cellStyle name="Millares 3 4 4 3 3 2 2 2" xfId="53787" xr:uid="{DC69FD5F-4444-4671-8751-25DAE23935C6}"/>
    <cellStyle name="Millares 3 4 4 3 3 2 2 3" xfId="36282" xr:uid="{6F46D30C-7835-4FBD-B670-DA5EDEF0B18B}"/>
    <cellStyle name="Millares 3 4 4 3 3 2 3" xfId="45035" xr:uid="{8949CEA9-C4E3-4222-A328-B275BC518CFC}"/>
    <cellStyle name="Millares 3 4 4 3 3 2 4" xfId="27530" xr:uid="{102F9EA0-9D70-4CF7-927C-A149DCD797F4}"/>
    <cellStyle name="Millares 3 4 4 3 3 3" xfId="14401" xr:uid="{00326D00-9F32-4057-AE63-2354BA563C95}"/>
    <cellStyle name="Millares 3 4 4 3 3 3 2" xfId="49411" xr:uid="{3FD40017-54A0-4BCE-B30E-B2FEB35F5657}"/>
    <cellStyle name="Millares 3 4 4 3 3 3 3" xfId="31906" xr:uid="{A2DA6DE1-FC99-4AA6-8F8A-EF59AB008C89}"/>
    <cellStyle name="Millares 3 4 4 3 3 4" xfId="40659" xr:uid="{F83AD1E1-B0D0-46C8-9E97-DF906E574431}"/>
    <cellStyle name="Millares 3 4 4 3 3 5" xfId="23154" xr:uid="{A5E2FA99-9731-43DF-A46D-68B1BD87F160}"/>
    <cellStyle name="Millares 3 4 4 3 4" xfId="7836" xr:uid="{00000000-0005-0000-0000-00003D170000}"/>
    <cellStyle name="Millares 3 4 4 3 4 2" xfId="16589" xr:uid="{BCD3A741-8819-4436-AFF8-032D90587B92}"/>
    <cellStyle name="Millares 3 4 4 3 4 2 2" xfId="51599" xr:uid="{FAF80B02-4ABF-42A4-9FE4-A676F196FC45}"/>
    <cellStyle name="Millares 3 4 4 3 4 2 3" xfId="34094" xr:uid="{9ABBD589-8578-4687-842D-E709D40EDE82}"/>
    <cellStyle name="Millares 3 4 4 3 4 3" xfId="42847" xr:uid="{2453262C-D34E-4A39-9F37-7087B23AB7BD}"/>
    <cellStyle name="Millares 3 4 4 3 4 4" xfId="25342" xr:uid="{13D75210-BEF7-41AD-90D0-2ECD34C9B487}"/>
    <cellStyle name="Millares 3 4 4 3 5" xfId="12213" xr:uid="{67BCCE74-2B0B-40CB-B056-361A54F3AB45}"/>
    <cellStyle name="Millares 3 4 4 3 5 2" xfId="47223" xr:uid="{9E7CAF27-2C0A-4A04-969D-04B71C6DE4C1}"/>
    <cellStyle name="Millares 3 4 4 3 5 3" xfId="29718" xr:uid="{A251EFDB-CE06-4FA9-B5B4-4C16A0847C4E}"/>
    <cellStyle name="Millares 3 4 4 3 6" xfId="38471" xr:uid="{89F69F53-7654-49CC-B04F-BBCBEF6F17C5}"/>
    <cellStyle name="Millares 3 4 4 3 7" xfId="20966" xr:uid="{596D44BA-B5F4-40DD-9B45-74FE194E0E3C}"/>
    <cellStyle name="Millares 3 4 4 4" xfId="4004" xr:uid="{00000000-0005-0000-0000-00003E170000}"/>
    <cellStyle name="Millares 3 4 4 4 2" xfId="6193" xr:uid="{00000000-0005-0000-0000-00003F170000}"/>
    <cellStyle name="Millares 3 4 4 4 2 2" xfId="10570" xr:uid="{00000000-0005-0000-0000-000040170000}"/>
    <cellStyle name="Millares 3 4 4 4 2 2 2" xfId="19323" xr:uid="{A65E2BDD-2ACA-4CDB-A73D-A651F45FC8AB}"/>
    <cellStyle name="Millares 3 4 4 4 2 2 2 2" xfId="54333" xr:uid="{08AB7A02-9E7F-4E68-B827-58E043FA382D}"/>
    <cellStyle name="Millares 3 4 4 4 2 2 2 3" xfId="36828" xr:uid="{35AE840F-845C-406D-9B49-333F86E24106}"/>
    <cellStyle name="Millares 3 4 4 4 2 2 3" xfId="45581" xr:uid="{5B25CD0E-FD5B-44AA-A593-F51BEC1868EC}"/>
    <cellStyle name="Millares 3 4 4 4 2 2 4" xfId="28076" xr:uid="{DC395A73-7C6A-49CD-BC64-0B863283BA06}"/>
    <cellStyle name="Millares 3 4 4 4 2 3" xfId="14947" xr:uid="{60A71C8C-AD3A-4B33-A8FC-AA8CC113AE2C}"/>
    <cellStyle name="Millares 3 4 4 4 2 3 2" xfId="49957" xr:uid="{28486CB4-3E6E-4FA2-93CF-E3807B1BC8A3}"/>
    <cellStyle name="Millares 3 4 4 4 2 3 3" xfId="32452" xr:uid="{3F376F98-8258-4A95-9F05-A0C78D77BC47}"/>
    <cellStyle name="Millares 3 4 4 4 2 4" xfId="41205" xr:uid="{F8D6F281-B48D-420F-A115-7194CAB4F0A6}"/>
    <cellStyle name="Millares 3 4 4 4 2 5" xfId="23700" xr:uid="{074F091B-C567-46B4-A8FC-9E9CD4616DD6}"/>
    <cellStyle name="Millares 3 4 4 4 3" xfId="8382" xr:uid="{00000000-0005-0000-0000-000041170000}"/>
    <cellStyle name="Millares 3 4 4 4 3 2" xfId="17135" xr:uid="{A8D1647A-FC17-407F-86AB-65F51A81C2D0}"/>
    <cellStyle name="Millares 3 4 4 4 3 2 2" xfId="52145" xr:uid="{9043BA58-6D15-492B-BC29-1C65987B509F}"/>
    <cellStyle name="Millares 3 4 4 4 3 2 3" xfId="34640" xr:uid="{E631728D-8D6E-4DD3-9A27-CEA4D505CBE4}"/>
    <cellStyle name="Millares 3 4 4 4 3 3" xfId="43393" xr:uid="{9F02E7CA-3FB6-4C9F-930B-FB253F8E2C71}"/>
    <cellStyle name="Millares 3 4 4 4 3 4" xfId="25888" xr:uid="{302FA5DA-F058-4916-9852-B70CBC71454F}"/>
    <cellStyle name="Millares 3 4 4 4 4" xfId="12759" xr:uid="{FD644B4E-694A-4A9C-AE3F-6784B8DD740C}"/>
    <cellStyle name="Millares 3 4 4 4 4 2" xfId="47769" xr:uid="{6149D08A-10FE-4A0A-B11E-B5AEE7D8FBEA}"/>
    <cellStyle name="Millares 3 4 4 4 4 3" xfId="30264" xr:uid="{AFD0B42F-B14E-42E0-B1A6-A8E3687550FE}"/>
    <cellStyle name="Millares 3 4 4 4 5" xfId="39017" xr:uid="{C6D9847E-F11F-4057-9028-6B020B7A5297}"/>
    <cellStyle name="Millares 3 4 4 4 6" xfId="21512" xr:uid="{FF5EE697-A109-4C6E-9480-8A5E41D643B0}"/>
    <cellStyle name="Millares 3 4 4 5" xfId="5099" xr:uid="{00000000-0005-0000-0000-000042170000}"/>
    <cellStyle name="Millares 3 4 4 5 2" xfId="9476" xr:uid="{00000000-0005-0000-0000-000043170000}"/>
    <cellStyle name="Millares 3 4 4 5 2 2" xfId="18229" xr:uid="{F9E0079F-A27E-4222-9629-DF4D06D0247E}"/>
    <cellStyle name="Millares 3 4 4 5 2 2 2" xfId="53239" xr:uid="{A8649F1C-7015-46E7-BC1F-776F60076798}"/>
    <cellStyle name="Millares 3 4 4 5 2 2 3" xfId="35734" xr:uid="{2DD625BB-71B3-421A-853B-3B3659B75F45}"/>
    <cellStyle name="Millares 3 4 4 5 2 3" xfId="44487" xr:uid="{37553122-899A-4261-9E39-D84FC0C43F3F}"/>
    <cellStyle name="Millares 3 4 4 5 2 4" xfId="26982" xr:uid="{3378C2DF-9E76-4BD5-ADEA-86C0B995CE9E}"/>
    <cellStyle name="Millares 3 4 4 5 3" xfId="13853" xr:uid="{35B40ED4-D504-404E-BD46-DBADF58087FD}"/>
    <cellStyle name="Millares 3 4 4 5 3 2" xfId="48863" xr:uid="{32E82636-F7BE-45E5-A329-017E7505C84B}"/>
    <cellStyle name="Millares 3 4 4 5 3 3" xfId="31358" xr:uid="{ED793BA2-0502-4B87-B14F-F7C3250F6C0F}"/>
    <cellStyle name="Millares 3 4 4 5 4" xfId="40111" xr:uid="{2DFD450F-7226-4097-A105-3A8FF4948034}"/>
    <cellStyle name="Millares 3 4 4 5 5" xfId="22606" xr:uid="{18BB24C0-436C-4F1D-A7DF-C90E957F81AB}"/>
    <cellStyle name="Millares 3 4 4 6" xfId="7288" xr:uid="{00000000-0005-0000-0000-000044170000}"/>
    <cellStyle name="Millares 3 4 4 6 2" xfId="16041" xr:uid="{AC9CE549-EA8D-4E98-B461-98EF3C3C56C4}"/>
    <cellStyle name="Millares 3 4 4 6 2 2" xfId="51051" xr:uid="{EE512FAB-0D7B-4AF6-A044-DC7426A641D5}"/>
    <cellStyle name="Millares 3 4 4 6 2 3" xfId="33546" xr:uid="{119FDDDF-E96F-49CA-BF28-72BE2619DC70}"/>
    <cellStyle name="Millares 3 4 4 6 3" xfId="42299" xr:uid="{A18FDF89-575A-431C-8251-40F489B8FEE8}"/>
    <cellStyle name="Millares 3 4 4 6 4" xfId="24794" xr:uid="{054B6F9B-187B-411F-B4EE-6387861A42BB}"/>
    <cellStyle name="Millares 3 4 4 7" xfId="11665" xr:uid="{EAB6C93A-02B8-46E0-845A-16B0BEC8F943}"/>
    <cellStyle name="Millares 3 4 4 7 2" xfId="46675" xr:uid="{514165B3-726C-4995-9FA8-89E463148CA5}"/>
    <cellStyle name="Millares 3 4 4 7 3" xfId="29170" xr:uid="{83F37165-1891-49D1-BD8C-5AD58A8826D1}"/>
    <cellStyle name="Millares 3 4 4 8" xfId="37923" xr:uid="{4958F3CD-65B8-46A0-8D37-1A20C9A1E76D}"/>
    <cellStyle name="Millares 3 4 4 9" xfId="20418" xr:uid="{9BDE82E9-4F88-44BB-9250-F89ADDF39763}"/>
    <cellStyle name="Millares 3 4 5" xfId="3127" xr:uid="{00000000-0005-0000-0000-000045170000}"/>
    <cellStyle name="Millares 3 4 5 2" xfId="3681" xr:uid="{00000000-0005-0000-0000-000046170000}"/>
    <cellStyle name="Millares 3 4 5 2 2" xfId="4777" xr:uid="{00000000-0005-0000-0000-000047170000}"/>
    <cellStyle name="Millares 3 4 5 2 2 2" xfId="6966" xr:uid="{00000000-0005-0000-0000-000048170000}"/>
    <cellStyle name="Millares 3 4 5 2 2 2 2" xfId="11343" xr:uid="{00000000-0005-0000-0000-000049170000}"/>
    <cellStyle name="Millares 3 4 5 2 2 2 2 2" xfId="20096" xr:uid="{8063E630-C5FE-4F27-B28B-A44094750F30}"/>
    <cellStyle name="Millares 3 4 5 2 2 2 2 2 2" xfId="55106" xr:uid="{6EA5989E-F50A-445D-B147-41624FF9CFD0}"/>
    <cellStyle name="Millares 3 4 5 2 2 2 2 2 3" xfId="37601" xr:uid="{4C801C3E-E767-4F92-B466-5E8C42838681}"/>
    <cellStyle name="Millares 3 4 5 2 2 2 2 3" xfId="46354" xr:uid="{1ABFA11A-1AFB-4BFD-B388-BB43121C8110}"/>
    <cellStyle name="Millares 3 4 5 2 2 2 2 4" xfId="28849" xr:uid="{E4B727A9-78BE-470A-A749-1E2358FC8EA3}"/>
    <cellStyle name="Millares 3 4 5 2 2 2 3" xfId="15720" xr:uid="{7E479C71-2FB0-4E5E-A10E-B8EC98FF4B66}"/>
    <cellStyle name="Millares 3 4 5 2 2 2 3 2" xfId="50730" xr:uid="{814B0DE5-997A-4716-8373-ACA331499E17}"/>
    <cellStyle name="Millares 3 4 5 2 2 2 3 3" xfId="33225" xr:uid="{E6D55879-F9AE-4881-ABC9-690DA16F6563}"/>
    <cellStyle name="Millares 3 4 5 2 2 2 4" xfId="41978" xr:uid="{51DF2137-7FA5-4E6F-990F-DD81F1503005}"/>
    <cellStyle name="Millares 3 4 5 2 2 2 5" xfId="24473" xr:uid="{C9E566BF-6C8F-44C4-B228-28A79B6F2A23}"/>
    <cellStyle name="Millares 3 4 5 2 2 3" xfId="9155" xr:uid="{00000000-0005-0000-0000-00004A170000}"/>
    <cellStyle name="Millares 3 4 5 2 2 3 2" xfId="17908" xr:uid="{1F75D22F-0D88-4A86-AF7F-79B6867562E3}"/>
    <cellStyle name="Millares 3 4 5 2 2 3 2 2" xfId="52918" xr:uid="{AE8B0343-2882-46F3-80B5-371DE6773C43}"/>
    <cellStyle name="Millares 3 4 5 2 2 3 2 3" xfId="35413" xr:uid="{B82DE995-5196-4551-BF9E-8C41E8FAAB93}"/>
    <cellStyle name="Millares 3 4 5 2 2 3 3" xfId="44166" xr:uid="{E3811540-0D3B-45BC-B2BC-5EFC3345726F}"/>
    <cellStyle name="Millares 3 4 5 2 2 3 4" xfId="26661" xr:uid="{224AF24B-8AB8-4F33-AA7E-B91A2324CE4D}"/>
    <cellStyle name="Millares 3 4 5 2 2 4" xfId="13532" xr:uid="{EB75B780-CBA5-4B49-A7A5-EE5A7612FBCD}"/>
    <cellStyle name="Millares 3 4 5 2 2 4 2" xfId="48542" xr:uid="{07B8DED4-9FB5-4877-B427-45A2D1438B9E}"/>
    <cellStyle name="Millares 3 4 5 2 2 4 3" xfId="31037" xr:uid="{E82F7C16-6A8E-493C-8F3C-5F2DCD437FCE}"/>
    <cellStyle name="Millares 3 4 5 2 2 5" xfId="39790" xr:uid="{7E5F6832-CCF6-47CD-83FA-C9C53D9868E9}"/>
    <cellStyle name="Millares 3 4 5 2 2 6" xfId="22285" xr:uid="{192E80F6-033A-452F-8DD4-50E011DD3B77}"/>
    <cellStyle name="Millares 3 4 5 2 3" xfId="5872" xr:uid="{00000000-0005-0000-0000-00004B170000}"/>
    <cellStyle name="Millares 3 4 5 2 3 2" xfId="10249" xr:uid="{00000000-0005-0000-0000-00004C170000}"/>
    <cellStyle name="Millares 3 4 5 2 3 2 2" xfId="19002" xr:uid="{E9AE0F1F-508C-4D4E-8E88-5332E9654B4E}"/>
    <cellStyle name="Millares 3 4 5 2 3 2 2 2" xfId="54012" xr:uid="{9BAA9C3A-7295-421A-87E0-A3785B002B51}"/>
    <cellStyle name="Millares 3 4 5 2 3 2 2 3" xfId="36507" xr:uid="{4311EF7C-1866-468E-8D1D-CC8B360DD758}"/>
    <cellStyle name="Millares 3 4 5 2 3 2 3" xfId="45260" xr:uid="{20E5F2BF-BFB7-46EF-A2AD-071829E9805C}"/>
    <cellStyle name="Millares 3 4 5 2 3 2 4" xfId="27755" xr:uid="{04EAF308-A212-4204-A68D-1B6695DB77BC}"/>
    <cellStyle name="Millares 3 4 5 2 3 3" xfId="14626" xr:uid="{016B1D16-2235-44F7-BCB6-E579D407EFFA}"/>
    <cellStyle name="Millares 3 4 5 2 3 3 2" xfId="49636" xr:uid="{39F861E2-ABE1-4A0F-83D4-53FF01DE01E7}"/>
    <cellStyle name="Millares 3 4 5 2 3 3 3" xfId="32131" xr:uid="{95B4778F-1ED4-4504-BBBB-A9FC212E61ED}"/>
    <cellStyle name="Millares 3 4 5 2 3 4" xfId="40884" xr:uid="{36F4B5EC-72F1-4938-8452-A01F5E31F0D7}"/>
    <cellStyle name="Millares 3 4 5 2 3 5" xfId="23379" xr:uid="{D70DB85D-DF7E-4A4A-B96E-07269EA9FEAD}"/>
    <cellStyle name="Millares 3 4 5 2 4" xfId="8061" xr:uid="{00000000-0005-0000-0000-00004D170000}"/>
    <cellStyle name="Millares 3 4 5 2 4 2" xfId="16814" xr:uid="{4607AEF4-AD01-423B-B3D3-F2773210DB8A}"/>
    <cellStyle name="Millares 3 4 5 2 4 2 2" xfId="51824" xr:uid="{B843EA8E-7E6E-4CAB-ABA0-0B8651349821}"/>
    <cellStyle name="Millares 3 4 5 2 4 2 3" xfId="34319" xr:uid="{DB68E10A-621C-4371-91DC-0347E93447EE}"/>
    <cellStyle name="Millares 3 4 5 2 4 3" xfId="43072" xr:uid="{EF68218C-5A84-499A-8474-DACF016F929D}"/>
    <cellStyle name="Millares 3 4 5 2 4 4" xfId="25567" xr:uid="{D44A4F95-10FE-42D4-8F13-61A890AFB039}"/>
    <cellStyle name="Millares 3 4 5 2 5" xfId="12438" xr:uid="{8F6A66D3-DB15-4827-BB5A-17A48A26F484}"/>
    <cellStyle name="Millares 3 4 5 2 5 2" xfId="47448" xr:uid="{2028F770-4BEB-4DAA-B06E-2CE303C0F536}"/>
    <cellStyle name="Millares 3 4 5 2 5 3" xfId="29943" xr:uid="{E64F0E95-F684-4CAA-AF61-D0CEB2148C47}"/>
    <cellStyle name="Millares 3 4 5 2 6" xfId="38696" xr:uid="{533E236D-078D-44B0-808C-45B08FD80537}"/>
    <cellStyle name="Millares 3 4 5 2 7" xfId="21191" xr:uid="{72CC1B19-7192-4255-BDD6-3AC4927D3AE2}"/>
    <cellStyle name="Millares 3 4 5 3" xfId="4229" xr:uid="{00000000-0005-0000-0000-00004E170000}"/>
    <cellStyle name="Millares 3 4 5 3 2" xfId="6418" xr:uid="{00000000-0005-0000-0000-00004F170000}"/>
    <cellStyle name="Millares 3 4 5 3 2 2" xfId="10795" xr:uid="{00000000-0005-0000-0000-000050170000}"/>
    <cellStyle name="Millares 3 4 5 3 2 2 2" xfId="19548" xr:uid="{B3D5BEFA-BC95-4C9D-9CF5-31CC382AE31C}"/>
    <cellStyle name="Millares 3 4 5 3 2 2 2 2" xfId="54558" xr:uid="{A2B8933E-7698-419C-8160-C527E3427C2D}"/>
    <cellStyle name="Millares 3 4 5 3 2 2 2 3" xfId="37053" xr:uid="{F31B8E72-4D81-4583-BBEB-3AC9B020BE53}"/>
    <cellStyle name="Millares 3 4 5 3 2 2 3" xfId="45806" xr:uid="{B26213E2-652A-4345-8431-647076E7E35F}"/>
    <cellStyle name="Millares 3 4 5 3 2 2 4" xfId="28301" xr:uid="{47C4DDB1-5B2A-48AA-945E-E1468036AAA9}"/>
    <cellStyle name="Millares 3 4 5 3 2 3" xfId="15172" xr:uid="{48CBCA43-B85E-4417-9DB3-9091BDA724C1}"/>
    <cellStyle name="Millares 3 4 5 3 2 3 2" xfId="50182" xr:uid="{6BF6AF42-29F0-4B98-B0CE-30AEA48F585E}"/>
    <cellStyle name="Millares 3 4 5 3 2 3 3" xfId="32677" xr:uid="{D2F84F56-7E7A-4AB5-9D0E-D6210DBC0676}"/>
    <cellStyle name="Millares 3 4 5 3 2 4" xfId="41430" xr:uid="{A03CFF66-43F5-4E4B-8341-F66C3C1973A1}"/>
    <cellStyle name="Millares 3 4 5 3 2 5" xfId="23925" xr:uid="{CEFE672A-383D-4A9A-8B2C-40FF849F23D3}"/>
    <cellStyle name="Millares 3 4 5 3 3" xfId="8607" xr:uid="{00000000-0005-0000-0000-000051170000}"/>
    <cellStyle name="Millares 3 4 5 3 3 2" xfId="17360" xr:uid="{7C777662-036F-41AA-908A-321D0B5811F7}"/>
    <cellStyle name="Millares 3 4 5 3 3 2 2" xfId="52370" xr:uid="{215697D5-8CFC-41DA-B0EB-82AE4166E477}"/>
    <cellStyle name="Millares 3 4 5 3 3 2 3" xfId="34865" xr:uid="{8426FA4A-2F07-4FFD-BF02-0485F3760DA0}"/>
    <cellStyle name="Millares 3 4 5 3 3 3" xfId="43618" xr:uid="{5D177576-A890-4556-83EE-E6571656852A}"/>
    <cellStyle name="Millares 3 4 5 3 3 4" xfId="26113" xr:uid="{6D8D152E-06D3-4AFB-9BC6-51DFA820E321}"/>
    <cellStyle name="Millares 3 4 5 3 4" xfId="12984" xr:uid="{D129A4C8-47F7-4DA0-98AB-BB9EC1DD063D}"/>
    <cellStyle name="Millares 3 4 5 3 4 2" xfId="47994" xr:uid="{BDBAA8C6-CC31-4408-9550-F9DA6637D885}"/>
    <cellStyle name="Millares 3 4 5 3 4 3" xfId="30489" xr:uid="{4CDFA95E-8BC8-412B-BC49-8DB82371B1E5}"/>
    <cellStyle name="Millares 3 4 5 3 5" xfId="39242" xr:uid="{51C16D8A-2CE1-4AC9-9B2A-8FC3FF1A508A}"/>
    <cellStyle name="Millares 3 4 5 3 6" xfId="21737" xr:uid="{56A042F4-9DE2-44C6-B904-61BE96C53A2C}"/>
    <cellStyle name="Millares 3 4 5 4" xfId="5324" xr:uid="{00000000-0005-0000-0000-000052170000}"/>
    <cellStyle name="Millares 3 4 5 4 2" xfId="9701" xr:uid="{00000000-0005-0000-0000-000053170000}"/>
    <cellStyle name="Millares 3 4 5 4 2 2" xfId="18454" xr:uid="{A3806825-C595-427C-B960-F5C4C091CAB4}"/>
    <cellStyle name="Millares 3 4 5 4 2 2 2" xfId="53464" xr:uid="{D34CB36A-7626-4266-8DF6-101EDF9A28BD}"/>
    <cellStyle name="Millares 3 4 5 4 2 2 3" xfId="35959" xr:uid="{00256F6A-46B4-49CE-ACDA-C370BC44CF27}"/>
    <cellStyle name="Millares 3 4 5 4 2 3" xfId="44712" xr:uid="{1FDF0D19-EFA8-4461-BED1-01BF06605151}"/>
    <cellStyle name="Millares 3 4 5 4 2 4" xfId="27207" xr:uid="{71D8D2A5-A8B1-440B-A2A0-A20A22FE9BF9}"/>
    <cellStyle name="Millares 3 4 5 4 3" xfId="14078" xr:uid="{8D23AF91-C33F-4EF3-AD76-98AD410F6EA2}"/>
    <cellStyle name="Millares 3 4 5 4 3 2" xfId="49088" xr:uid="{E0448AAC-8459-4AFB-8C3E-3BC4C26ACDAD}"/>
    <cellStyle name="Millares 3 4 5 4 3 3" xfId="31583" xr:uid="{E40AD057-E985-448F-A44E-155D45159937}"/>
    <cellStyle name="Millares 3 4 5 4 4" xfId="40336" xr:uid="{4C39AE32-70F6-49DF-9CC5-AC3F15054B39}"/>
    <cellStyle name="Millares 3 4 5 4 5" xfId="22831" xr:uid="{79E03A5F-5F6B-45AF-A871-7122F38873A4}"/>
    <cellStyle name="Millares 3 4 5 5" xfId="7513" xr:uid="{00000000-0005-0000-0000-000054170000}"/>
    <cellStyle name="Millares 3 4 5 5 2" xfId="16266" xr:uid="{0351D2CD-6FF4-427E-98AE-681B6D70296E}"/>
    <cellStyle name="Millares 3 4 5 5 2 2" xfId="51276" xr:uid="{AB7315EB-5AB0-46F1-99A6-A665032D9E5B}"/>
    <cellStyle name="Millares 3 4 5 5 2 3" xfId="33771" xr:uid="{895AA452-3A33-4818-B39C-1E6CEE2CF26A}"/>
    <cellStyle name="Millares 3 4 5 5 3" xfId="42524" xr:uid="{6425CF11-07DD-4DBF-B2FE-B6EF7BECD2AD}"/>
    <cellStyle name="Millares 3 4 5 5 4" xfId="25019" xr:uid="{841FAB51-D349-4DF7-BAC7-9476A774B35F}"/>
    <cellStyle name="Millares 3 4 5 6" xfId="11890" xr:uid="{1E5AEB4F-469A-4215-8412-892A8CA86EB0}"/>
    <cellStyle name="Millares 3 4 5 6 2" xfId="46900" xr:uid="{966E38CA-0F84-4B15-8161-41B27873DA0C}"/>
    <cellStyle name="Millares 3 4 5 6 3" xfId="29395" xr:uid="{97F35CD6-65D3-4487-8EE0-5E5BA81AC94B}"/>
    <cellStyle name="Millares 3 4 5 7" xfId="38148" xr:uid="{0DC6786B-AC10-4028-87A5-C82182771FC9}"/>
    <cellStyle name="Millares 3 4 5 8" xfId="20643" xr:uid="{13516FAE-9608-40C9-A9C6-2EC5955BA996}"/>
    <cellStyle name="Millares 3 4 6" xfId="3406" xr:uid="{00000000-0005-0000-0000-000055170000}"/>
    <cellStyle name="Millares 3 4 6 2" xfId="4503" xr:uid="{00000000-0005-0000-0000-000056170000}"/>
    <cellStyle name="Millares 3 4 6 2 2" xfId="6692" xr:uid="{00000000-0005-0000-0000-000057170000}"/>
    <cellStyle name="Millares 3 4 6 2 2 2" xfId="11069" xr:uid="{00000000-0005-0000-0000-000058170000}"/>
    <cellStyle name="Millares 3 4 6 2 2 2 2" xfId="19822" xr:uid="{4EB3591B-E2E2-4621-86E3-B199816969F7}"/>
    <cellStyle name="Millares 3 4 6 2 2 2 2 2" xfId="54832" xr:uid="{48C30829-2673-4C89-A809-786AD5A0186B}"/>
    <cellStyle name="Millares 3 4 6 2 2 2 2 3" xfId="37327" xr:uid="{55CB5639-A106-4DDA-AFB9-A4C4BAEDC820}"/>
    <cellStyle name="Millares 3 4 6 2 2 2 3" xfId="46080" xr:uid="{A1FB4C2E-3844-41F7-88E6-25380BD96777}"/>
    <cellStyle name="Millares 3 4 6 2 2 2 4" xfId="28575" xr:uid="{790FE103-EA6D-482D-B058-E0CA9629D83C}"/>
    <cellStyle name="Millares 3 4 6 2 2 3" xfId="15446" xr:uid="{54C85115-486A-45FB-8F63-28CD9D2E94F0}"/>
    <cellStyle name="Millares 3 4 6 2 2 3 2" xfId="50456" xr:uid="{14AE16C2-2643-4403-B082-40134FA6F6DC}"/>
    <cellStyle name="Millares 3 4 6 2 2 3 3" xfId="32951" xr:uid="{A1A2C8D2-4CFD-4B5B-AC3B-692036D637DE}"/>
    <cellStyle name="Millares 3 4 6 2 2 4" xfId="41704" xr:uid="{B7EE8C6F-2D5A-47A1-8261-0A808FAA6360}"/>
    <cellStyle name="Millares 3 4 6 2 2 5" xfId="24199" xr:uid="{9B017822-7872-4DF0-94BE-DFFB1FCA6299}"/>
    <cellStyle name="Millares 3 4 6 2 3" xfId="8881" xr:uid="{00000000-0005-0000-0000-000059170000}"/>
    <cellStyle name="Millares 3 4 6 2 3 2" xfId="17634" xr:uid="{A4DFB284-976B-4423-B49D-A907F63A5613}"/>
    <cellStyle name="Millares 3 4 6 2 3 2 2" xfId="52644" xr:uid="{3E11961B-021F-4EEC-B5FD-C7D535FC869F}"/>
    <cellStyle name="Millares 3 4 6 2 3 2 3" xfId="35139" xr:uid="{5CA56068-8DB7-42FD-8E50-7F9869B3C117}"/>
    <cellStyle name="Millares 3 4 6 2 3 3" xfId="43892" xr:uid="{D838F32E-E826-41EA-88B0-409137984B4F}"/>
    <cellStyle name="Millares 3 4 6 2 3 4" xfId="26387" xr:uid="{01615619-DEC4-47CB-B784-C36D2BA7FEC3}"/>
    <cellStyle name="Millares 3 4 6 2 4" xfId="13258" xr:uid="{441F560B-56E1-4333-A272-D81332B95C19}"/>
    <cellStyle name="Millares 3 4 6 2 4 2" xfId="48268" xr:uid="{85637B82-FE25-4281-8BB6-448910E0C85C}"/>
    <cellStyle name="Millares 3 4 6 2 4 3" xfId="30763" xr:uid="{B970480D-D344-47B8-B1EE-4535BD93D0F4}"/>
    <cellStyle name="Millares 3 4 6 2 5" xfId="39516" xr:uid="{EB043011-54BF-4919-9EB0-5FE7B440AE5D}"/>
    <cellStyle name="Millares 3 4 6 2 6" xfId="22011" xr:uid="{0CBC3A8A-B8C6-4715-B0FF-53CDC9F54CFD}"/>
    <cellStyle name="Millares 3 4 6 3" xfId="5598" xr:uid="{00000000-0005-0000-0000-00005A170000}"/>
    <cellStyle name="Millares 3 4 6 3 2" xfId="9975" xr:uid="{00000000-0005-0000-0000-00005B170000}"/>
    <cellStyle name="Millares 3 4 6 3 2 2" xfId="18728" xr:uid="{9BE677C6-4CE3-4EE2-89F9-CC35C156488D}"/>
    <cellStyle name="Millares 3 4 6 3 2 2 2" xfId="53738" xr:uid="{7FE0B82C-8B46-4CFE-B296-2A3E24C3E1AE}"/>
    <cellStyle name="Millares 3 4 6 3 2 2 3" xfId="36233" xr:uid="{CA59AAA8-BD4A-4CB0-9CC6-6D0D06470B32}"/>
    <cellStyle name="Millares 3 4 6 3 2 3" xfId="44986" xr:uid="{F941BB27-9FDF-4808-B4D1-5D50BA7EEA91}"/>
    <cellStyle name="Millares 3 4 6 3 2 4" xfId="27481" xr:uid="{B92ACCC5-8E30-42C8-B927-B7C2950FF406}"/>
    <cellStyle name="Millares 3 4 6 3 3" xfId="14352" xr:uid="{36BB51D4-590B-4497-AF62-2FBB25EE2B73}"/>
    <cellStyle name="Millares 3 4 6 3 3 2" xfId="49362" xr:uid="{E2211CAA-F001-4482-A15A-92E3CE276648}"/>
    <cellStyle name="Millares 3 4 6 3 3 3" xfId="31857" xr:uid="{D8AAF914-32A0-4AE0-B990-A78B465408F0}"/>
    <cellStyle name="Millares 3 4 6 3 4" xfId="40610" xr:uid="{5F0BC980-B4E9-4C8D-8153-FEBFC5F586CC}"/>
    <cellStyle name="Millares 3 4 6 3 5" xfId="23105" xr:uid="{C9A7BAEE-150E-46F5-991F-22CE4D6A5883}"/>
    <cellStyle name="Millares 3 4 6 4" xfId="7787" xr:uid="{00000000-0005-0000-0000-00005C170000}"/>
    <cellStyle name="Millares 3 4 6 4 2" xfId="16540" xr:uid="{FEB79B04-D2A6-44CC-B47E-6C228558D190}"/>
    <cellStyle name="Millares 3 4 6 4 2 2" xfId="51550" xr:uid="{8FE61D43-6F8A-4887-BC5E-CCD9016D5DF3}"/>
    <cellStyle name="Millares 3 4 6 4 2 3" xfId="34045" xr:uid="{395F8F1A-DE57-4E53-A3BD-8295471E1AAE}"/>
    <cellStyle name="Millares 3 4 6 4 3" xfId="42798" xr:uid="{6BC0C4A2-8B56-47A7-86CB-418215F3CD4F}"/>
    <cellStyle name="Millares 3 4 6 4 4" xfId="25293" xr:uid="{8D1725DB-CB05-4745-911E-00D2F871458D}"/>
    <cellStyle name="Millares 3 4 6 5" xfId="12164" xr:uid="{CBEB687D-FD02-4700-BC15-648A5786E7B4}"/>
    <cellStyle name="Millares 3 4 6 5 2" xfId="47174" xr:uid="{B77527B1-B840-4292-82D5-B9D8ED39369E}"/>
    <cellStyle name="Millares 3 4 6 5 3" xfId="29669" xr:uid="{43ACCFA0-17D6-4642-89F5-F63B737A727E}"/>
    <cellStyle name="Millares 3 4 6 6" xfId="38422" xr:uid="{48503B09-25F3-41DF-8B87-27947C5900C2}"/>
    <cellStyle name="Millares 3 4 6 7" xfId="20917" xr:uid="{CF3B2029-0DD3-4C4C-A774-85069F2A7F97}"/>
    <cellStyle name="Millares 3 4 7" xfId="3956" xr:uid="{00000000-0005-0000-0000-00005D170000}"/>
    <cellStyle name="Millares 3 4 7 2" xfId="6145" xr:uid="{00000000-0005-0000-0000-00005E170000}"/>
    <cellStyle name="Millares 3 4 7 2 2" xfId="10522" xr:uid="{00000000-0005-0000-0000-00005F170000}"/>
    <cellStyle name="Millares 3 4 7 2 2 2" xfId="19275" xr:uid="{E8EEB574-7559-418B-BD4A-886A4A6E2D00}"/>
    <cellStyle name="Millares 3 4 7 2 2 2 2" xfId="54285" xr:uid="{B45AA568-5604-4227-AFF7-5398EC0DAB4D}"/>
    <cellStyle name="Millares 3 4 7 2 2 2 3" xfId="36780" xr:uid="{EAE0F6CF-FF0D-4534-82F2-9AF057BC91CD}"/>
    <cellStyle name="Millares 3 4 7 2 2 3" xfId="45533" xr:uid="{CB4F6B7E-E0D1-4568-B99A-1618674DC707}"/>
    <cellStyle name="Millares 3 4 7 2 2 4" xfId="28028" xr:uid="{212832DA-4569-416F-AB37-93AD410862E9}"/>
    <cellStyle name="Millares 3 4 7 2 3" xfId="14899" xr:uid="{0D65943B-64A7-4BE8-B598-5C05C48D1049}"/>
    <cellStyle name="Millares 3 4 7 2 3 2" xfId="49909" xr:uid="{984F8E66-92B6-4DB7-AD4D-E5C06FF91DE1}"/>
    <cellStyle name="Millares 3 4 7 2 3 3" xfId="32404" xr:uid="{11956686-33F4-471C-9A8E-2AD884CB0F9C}"/>
    <cellStyle name="Millares 3 4 7 2 4" xfId="41157" xr:uid="{F511EB6C-ED2C-4F33-93ED-13A43E3A2360}"/>
    <cellStyle name="Millares 3 4 7 2 5" xfId="23652" xr:uid="{2703EC52-D6F5-410C-AF13-2699F2141F42}"/>
    <cellStyle name="Millares 3 4 7 3" xfId="8334" xr:uid="{00000000-0005-0000-0000-000060170000}"/>
    <cellStyle name="Millares 3 4 7 3 2" xfId="17087" xr:uid="{7069F3CC-BD2C-414A-9E89-9A03FC50C2A6}"/>
    <cellStyle name="Millares 3 4 7 3 2 2" xfId="52097" xr:uid="{7F445127-178F-45ED-8C24-E3685632CB60}"/>
    <cellStyle name="Millares 3 4 7 3 2 3" xfId="34592" xr:uid="{F33EE382-2DFD-4EDF-A889-3B55749786E7}"/>
    <cellStyle name="Millares 3 4 7 3 3" xfId="43345" xr:uid="{2BE94DB5-AE4B-4052-B790-A268192B7AB4}"/>
    <cellStyle name="Millares 3 4 7 3 4" xfId="25840" xr:uid="{25F921CC-4191-488E-BBC0-A60C57527EEB}"/>
    <cellStyle name="Millares 3 4 7 4" xfId="12711" xr:uid="{C65D0ECA-3910-4CC2-94DE-6D5501F98B63}"/>
    <cellStyle name="Millares 3 4 7 4 2" xfId="47721" xr:uid="{F0DE9C39-0E1F-4BE8-8A8B-B00D6839C8B8}"/>
    <cellStyle name="Millares 3 4 7 4 3" xfId="30216" xr:uid="{B95B1343-7A02-4E27-9CCA-EB6E93CC6FE8}"/>
    <cellStyle name="Millares 3 4 7 5" xfId="38969" xr:uid="{FA381AD3-337A-4C18-BDF1-7182EA3C512B}"/>
    <cellStyle name="Millares 3 4 7 6" xfId="21464" xr:uid="{DE5517FD-7AA1-48C9-A268-53671D90B5D7}"/>
    <cellStyle name="Millares 3 4 8" xfId="5051" xr:uid="{00000000-0005-0000-0000-000061170000}"/>
    <cellStyle name="Millares 3 4 8 2" xfId="9428" xr:uid="{00000000-0005-0000-0000-000062170000}"/>
    <cellStyle name="Millares 3 4 8 2 2" xfId="18181" xr:uid="{18A48D97-7A3C-4153-B22F-CB099CDFE218}"/>
    <cellStyle name="Millares 3 4 8 2 2 2" xfId="53191" xr:uid="{5E341330-2636-44F5-A422-C0DE4F836DEF}"/>
    <cellStyle name="Millares 3 4 8 2 2 3" xfId="35686" xr:uid="{2DA700BA-529F-42A4-8EFD-922EACCE4499}"/>
    <cellStyle name="Millares 3 4 8 2 3" xfId="44439" xr:uid="{362907C6-7595-434B-99FD-D33F05E5613A}"/>
    <cellStyle name="Millares 3 4 8 2 4" xfId="26934" xr:uid="{6D84453C-AF0A-4D78-BA04-DE24B72A7A72}"/>
    <cellStyle name="Millares 3 4 8 3" xfId="13805" xr:uid="{0E0B7ABD-FA05-42FB-AEEF-36DAC23E9C95}"/>
    <cellStyle name="Millares 3 4 8 3 2" xfId="48815" xr:uid="{8F321A3D-45B2-4499-8811-971F3452D436}"/>
    <cellStyle name="Millares 3 4 8 3 3" xfId="31310" xr:uid="{CF65DBAC-2894-4EA9-970B-E95E40F2A1FE}"/>
    <cellStyle name="Millares 3 4 8 4" xfId="40063" xr:uid="{6B463599-2D06-4A95-B221-2A90F8B79A82}"/>
    <cellStyle name="Millares 3 4 8 5" xfId="22558" xr:uid="{D5E63AB9-BFBD-408F-90DE-C767287E63A6}"/>
    <cellStyle name="Millares 3 4 9" xfId="7240" xr:uid="{00000000-0005-0000-0000-000063170000}"/>
    <cellStyle name="Millares 3 4 9 2" xfId="15993" xr:uid="{EB73642C-AD6C-493D-B9B6-536D901A2D25}"/>
    <cellStyle name="Millares 3 4 9 2 2" xfId="51003" xr:uid="{12979B42-9F33-461F-ACCF-F62343955AE6}"/>
    <cellStyle name="Millares 3 4 9 2 3" xfId="33498" xr:uid="{F66B8128-3F08-47C2-BA8A-87701F629514}"/>
    <cellStyle name="Millares 3 4 9 3" xfId="42251" xr:uid="{B45FB3E4-DC26-43CE-AA79-58262D93EFCB}"/>
    <cellStyle name="Millares 3 4 9 4" xfId="24746" xr:uid="{2F70C62F-A9B7-476C-BE12-90CC9F835C63}"/>
    <cellStyle name="Millares 3 5" xfId="2918" xr:uid="{00000000-0005-0000-0000-000064170000}"/>
    <cellStyle name="Millares 3 5 10" xfId="20437" xr:uid="{FFB694D6-B531-4B32-BE3E-AB10822DFCAF}"/>
    <cellStyle name="Millares 3 5 2" xfId="3032" xr:uid="{00000000-0005-0000-0000-000065170000}"/>
    <cellStyle name="Millares 3 5 2 2" xfId="3308" xr:uid="{00000000-0005-0000-0000-000066170000}"/>
    <cellStyle name="Millares 3 5 2 2 2" xfId="3861" xr:uid="{00000000-0005-0000-0000-000067170000}"/>
    <cellStyle name="Millares 3 5 2 2 2 2" xfId="4957" xr:uid="{00000000-0005-0000-0000-000068170000}"/>
    <cellStyle name="Millares 3 5 2 2 2 2 2" xfId="7146" xr:uid="{00000000-0005-0000-0000-000069170000}"/>
    <cellStyle name="Millares 3 5 2 2 2 2 2 2" xfId="11523" xr:uid="{00000000-0005-0000-0000-00006A170000}"/>
    <cellStyle name="Millares 3 5 2 2 2 2 2 2 2" xfId="20276" xr:uid="{267FD659-DAF2-48AC-8A2B-D6B827D27860}"/>
    <cellStyle name="Millares 3 5 2 2 2 2 2 2 2 2" xfId="55286" xr:uid="{D2F623B5-7B71-4CBB-A613-2AA868E8C27A}"/>
    <cellStyle name="Millares 3 5 2 2 2 2 2 2 2 3" xfId="37781" xr:uid="{A05A7992-5E9F-46F5-A5DD-E8EF11F8112C}"/>
    <cellStyle name="Millares 3 5 2 2 2 2 2 2 3" xfId="46534" xr:uid="{C480D161-C6CC-4D21-BBB0-A9EB0956F6F9}"/>
    <cellStyle name="Millares 3 5 2 2 2 2 2 2 4" xfId="29029" xr:uid="{2DCD7004-93DE-4095-A00D-7D693A4A7EA6}"/>
    <cellStyle name="Millares 3 5 2 2 2 2 2 3" xfId="15900" xr:uid="{DC29C210-5021-47E0-B51E-7B20A37235A3}"/>
    <cellStyle name="Millares 3 5 2 2 2 2 2 3 2" xfId="50910" xr:uid="{F8088726-2E1F-45A3-A0A0-5D9CA5925EB2}"/>
    <cellStyle name="Millares 3 5 2 2 2 2 2 3 3" xfId="33405" xr:uid="{644A210A-6BC4-4022-B11C-8DA3EDEC1A6E}"/>
    <cellStyle name="Millares 3 5 2 2 2 2 2 4" xfId="42158" xr:uid="{7B6E5283-E94B-4AFC-A14B-2EA7424CCC41}"/>
    <cellStyle name="Millares 3 5 2 2 2 2 2 5" xfId="24653" xr:uid="{8C761C57-83A0-48AF-BA31-376FC05C2D5D}"/>
    <cellStyle name="Millares 3 5 2 2 2 2 3" xfId="9335" xr:uid="{00000000-0005-0000-0000-00006B170000}"/>
    <cellStyle name="Millares 3 5 2 2 2 2 3 2" xfId="18088" xr:uid="{0241F11C-8E0D-442D-BD52-D62A37F80C7D}"/>
    <cellStyle name="Millares 3 5 2 2 2 2 3 2 2" xfId="53098" xr:uid="{D391B6C5-CEDC-4DDF-B5DA-9845B9C16FDE}"/>
    <cellStyle name="Millares 3 5 2 2 2 2 3 2 3" xfId="35593" xr:uid="{9595996D-D393-410E-85A0-843889BF875E}"/>
    <cellStyle name="Millares 3 5 2 2 2 2 3 3" xfId="44346" xr:uid="{6E1C00C7-4B54-48AD-AB9F-E27DB5817571}"/>
    <cellStyle name="Millares 3 5 2 2 2 2 3 4" xfId="26841" xr:uid="{F6B21197-80A3-4FD9-9127-883B094E6FD5}"/>
    <cellStyle name="Millares 3 5 2 2 2 2 4" xfId="13712" xr:uid="{21BCC513-071B-40F0-990A-172D7794E529}"/>
    <cellStyle name="Millares 3 5 2 2 2 2 4 2" xfId="48722" xr:uid="{8BEF6A82-920D-4EF2-B6CA-16B7EB3EC198}"/>
    <cellStyle name="Millares 3 5 2 2 2 2 4 3" xfId="31217" xr:uid="{DCAF72BE-6954-43B6-AAB5-AED74CD9F593}"/>
    <cellStyle name="Millares 3 5 2 2 2 2 5" xfId="39970" xr:uid="{643B1A90-B71C-41B2-8F9E-54E50419AD34}"/>
    <cellStyle name="Millares 3 5 2 2 2 2 6" xfId="22465" xr:uid="{164E0F9F-D3DE-4B8A-A14D-9038237F6E89}"/>
    <cellStyle name="Millares 3 5 2 2 2 3" xfId="6052" xr:uid="{00000000-0005-0000-0000-00006C170000}"/>
    <cellStyle name="Millares 3 5 2 2 2 3 2" xfId="10429" xr:uid="{00000000-0005-0000-0000-00006D170000}"/>
    <cellStyle name="Millares 3 5 2 2 2 3 2 2" xfId="19182" xr:uid="{FED61AF0-163F-49C5-990F-FB65E5558A93}"/>
    <cellStyle name="Millares 3 5 2 2 2 3 2 2 2" xfId="54192" xr:uid="{D8AC97FA-80F1-43D4-A315-FC48D2570B95}"/>
    <cellStyle name="Millares 3 5 2 2 2 3 2 2 3" xfId="36687" xr:uid="{834CABAA-ABBB-436D-AAAC-54F0D161EC05}"/>
    <cellStyle name="Millares 3 5 2 2 2 3 2 3" xfId="45440" xr:uid="{0D8D10E9-4D7A-4504-B63F-948402C225AE}"/>
    <cellStyle name="Millares 3 5 2 2 2 3 2 4" xfId="27935" xr:uid="{5293FBAD-AE44-4AEE-8E71-49B38EBB868E}"/>
    <cellStyle name="Millares 3 5 2 2 2 3 3" xfId="14806" xr:uid="{8336E8FD-949C-4162-9CF2-ED20E20551FD}"/>
    <cellStyle name="Millares 3 5 2 2 2 3 3 2" xfId="49816" xr:uid="{77DFC6D0-CAF3-41FA-A13C-E1474F1EF4BD}"/>
    <cellStyle name="Millares 3 5 2 2 2 3 3 3" xfId="32311" xr:uid="{8F8F7997-91A5-4007-A84A-18F9222BFABC}"/>
    <cellStyle name="Millares 3 5 2 2 2 3 4" xfId="41064" xr:uid="{1D499C9E-4BF6-40EE-8311-A1D9D161491E}"/>
    <cellStyle name="Millares 3 5 2 2 2 3 5" xfId="23559" xr:uid="{66760A20-1315-4F6B-897A-E68CAB70A4E2}"/>
    <cellStyle name="Millares 3 5 2 2 2 4" xfId="8241" xr:uid="{00000000-0005-0000-0000-00006E170000}"/>
    <cellStyle name="Millares 3 5 2 2 2 4 2" xfId="16994" xr:uid="{F48C237E-A561-423A-BBF2-C42E347118F8}"/>
    <cellStyle name="Millares 3 5 2 2 2 4 2 2" xfId="52004" xr:uid="{C68BD2A2-295E-4B8E-B31E-84D153E928D6}"/>
    <cellStyle name="Millares 3 5 2 2 2 4 2 3" xfId="34499" xr:uid="{EB48C1E4-5219-4F1F-B0F4-2D7B9ED76EAB}"/>
    <cellStyle name="Millares 3 5 2 2 2 4 3" xfId="43252" xr:uid="{45B35CF4-1432-47B6-8013-54D34192CF82}"/>
    <cellStyle name="Millares 3 5 2 2 2 4 4" xfId="25747" xr:uid="{6FBF5E2E-A031-45A5-B1F1-DF35F9996835}"/>
    <cellStyle name="Millares 3 5 2 2 2 5" xfId="12618" xr:uid="{7BEFFC99-E042-4790-A6D9-4E504E119428}"/>
    <cellStyle name="Millares 3 5 2 2 2 5 2" xfId="47628" xr:uid="{FECD41F8-20BA-4544-95C8-AC3031C22541}"/>
    <cellStyle name="Millares 3 5 2 2 2 5 3" xfId="30123" xr:uid="{45C710A7-F59E-4149-816A-158EA6FA2F38}"/>
    <cellStyle name="Millares 3 5 2 2 2 6" xfId="38876" xr:uid="{3A3139A6-2FC5-413F-A8D2-0D87A7FFD83A}"/>
    <cellStyle name="Millares 3 5 2 2 2 7" xfId="21371" xr:uid="{EBC511A0-A7FD-40E6-A536-5898013C9627}"/>
    <cellStyle name="Millares 3 5 2 2 3" xfId="4409" xr:uid="{00000000-0005-0000-0000-00006F170000}"/>
    <cellStyle name="Millares 3 5 2 2 3 2" xfId="6598" xr:uid="{00000000-0005-0000-0000-000070170000}"/>
    <cellStyle name="Millares 3 5 2 2 3 2 2" xfId="10975" xr:uid="{00000000-0005-0000-0000-000071170000}"/>
    <cellStyle name="Millares 3 5 2 2 3 2 2 2" xfId="19728" xr:uid="{1315F27B-03F8-4E53-B030-DFCD99C7E254}"/>
    <cellStyle name="Millares 3 5 2 2 3 2 2 2 2" xfId="54738" xr:uid="{6FD5E074-6816-4EB7-B047-B1D9356DC998}"/>
    <cellStyle name="Millares 3 5 2 2 3 2 2 2 3" xfId="37233" xr:uid="{28C18308-AA8D-46D9-9798-238E0113ABCC}"/>
    <cellStyle name="Millares 3 5 2 2 3 2 2 3" xfId="45986" xr:uid="{BF2BE1CF-F058-4A72-A9E6-77B91048B6E9}"/>
    <cellStyle name="Millares 3 5 2 2 3 2 2 4" xfId="28481" xr:uid="{F51EDA3F-3021-43C1-99C8-ED8DAFBE0378}"/>
    <cellStyle name="Millares 3 5 2 2 3 2 3" xfId="15352" xr:uid="{8AE9397C-9FEE-47B3-89C4-52947AB0B850}"/>
    <cellStyle name="Millares 3 5 2 2 3 2 3 2" xfId="50362" xr:uid="{B14B9102-1EEF-407D-A726-39CF626EE936}"/>
    <cellStyle name="Millares 3 5 2 2 3 2 3 3" xfId="32857" xr:uid="{7C9CCBE2-1782-4887-A00D-483470D92805}"/>
    <cellStyle name="Millares 3 5 2 2 3 2 4" xfId="41610" xr:uid="{1C2BE721-EF84-4366-8572-9E0EBC4867DC}"/>
    <cellStyle name="Millares 3 5 2 2 3 2 5" xfId="24105" xr:uid="{E82C4C2C-C439-4C1F-8745-B9BA65BDD3F8}"/>
    <cellStyle name="Millares 3 5 2 2 3 3" xfId="8787" xr:uid="{00000000-0005-0000-0000-000072170000}"/>
    <cellStyle name="Millares 3 5 2 2 3 3 2" xfId="17540" xr:uid="{3A3A26E8-5357-479E-ACB9-8CC9CC772C78}"/>
    <cellStyle name="Millares 3 5 2 2 3 3 2 2" xfId="52550" xr:uid="{756534AB-EED4-444D-A306-B257C21AFB81}"/>
    <cellStyle name="Millares 3 5 2 2 3 3 2 3" xfId="35045" xr:uid="{8EA756F7-7A74-4536-8549-788F6E1FAC92}"/>
    <cellStyle name="Millares 3 5 2 2 3 3 3" xfId="43798" xr:uid="{824C70EB-A6B4-455E-BA8B-0A3E7BE7DB04}"/>
    <cellStyle name="Millares 3 5 2 2 3 3 4" xfId="26293" xr:uid="{6AE74923-26E1-4EF7-A143-824643F92046}"/>
    <cellStyle name="Millares 3 5 2 2 3 4" xfId="13164" xr:uid="{CA6C381C-FFE8-4DC3-BE9B-44A1F5CA9D98}"/>
    <cellStyle name="Millares 3 5 2 2 3 4 2" xfId="48174" xr:uid="{14544D46-EF98-414B-BCCB-CD90098917B6}"/>
    <cellStyle name="Millares 3 5 2 2 3 4 3" xfId="30669" xr:uid="{218E39D1-DDE5-48BF-A1D0-2C361E47E9C4}"/>
    <cellStyle name="Millares 3 5 2 2 3 5" xfId="39422" xr:uid="{1F28C685-12FE-4FFE-8377-2B663688E9F8}"/>
    <cellStyle name="Millares 3 5 2 2 3 6" xfId="21917" xr:uid="{EF467300-A614-4B9A-AF55-9F6E9D7A53C7}"/>
    <cellStyle name="Millares 3 5 2 2 4" xfId="5504" xr:uid="{00000000-0005-0000-0000-000073170000}"/>
    <cellStyle name="Millares 3 5 2 2 4 2" xfId="9881" xr:uid="{00000000-0005-0000-0000-000074170000}"/>
    <cellStyle name="Millares 3 5 2 2 4 2 2" xfId="18634" xr:uid="{E2440D2C-32BD-489F-9ADD-206514DB10AD}"/>
    <cellStyle name="Millares 3 5 2 2 4 2 2 2" xfId="53644" xr:uid="{AC96E2FB-B7F2-4090-AC59-75CC9EAB9BA1}"/>
    <cellStyle name="Millares 3 5 2 2 4 2 2 3" xfId="36139" xr:uid="{BEF5F43B-B037-4D7D-B279-38DAB4F1F3A7}"/>
    <cellStyle name="Millares 3 5 2 2 4 2 3" xfId="44892" xr:uid="{31643EE9-4942-4F5B-B0D0-97FD563F13D6}"/>
    <cellStyle name="Millares 3 5 2 2 4 2 4" xfId="27387" xr:uid="{E4734245-2B7F-4812-9A8E-559ED8FCA826}"/>
    <cellStyle name="Millares 3 5 2 2 4 3" xfId="14258" xr:uid="{9843DDC1-D1FD-44BD-BBD1-8589274DBA4A}"/>
    <cellStyle name="Millares 3 5 2 2 4 3 2" xfId="49268" xr:uid="{C4C705BD-6C33-46A6-8410-AB8FFA84BAD8}"/>
    <cellStyle name="Millares 3 5 2 2 4 3 3" xfId="31763" xr:uid="{C1B6A2D0-BDA2-43A7-99F7-E633A4923B7E}"/>
    <cellStyle name="Millares 3 5 2 2 4 4" xfId="40516" xr:uid="{214DA268-10BA-4BD6-B994-E9512CCBE6EF}"/>
    <cellStyle name="Millares 3 5 2 2 4 5" xfId="23011" xr:uid="{FBCE5E5B-4E16-42E7-89B1-EB2984FB2F3E}"/>
    <cellStyle name="Millares 3 5 2 2 5" xfId="7693" xr:uid="{00000000-0005-0000-0000-000075170000}"/>
    <cellStyle name="Millares 3 5 2 2 5 2" xfId="16446" xr:uid="{D8AFEF14-6955-465D-B6F6-0D784A2B246E}"/>
    <cellStyle name="Millares 3 5 2 2 5 2 2" xfId="51456" xr:uid="{54DDC2E2-FD11-42A1-A5D4-2A658AFD977D}"/>
    <cellStyle name="Millares 3 5 2 2 5 2 3" xfId="33951" xr:uid="{7E30FC89-E207-4FE7-9DE1-EB434EFD7A6E}"/>
    <cellStyle name="Millares 3 5 2 2 5 3" xfId="42704" xr:uid="{8E1F8CC1-731C-4C21-A1B8-CF65E7AA7B6D}"/>
    <cellStyle name="Millares 3 5 2 2 5 4" xfId="25199" xr:uid="{6B9CDD2B-D7B4-41DA-BA4B-87BB55695B4B}"/>
    <cellStyle name="Millares 3 5 2 2 6" xfId="12070" xr:uid="{39737F65-B251-459B-9500-169496548937}"/>
    <cellStyle name="Millares 3 5 2 2 6 2" xfId="47080" xr:uid="{91A3A735-582B-45B8-AEF0-69ED15BE784D}"/>
    <cellStyle name="Millares 3 5 2 2 6 3" xfId="29575" xr:uid="{659368F8-3347-4908-B4D0-1386AC54F602}"/>
    <cellStyle name="Millares 3 5 2 2 7" xfId="38328" xr:uid="{23466F17-FABF-4DA4-8E2D-A36B28C65473}"/>
    <cellStyle name="Millares 3 5 2 2 8" xfId="20823" xr:uid="{68FB258D-F5D3-4588-8640-C6EADC535759}"/>
    <cellStyle name="Millares 3 5 2 3" xfId="3587" xr:uid="{00000000-0005-0000-0000-000076170000}"/>
    <cellStyle name="Millares 3 5 2 3 2" xfId="4683" xr:uid="{00000000-0005-0000-0000-000077170000}"/>
    <cellStyle name="Millares 3 5 2 3 2 2" xfId="6872" xr:uid="{00000000-0005-0000-0000-000078170000}"/>
    <cellStyle name="Millares 3 5 2 3 2 2 2" xfId="11249" xr:uid="{00000000-0005-0000-0000-000079170000}"/>
    <cellStyle name="Millares 3 5 2 3 2 2 2 2" xfId="20002" xr:uid="{AE5D3DAE-1E62-4D9F-AA32-BD871D8BBEDA}"/>
    <cellStyle name="Millares 3 5 2 3 2 2 2 2 2" xfId="55012" xr:uid="{D13B1D04-5662-41C6-8D58-C14456C43088}"/>
    <cellStyle name="Millares 3 5 2 3 2 2 2 2 3" xfId="37507" xr:uid="{70C32D2E-9DA0-4B30-8CF5-D5114B5437A3}"/>
    <cellStyle name="Millares 3 5 2 3 2 2 2 3" xfId="46260" xr:uid="{2D84D17E-B28F-4632-8846-1AE69D34CD94}"/>
    <cellStyle name="Millares 3 5 2 3 2 2 2 4" xfId="28755" xr:uid="{99557390-177F-46CC-887E-19E8EFB4E552}"/>
    <cellStyle name="Millares 3 5 2 3 2 2 3" xfId="15626" xr:uid="{F2FEA901-2936-4C7B-ABB8-A281A2470DB3}"/>
    <cellStyle name="Millares 3 5 2 3 2 2 3 2" xfId="50636" xr:uid="{CE83786B-1F14-46E2-B650-86706D59BFA0}"/>
    <cellStyle name="Millares 3 5 2 3 2 2 3 3" xfId="33131" xr:uid="{802F6732-DD16-48BF-BA4A-4BE1A9E00EA1}"/>
    <cellStyle name="Millares 3 5 2 3 2 2 4" xfId="41884" xr:uid="{4288295F-BF5B-40EF-B63D-915BF37F4FEE}"/>
    <cellStyle name="Millares 3 5 2 3 2 2 5" xfId="24379" xr:uid="{FD68075A-72F3-40BA-AA1E-95F48DC4031C}"/>
    <cellStyle name="Millares 3 5 2 3 2 3" xfId="9061" xr:uid="{00000000-0005-0000-0000-00007A170000}"/>
    <cellStyle name="Millares 3 5 2 3 2 3 2" xfId="17814" xr:uid="{C97D46BF-E814-4236-9FF4-B514C6778CED}"/>
    <cellStyle name="Millares 3 5 2 3 2 3 2 2" xfId="52824" xr:uid="{2D7C0552-A6A4-43B4-9DC7-76A9A106DC96}"/>
    <cellStyle name="Millares 3 5 2 3 2 3 2 3" xfId="35319" xr:uid="{5FB61F2A-67F6-47AD-B02E-A50B7E0F493E}"/>
    <cellStyle name="Millares 3 5 2 3 2 3 3" xfId="44072" xr:uid="{97F1B75E-072C-4CCE-A160-3669FAD7B9E1}"/>
    <cellStyle name="Millares 3 5 2 3 2 3 4" xfId="26567" xr:uid="{F5778FD7-5F60-4FC9-974A-C6C47CADD547}"/>
    <cellStyle name="Millares 3 5 2 3 2 4" xfId="13438" xr:uid="{5AF2F63F-EC2D-4113-AD57-6DA6159B0160}"/>
    <cellStyle name="Millares 3 5 2 3 2 4 2" xfId="48448" xr:uid="{C7986AB3-43EE-4506-84CE-FDEEF2B5388E}"/>
    <cellStyle name="Millares 3 5 2 3 2 4 3" xfId="30943" xr:uid="{4BD178FC-E245-479D-A182-61FC04B2C5A6}"/>
    <cellStyle name="Millares 3 5 2 3 2 5" xfId="39696" xr:uid="{53172D77-5D9D-4841-ABF8-031C7EDEE8A9}"/>
    <cellStyle name="Millares 3 5 2 3 2 6" xfId="22191" xr:uid="{10F2782D-9CAB-4812-A64A-0E45D5974521}"/>
    <cellStyle name="Millares 3 5 2 3 3" xfId="5778" xr:uid="{00000000-0005-0000-0000-00007B170000}"/>
    <cellStyle name="Millares 3 5 2 3 3 2" xfId="10155" xr:uid="{00000000-0005-0000-0000-00007C170000}"/>
    <cellStyle name="Millares 3 5 2 3 3 2 2" xfId="18908" xr:uid="{A7F3AA7E-2B93-49BC-BEEA-5C0F6A763EBB}"/>
    <cellStyle name="Millares 3 5 2 3 3 2 2 2" xfId="53918" xr:uid="{6D37E532-3F76-4098-B4C8-8113B19DBF72}"/>
    <cellStyle name="Millares 3 5 2 3 3 2 2 3" xfId="36413" xr:uid="{F96BF5EF-250B-4264-AF8C-37D20C7099A1}"/>
    <cellStyle name="Millares 3 5 2 3 3 2 3" xfId="45166" xr:uid="{19A99DF9-08B7-406E-B1B6-BB3D2171C224}"/>
    <cellStyle name="Millares 3 5 2 3 3 2 4" xfId="27661" xr:uid="{84E9B5A2-9BBE-4446-B7E7-3938A2ED752B}"/>
    <cellStyle name="Millares 3 5 2 3 3 3" xfId="14532" xr:uid="{E4538F7A-5529-4A9D-B0AD-EAA10AD3743F}"/>
    <cellStyle name="Millares 3 5 2 3 3 3 2" xfId="49542" xr:uid="{E51941C2-6081-410B-922A-AA508A64458B}"/>
    <cellStyle name="Millares 3 5 2 3 3 3 3" xfId="32037" xr:uid="{3A97540F-9184-4AB2-AE00-0DFB277A1F40}"/>
    <cellStyle name="Millares 3 5 2 3 3 4" xfId="40790" xr:uid="{5E1AD049-7086-4074-92CF-75652C522C4F}"/>
    <cellStyle name="Millares 3 5 2 3 3 5" xfId="23285" xr:uid="{E1AC84E5-C3CC-4094-B2D8-D6264473684A}"/>
    <cellStyle name="Millares 3 5 2 3 4" xfId="7967" xr:uid="{00000000-0005-0000-0000-00007D170000}"/>
    <cellStyle name="Millares 3 5 2 3 4 2" xfId="16720" xr:uid="{E7D4BA18-91F9-467C-9711-5792EF0F6C8A}"/>
    <cellStyle name="Millares 3 5 2 3 4 2 2" xfId="51730" xr:uid="{119DD626-2858-4E22-A9B0-B3082F8B524C}"/>
    <cellStyle name="Millares 3 5 2 3 4 2 3" xfId="34225" xr:uid="{03847D27-DA53-4C90-B091-E14C27FD3B49}"/>
    <cellStyle name="Millares 3 5 2 3 4 3" xfId="42978" xr:uid="{CBC20187-A778-4C68-9CA1-B50AC8EB642C}"/>
    <cellStyle name="Millares 3 5 2 3 4 4" xfId="25473" xr:uid="{25C8163A-FD28-4156-8B9D-8587A35F84B2}"/>
    <cellStyle name="Millares 3 5 2 3 5" xfId="12344" xr:uid="{AA407FC4-9332-4210-AA54-E4D11086A8E4}"/>
    <cellStyle name="Millares 3 5 2 3 5 2" xfId="47354" xr:uid="{B231C48E-3FBD-4908-A42A-4A9BF2D79BFD}"/>
    <cellStyle name="Millares 3 5 2 3 5 3" xfId="29849" xr:uid="{6CF7AC00-BF9D-4C00-A1AF-C8A1A383F5B3}"/>
    <cellStyle name="Millares 3 5 2 3 6" xfId="38602" xr:uid="{E62BD8AE-D482-4DC9-86C8-38280B482352}"/>
    <cellStyle name="Millares 3 5 2 3 7" xfId="21097" xr:uid="{CD53B9E1-C941-4E2B-9658-097B1EF923E8}"/>
    <cellStyle name="Millares 3 5 2 4" xfId="4135" xr:uid="{00000000-0005-0000-0000-00007E170000}"/>
    <cellStyle name="Millares 3 5 2 4 2" xfId="6324" xr:uid="{00000000-0005-0000-0000-00007F170000}"/>
    <cellStyle name="Millares 3 5 2 4 2 2" xfId="10701" xr:uid="{00000000-0005-0000-0000-000080170000}"/>
    <cellStyle name="Millares 3 5 2 4 2 2 2" xfId="19454" xr:uid="{D7ED742D-DB22-4246-AC18-EDE8BAEEED88}"/>
    <cellStyle name="Millares 3 5 2 4 2 2 2 2" xfId="54464" xr:uid="{7BF7867C-801C-454F-8A45-BDA0DBA49D84}"/>
    <cellStyle name="Millares 3 5 2 4 2 2 2 3" xfId="36959" xr:uid="{03C20AC7-0192-45A6-ABE6-605CA4A7856D}"/>
    <cellStyle name="Millares 3 5 2 4 2 2 3" xfId="45712" xr:uid="{C31D7201-167A-442E-ACAB-9F019D56B0FA}"/>
    <cellStyle name="Millares 3 5 2 4 2 2 4" xfId="28207" xr:uid="{E4C7F6B7-4259-404F-8101-B7D7B3123F69}"/>
    <cellStyle name="Millares 3 5 2 4 2 3" xfId="15078" xr:uid="{D92E9213-5DBC-49BE-8CF9-E66F8E4C776B}"/>
    <cellStyle name="Millares 3 5 2 4 2 3 2" xfId="50088" xr:uid="{520107EF-4A2F-4FBE-8BD9-D1E75B1101C3}"/>
    <cellStyle name="Millares 3 5 2 4 2 3 3" xfId="32583" xr:uid="{FA9A1A11-118E-4155-B490-9346E29A921A}"/>
    <cellStyle name="Millares 3 5 2 4 2 4" xfId="41336" xr:uid="{5DA3E197-E519-4864-A6B1-D6DF0DC8FACF}"/>
    <cellStyle name="Millares 3 5 2 4 2 5" xfId="23831" xr:uid="{C0289A23-9B07-48A4-98A9-E3DE289387E1}"/>
    <cellStyle name="Millares 3 5 2 4 3" xfId="8513" xr:uid="{00000000-0005-0000-0000-000081170000}"/>
    <cellStyle name="Millares 3 5 2 4 3 2" xfId="17266" xr:uid="{83DEBF4B-CAD6-4EE2-B3A2-5512F8FCCFB7}"/>
    <cellStyle name="Millares 3 5 2 4 3 2 2" xfId="52276" xr:uid="{AF860E0F-CD90-48EE-A228-E9F790BB9D06}"/>
    <cellStyle name="Millares 3 5 2 4 3 2 3" xfId="34771" xr:uid="{5F77AEE1-7C63-4E84-816F-2086E59100A3}"/>
    <cellStyle name="Millares 3 5 2 4 3 3" xfId="43524" xr:uid="{9E75B15F-9155-4FE0-B030-7848C326E26B}"/>
    <cellStyle name="Millares 3 5 2 4 3 4" xfId="26019" xr:uid="{7DF06488-1DE9-4A5A-B327-F904F9A63770}"/>
    <cellStyle name="Millares 3 5 2 4 4" xfId="12890" xr:uid="{6FAB02F9-4FFB-4965-B9F6-99646F9679AC}"/>
    <cellStyle name="Millares 3 5 2 4 4 2" xfId="47900" xr:uid="{E3B9F10C-9B34-445A-9FBA-BFD97987D1BB}"/>
    <cellStyle name="Millares 3 5 2 4 4 3" xfId="30395" xr:uid="{8A71354D-6842-4D9B-9A85-888F39BDC706}"/>
    <cellStyle name="Millares 3 5 2 4 5" xfId="39148" xr:uid="{60E06889-BDEF-4F7A-8E4A-F133917620EA}"/>
    <cellStyle name="Millares 3 5 2 4 6" xfId="21643" xr:uid="{3CA7C1CD-42DB-48F7-A7B7-C0B36EA27895}"/>
    <cellStyle name="Millares 3 5 2 5" xfId="5230" xr:uid="{00000000-0005-0000-0000-000082170000}"/>
    <cellStyle name="Millares 3 5 2 5 2" xfId="9607" xr:uid="{00000000-0005-0000-0000-000083170000}"/>
    <cellStyle name="Millares 3 5 2 5 2 2" xfId="18360" xr:uid="{858A2245-7FD7-49B7-930A-FABFF830B3C1}"/>
    <cellStyle name="Millares 3 5 2 5 2 2 2" xfId="53370" xr:uid="{F94BF9B2-50BB-42BA-BC0F-73749AB82D04}"/>
    <cellStyle name="Millares 3 5 2 5 2 2 3" xfId="35865" xr:uid="{F0FCE661-6E68-4C71-9CCA-83D90A80B6EA}"/>
    <cellStyle name="Millares 3 5 2 5 2 3" xfId="44618" xr:uid="{8210ED49-1055-4960-8769-F68DA206B119}"/>
    <cellStyle name="Millares 3 5 2 5 2 4" xfId="27113" xr:uid="{02284238-7A53-47A4-A925-2C613E28ECEF}"/>
    <cellStyle name="Millares 3 5 2 5 3" xfId="13984" xr:uid="{F2628588-042D-4BAA-844C-0224C12868A6}"/>
    <cellStyle name="Millares 3 5 2 5 3 2" xfId="48994" xr:uid="{737F067C-B86B-48FD-B535-72C77CF040AD}"/>
    <cellStyle name="Millares 3 5 2 5 3 3" xfId="31489" xr:uid="{968C10DE-7A47-4960-A670-BC26145E7951}"/>
    <cellStyle name="Millares 3 5 2 5 4" xfId="40242" xr:uid="{F2642DB3-F5DE-4495-BAB4-430B4973FCC6}"/>
    <cellStyle name="Millares 3 5 2 5 5" xfId="22737" xr:uid="{274B1D7F-FAB0-4900-B188-0E6233079D24}"/>
    <cellStyle name="Millares 3 5 2 6" xfId="7419" xr:uid="{00000000-0005-0000-0000-000084170000}"/>
    <cellStyle name="Millares 3 5 2 6 2" xfId="16172" xr:uid="{F41B6D88-0855-43FC-8D2F-4EDC5FF782D8}"/>
    <cellStyle name="Millares 3 5 2 6 2 2" xfId="51182" xr:uid="{11821B27-050D-4529-843F-AD03CC915EFF}"/>
    <cellStyle name="Millares 3 5 2 6 2 3" xfId="33677" xr:uid="{C2377E5B-F8CA-4FC4-BB20-AFE387208132}"/>
    <cellStyle name="Millares 3 5 2 6 3" xfId="42430" xr:uid="{BE70F5B3-F475-4A45-ACFF-021B9BAF7FF4}"/>
    <cellStyle name="Millares 3 5 2 6 4" xfId="24925" xr:uid="{9ACD4AD6-D9E5-4A67-9EE3-B4BABE520931}"/>
    <cellStyle name="Millares 3 5 2 7" xfId="11796" xr:uid="{FE8919AB-FCD1-497C-AE5F-4C3FB1E32369}"/>
    <cellStyle name="Millares 3 5 2 7 2" xfId="46806" xr:uid="{46C5DB45-3E3D-495F-A1E3-2858A6EE7483}"/>
    <cellStyle name="Millares 3 5 2 7 3" xfId="29301" xr:uid="{947A2586-3C1A-498C-88AA-3C40F3FDCEE5}"/>
    <cellStyle name="Millares 3 5 2 8" xfId="38054" xr:uid="{C642F5B7-071F-48CF-A22B-DB175380ED67}"/>
    <cellStyle name="Millares 3 5 2 9" xfId="20549" xr:uid="{CB766620-9469-4844-B8AE-92AF52C41A24}"/>
    <cellStyle name="Millares 3 5 3" xfId="3196" xr:uid="{00000000-0005-0000-0000-000085170000}"/>
    <cellStyle name="Millares 3 5 3 2" xfId="3749" xr:uid="{00000000-0005-0000-0000-000086170000}"/>
    <cellStyle name="Millares 3 5 3 2 2" xfId="4845" xr:uid="{00000000-0005-0000-0000-000087170000}"/>
    <cellStyle name="Millares 3 5 3 2 2 2" xfId="7034" xr:uid="{00000000-0005-0000-0000-000088170000}"/>
    <cellStyle name="Millares 3 5 3 2 2 2 2" xfId="11411" xr:uid="{00000000-0005-0000-0000-000089170000}"/>
    <cellStyle name="Millares 3 5 3 2 2 2 2 2" xfId="20164" xr:uid="{42B635D1-EFA8-43E9-B653-AF5CB74DECED}"/>
    <cellStyle name="Millares 3 5 3 2 2 2 2 2 2" xfId="55174" xr:uid="{51670857-C53F-43B8-9D77-5365E7E81B37}"/>
    <cellStyle name="Millares 3 5 3 2 2 2 2 2 3" xfId="37669" xr:uid="{55F15408-3E49-484C-BFF6-0146186FE2EF}"/>
    <cellStyle name="Millares 3 5 3 2 2 2 2 3" xfId="46422" xr:uid="{96A88417-93F0-4380-8CFA-3D47451C81B5}"/>
    <cellStyle name="Millares 3 5 3 2 2 2 2 4" xfId="28917" xr:uid="{D6BB610A-1DB8-437F-A2F9-E3A0DC5E3D4D}"/>
    <cellStyle name="Millares 3 5 3 2 2 2 3" xfId="15788" xr:uid="{5321B101-949A-4860-A457-B2EF3D1F8525}"/>
    <cellStyle name="Millares 3 5 3 2 2 2 3 2" xfId="50798" xr:uid="{AB171C58-0859-470F-BC51-6966AD625260}"/>
    <cellStyle name="Millares 3 5 3 2 2 2 3 3" xfId="33293" xr:uid="{E6C0BADF-91C4-4045-A541-FA9B6A5CC277}"/>
    <cellStyle name="Millares 3 5 3 2 2 2 4" xfId="42046" xr:uid="{B6D76E5F-B23F-4A19-8553-B08B3FCA3E37}"/>
    <cellStyle name="Millares 3 5 3 2 2 2 5" xfId="24541" xr:uid="{58D02E77-79C7-4312-B863-5AAAA2957EED}"/>
    <cellStyle name="Millares 3 5 3 2 2 3" xfId="9223" xr:uid="{00000000-0005-0000-0000-00008A170000}"/>
    <cellStyle name="Millares 3 5 3 2 2 3 2" xfId="17976" xr:uid="{A9B7EB25-ED6D-413E-931D-C228D834F07B}"/>
    <cellStyle name="Millares 3 5 3 2 2 3 2 2" xfId="52986" xr:uid="{372B66D7-CC71-47CF-B44A-7DDF93582BC1}"/>
    <cellStyle name="Millares 3 5 3 2 2 3 2 3" xfId="35481" xr:uid="{498725A6-4BBD-490A-9BD3-58E02D4B289D}"/>
    <cellStyle name="Millares 3 5 3 2 2 3 3" xfId="44234" xr:uid="{8A471916-CFF3-44FD-8445-81056EFC05A7}"/>
    <cellStyle name="Millares 3 5 3 2 2 3 4" xfId="26729" xr:uid="{D45952FC-5FB1-4972-BE9D-7B13B57F0AE1}"/>
    <cellStyle name="Millares 3 5 3 2 2 4" xfId="13600" xr:uid="{0216F6A8-D743-428C-B18B-51D0D22F9672}"/>
    <cellStyle name="Millares 3 5 3 2 2 4 2" xfId="48610" xr:uid="{10F33D28-6CD6-4A23-9050-376374D59C87}"/>
    <cellStyle name="Millares 3 5 3 2 2 4 3" xfId="31105" xr:uid="{DF3B7104-78A1-40D5-9D70-FD98C9C4940C}"/>
    <cellStyle name="Millares 3 5 3 2 2 5" xfId="39858" xr:uid="{0DFF4095-9E52-49AE-8023-F3EEB5B44E10}"/>
    <cellStyle name="Millares 3 5 3 2 2 6" xfId="22353" xr:uid="{84305E50-BB23-40A3-B68E-A2E68F5D242D}"/>
    <cellStyle name="Millares 3 5 3 2 3" xfId="5940" xr:uid="{00000000-0005-0000-0000-00008B170000}"/>
    <cellStyle name="Millares 3 5 3 2 3 2" xfId="10317" xr:uid="{00000000-0005-0000-0000-00008C170000}"/>
    <cellStyle name="Millares 3 5 3 2 3 2 2" xfId="19070" xr:uid="{8DE65D86-875E-4ED3-A300-931A52FC763E}"/>
    <cellStyle name="Millares 3 5 3 2 3 2 2 2" xfId="54080" xr:uid="{01081996-BE9A-4E37-82D9-245C62EE231B}"/>
    <cellStyle name="Millares 3 5 3 2 3 2 2 3" xfId="36575" xr:uid="{34366C80-FA21-4209-B590-384C53E30B9C}"/>
    <cellStyle name="Millares 3 5 3 2 3 2 3" xfId="45328" xr:uid="{0741BE08-A46D-42F3-8440-55832E233546}"/>
    <cellStyle name="Millares 3 5 3 2 3 2 4" xfId="27823" xr:uid="{DCB5B86A-86C8-4FBE-8179-1CE618C65603}"/>
    <cellStyle name="Millares 3 5 3 2 3 3" xfId="14694" xr:uid="{12A2A63A-6328-4624-A150-D78467D46070}"/>
    <cellStyle name="Millares 3 5 3 2 3 3 2" xfId="49704" xr:uid="{D6A6E83B-BC53-4EBB-8A4E-C2E8484053F8}"/>
    <cellStyle name="Millares 3 5 3 2 3 3 3" xfId="32199" xr:uid="{19B26340-CE0E-4531-8138-6EEF6A043E3F}"/>
    <cellStyle name="Millares 3 5 3 2 3 4" xfId="40952" xr:uid="{AEDD94EA-37BE-4B37-9694-0AF39FF8728E}"/>
    <cellStyle name="Millares 3 5 3 2 3 5" xfId="23447" xr:uid="{E3C490EC-C8BC-4D12-9B79-166FF2182E6B}"/>
    <cellStyle name="Millares 3 5 3 2 4" xfId="8129" xr:uid="{00000000-0005-0000-0000-00008D170000}"/>
    <cellStyle name="Millares 3 5 3 2 4 2" xfId="16882" xr:uid="{23DF9272-B187-4697-BD05-0D90BCC3EF59}"/>
    <cellStyle name="Millares 3 5 3 2 4 2 2" xfId="51892" xr:uid="{C8D1AD26-DBB5-4531-8827-FD82CBD31791}"/>
    <cellStyle name="Millares 3 5 3 2 4 2 3" xfId="34387" xr:uid="{F5B75FAE-0590-4BF1-A810-4DC340E91CC6}"/>
    <cellStyle name="Millares 3 5 3 2 4 3" xfId="43140" xr:uid="{8701AC24-DF8E-43FA-9B77-4C654738499C}"/>
    <cellStyle name="Millares 3 5 3 2 4 4" xfId="25635" xr:uid="{1EC3F8F0-FA3D-4A51-B7E5-BC7390451FE0}"/>
    <cellStyle name="Millares 3 5 3 2 5" xfId="12506" xr:uid="{B851A34B-1978-4CF4-AE02-81532756BBC8}"/>
    <cellStyle name="Millares 3 5 3 2 5 2" xfId="47516" xr:uid="{7F5AFE0D-AFDA-4139-9F86-C448ECA53F1C}"/>
    <cellStyle name="Millares 3 5 3 2 5 3" xfId="30011" xr:uid="{FB7CC98D-0B8C-447F-9589-627CE4C3A036}"/>
    <cellStyle name="Millares 3 5 3 2 6" xfId="38764" xr:uid="{5FF44A89-663F-4308-9441-2C732E53323D}"/>
    <cellStyle name="Millares 3 5 3 2 7" xfId="21259" xr:uid="{CA2E6D59-5968-4D65-B5B2-1379ADD7E79B}"/>
    <cellStyle name="Millares 3 5 3 3" xfId="4297" xr:uid="{00000000-0005-0000-0000-00008E170000}"/>
    <cellStyle name="Millares 3 5 3 3 2" xfId="6486" xr:uid="{00000000-0005-0000-0000-00008F170000}"/>
    <cellStyle name="Millares 3 5 3 3 2 2" xfId="10863" xr:uid="{00000000-0005-0000-0000-000090170000}"/>
    <cellStyle name="Millares 3 5 3 3 2 2 2" xfId="19616" xr:uid="{EED27A4C-1805-42F3-A82F-CEF76AC7D979}"/>
    <cellStyle name="Millares 3 5 3 3 2 2 2 2" xfId="54626" xr:uid="{86DE4AD4-9615-4BDD-BBB2-63005CABC259}"/>
    <cellStyle name="Millares 3 5 3 3 2 2 2 3" xfId="37121" xr:uid="{B7C41624-480A-4E8F-B0F0-F7821DE80861}"/>
    <cellStyle name="Millares 3 5 3 3 2 2 3" xfId="45874" xr:uid="{59CE737C-480B-43E9-ABEE-35FEC0FCC762}"/>
    <cellStyle name="Millares 3 5 3 3 2 2 4" xfId="28369" xr:uid="{4257C0CF-3AF2-4988-81C4-523ABFCD936C}"/>
    <cellStyle name="Millares 3 5 3 3 2 3" xfId="15240" xr:uid="{CA3AEEB7-15C7-4052-9A25-1CCE983A8A0A}"/>
    <cellStyle name="Millares 3 5 3 3 2 3 2" xfId="50250" xr:uid="{46C08166-4CA9-41D5-853F-91A7AEE29F65}"/>
    <cellStyle name="Millares 3 5 3 3 2 3 3" xfId="32745" xr:uid="{A80C30D4-D3E0-42C8-A774-9AE1D754382F}"/>
    <cellStyle name="Millares 3 5 3 3 2 4" xfId="41498" xr:uid="{F6A1218A-9D34-46E2-B94C-9D738C7E8DEE}"/>
    <cellStyle name="Millares 3 5 3 3 2 5" xfId="23993" xr:uid="{DBBA8F61-CBF7-4B6F-BFDA-CADD041CAC8A}"/>
    <cellStyle name="Millares 3 5 3 3 3" xfId="8675" xr:uid="{00000000-0005-0000-0000-000091170000}"/>
    <cellStyle name="Millares 3 5 3 3 3 2" xfId="17428" xr:uid="{2115C2DE-4389-48DF-9505-011EE2BC0FA9}"/>
    <cellStyle name="Millares 3 5 3 3 3 2 2" xfId="52438" xr:uid="{46722B00-5281-4A19-85EC-139C6042CC1C}"/>
    <cellStyle name="Millares 3 5 3 3 3 2 3" xfId="34933" xr:uid="{6EF06DA6-5104-45CB-9628-A886B2CEB955}"/>
    <cellStyle name="Millares 3 5 3 3 3 3" xfId="43686" xr:uid="{09B11406-89E8-4A25-873A-9B935B5D4B23}"/>
    <cellStyle name="Millares 3 5 3 3 3 4" xfId="26181" xr:uid="{07D3CE82-CE42-4EE8-894C-7338ACB556D3}"/>
    <cellStyle name="Millares 3 5 3 3 4" xfId="13052" xr:uid="{E6BA9539-E324-49CA-A1BB-8F11B6AC6738}"/>
    <cellStyle name="Millares 3 5 3 3 4 2" xfId="48062" xr:uid="{E174EF06-AE09-4F1D-A3F1-7F5184181AA9}"/>
    <cellStyle name="Millares 3 5 3 3 4 3" xfId="30557" xr:uid="{92BD87EB-08C6-4830-87C7-049CCDB17EFB}"/>
    <cellStyle name="Millares 3 5 3 3 5" xfId="39310" xr:uid="{3507A409-EAB7-4DF1-AC7B-D52BE9E181B5}"/>
    <cellStyle name="Millares 3 5 3 3 6" xfId="21805" xr:uid="{4E3D19E2-FFAE-4AF2-B0CA-10D5EAC5AAF3}"/>
    <cellStyle name="Millares 3 5 3 4" xfId="5392" xr:uid="{00000000-0005-0000-0000-000092170000}"/>
    <cellStyle name="Millares 3 5 3 4 2" xfId="9769" xr:uid="{00000000-0005-0000-0000-000093170000}"/>
    <cellStyle name="Millares 3 5 3 4 2 2" xfId="18522" xr:uid="{3976AD6F-B034-4C85-AE8F-9579C8EEDCF9}"/>
    <cellStyle name="Millares 3 5 3 4 2 2 2" xfId="53532" xr:uid="{689E347A-5CFA-4176-B665-DB53A89DE995}"/>
    <cellStyle name="Millares 3 5 3 4 2 2 3" xfId="36027" xr:uid="{44BBC1E0-1655-451B-B355-8DD186F22415}"/>
    <cellStyle name="Millares 3 5 3 4 2 3" xfId="44780" xr:uid="{657FABE5-2541-4BA9-BBE5-4115EB65AF11}"/>
    <cellStyle name="Millares 3 5 3 4 2 4" xfId="27275" xr:uid="{ED303115-0F14-48D3-B725-4757CF61BC0D}"/>
    <cellStyle name="Millares 3 5 3 4 3" xfId="14146" xr:uid="{9105401B-5369-451F-8438-4FD926A5AA8C}"/>
    <cellStyle name="Millares 3 5 3 4 3 2" xfId="49156" xr:uid="{76D33BD2-9B85-44C6-BDBC-71CA383C0FB5}"/>
    <cellStyle name="Millares 3 5 3 4 3 3" xfId="31651" xr:uid="{ED2E45BB-C497-44BB-8DCD-4962A2E43A3B}"/>
    <cellStyle name="Millares 3 5 3 4 4" xfId="40404" xr:uid="{1EDFD29A-D4A4-4CE2-ABC0-9CF8F1D28683}"/>
    <cellStyle name="Millares 3 5 3 4 5" xfId="22899" xr:uid="{16146135-730B-4AE9-B26F-FA3E0048426F}"/>
    <cellStyle name="Millares 3 5 3 5" xfId="7581" xr:uid="{00000000-0005-0000-0000-000094170000}"/>
    <cellStyle name="Millares 3 5 3 5 2" xfId="16334" xr:uid="{8A08C294-EFBA-43D2-B8C5-B37F4A1C73E2}"/>
    <cellStyle name="Millares 3 5 3 5 2 2" xfId="51344" xr:uid="{167407C6-6DC1-400B-91D5-2FB098D002EA}"/>
    <cellStyle name="Millares 3 5 3 5 2 3" xfId="33839" xr:uid="{406DFCE2-E68E-4ADD-8EBA-B69100D7B555}"/>
    <cellStyle name="Millares 3 5 3 5 3" xfId="42592" xr:uid="{31CEC856-4C32-4F86-B26B-8CFCD50968E8}"/>
    <cellStyle name="Millares 3 5 3 5 4" xfId="25087" xr:uid="{6E26B9E8-40B2-4AE0-BBC9-77BA8AEE94EF}"/>
    <cellStyle name="Millares 3 5 3 6" xfId="11958" xr:uid="{C5996E83-C509-454F-877F-95EBB915A136}"/>
    <cellStyle name="Millares 3 5 3 6 2" xfId="46968" xr:uid="{A35CE857-4771-410E-9420-38DE932C5E3A}"/>
    <cellStyle name="Millares 3 5 3 6 3" xfId="29463" xr:uid="{17EC795C-39D2-489C-8CDA-9B15B2A51E09}"/>
    <cellStyle name="Millares 3 5 3 7" xfId="38216" xr:uid="{92635300-1F04-4C16-840D-46A25D1073B7}"/>
    <cellStyle name="Millares 3 5 3 8" xfId="20711" xr:uid="{34557DAA-B3A1-4A32-823B-E83F4F62C1D1}"/>
    <cellStyle name="Millares 3 5 4" xfId="3475" xr:uid="{00000000-0005-0000-0000-000095170000}"/>
    <cellStyle name="Millares 3 5 4 2" xfId="4571" xr:uid="{00000000-0005-0000-0000-000096170000}"/>
    <cellStyle name="Millares 3 5 4 2 2" xfId="6760" xr:uid="{00000000-0005-0000-0000-000097170000}"/>
    <cellStyle name="Millares 3 5 4 2 2 2" xfId="11137" xr:uid="{00000000-0005-0000-0000-000098170000}"/>
    <cellStyle name="Millares 3 5 4 2 2 2 2" xfId="19890" xr:uid="{40BC7F96-B793-4806-82D7-025D04746338}"/>
    <cellStyle name="Millares 3 5 4 2 2 2 2 2" xfId="54900" xr:uid="{77C3ED8F-A3AF-4A9A-B354-6E4131E37E95}"/>
    <cellStyle name="Millares 3 5 4 2 2 2 2 3" xfId="37395" xr:uid="{6233C9F5-4394-4554-9D08-63EC920BB7DE}"/>
    <cellStyle name="Millares 3 5 4 2 2 2 3" xfId="46148" xr:uid="{6772D95C-6403-4099-8549-0303314B403D}"/>
    <cellStyle name="Millares 3 5 4 2 2 2 4" xfId="28643" xr:uid="{E01B93DD-B167-4430-A2B2-D76B57C3C5C9}"/>
    <cellStyle name="Millares 3 5 4 2 2 3" xfId="15514" xr:uid="{666438C3-7331-43E9-B28B-29803CEAE5F2}"/>
    <cellStyle name="Millares 3 5 4 2 2 3 2" xfId="50524" xr:uid="{18C7BE2F-B819-4653-9D4E-F42832320EB2}"/>
    <cellStyle name="Millares 3 5 4 2 2 3 3" xfId="33019" xr:uid="{82F25D8D-B09A-4962-A5D1-EFD06D837916}"/>
    <cellStyle name="Millares 3 5 4 2 2 4" xfId="41772" xr:uid="{56E5F48B-A8CF-4D35-9E41-8485B1CEFEC9}"/>
    <cellStyle name="Millares 3 5 4 2 2 5" xfId="24267" xr:uid="{7C2B5253-2F29-4B49-A37C-F017773A4F5B}"/>
    <cellStyle name="Millares 3 5 4 2 3" xfId="8949" xr:uid="{00000000-0005-0000-0000-000099170000}"/>
    <cellStyle name="Millares 3 5 4 2 3 2" xfId="17702" xr:uid="{15AD769C-B935-45D3-BDA2-B07A5C1E1D94}"/>
    <cellStyle name="Millares 3 5 4 2 3 2 2" xfId="52712" xr:uid="{120EAAA4-3EA2-4AD7-A847-57CC3102E765}"/>
    <cellStyle name="Millares 3 5 4 2 3 2 3" xfId="35207" xr:uid="{95B85762-2D8F-4E53-8DDB-7A34C4C1F71A}"/>
    <cellStyle name="Millares 3 5 4 2 3 3" xfId="43960" xr:uid="{60233F7C-6D5A-4A6C-92C5-30111D57BF7B}"/>
    <cellStyle name="Millares 3 5 4 2 3 4" xfId="26455" xr:uid="{41585BEB-81B4-4DBD-A2EE-3AF7269B7044}"/>
    <cellStyle name="Millares 3 5 4 2 4" xfId="13326" xr:uid="{2A0410C6-EF80-460D-8855-AFEB4FA8AE11}"/>
    <cellStyle name="Millares 3 5 4 2 4 2" xfId="48336" xr:uid="{95F07932-8780-4801-BC05-8A113F55D3D6}"/>
    <cellStyle name="Millares 3 5 4 2 4 3" xfId="30831" xr:uid="{40EA6656-F1EA-4C65-90C3-7344ABE7116C}"/>
    <cellStyle name="Millares 3 5 4 2 5" xfId="39584" xr:uid="{E20E7025-3505-46AD-83DC-69CEFDFF56E3}"/>
    <cellStyle name="Millares 3 5 4 2 6" xfId="22079" xr:uid="{2AB1E29A-4F33-495F-921B-ED85DE4ACBA7}"/>
    <cellStyle name="Millares 3 5 4 3" xfId="5666" xr:uid="{00000000-0005-0000-0000-00009A170000}"/>
    <cellStyle name="Millares 3 5 4 3 2" xfId="10043" xr:uid="{00000000-0005-0000-0000-00009B170000}"/>
    <cellStyle name="Millares 3 5 4 3 2 2" xfId="18796" xr:uid="{38643923-29BF-448F-A470-8C5841206BC5}"/>
    <cellStyle name="Millares 3 5 4 3 2 2 2" xfId="53806" xr:uid="{24977179-5C7D-4C6E-8D69-4F7CE9E2E73D}"/>
    <cellStyle name="Millares 3 5 4 3 2 2 3" xfId="36301" xr:uid="{1E80381C-978F-4ECE-A2AB-073262821C40}"/>
    <cellStyle name="Millares 3 5 4 3 2 3" xfId="45054" xr:uid="{D76B0CA9-09B5-436C-B256-82E1D91C9BC5}"/>
    <cellStyle name="Millares 3 5 4 3 2 4" xfId="27549" xr:uid="{66B32D14-B356-4495-883E-7CB562197676}"/>
    <cellStyle name="Millares 3 5 4 3 3" xfId="14420" xr:uid="{46622161-9DEB-464E-9248-4BE40369C52F}"/>
    <cellStyle name="Millares 3 5 4 3 3 2" xfId="49430" xr:uid="{7F8C4D1C-FCCD-4802-951C-D47EBAACB365}"/>
    <cellStyle name="Millares 3 5 4 3 3 3" xfId="31925" xr:uid="{B18A4F0A-D46A-4158-9158-C6F3AF0B5501}"/>
    <cellStyle name="Millares 3 5 4 3 4" xfId="40678" xr:uid="{A9E3BAC5-B90F-4548-84BF-EC7CFC208EB8}"/>
    <cellStyle name="Millares 3 5 4 3 5" xfId="23173" xr:uid="{0230091E-963E-424B-B12D-6508223212EB}"/>
    <cellStyle name="Millares 3 5 4 4" xfId="7855" xr:uid="{00000000-0005-0000-0000-00009C170000}"/>
    <cellStyle name="Millares 3 5 4 4 2" xfId="16608" xr:uid="{B17BA71D-1A80-4479-8652-9441C79EBEA3}"/>
    <cellStyle name="Millares 3 5 4 4 2 2" xfId="51618" xr:uid="{4FECC788-4330-4C3E-A3AA-921263AA62AA}"/>
    <cellStyle name="Millares 3 5 4 4 2 3" xfId="34113" xr:uid="{13B089D9-12E5-44BF-BB61-8652804B679E}"/>
    <cellStyle name="Millares 3 5 4 4 3" xfId="42866" xr:uid="{318169CE-DC6E-4E56-8CFC-B05276705C62}"/>
    <cellStyle name="Millares 3 5 4 4 4" xfId="25361" xr:uid="{7995AF9C-2D76-4C0C-91F4-51AC668F841B}"/>
    <cellStyle name="Millares 3 5 4 5" xfId="12232" xr:uid="{DF874C80-B5E2-4890-B7D8-1A836C53CD6B}"/>
    <cellStyle name="Millares 3 5 4 5 2" xfId="47242" xr:uid="{C2175ABF-375B-4FBF-ADE9-289D193ECF59}"/>
    <cellStyle name="Millares 3 5 4 5 3" xfId="29737" xr:uid="{BBF5701B-B14E-46A9-92AE-BEA98ECBF538}"/>
    <cellStyle name="Millares 3 5 4 6" xfId="38490" xr:uid="{44F38C71-597D-4E81-9F80-F4D4D260F314}"/>
    <cellStyle name="Millares 3 5 4 7" xfId="20985" xr:uid="{2374360D-0D9C-43F1-9732-0A70EC8F05B2}"/>
    <cellStyle name="Millares 3 5 5" xfId="4023" xr:uid="{00000000-0005-0000-0000-00009D170000}"/>
    <cellStyle name="Millares 3 5 5 2" xfId="6212" xr:uid="{00000000-0005-0000-0000-00009E170000}"/>
    <cellStyle name="Millares 3 5 5 2 2" xfId="10589" xr:uid="{00000000-0005-0000-0000-00009F170000}"/>
    <cellStyle name="Millares 3 5 5 2 2 2" xfId="19342" xr:uid="{FC84C91B-2B6A-478A-928D-385CD4B750BA}"/>
    <cellStyle name="Millares 3 5 5 2 2 2 2" xfId="54352" xr:uid="{2B88A1F5-E661-4084-8539-1C55D668E03D}"/>
    <cellStyle name="Millares 3 5 5 2 2 2 3" xfId="36847" xr:uid="{276C3D81-A0BE-4717-B368-6FF9F2D99129}"/>
    <cellStyle name="Millares 3 5 5 2 2 3" xfId="45600" xr:uid="{B91D0232-807E-45C1-B0CD-FE51B6B4D3A5}"/>
    <cellStyle name="Millares 3 5 5 2 2 4" xfId="28095" xr:uid="{5E67ADFE-243D-441C-8CDF-54F032F22E88}"/>
    <cellStyle name="Millares 3 5 5 2 3" xfId="14966" xr:uid="{41CA6721-7D20-4A8A-9CC4-11843837D320}"/>
    <cellStyle name="Millares 3 5 5 2 3 2" xfId="49976" xr:uid="{879EC6CB-5D68-49D2-9E13-45D16AAABAD0}"/>
    <cellStyle name="Millares 3 5 5 2 3 3" xfId="32471" xr:uid="{48F9EF3B-756E-434A-B251-8E902C6B1897}"/>
    <cellStyle name="Millares 3 5 5 2 4" xfId="41224" xr:uid="{C9DD0600-D5E1-4385-9FEF-222AC4BFE844}"/>
    <cellStyle name="Millares 3 5 5 2 5" xfId="23719" xr:uid="{75AEA5E7-CD35-4E6D-AEBE-7AEDC6326E3D}"/>
    <cellStyle name="Millares 3 5 5 3" xfId="8401" xr:uid="{00000000-0005-0000-0000-0000A0170000}"/>
    <cellStyle name="Millares 3 5 5 3 2" xfId="17154" xr:uid="{0BF180BA-6108-438B-890A-65A0F8D37778}"/>
    <cellStyle name="Millares 3 5 5 3 2 2" xfId="52164" xr:uid="{5F3385AF-789F-44C7-915E-2DD03E4415AA}"/>
    <cellStyle name="Millares 3 5 5 3 2 3" xfId="34659" xr:uid="{6E67AD79-0A61-44D0-B191-881395687E94}"/>
    <cellStyle name="Millares 3 5 5 3 3" xfId="43412" xr:uid="{D8922352-6788-4A7D-9563-C3B59B6938F6}"/>
    <cellStyle name="Millares 3 5 5 3 4" xfId="25907" xr:uid="{5192FA6E-549B-45C8-B0B8-9A39689D0437}"/>
    <cellStyle name="Millares 3 5 5 4" xfId="12778" xr:uid="{BF3C53D4-213A-45AB-A2AA-2659C58B582D}"/>
    <cellStyle name="Millares 3 5 5 4 2" xfId="47788" xr:uid="{D49A71AD-C1DA-4153-A423-837C5F86F07E}"/>
    <cellStyle name="Millares 3 5 5 4 3" xfId="30283" xr:uid="{F5265C2F-7396-4E36-B868-97F26278CA65}"/>
    <cellStyle name="Millares 3 5 5 5" xfId="39036" xr:uid="{FD3FF63B-C65D-4C0F-B37C-9F56345FC9AD}"/>
    <cellStyle name="Millares 3 5 5 6" xfId="21531" xr:uid="{A1F5AB8A-3C8C-47AC-B6AE-E276CFA21E03}"/>
    <cellStyle name="Millares 3 5 6" xfId="5118" xr:uid="{00000000-0005-0000-0000-0000A1170000}"/>
    <cellStyle name="Millares 3 5 6 2" xfId="9495" xr:uid="{00000000-0005-0000-0000-0000A2170000}"/>
    <cellStyle name="Millares 3 5 6 2 2" xfId="18248" xr:uid="{8DED4CF0-EE48-4DB0-83F8-03FC1BBAB1AB}"/>
    <cellStyle name="Millares 3 5 6 2 2 2" xfId="53258" xr:uid="{30AD3310-703D-405E-B2B0-643F85CF1C58}"/>
    <cellStyle name="Millares 3 5 6 2 2 3" xfId="35753" xr:uid="{3B56E41A-0EEE-4D8D-8C66-2D2FF997AA84}"/>
    <cellStyle name="Millares 3 5 6 2 3" xfId="44506" xr:uid="{426EDCB8-1EC5-4DF6-B2D9-9CFE9BB9B233}"/>
    <cellStyle name="Millares 3 5 6 2 4" xfId="27001" xr:uid="{E13BB1AA-2DAE-4012-A818-F57E4D1EBBCB}"/>
    <cellStyle name="Millares 3 5 6 3" xfId="13872" xr:uid="{166C3BB4-0005-42F0-A38B-91E025F14770}"/>
    <cellStyle name="Millares 3 5 6 3 2" xfId="48882" xr:uid="{F2FC3728-15D5-4E2A-9CAD-7627FBF70D73}"/>
    <cellStyle name="Millares 3 5 6 3 3" xfId="31377" xr:uid="{DF828AD9-A997-4160-A294-C1D9FED6CEB4}"/>
    <cellStyle name="Millares 3 5 6 4" xfId="40130" xr:uid="{FCFD0B28-B34A-45BD-AB7A-7BCB9F1FA923}"/>
    <cellStyle name="Millares 3 5 6 5" xfId="22625" xr:uid="{EC50DA70-C7ED-4C89-8F64-37F029BA366E}"/>
    <cellStyle name="Millares 3 5 7" xfId="7307" xr:uid="{00000000-0005-0000-0000-0000A3170000}"/>
    <cellStyle name="Millares 3 5 7 2" xfId="16060" xr:uid="{8AB95DA6-644E-44DE-AE2A-4A4AA47303EE}"/>
    <cellStyle name="Millares 3 5 7 2 2" xfId="51070" xr:uid="{43F1F961-758F-40E8-BFEC-76388435E104}"/>
    <cellStyle name="Millares 3 5 7 2 3" xfId="33565" xr:uid="{CEE226F4-82BA-4991-9DAB-5DBC3999BC0A}"/>
    <cellStyle name="Millares 3 5 7 3" xfId="42318" xr:uid="{20206E26-3316-44CA-BA77-72B76C1FD199}"/>
    <cellStyle name="Millares 3 5 7 4" xfId="24813" xr:uid="{A9355554-44C5-4AF7-90BF-CB490BE15AC0}"/>
    <cellStyle name="Millares 3 5 8" xfId="11684" xr:uid="{1EB54411-82C2-474B-BC25-55053D2970D2}"/>
    <cellStyle name="Millares 3 5 8 2" xfId="46694" xr:uid="{FB731567-EB35-449B-9084-C9A95828B16B}"/>
    <cellStyle name="Millares 3 5 8 3" xfId="29189" xr:uid="{FD53F0D9-6C68-4EAA-B7D6-1CB57679DB0E}"/>
    <cellStyle name="Millares 3 5 9" xfId="37942" xr:uid="{DAE6DFA9-34AC-4486-A2F3-80F20488BEFC}"/>
    <cellStyle name="Millares 4" xfId="8" xr:uid="{00000000-0005-0000-0000-0000A4170000}"/>
    <cellStyle name="Millares 4 2" xfId="228" xr:uid="{00000000-0005-0000-0000-0000A5170000}"/>
    <cellStyle name="Millares 5" xfId="229" xr:uid="{00000000-0005-0000-0000-0000A6170000}"/>
    <cellStyle name="Millares 5 2" xfId="230" xr:uid="{00000000-0005-0000-0000-0000A7170000}"/>
    <cellStyle name="Millares 5 3" xfId="231" xr:uid="{00000000-0005-0000-0000-0000A8170000}"/>
    <cellStyle name="Millares 5 4" xfId="232" xr:uid="{00000000-0005-0000-0000-0000A9170000}"/>
    <cellStyle name="Millares 5 4 10" xfId="11618" xr:uid="{CFD95202-B8FB-4D23-B582-805C3EC82B04}"/>
    <cellStyle name="Millares 5 4 10 2" xfId="46628" xr:uid="{1FAB5889-82C0-41FE-B1B6-42474DE6527F}"/>
    <cellStyle name="Millares 5 4 10 3" xfId="29123" xr:uid="{DC0BED5F-F978-41DA-A5DD-E2412A0CEDC7}"/>
    <cellStyle name="Millares 5 4 11" xfId="37876" xr:uid="{EA5D5F9B-11FB-44F3-9EBC-BCD1D542165E}"/>
    <cellStyle name="Millares 5 4 12" xfId="20371" xr:uid="{B8F27E7E-8DD8-451A-9B9F-1BE90C5F2C59}"/>
    <cellStyle name="Millares 5 4 2" xfId="2957" xr:uid="{00000000-0005-0000-0000-0000AA170000}"/>
    <cellStyle name="Millares 5 4 2 10" xfId="20474" xr:uid="{FC8A5FBA-EE1B-42DA-B55C-8143E992A6DA}"/>
    <cellStyle name="Millares 5 4 2 2" xfId="3069" xr:uid="{00000000-0005-0000-0000-0000AB170000}"/>
    <cellStyle name="Millares 5 4 2 2 2" xfId="3345" xr:uid="{00000000-0005-0000-0000-0000AC170000}"/>
    <cellStyle name="Millares 5 4 2 2 2 2" xfId="3898" xr:uid="{00000000-0005-0000-0000-0000AD170000}"/>
    <cellStyle name="Millares 5 4 2 2 2 2 2" xfId="4994" xr:uid="{00000000-0005-0000-0000-0000AE170000}"/>
    <cellStyle name="Millares 5 4 2 2 2 2 2 2" xfId="7183" xr:uid="{00000000-0005-0000-0000-0000AF170000}"/>
    <cellStyle name="Millares 5 4 2 2 2 2 2 2 2" xfId="11560" xr:uid="{00000000-0005-0000-0000-0000B0170000}"/>
    <cellStyle name="Millares 5 4 2 2 2 2 2 2 2 2" xfId="20313" xr:uid="{6FB36858-E3A0-4107-8931-4C90521384E8}"/>
    <cellStyle name="Millares 5 4 2 2 2 2 2 2 2 2 2" xfId="55323" xr:uid="{72F5439B-63EB-48DF-ACDE-B51E6C5F45DC}"/>
    <cellStyle name="Millares 5 4 2 2 2 2 2 2 2 2 3" xfId="37818" xr:uid="{507AC05A-DA8B-4B02-A8A1-B3F4CED8A3C2}"/>
    <cellStyle name="Millares 5 4 2 2 2 2 2 2 2 3" xfId="46571" xr:uid="{021408B0-4EC7-4BDB-AB30-BCB8B67F2DAE}"/>
    <cellStyle name="Millares 5 4 2 2 2 2 2 2 2 4" xfId="29066" xr:uid="{C0408031-4B77-4F74-94EB-E5868FB577E5}"/>
    <cellStyle name="Millares 5 4 2 2 2 2 2 2 3" xfId="15937" xr:uid="{CF3EB592-0F82-44CB-AAD7-13583B69C3AC}"/>
    <cellStyle name="Millares 5 4 2 2 2 2 2 2 3 2" xfId="50947" xr:uid="{46B95391-8B8C-4423-8617-A4E86CECFB54}"/>
    <cellStyle name="Millares 5 4 2 2 2 2 2 2 3 3" xfId="33442" xr:uid="{4E096A11-DD57-4229-97E1-CFBA91EF788D}"/>
    <cellStyle name="Millares 5 4 2 2 2 2 2 2 4" xfId="42195" xr:uid="{9C5E7CB7-5FAC-4EAE-A03E-130CA68646A4}"/>
    <cellStyle name="Millares 5 4 2 2 2 2 2 2 5" xfId="24690" xr:uid="{93684D74-14AB-4F31-8421-9F893D97523A}"/>
    <cellStyle name="Millares 5 4 2 2 2 2 2 3" xfId="9372" xr:uid="{00000000-0005-0000-0000-0000B1170000}"/>
    <cellStyle name="Millares 5 4 2 2 2 2 2 3 2" xfId="18125" xr:uid="{C460636A-7AA7-4860-A892-D11BD37701D1}"/>
    <cellStyle name="Millares 5 4 2 2 2 2 2 3 2 2" xfId="53135" xr:uid="{2FA7783B-C352-42C7-A0AF-FC4ED1D0B3D4}"/>
    <cellStyle name="Millares 5 4 2 2 2 2 2 3 2 3" xfId="35630" xr:uid="{0001195B-221B-4C6A-B442-846EE6492065}"/>
    <cellStyle name="Millares 5 4 2 2 2 2 2 3 3" xfId="44383" xr:uid="{629DBFBD-5A25-43B0-945E-84C3D054AA9D}"/>
    <cellStyle name="Millares 5 4 2 2 2 2 2 3 4" xfId="26878" xr:uid="{5CF4009F-D3D1-4AEC-9C55-B1306DA95888}"/>
    <cellStyle name="Millares 5 4 2 2 2 2 2 4" xfId="13749" xr:uid="{4ED5D9EF-E8CF-4498-817D-A8DB1070B940}"/>
    <cellStyle name="Millares 5 4 2 2 2 2 2 4 2" xfId="48759" xr:uid="{22B56558-681A-43D8-9A7A-E3358B5767C3}"/>
    <cellStyle name="Millares 5 4 2 2 2 2 2 4 3" xfId="31254" xr:uid="{83FA7957-3217-4720-9D35-38730BD0C8EF}"/>
    <cellStyle name="Millares 5 4 2 2 2 2 2 5" xfId="40007" xr:uid="{38593183-1E9F-41FC-B1D1-469D6F30F7F7}"/>
    <cellStyle name="Millares 5 4 2 2 2 2 2 6" xfId="22502" xr:uid="{BEFED271-B691-4FC1-8BA0-6065A14D1908}"/>
    <cellStyle name="Millares 5 4 2 2 2 2 3" xfId="6089" xr:uid="{00000000-0005-0000-0000-0000B2170000}"/>
    <cellStyle name="Millares 5 4 2 2 2 2 3 2" xfId="10466" xr:uid="{00000000-0005-0000-0000-0000B3170000}"/>
    <cellStyle name="Millares 5 4 2 2 2 2 3 2 2" xfId="19219" xr:uid="{195B03E6-3BDB-4CA9-A661-2F3B2B560AF0}"/>
    <cellStyle name="Millares 5 4 2 2 2 2 3 2 2 2" xfId="54229" xr:uid="{29C6D51C-B063-4569-A1C9-7E0F0D2244FC}"/>
    <cellStyle name="Millares 5 4 2 2 2 2 3 2 2 3" xfId="36724" xr:uid="{7751FE6A-138F-47A7-96D7-3EB838C1F46E}"/>
    <cellStyle name="Millares 5 4 2 2 2 2 3 2 3" xfId="45477" xr:uid="{C2595A64-CA34-45A2-BFA7-ECE35F289D32}"/>
    <cellStyle name="Millares 5 4 2 2 2 2 3 2 4" xfId="27972" xr:uid="{71C7ACB8-8BE2-4C49-801A-C2D10668E649}"/>
    <cellStyle name="Millares 5 4 2 2 2 2 3 3" xfId="14843" xr:uid="{505BEC59-E8AF-4794-9E59-E7D5BAE6F7F3}"/>
    <cellStyle name="Millares 5 4 2 2 2 2 3 3 2" xfId="49853" xr:uid="{D5305A1C-7212-47C8-8E2F-D29EF9D6C526}"/>
    <cellStyle name="Millares 5 4 2 2 2 2 3 3 3" xfId="32348" xr:uid="{FE32227E-031D-477F-90D4-295C8612E3C7}"/>
    <cellStyle name="Millares 5 4 2 2 2 2 3 4" xfId="41101" xr:uid="{07E962F5-3170-4ADF-8C4C-60EAB846AC16}"/>
    <cellStyle name="Millares 5 4 2 2 2 2 3 5" xfId="23596" xr:uid="{95596245-A3CE-4DBE-B2AE-43200AA059D9}"/>
    <cellStyle name="Millares 5 4 2 2 2 2 4" xfId="8278" xr:uid="{00000000-0005-0000-0000-0000B4170000}"/>
    <cellStyle name="Millares 5 4 2 2 2 2 4 2" xfId="17031" xr:uid="{6C6F4762-CCDB-48D5-BF95-5EA72A89035E}"/>
    <cellStyle name="Millares 5 4 2 2 2 2 4 2 2" xfId="52041" xr:uid="{23D82862-A463-48CA-8CF4-384481AACAC4}"/>
    <cellStyle name="Millares 5 4 2 2 2 2 4 2 3" xfId="34536" xr:uid="{026606FB-E996-419E-B86A-9CFC4093039A}"/>
    <cellStyle name="Millares 5 4 2 2 2 2 4 3" xfId="43289" xr:uid="{5E42EC87-EFD3-4CCE-8A89-CFEFEDB50E85}"/>
    <cellStyle name="Millares 5 4 2 2 2 2 4 4" xfId="25784" xr:uid="{E006CD92-81FB-4473-AE1D-D516221C8064}"/>
    <cellStyle name="Millares 5 4 2 2 2 2 5" xfId="12655" xr:uid="{25D396AF-6047-4824-82BB-70BA99E1DC5F}"/>
    <cellStyle name="Millares 5 4 2 2 2 2 5 2" xfId="47665" xr:uid="{86D384D1-959F-44C5-8118-15F8DD855CD9}"/>
    <cellStyle name="Millares 5 4 2 2 2 2 5 3" xfId="30160" xr:uid="{894A6DC1-6522-44DD-B22A-6FEA4F90387E}"/>
    <cellStyle name="Millares 5 4 2 2 2 2 6" xfId="38913" xr:uid="{16817BAF-3954-4D50-924B-7EDB985228BC}"/>
    <cellStyle name="Millares 5 4 2 2 2 2 7" xfId="21408" xr:uid="{9A59F82C-3AD1-42D2-B42D-D9737C0236B1}"/>
    <cellStyle name="Millares 5 4 2 2 2 3" xfId="4446" xr:uid="{00000000-0005-0000-0000-0000B5170000}"/>
    <cellStyle name="Millares 5 4 2 2 2 3 2" xfId="6635" xr:uid="{00000000-0005-0000-0000-0000B6170000}"/>
    <cellStyle name="Millares 5 4 2 2 2 3 2 2" xfId="11012" xr:uid="{00000000-0005-0000-0000-0000B7170000}"/>
    <cellStyle name="Millares 5 4 2 2 2 3 2 2 2" xfId="19765" xr:uid="{47D1DA68-65AD-41A6-929B-CDD01B44AA4D}"/>
    <cellStyle name="Millares 5 4 2 2 2 3 2 2 2 2" xfId="54775" xr:uid="{6909C957-44EC-47BD-B8BF-DC73B67CEFC0}"/>
    <cellStyle name="Millares 5 4 2 2 2 3 2 2 2 3" xfId="37270" xr:uid="{36E9A9DC-884E-438F-BB6A-4FE316C6E54F}"/>
    <cellStyle name="Millares 5 4 2 2 2 3 2 2 3" xfId="46023" xr:uid="{DEB65A2C-FCD6-489E-9DDB-2307C52D2FF6}"/>
    <cellStyle name="Millares 5 4 2 2 2 3 2 2 4" xfId="28518" xr:uid="{BA67BBB9-CAA3-4DC5-BF5F-99A0A7ADF230}"/>
    <cellStyle name="Millares 5 4 2 2 2 3 2 3" xfId="15389" xr:uid="{1F512DA9-D562-4144-BEF7-386685DC5170}"/>
    <cellStyle name="Millares 5 4 2 2 2 3 2 3 2" xfId="50399" xr:uid="{B7FA47D5-3008-47B3-B92B-EC869C8F9C9B}"/>
    <cellStyle name="Millares 5 4 2 2 2 3 2 3 3" xfId="32894" xr:uid="{AC86BF8A-A46D-440F-8AC8-DADC0B473AB1}"/>
    <cellStyle name="Millares 5 4 2 2 2 3 2 4" xfId="41647" xr:uid="{2EBFB7D4-41A5-4FCC-8BEA-B3D5E0ED1FE9}"/>
    <cellStyle name="Millares 5 4 2 2 2 3 2 5" xfId="24142" xr:uid="{B64FCB87-C740-4025-97E0-E6F2183B5991}"/>
    <cellStyle name="Millares 5 4 2 2 2 3 3" xfId="8824" xr:uid="{00000000-0005-0000-0000-0000B8170000}"/>
    <cellStyle name="Millares 5 4 2 2 2 3 3 2" xfId="17577" xr:uid="{59EC7D56-A318-438C-8C96-60A996044ED0}"/>
    <cellStyle name="Millares 5 4 2 2 2 3 3 2 2" xfId="52587" xr:uid="{60844F42-5D1F-4D2A-BDD1-25DFC0194BE9}"/>
    <cellStyle name="Millares 5 4 2 2 2 3 3 2 3" xfId="35082" xr:uid="{3F6374C1-11DA-4B29-8A8C-55E2079E7B89}"/>
    <cellStyle name="Millares 5 4 2 2 2 3 3 3" xfId="43835" xr:uid="{656ABC16-D842-4C23-9FEA-AD60AD2B6D38}"/>
    <cellStyle name="Millares 5 4 2 2 2 3 3 4" xfId="26330" xr:uid="{30F2D65B-52A5-464F-88ED-ED58191CD8C3}"/>
    <cellStyle name="Millares 5 4 2 2 2 3 4" xfId="13201" xr:uid="{B9442FEE-DB2E-44D2-AC8C-0C4797FC4A93}"/>
    <cellStyle name="Millares 5 4 2 2 2 3 4 2" xfId="48211" xr:uid="{CA475CB1-2B1F-4635-99C8-14B704311FFC}"/>
    <cellStyle name="Millares 5 4 2 2 2 3 4 3" xfId="30706" xr:uid="{54131F84-F0CD-4D3F-B9D8-2C55C7F4D9EF}"/>
    <cellStyle name="Millares 5 4 2 2 2 3 5" xfId="39459" xr:uid="{1454D559-6D25-4B7A-8068-F88A37ED495B}"/>
    <cellStyle name="Millares 5 4 2 2 2 3 6" xfId="21954" xr:uid="{0353555E-E1B2-446F-A505-6A928F9094E5}"/>
    <cellStyle name="Millares 5 4 2 2 2 4" xfId="5541" xr:uid="{00000000-0005-0000-0000-0000B9170000}"/>
    <cellStyle name="Millares 5 4 2 2 2 4 2" xfId="9918" xr:uid="{00000000-0005-0000-0000-0000BA170000}"/>
    <cellStyle name="Millares 5 4 2 2 2 4 2 2" xfId="18671" xr:uid="{C85ADE3C-5EFA-42C4-AE19-D1802837485F}"/>
    <cellStyle name="Millares 5 4 2 2 2 4 2 2 2" xfId="53681" xr:uid="{F8DCBD60-F5D2-4675-835F-C4211657B538}"/>
    <cellStyle name="Millares 5 4 2 2 2 4 2 2 3" xfId="36176" xr:uid="{6C08670B-FE57-4E3B-8CE8-50CBA293A7B6}"/>
    <cellStyle name="Millares 5 4 2 2 2 4 2 3" xfId="44929" xr:uid="{46E8D2E5-2FA6-4D8C-9BE6-54F1037364F9}"/>
    <cellStyle name="Millares 5 4 2 2 2 4 2 4" xfId="27424" xr:uid="{06560A29-CBB4-4B97-BEFB-166EB546513E}"/>
    <cellStyle name="Millares 5 4 2 2 2 4 3" xfId="14295" xr:uid="{81B10E7F-119D-4B14-8010-BAC80B1A4EE5}"/>
    <cellStyle name="Millares 5 4 2 2 2 4 3 2" xfId="49305" xr:uid="{00A61D64-69C2-4EC2-B7F6-839D2CAF873F}"/>
    <cellStyle name="Millares 5 4 2 2 2 4 3 3" xfId="31800" xr:uid="{9A868DE6-E7D1-40D9-AA91-6FE0FC74D978}"/>
    <cellStyle name="Millares 5 4 2 2 2 4 4" xfId="40553" xr:uid="{258CB2BD-8241-4DBB-A6E9-3C22F04D9B68}"/>
    <cellStyle name="Millares 5 4 2 2 2 4 5" xfId="23048" xr:uid="{5F4675ED-66FE-43F8-A5D1-21B6A95E2271}"/>
    <cellStyle name="Millares 5 4 2 2 2 5" xfId="7730" xr:uid="{00000000-0005-0000-0000-0000BB170000}"/>
    <cellStyle name="Millares 5 4 2 2 2 5 2" xfId="16483" xr:uid="{8A86D2EA-5D2B-4E2D-886A-12E5E5FB04FB}"/>
    <cellStyle name="Millares 5 4 2 2 2 5 2 2" xfId="51493" xr:uid="{CF9F927B-8E50-475F-9D2E-C8894D37F63B}"/>
    <cellStyle name="Millares 5 4 2 2 2 5 2 3" xfId="33988" xr:uid="{C9F32309-9897-4170-9DFE-751BE6324115}"/>
    <cellStyle name="Millares 5 4 2 2 2 5 3" xfId="42741" xr:uid="{0936A0F3-8046-447D-9052-57A542A7B2D1}"/>
    <cellStyle name="Millares 5 4 2 2 2 5 4" xfId="25236" xr:uid="{971913AE-8042-418B-B810-2264D8F0564F}"/>
    <cellStyle name="Millares 5 4 2 2 2 6" xfId="12107" xr:uid="{499AE041-753D-4746-9C11-F64362A4570B}"/>
    <cellStyle name="Millares 5 4 2 2 2 6 2" xfId="47117" xr:uid="{30369F77-DC38-49B4-87A5-B216B8005D5E}"/>
    <cellStyle name="Millares 5 4 2 2 2 6 3" xfId="29612" xr:uid="{62B57D2B-0BAF-49A6-8ED4-DAE55E596FB3}"/>
    <cellStyle name="Millares 5 4 2 2 2 7" xfId="38365" xr:uid="{D4302E7C-DA52-4A71-86AD-2099C38D289E}"/>
    <cellStyle name="Millares 5 4 2 2 2 8" xfId="20860" xr:uid="{BDFC4CB8-902A-4328-AED9-28B319BB7C78}"/>
    <cellStyle name="Millares 5 4 2 2 3" xfId="3624" xr:uid="{00000000-0005-0000-0000-0000BC170000}"/>
    <cellStyle name="Millares 5 4 2 2 3 2" xfId="4720" xr:uid="{00000000-0005-0000-0000-0000BD170000}"/>
    <cellStyle name="Millares 5 4 2 2 3 2 2" xfId="6909" xr:uid="{00000000-0005-0000-0000-0000BE170000}"/>
    <cellStyle name="Millares 5 4 2 2 3 2 2 2" xfId="11286" xr:uid="{00000000-0005-0000-0000-0000BF170000}"/>
    <cellStyle name="Millares 5 4 2 2 3 2 2 2 2" xfId="20039" xr:uid="{A8F8D8F6-73CF-4D6E-BC1C-49E280919A8C}"/>
    <cellStyle name="Millares 5 4 2 2 3 2 2 2 2 2" xfId="55049" xr:uid="{FB964477-7F3C-4AA5-AAA6-C40F2167557F}"/>
    <cellStyle name="Millares 5 4 2 2 3 2 2 2 2 3" xfId="37544" xr:uid="{F3281F7F-8897-496B-83BD-F1571D374001}"/>
    <cellStyle name="Millares 5 4 2 2 3 2 2 2 3" xfId="46297" xr:uid="{FBF85DB9-788A-4D00-9E02-8CD7B3DC760D}"/>
    <cellStyle name="Millares 5 4 2 2 3 2 2 2 4" xfId="28792" xr:uid="{3AF680C0-4442-4464-BC85-1A1CE9C62130}"/>
    <cellStyle name="Millares 5 4 2 2 3 2 2 3" xfId="15663" xr:uid="{5CB380AD-7E05-493B-832E-9782666436FE}"/>
    <cellStyle name="Millares 5 4 2 2 3 2 2 3 2" xfId="50673" xr:uid="{54D2F04D-9100-401C-BDF8-E432452398FC}"/>
    <cellStyle name="Millares 5 4 2 2 3 2 2 3 3" xfId="33168" xr:uid="{F42AC2E1-F75D-4434-81A9-3D510E734737}"/>
    <cellStyle name="Millares 5 4 2 2 3 2 2 4" xfId="41921" xr:uid="{B4916A98-0031-4704-A659-4B2D3550FFD7}"/>
    <cellStyle name="Millares 5 4 2 2 3 2 2 5" xfId="24416" xr:uid="{08981778-1DE9-43E3-9AE7-478BA1BCF086}"/>
    <cellStyle name="Millares 5 4 2 2 3 2 3" xfId="9098" xr:uid="{00000000-0005-0000-0000-0000C0170000}"/>
    <cellStyle name="Millares 5 4 2 2 3 2 3 2" xfId="17851" xr:uid="{1B2C5A1F-9E90-490A-8ACB-5990CC3DE6C5}"/>
    <cellStyle name="Millares 5 4 2 2 3 2 3 2 2" xfId="52861" xr:uid="{9B292EF0-9E37-4BF7-BAF7-8865DB5B32F9}"/>
    <cellStyle name="Millares 5 4 2 2 3 2 3 2 3" xfId="35356" xr:uid="{FA24B761-D943-4562-AE08-5F8AFA2060D2}"/>
    <cellStyle name="Millares 5 4 2 2 3 2 3 3" xfId="44109" xr:uid="{0EF2C345-6D49-4932-8A3B-365267D84774}"/>
    <cellStyle name="Millares 5 4 2 2 3 2 3 4" xfId="26604" xr:uid="{D8AFEE97-65B7-4C67-8CF3-F23A5052AA9B}"/>
    <cellStyle name="Millares 5 4 2 2 3 2 4" xfId="13475" xr:uid="{7C235038-625D-4817-A229-BDF8AB7AFED3}"/>
    <cellStyle name="Millares 5 4 2 2 3 2 4 2" xfId="48485" xr:uid="{0D57CC6C-06AA-424D-BB4A-1EBABF1CD204}"/>
    <cellStyle name="Millares 5 4 2 2 3 2 4 3" xfId="30980" xr:uid="{104C5E0C-0790-478B-8880-38EAE2616E74}"/>
    <cellStyle name="Millares 5 4 2 2 3 2 5" xfId="39733" xr:uid="{1871E5A1-D2D5-4163-B567-D2A73E1CC221}"/>
    <cellStyle name="Millares 5 4 2 2 3 2 6" xfId="22228" xr:uid="{34EFACDD-D2C5-4B12-A5C8-A878C7D8EAE5}"/>
    <cellStyle name="Millares 5 4 2 2 3 3" xfId="5815" xr:uid="{00000000-0005-0000-0000-0000C1170000}"/>
    <cellStyle name="Millares 5 4 2 2 3 3 2" xfId="10192" xr:uid="{00000000-0005-0000-0000-0000C2170000}"/>
    <cellStyle name="Millares 5 4 2 2 3 3 2 2" xfId="18945" xr:uid="{4B54332A-18BE-4A62-8254-A2900DB7A6A5}"/>
    <cellStyle name="Millares 5 4 2 2 3 3 2 2 2" xfId="53955" xr:uid="{176DF1E8-BB68-43A9-8AA2-07307D9B94E9}"/>
    <cellStyle name="Millares 5 4 2 2 3 3 2 2 3" xfId="36450" xr:uid="{5B776566-CA43-4FDF-8BDA-9F765B44C76E}"/>
    <cellStyle name="Millares 5 4 2 2 3 3 2 3" xfId="45203" xr:uid="{FDFB832A-EA2E-4E4D-9178-F13BE9D0D69E}"/>
    <cellStyle name="Millares 5 4 2 2 3 3 2 4" xfId="27698" xr:uid="{821579AE-8794-4DA3-8E10-6CC994037C64}"/>
    <cellStyle name="Millares 5 4 2 2 3 3 3" xfId="14569" xr:uid="{C4667396-38EC-47B7-A583-F63685401950}"/>
    <cellStyle name="Millares 5 4 2 2 3 3 3 2" xfId="49579" xr:uid="{FD71A4B5-907B-4FBA-90F5-F04E702A5110}"/>
    <cellStyle name="Millares 5 4 2 2 3 3 3 3" xfId="32074" xr:uid="{ED5035F5-ACB0-4F60-B02D-BD20DAED4FDE}"/>
    <cellStyle name="Millares 5 4 2 2 3 3 4" xfId="40827" xr:uid="{2B560B06-9D49-4949-B44F-517C8FFC81ED}"/>
    <cellStyle name="Millares 5 4 2 2 3 3 5" xfId="23322" xr:uid="{C52492FE-43A5-43C9-947E-9F435FA70E21}"/>
    <cellStyle name="Millares 5 4 2 2 3 4" xfId="8004" xr:uid="{00000000-0005-0000-0000-0000C3170000}"/>
    <cellStyle name="Millares 5 4 2 2 3 4 2" xfId="16757" xr:uid="{ED6D56E1-DF78-4146-BB66-0C7F4C799622}"/>
    <cellStyle name="Millares 5 4 2 2 3 4 2 2" xfId="51767" xr:uid="{7CF91986-D2C4-4270-93A7-517D28A4DDE3}"/>
    <cellStyle name="Millares 5 4 2 2 3 4 2 3" xfId="34262" xr:uid="{378742F2-384C-4D0B-80B1-D8E4F84529E4}"/>
    <cellStyle name="Millares 5 4 2 2 3 4 3" xfId="43015" xr:uid="{7BD39C68-4330-4394-BC46-A11E6C3C02BB}"/>
    <cellStyle name="Millares 5 4 2 2 3 4 4" xfId="25510" xr:uid="{C1CDAF6D-B75B-456A-A953-0355BB163F44}"/>
    <cellStyle name="Millares 5 4 2 2 3 5" xfId="12381" xr:uid="{AEC742CA-602C-4723-A9C8-6F6DA33898AF}"/>
    <cellStyle name="Millares 5 4 2 2 3 5 2" xfId="47391" xr:uid="{4AEBD246-2731-473C-92E0-F52C0E466328}"/>
    <cellStyle name="Millares 5 4 2 2 3 5 3" xfId="29886" xr:uid="{CE4EF7CF-0689-4FA6-8D81-74090BBD79E8}"/>
    <cellStyle name="Millares 5 4 2 2 3 6" xfId="38639" xr:uid="{6D34FECF-5269-4ECA-8FB5-5413D7E0B046}"/>
    <cellStyle name="Millares 5 4 2 2 3 7" xfId="21134" xr:uid="{2E78EEDA-B9F8-45AB-85F1-3F21BC8E2A34}"/>
    <cellStyle name="Millares 5 4 2 2 4" xfId="4172" xr:uid="{00000000-0005-0000-0000-0000C4170000}"/>
    <cellStyle name="Millares 5 4 2 2 4 2" xfId="6361" xr:uid="{00000000-0005-0000-0000-0000C5170000}"/>
    <cellStyle name="Millares 5 4 2 2 4 2 2" xfId="10738" xr:uid="{00000000-0005-0000-0000-0000C6170000}"/>
    <cellStyle name="Millares 5 4 2 2 4 2 2 2" xfId="19491" xr:uid="{469D3A7E-CA83-403F-B5A6-D189E25F4843}"/>
    <cellStyle name="Millares 5 4 2 2 4 2 2 2 2" xfId="54501" xr:uid="{3DFCB786-CDA4-4AE6-9899-909707DAE768}"/>
    <cellStyle name="Millares 5 4 2 2 4 2 2 2 3" xfId="36996" xr:uid="{9A9F1CB9-CE5C-4BF1-A56B-63EF09800B9C}"/>
    <cellStyle name="Millares 5 4 2 2 4 2 2 3" xfId="45749" xr:uid="{6C013DBB-A3FD-45EE-9FA5-C68631313405}"/>
    <cellStyle name="Millares 5 4 2 2 4 2 2 4" xfId="28244" xr:uid="{21076B06-4533-43F1-A13A-0A0CE57F95FC}"/>
    <cellStyle name="Millares 5 4 2 2 4 2 3" xfId="15115" xr:uid="{73824A8D-A755-45CB-9F6E-E2A5C4E4F32A}"/>
    <cellStyle name="Millares 5 4 2 2 4 2 3 2" xfId="50125" xr:uid="{3D0143BF-F03D-4B56-A8F5-B4896198604B}"/>
    <cellStyle name="Millares 5 4 2 2 4 2 3 3" xfId="32620" xr:uid="{C3E4DC9F-8184-4F6C-9305-454DB115C263}"/>
    <cellStyle name="Millares 5 4 2 2 4 2 4" xfId="41373" xr:uid="{F6B4096F-D11A-434D-8D88-AE7566F0019C}"/>
    <cellStyle name="Millares 5 4 2 2 4 2 5" xfId="23868" xr:uid="{65EDC4E3-2C10-4AAC-A2B9-1C70A6827CE2}"/>
    <cellStyle name="Millares 5 4 2 2 4 3" xfId="8550" xr:uid="{00000000-0005-0000-0000-0000C7170000}"/>
    <cellStyle name="Millares 5 4 2 2 4 3 2" xfId="17303" xr:uid="{2090B117-4372-40AA-9C82-0879DA692B3F}"/>
    <cellStyle name="Millares 5 4 2 2 4 3 2 2" xfId="52313" xr:uid="{94A8EB46-8749-412A-858A-AF507F2741B3}"/>
    <cellStyle name="Millares 5 4 2 2 4 3 2 3" xfId="34808" xr:uid="{ABF1A3DB-D55E-4689-A208-3ABB86D763A0}"/>
    <cellStyle name="Millares 5 4 2 2 4 3 3" xfId="43561" xr:uid="{BF37FB01-AE03-4F4E-8D67-1A4B7AFD17C4}"/>
    <cellStyle name="Millares 5 4 2 2 4 3 4" xfId="26056" xr:uid="{AAF668E7-E5B9-4050-AC74-7165222B1CEC}"/>
    <cellStyle name="Millares 5 4 2 2 4 4" xfId="12927" xr:uid="{78C1457B-879C-4AD4-A0AC-F861AF7CADA7}"/>
    <cellStyle name="Millares 5 4 2 2 4 4 2" xfId="47937" xr:uid="{01672578-2A59-4785-849C-1B7D8AB0C41E}"/>
    <cellStyle name="Millares 5 4 2 2 4 4 3" xfId="30432" xr:uid="{D3075CFD-EEFF-4CD1-B384-88122AC06B03}"/>
    <cellStyle name="Millares 5 4 2 2 4 5" xfId="39185" xr:uid="{04504F6F-C288-4CF0-B33A-69ABA61EAF69}"/>
    <cellStyle name="Millares 5 4 2 2 4 6" xfId="21680" xr:uid="{D2434EC1-7FE4-43FC-A9CA-4B36A481486B}"/>
    <cellStyle name="Millares 5 4 2 2 5" xfId="5267" xr:uid="{00000000-0005-0000-0000-0000C8170000}"/>
    <cellStyle name="Millares 5 4 2 2 5 2" xfId="9644" xr:uid="{00000000-0005-0000-0000-0000C9170000}"/>
    <cellStyle name="Millares 5 4 2 2 5 2 2" xfId="18397" xr:uid="{D4D30F76-CA55-4C2A-9C19-9DB8ECA09A0D}"/>
    <cellStyle name="Millares 5 4 2 2 5 2 2 2" xfId="53407" xr:uid="{63C3DB77-609C-4C7C-BF25-C1E7714FF803}"/>
    <cellStyle name="Millares 5 4 2 2 5 2 2 3" xfId="35902" xr:uid="{66454179-85C7-4C35-A877-0668C7FE5201}"/>
    <cellStyle name="Millares 5 4 2 2 5 2 3" xfId="44655" xr:uid="{79B1632A-BA8A-44AF-BEFF-8BAB01FB574C}"/>
    <cellStyle name="Millares 5 4 2 2 5 2 4" xfId="27150" xr:uid="{B9A1EBB5-B15F-47A8-83C4-4DD812B6F98A}"/>
    <cellStyle name="Millares 5 4 2 2 5 3" xfId="14021" xr:uid="{62A7E3AE-BC46-436E-BF55-32E9710CC818}"/>
    <cellStyle name="Millares 5 4 2 2 5 3 2" xfId="49031" xr:uid="{8C8F5C74-675A-478C-8217-5A35A3A26E3E}"/>
    <cellStyle name="Millares 5 4 2 2 5 3 3" xfId="31526" xr:uid="{05AA28A6-0725-4D2B-AC2A-D13839A05348}"/>
    <cellStyle name="Millares 5 4 2 2 5 4" xfId="40279" xr:uid="{18AD626F-B030-41CB-960D-BB9CCD0BA57F}"/>
    <cellStyle name="Millares 5 4 2 2 5 5" xfId="22774" xr:uid="{1E68472B-0001-48C4-8B2B-17432235FFE7}"/>
    <cellStyle name="Millares 5 4 2 2 6" xfId="7456" xr:uid="{00000000-0005-0000-0000-0000CA170000}"/>
    <cellStyle name="Millares 5 4 2 2 6 2" xfId="16209" xr:uid="{42411E2F-2057-44BD-AEC5-CA5AB45ABC6F}"/>
    <cellStyle name="Millares 5 4 2 2 6 2 2" xfId="51219" xr:uid="{BDCF36D7-B9CF-4DFD-91A5-5A701246320C}"/>
    <cellStyle name="Millares 5 4 2 2 6 2 3" xfId="33714" xr:uid="{F0D2ED79-7D90-479B-87CC-D3880A97984F}"/>
    <cellStyle name="Millares 5 4 2 2 6 3" xfId="42467" xr:uid="{248A27FE-6327-4FC8-8DDC-28552E154B54}"/>
    <cellStyle name="Millares 5 4 2 2 6 4" xfId="24962" xr:uid="{7A1AD7CF-2BDF-4DC0-9EB2-A249BA24B02F}"/>
    <cellStyle name="Millares 5 4 2 2 7" xfId="11833" xr:uid="{6987256E-5CC3-46D2-84F9-40662DA47B55}"/>
    <cellStyle name="Millares 5 4 2 2 7 2" xfId="46843" xr:uid="{D18A800A-C81F-42F5-A26B-BA4927D3D896}"/>
    <cellStyle name="Millares 5 4 2 2 7 3" xfId="29338" xr:uid="{F980A79B-F219-4709-944D-98D6A81143FE}"/>
    <cellStyle name="Millares 5 4 2 2 8" xfId="38091" xr:uid="{A50FA18C-C13D-4F98-B6D0-3FACF3F92361}"/>
    <cellStyle name="Millares 5 4 2 2 9" xfId="20586" xr:uid="{E5ABEAF7-B2A5-4A38-AC28-93D61A8CB5BF}"/>
    <cellStyle name="Millares 5 4 2 3" xfId="3233" xr:uid="{00000000-0005-0000-0000-0000CB170000}"/>
    <cellStyle name="Millares 5 4 2 3 2" xfId="3786" xr:uid="{00000000-0005-0000-0000-0000CC170000}"/>
    <cellStyle name="Millares 5 4 2 3 2 2" xfId="4882" xr:uid="{00000000-0005-0000-0000-0000CD170000}"/>
    <cellStyle name="Millares 5 4 2 3 2 2 2" xfId="7071" xr:uid="{00000000-0005-0000-0000-0000CE170000}"/>
    <cellStyle name="Millares 5 4 2 3 2 2 2 2" xfId="11448" xr:uid="{00000000-0005-0000-0000-0000CF170000}"/>
    <cellStyle name="Millares 5 4 2 3 2 2 2 2 2" xfId="20201" xr:uid="{5656951D-EEDD-435A-ADE2-29386F36B18E}"/>
    <cellStyle name="Millares 5 4 2 3 2 2 2 2 2 2" xfId="55211" xr:uid="{0229FC31-126D-42F0-99D5-3D22782EB177}"/>
    <cellStyle name="Millares 5 4 2 3 2 2 2 2 2 3" xfId="37706" xr:uid="{DCF31FE2-9F8F-4DA1-BDF9-6C93A37A163B}"/>
    <cellStyle name="Millares 5 4 2 3 2 2 2 2 3" xfId="46459" xr:uid="{E21B6000-F293-4B50-921A-532E33B1F50D}"/>
    <cellStyle name="Millares 5 4 2 3 2 2 2 2 4" xfId="28954" xr:uid="{E9A7DAAF-6A47-4A13-94CB-6E33C68C694E}"/>
    <cellStyle name="Millares 5 4 2 3 2 2 2 3" xfId="15825" xr:uid="{E4708E9A-B522-4838-A077-A4FEE4BE6475}"/>
    <cellStyle name="Millares 5 4 2 3 2 2 2 3 2" xfId="50835" xr:uid="{FBD9F23F-8746-41E6-A42C-AC1A148E46BC}"/>
    <cellStyle name="Millares 5 4 2 3 2 2 2 3 3" xfId="33330" xr:uid="{196544DF-63F6-4A7C-8DA4-385791C1EC99}"/>
    <cellStyle name="Millares 5 4 2 3 2 2 2 4" xfId="42083" xr:uid="{E2AA21C6-48C0-411E-B8E4-BDEEFD0191FC}"/>
    <cellStyle name="Millares 5 4 2 3 2 2 2 5" xfId="24578" xr:uid="{494281EF-3C96-4C16-8662-A408918876A3}"/>
    <cellStyle name="Millares 5 4 2 3 2 2 3" xfId="9260" xr:uid="{00000000-0005-0000-0000-0000D0170000}"/>
    <cellStyle name="Millares 5 4 2 3 2 2 3 2" xfId="18013" xr:uid="{C333EBC3-8831-428D-BBE4-9CFEF787F860}"/>
    <cellStyle name="Millares 5 4 2 3 2 2 3 2 2" xfId="53023" xr:uid="{4ED6AA21-1252-413A-B16E-A5635DB13279}"/>
    <cellStyle name="Millares 5 4 2 3 2 2 3 2 3" xfId="35518" xr:uid="{C7D41BC0-8457-4731-899F-11211A103CBD}"/>
    <cellStyle name="Millares 5 4 2 3 2 2 3 3" xfId="44271" xr:uid="{1DEE4F7F-47AE-4E09-BBB7-4BB2DC77B9BD}"/>
    <cellStyle name="Millares 5 4 2 3 2 2 3 4" xfId="26766" xr:uid="{B5F622DA-01E5-44C1-AAFE-C0E485EDD063}"/>
    <cellStyle name="Millares 5 4 2 3 2 2 4" xfId="13637" xr:uid="{F257DA19-C62E-432D-BB02-6BC34332E1BD}"/>
    <cellStyle name="Millares 5 4 2 3 2 2 4 2" xfId="48647" xr:uid="{9474322C-CA20-4159-ADAD-58A7881E79A0}"/>
    <cellStyle name="Millares 5 4 2 3 2 2 4 3" xfId="31142" xr:uid="{82848C90-DAA8-4E5C-BCAB-95B6CCBCC598}"/>
    <cellStyle name="Millares 5 4 2 3 2 2 5" xfId="39895" xr:uid="{49FF46E0-7CD3-4CED-9C9B-AD4F699EC8EF}"/>
    <cellStyle name="Millares 5 4 2 3 2 2 6" xfId="22390" xr:uid="{53728242-5155-463F-89D4-5ADC1017A457}"/>
    <cellStyle name="Millares 5 4 2 3 2 3" xfId="5977" xr:uid="{00000000-0005-0000-0000-0000D1170000}"/>
    <cellStyle name="Millares 5 4 2 3 2 3 2" xfId="10354" xr:uid="{00000000-0005-0000-0000-0000D2170000}"/>
    <cellStyle name="Millares 5 4 2 3 2 3 2 2" xfId="19107" xr:uid="{CAD36A4B-3E95-47FB-A1D8-36FFE673E638}"/>
    <cellStyle name="Millares 5 4 2 3 2 3 2 2 2" xfId="54117" xr:uid="{5488CDB3-C653-4B3A-A0F1-F2A8CC615F4F}"/>
    <cellStyle name="Millares 5 4 2 3 2 3 2 2 3" xfId="36612" xr:uid="{702870EC-F44A-412F-8098-7AB26841A28B}"/>
    <cellStyle name="Millares 5 4 2 3 2 3 2 3" xfId="45365" xr:uid="{38F8F587-FAD7-4BF6-BB31-D6E79F297262}"/>
    <cellStyle name="Millares 5 4 2 3 2 3 2 4" xfId="27860" xr:uid="{586716E8-B45F-42FA-85C1-0AD2A834C9F2}"/>
    <cellStyle name="Millares 5 4 2 3 2 3 3" xfId="14731" xr:uid="{1D37C7C3-93C1-437E-BA4D-86F3744A1ECE}"/>
    <cellStyle name="Millares 5 4 2 3 2 3 3 2" xfId="49741" xr:uid="{36DBB4FA-5482-439D-A277-B677015834D8}"/>
    <cellStyle name="Millares 5 4 2 3 2 3 3 3" xfId="32236" xr:uid="{0D1B5FDC-519C-41BA-A227-A3F9696B35F4}"/>
    <cellStyle name="Millares 5 4 2 3 2 3 4" xfId="40989" xr:uid="{746D0D5F-8D74-4B6D-969F-FE45587B90EF}"/>
    <cellStyle name="Millares 5 4 2 3 2 3 5" xfId="23484" xr:uid="{64B3C10B-5366-4ECE-8ACE-1DA1DD3B2DDA}"/>
    <cellStyle name="Millares 5 4 2 3 2 4" xfId="8166" xr:uid="{00000000-0005-0000-0000-0000D3170000}"/>
    <cellStyle name="Millares 5 4 2 3 2 4 2" xfId="16919" xr:uid="{30845267-6CB3-42A3-B10F-EBE2E8119C2F}"/>
    <cellStyle name="Millares 5 4 2 3 2 4 2 2" xfId="51929" xr:uid="{82151B1B-7EC1-47E0-AE3B-18E74C83E75F}"/>
    <cellStyle name="Millares 5 4 2 3 2 4 2 3" xfId="34424" xr:uid="{59EAD85B-A029-423B-AB2D-2AB76B1CFC38}"/>
    <cellStyle name="Millares 5 4 2 3 2 4 3" xfId="43177" xr:uid="{BAF7F672-844E-4CAC-931F-27F416D89390}"/>
    <cellStyle name="Millares 5 4 2 3 2 4 4" xfId="25672" xr:uid="{BE68DE68-206A-4782-B566-68C14BF56180}"/>
    <cellStyle name="Millares 5 4 2 3 2 5" xfId="12543" xr:uid="{FD11A93C-B596-415A-AFD4-CEE1AB30F828}"/>
    <cellStyle name="Millares 5 4 2 3 2 5 2" xfId="47553" xr:uid="{A27AFAC4-EE3A-42BA-B7A0-0F31E8CF9EB2}"/>
    <cellStyle name="Millares 5 4 2 3 2 5 3" xfId="30048" xr:uid="{12086D05-46B1-447C-8476-AFD58B759287}"/>
    <cellStyle name="Millares 5 4 2 3 2 6" xfId="38801" xr:uid="{805F40B0-D6B0-49B4-9D5D-A83D71BA8A74}"/>
    <cellStyle name="Millares 5 4 2 3 2 7" xfId="21296" xr:uid="{B5CAFB39-E90E-4883-BF2E-5AF2E5201717}"/>
    <cellStyle name="Millares 5 4 2 3 3" xfId="4334" xr:uid="{00000000-0005-0000-0000-0000D4170000}"/>
    <cellStyle name="Millares 5 4 2 3 3 2" xfId="6523" xr:uid="{00000000-0005-0000-0000-0000D5170000}"/>
    <cellStyle name="Millares 5 4 2 3 3 2 2" xfId="10900" xr:uid="{00000000-0005-0000-0000-0000D6170000}"/>
    <cellStyle name="Millares 5 4 2 3 3 2 2 2" xfId="19653" xr:uid="{3253D450-8B57-40FC-930E-7011C4502C9A}"/>
    <cellStyle name="Millares 5 4 2 3 3 2 2 2 2" xfId="54663" xr:uid="{FC0C3ED7-47A6-4FC8-8B49-27B34C5A67B0}"/>
    <cellStyle name="Millares 5 4 2 3 3 2 2 2 3" xfId="37158" xr:uid="{1E4985E9-47A0-4F8D-8615-54BBC069B1E3}"/>
    <cellStyle name="Millares 5 4 2 3 3 2 2 3" xfId="45911" xr:uid="{AD5D21CA-7643-497D-988B-C1477D08BF91}"/>
    <cellStyle name="Millares 5 4 2 3 3 2 2 4" xfId="28406" xr:uid="{7B03C985-BDEC-4E0B-90E7-B15D0F773166}"/>
    <cellStyle name="Millares 5 4 2 3 3 2 3" xfId="15277" xr:uid="{BB0DE3F3-12C8-4B7F-9D24-AA48FFB5D537}"/>
    <cellStyle name="Millares 5 4 2 3 3 2 3 2" xfId="50287" xr:uid="{0B5DF850-F628-48E8-8655-C149FCC04493}"/>
    <cellStyle name="Millares 5 4 2 3 3 2 3 3" xfId="32782" xr:uid="{30FF32DB-9948-4510-BFCE-A12536BEF56A}"/>
    <cellStyle name="Millares 5 4 2 3 3 2 4" xfId="41535" xr:uid="{217D7131-A5A3-4917-8BD4-624774CE517D}"/>
    <cellStyle name="Millares 5 4 2 3 3 2 5" xfId="24030" xr:uid="{51DBC043-E960-42EB-834B-B507ABE49950}"/>
    <cellStyle name="Millares 5 4 2 3 3 3" xfId="8712" xr:uid="{00000000-0005-0000-0000-0000D7170000}"/>
    <cellStyle name="Millares 5 4 2 3 3 3 2" xfId="17465" xr:uid="{E248B040-B332-44DA-8448-514F8F7BDC1B}"/>
    <cellStyle name="Millares 5 4 2 3 3 3 2 2" xfId="52475" xr:uid="{F18EE814-A3F9-4003-B628-3701169F71E5}"/>
    <cellStyle name="Millares 5 4 2 3 3 3 2 3" xfId="34970" xr:uid="{7EA77C13-75D5-4080-ABF3-46267C83A21A}"/>
    <cellStyle name="Millares 5 4 2 3 3 3 3" xfId="43723" xr:uid="{A96E6065-8A94-4DE6-B1A9-8922CCDC482B}"/>
    <cellStyle name="Millares 5 4 2 3 3 3 4" xfId="26218" xr:uid="{E460E007-4881-408C-A272-D221E8262013}"/>
    <cellStyle name="Millares 5 4 2 3 3 4" xfId="13089" xr:uid="{9C18A951-CA5D-42F9-B447-53AF292B6823}"/>
    <cellStyle name="Millares 5 4 2 3 3 4 2" xfId="48099" xr:uid="{71EF90F8-F2B4-4030-AB0C-E21BABF12160}"/>
    <cellStyle name="Millares 5 4 2 3 3 4 3" xfId="30594" xr:uid="{6143F6AF-B4F7-4055-B34E-53B10C4C8CAC}"/>
    <cellStyle name="Millares 5 4 2 3 3 5" xfId="39347" xr:uid="{65820EB6-EAF8-4FCE-A004-D40A925B5F26}"/>
    <cellStyle name="Millares 5 4 2 3 3 6" xfId="21842" xr:uid="{174B2815-CFB7-4EDF-8D35-58C20F856B9D}"/>
    <cellStyle name="Millares 5 4 2 3 4" xfId="5429" xr:uid="{00000000-0005-0000-0000-0000D8170000}"/>
    <cellStyle name="Millares 5 4 2 3 4 2" xfId="9806" xr:uid="{00000000-0005-0000-0000-0000D9170000}"/>
    <cellStyle name="Millares 5 4 2 3 4 2 2" xfId="18559" xr:uid="{194AF6F4-E130-4D94-96AA-63B9344856D1}"/>
    <cellStyle name="Millares 5 4 2 3 4 2 2 2" xfId="53569" xr:uid="{E99518C9-E155-4EE9-AE22-147B797C0FBC}"/>
    <cellStyle name="Millares 5 4 2 3 4 2 2 3" xfId="36064" xr:uid="{9DF66061-4274-4D40-B83F-319B1B8B8D6B}"/>
    <cellStyle name="Millares 5 4 2 3 4 2 3" xfId="44817" xr:uid="{4CB8FD24-5F59-485C-94A2-00E75EBD8334}"/>
    <cellStyle name="Millares 5 4 2 3 4 2 4" xfId="27312" xr:uid="{0D3E7573-520D-44F3-8F16-027C630D0153}"/>
    <cellStyle name="Millares 5 4 2 3 4 3" xfId="14183" xr:uid="{2C5618E8-F03F-4B76-B1FC-46B4C51D6FB4}"/>
    <cellStyle name="Millares 5 4 2 3 4 3 2" xfId="49193" xr:uid="{9B42791D-8E14-4F02-8CBF-B42961AF0DC2}"/>
    <cellStyle name="Millares 5 4 2 3 4 3 3" xfId="31688" xr:uid="{5DF90F4C-0F43-41CB-AA1A-C9DB3FE04EB0}"/>
    <cellStyle name="Millares 5 4 2 3 4 4" xfId="40441" xr:uid="{1F0799DD-4BCD-49BD-8130-D93C78DC2202}"/>
    <cellStyle name="Millares 5 4 2 3 4 5" xfId="22936" xr:uid="{CE20742C-26EC-4480-8071-656AB7C8E90F}"/>
    <cellStyle name="Millares 5 4 2 3 5" xfId="7618" xr:uid="{00000000-0005-0000-0000-0000DA170000}"/>
    <cellStyle name="Millares 5 4 2 3 5 2" xfId="16371" xr:uid="{671E458B-D7F8-4F7A-9BD4-DE7FF1B02B29}"/>
    <cellStyle name="Millares 5 4 2 3 5 2 2" xfId="51381" xr:uid="{F36AC878-A852-40A7-A33B-39B24F035035}"/>
    <cellStyle name="Millares 5 4 2 3 5 2 3" xfId="33876" xr:uid="{D24C27C8-C598-46BC-8867-8FA65F4CB998}"/>
    <cellStyle name="Millares 5 4 2 3 5 3" xfId="42629" xr:uid="{8A37E1AF-1C91-4580-AD95-D1F4AD42CB30}"/>
    <cellStyle name="Millares 5 4 2 3 5 4" xfId="25124" xr:uid="{674605BA-EC50-4246-B06B-AFC982020D24}"/>
    <cellStyle name="Millares 5 4 2 3 6" xfId="11995" xr:uid="{D7174BDA-9032-4EC4-9397-DB4CFF88D2AC}"/>
    <cellStyle name="Millares 5 4 2 3 6 2" xfId="47005" xr:uid="{E574FCC5-833B-4F74-9656-CF71FB8A5065}"/>
    <cellStyle name="Millares 5 4 2 3 6 3" xfId="29500" xr:uid="{F97F38B9-646A-4B6F-AE05-ED4B2A80049F}"/>
    <cellStyle name="Millares 5 4 2 3 7" xfId="38253" xr:uid="{ACF80F6A-6CE2-4BDD-858F-16811FB5AFB0}"/>
    <cellStyle name="Millares 5 4 2 3 8" xfId="20748" xr:uid="{6A936121-F4DA-46BF-A596-371331373EEA}"/>
    <cellStyle name="Millares 5 4 2 4" xfId="3512" xr:uid="{00000000-0005-0000-0000-0000DB170000}"/>
    <cellStyle name="Millares 5 4 2 4 2" xfId="4608" xr:uid="{00000000-0005-0000-0000-0000DC170000}"/>
    <cellStyle name="Millares 5 4 2 4 2 2" xfId="6797" xr:uid="{00000000-0005-0000-0000-0000DD170000}"/>
    <cellStyle name="Millares 5 4 2 4 2 2 2" xfId="11174" xr:uid="{00000000-0005-0000-0000-0000DE170000}"/>
    <cellStyle name="Millares 5 4 2 4 2 2 2 2" xfId="19927" xr:uid="{658F4BD0-2EBE-4361-8D0A-D38FBDD2786B}"/>
    <cellStyle name="Millares 5 4 2 4 2 2 2 2 2" xfId="54937" xr:uid="{0E642F9B-014E-4E25-8181-DF0DA5F59EBC}"/>
    <cellStyle name="Millares 5 4 2 4 2 2 2 2 3" xfId="37432" xr:uid="{472308CD-2111-4D30-A0F4-628448F8A511}"/>
    <cellStyle name="Millares 5 4 2 4 2 2 2 3" xfId="46185" xr:uid="{8127ABD0-F8DC-4E61-8CE7-22C3EDC1C086}"/>
    <cellStyle name="Millares 5 4 2 4 2 2 2 4" xfId="28680" xr:uid="{5D11B18D-9A0B-47B7-A7F6-D1C3DA48116E}"/>
    <cellStyle name="Millares 5 4 2 4 2 2 3" xfId="15551" xr:uid="{FB0592D7-4872-4D38-97EF-2C13F5F523F3}"/>
    <cellStyle name="Millares 5 4 2 4 2 2 3 2" xfId="50561" xr:uid="{442905B4-792D-4927-ACC7-BA17279DBA73}"/>
    <cellStyle name="Millares 5 4 2 4 2 2 3 3" xfId="33056" xr:uid="{C0009373-41FE-48E8-93D8-045A7D271439}"/>
    <cellStyle name="Millares 5 4 2 4 2 2 4" xfId="41809" xr:uid="{40AFC18B-16D9-42F3-9A63-BD831FD6902B}"/>
    <cellStyle name="Millares 5 4 2 4 2 2 5" xfId="24304" xr:uid="{F91DE82F-80C4-4BBB-B165-F6CD41A96EC1}"/>
    <cellStyle name="Millares 5 4 2 4 2 3" xfId="8986" xr:uid="{00000000-0005-0000-0000-0000DF170000}"/>
    <cellStyle name="Millares 5 4 2 4 2 3 2" xfId="17739" xr:uid="{E9D31B1F-57AA-45EF-BA12-2D47E78F0D6A}"/>
    <cellStyle name="Millares 5 4 2 4 2 3 2 2" xfId="52749" xr:uid="{82CF2E78-E6FA-4208-B17F-246BF72C63BB}"/>
    <cellStyle name="Millares 5 4 2 4 2 3 2 3" xfId="35244" xr:uid="{506DAAE0-2B27-447B-94A9-061A8F5DC38A}"/>
    <cellStyle name="Millares 5 4 2 4 2 3 3" xfId="43997" xr:uid="{9725C34E-CFEA-4AA5-830E-31535C269284}"/>
    <cellStyle name="Millares 5 4 2 4 2 3 4" xfId="26492" xr:uid="{EBAAD33B-6EBF-4B7A-ACFE-33B17923E9CB}"/>
    <cellStyle name="Millares 5 4 2 4 2 4" xfId="13363" xr:uid="{22C7C539-DC52-41D3-B6CD-5197088EA0CB}"/>
    <cellStyle name="Millares 5 4 2 4 2 4 2" xfId="48373" xr:uid="{DA09DFCC-D0BA-4274-9C9B-D04B92E223BC}"/>
    <cellStyle name="Millares 5 4 2 4 2 4 3" xfId="30868" xr:uid="{5C65D5E1-95F4-447F-8C77-E6B17EF1D4D2}"/>
    <cellStyle name="Millares 5 4 2 4 2 5" xfId="39621" xr:uid="{F29181C5-95A8-4734-A3FB-0CDE013C634F}"/>
    <cellStyle name="Millares 5 4 2 4 2 6" xfId="22116" xr:uid="{55E9EB19-7E8C-4BE6-B72D-4734FD4E1CCA}"/>
    <cellStyle name="Millares 5 4 2 4 3" xfId="5703" xr:uid="{00000000-0005-0000-0000-0000E0170000}"/>
    <cellStyle name="Millares 5 4 2 4 3 2" xfId="10080" xr:uid="{00000000-0005-0000-0000-0000E1170000}"/>
    <cellStyle name="Millares 5 4 2 4 3 2 2" xfId="18833" xr:uid="{681B2F1A-134F-40F3-A010-8EE19A1804D0}"/>
    <cellStyle name="Millares 5 4 2 4 3 2 2 2" xfId="53843" xr:uid="{CFFAEF12-763C-4E58-A353-2A6D8482EE36}"/>
    <cellStyle name="Millares 5 4 2 4 3 2 2 3" xfId="36338" xr:uid="{343A8CD2-3966-426A-8FB1-A610AB6B3845}"/>
    <cellStyle name="Millares 5 4 2 4 3 2 3" xfId="45091" xr:uid="{10102712-5C57-4824-A265-C9E55B7C3DBE}"/>
    <cellStyle name="Millares 5 4 2 4 3 2 4" xfId="27586" xr:uid="{36E1671F-5755-48EC-832E-7A477C94E0FA}"/>
    <cellStyle name="Millares 5 4 2 4 3 3" xfId="14457" xr:uid="{44CB1909-B129-4F48-9E7E-55C64FD92971}"/>
    <cellStyle name="Millares 5 4 2 4 3 3 2" xfId="49467" xr:uid="{E767B9E4-BB2D-4E3C-A67E-00B8C6848040}"/>
    <cellStyle name="Millares 5 4 2 4 3 3 3" xfId="31962" xr:uid="{57CBA8AC-A0C5-4E28-A050-A55453203DFF}"/>
    <cellStyle name="Millares 5 4 2 4 3 4" xfId="40715" xr:uid="{F5860F79-B1BB-4249-9F03-B646D615B59E}"/>
    <cellStyle name="Millares 5 4 2 4 3 5" xfId="23210" xr:uid="{20FFFFCC-5548-4371-99DD-876E876F77EE}"/>
    <cellStyle name="Millares 5 4 2 4 4" xfId="7892" xr:uid="{00000000-0005-0000-0000-0000E2170000}"/>
    <cellStyle name="Millares 5 4 2 4 4 2" xfId="16645" xr:uid="{A8965423-C6CD-4BA0-A412-6B8BF92916BC}"/>
    <cellStyle name="Millares 5 4 2 4 4 2 2" xfId="51655" xr:uid="{F3C6D516-5DED-4DE5-8A13-85D6E6F39C9C}"/>
    <cellStyle name="Millares 5 4 2 4 4 2 3" xfId="34150" xr:uid="{AA276815-92E6-4F7E-A421-E8824C70A5A1}"/>
    <cellStyle name="Millares 5 4 2 4 4 3" xfId="42903" xr:uid="{8DEA7B20-03B9-4D37-B2A9-340233A6AFE2}"/>
    <cellStyle name="Millares 5 4 2 4 4 4" xfId="25398" xr:uid="{A20C1585-9C27-470C-B9DE-FD26A44ADA19}"/>
    <cellStyle name="Millares 5 4 2 4 5" xfId="12269" xr:uid="{DD5ADA1C-FAA5-4891-BBDD-16B0A768FC0A}"/>
    <cellStyle name="Millares 5 4 2 4 5 2" xfId="47279" xr:uid="{80EAEE0B-7320-4731-A8C1-98D335A76C8D}"/>
    <cellStyle name="Millares 5 4 2 4 5 3" xfId="29774" xr:uid="{A6908B07-1D0E-4915-84C8-D2AA99036711}"/>
    <cellStyle name="Millares 5 4 2 4 6" xfId="38527" xr:uid="{CCFA14D3-797C-4D37-8209-B2EE0BA87206}"/>
    <cellStyle name="Millares 5 4 2 4 7" xfId="21022" xr:uid="{8943C22B-72B3-4F5E-83B2-17641919F661}"/>
    <cellStyle name="Millares 5 4 2 5" xfId="4060" xr:uid="{00000000-0005-0000-0000-0000E3170000}"/>
    <cellStyle name="Millares 5 4 2 5 2" xfId="6249" xr:uid="{00000000-0005-0000-0000-0000E4170000}"/>
    <cellStyle name="Millares 5 4 2 5 2 2" xfId="10626" xr:uid="{00000000-0005-0000-0000-0000E5170000}"/>
    <cellStyle name="Millares 5 4 2 5 2 2 2" xfId="19379" xr:uid="{953768B1-3A8C-4953-B086-79576DDFCB07}"/>
    <cellStyle name="Millares 5 4 2 5 2 2 2 2" xfId="54389" xr:uid="{38992E90-96B3-4735-AF49-C02AECBB65CC}"/>
    <cellStyle name="Millares 5 4 2 5 2 2 2 3" xfId="36884" xr:uid="{D0E13F4C-FAA9-4828-BDB3-97C5B847DDB7}"/>
    <cellStyle name="Millares 5 4 2 5 2 2 3" xfId="45637" xr:uid="{03D1053D-247D-4A52-B985-97DDF915F6ED}"/>
    <cellStyle name="Millares 5 4 2 5 2 2 4" xfId="28132" xr:uid="{8E4ED13A-4C6E-43C8-BD64-3008BB144C54}"/>
    <cellStyle name="Millares 5 4 2 5 2 3" xfId="15003" xr:uid="{B30068F6-F91B-4B7E-AF9E-31411D3B4199}"/>
    <cellStyle name="Millares 5 4 2 5 2 3 2" xfId="50013" xr:uid="{7BF0A80B-9070-4F2D-BB55-FFB2E53B8E8F}"/>
    <cellStyle name="Millares 5 4 2 5 2 3 3" xfId="32508" xr:uid="{280D1207-7EBE-465B-AB2E-420467346CEB}"/>
    <cellStyle name="Millares 5 4 2 5 2 4" xfId="41261" xr:uid="{5372B322-72A4-40D1-B474-A9A7727B4724}"/>
    <cellStyle name="Millares 5 4 2 5 2 5" xfId="23756" xr:uid="{CF71E8F4-C96A-4EA2-A874-FFC6C906F1C1}"/>
    <cellStyle name="Millares 5 4 2 5 3" xfId="8438" xr:uid="{00000000-0005-0000-0000-0000E6170000}"/>
    <cellStyle name="Millares 5 4 2 5 3 2" xfId="17191" xr:uid="{C81D1357-B9AF-4195-AEB5-4F8C2955508C}"/>
    <cellStyle name="Millares 5 4 2 5 3 2 2" xfId="52201" xr:uid="{2B8FAA08-4DC5-4C7B-A558-10042FA4CCC7}"/>
    <cellStyle name="Millares 5 4 2 5 3 2 3" xfId="34696" xr:uid="{0706DCC8-E2CD-4706-9E2A-0C0E1466F228}"/>
    <cellStyle name="Millares 5 4 2 5 3 3" xfId="43449" xr:uid="{44148341-F3B6-4DBE-8E2F-26F124982139}"/>
    <cellStyle name="Millares 5 4 2 5 3 4" xfId="25944" xr:uid="{C7291034-B8E6-46BA-9FFB-FE76ADB8E05C}"/>
    <cellStyle name="Millares 5 4 2 5 4" xfId="12815" xr:uid="{FC5D12A4-2B0D-4E47-A01E-43FAF4FAC0FF}"/>
    <cellStyle name="Millares 5 4 2 5 4 2" xfId="47825" xr:uid="{B0023C9D-0B22-42D0-8F1F-BFC72BF1794C}"/>
    <cellStyle name="Millares 5 4 2 5 4 3" xfId="30320" xr:uid="{8635A2A5-885A-4B8F-AB27-464E2F29E944}"/>
    <cellStyle name="Millares 5 4 2 5 5" xfId="39073" xr:uid="{CA7AC423-BDE2-4AB6-99BB-B84A05358F1B}"/>
    <cellStyle name="Millares 5 4 2 5 6" xfId="21568" xr:uid="{54EB34E9-5659-465B-9B8D-0790E8C47A1B}"/>
    <cellStyle name="Millares 5 4 2 6" xfId="5155" xr:uid="{00000000-0005-0000-0000-0000E7170000}"/>
    <cellStyle name="Millares 5 4 2 6 2" xfId="9532" xr:uid="{00000000-0005-0000-0000-0000E8170000}"/>
    <cellStyle name="Millares 5 4 2 6 2 2" xfId="18285" xr:uid="{24B7566B-CADE-42EF-BD7E-815E43C50036}"/>
    <cellStyle name="Millares 5 4 2 6 2 2 2" xfId="53295" xr:uid="{68DC8A0B-C559-4961-B095-33F8A3109448}"/>
    <cellStyle name="Millares 5 4 2 6 2 2 3" xfId="35790" xr:uid="{E55C117F-A6C3-4384-9D87-5D715E97873C}"/>
    <cellStyle name="Millares 5 4 2 6 2 3" xfId="44543" xr:uid="{3CDBBD1E-612C-4121-A3AC-B2684752E1FE}"/>
    <cellStyle name="Millares 5 4 2 6 2 4" xfId="27038" xr:uid="{1389220F-D750-4A49-97C6-6A41DDD5C42B}"/>
    <cellStyle name="Millares 5 4 2 6 3" xfId="13909" xr:uid="{B194082B-EA6E-45BF-9EC4-414EB1FDAD03}"/>
    <cellStyle name="Millares 5 4 2 6 3 2" xfId="48919" xr:uid="{930C8FF9-632F-4F69-ABF9-E23EC2AFAB89}"/>
    <cellStyle name="Millares 5 4 2 6 3 3" xfId="31414" xr:uid="{FD330ED8-6DB5-45A6-AB9D-84C00AD3BD8E}"/>
    <cellStyle name="Millares 5 4 2 6 4" xfId="40167" xr:uid="{6F49C1D7-B717-44F6-BDD4-0A63CDE5AD46}"/>
    <cellStyle name="Millares 5 4 2 6 5" xfId="22662" xr:uid="{0AD4266E-299D-4223-A6A0-65CC3C8C2020}"/>
    <cellStyle name="Millares 5 4 2 7" xfId="7344" xr:uid="{00000000-0005-0000-0000-0000E9170000}"/>
    <cellStyle name="Millares 5 4 2 7 2" xfId="16097" xr:uid="{EFB98B76-FBF2-4D61-A4DC-C527787AF4EB}"/>
    <cellStyle name="Millares 5 4 2 7 2 2" xfId="51107" xr:uid="{D899C3EB-D6C5-4A16-AFDD-7861258DE465}"/>
    <cellStyle name="Millares 5 4 2 7 2 3" xfId="33602" xr:uid="{0462654C-ADDD-4C3A-BE9B-BFD251D1F0EC}"/>
    <cellStyle name="Millares 5 4 2 7 3" xfId="42355" xr:uid="{5C7D2630-B24C-4C71-9F58-98A24C43D790}"/>
    <cellStyle name="Millares 5 4 2 7 4" xfId="24850" xr:uid="{79971931-04BE-4D53-BCFA-00690AAC9A1C}"/>
    <cellStyle name="Millares 5 4 2 8" xfId="11721" xr:uid="{975E36DC-222C-4CA6-9D38-5999242F1BE2}"/>
    <cellStyle name="Millares 5 4 2 8 2" xfId="46731" xr:uid="{9F98FEDA-EAC8-40AF-81C5-EFF6287553FF}"/>
    <cellStyle name="Millares 5 4 2 8 3" xfId="29226" xr:uid="{9339F0A7-6A94-4260-BAA5-015E2738080A}"/>
    <cellStyle name="Millares 5 4 2 9" xfId="37979" xr:uid="{516B0F31-5B70-466F-B918-49DB75BB56E7}"/>
    <cellStyle name="Millares 5 4 3" xfId="3012" xr:uid="{00000000-0005-0000-0000-0000EA170000}"/>
    <cellStyle name="Millares 5 4 3 2" xfId="3288" xr:uid="{00000000-0005-0000-0000-0000EB170000}"/>
    <cellStyle name="Millares 5 4 3 2 2" xfId="3841" xr:uid="{00000000-0005-0000-0000-0000EC170000}"/>
    <cellStyle name="Millares 5 4 3 2 2 2" xfId="4937" xr:uid="{00000000-0005-0000-0000-0000ED170000}"/>
    <cellStyle name="Millares 5 4 3 2 2 2 2" xfId="7126" xr:uid="{00000000-0005-0000-0000-0000EE170000}"/>
    <cellStyle name="Millares 5 4 3 2 2 2 2 2" xfId="11503" xr:uid="{00000000-0005-0000-0000-0000EF170000}"/>
    <cellStyle name="Millares 5 4 3 2 2 2 2 2 2" xfId="20256" xr:uid="{F6C5CECD-E525-4782-AAD8-FD351132616A}"/>
    <cellStyle name="Millares 5 4 3 2 2 2 2 2 2 2" xfId="55266" xr:uid="{4AA29D9E-A6E9-4972-862A-78DD66A4A046}"/>
    <cellStyle name="Millares 5 4 3 2 2 2 2 2 2 3" xfId="37761" xr:uid="{DA7DD401-DE0B-447E-8739-076B95E27D3D}"/>
    <cellStyle name="Millares 5 4 3 2 2 2 2 2 3" xfId="46514" xr:uid="{1968972E-D5E1-4D6C-8CB9-C14807550687}"/>
    <cellStyle name="Millares 5 4 3 2 2 2 2 2 4" xfId="29009" xr:uid="{400B5AE6-BCEB-4781-9B6C-C4528BE829A0}"/>
    <cellStyle name="Millares 5 4 3 2 2 2 2 3" xfId="15880" xr:uid="{53A50434-1F4B-49CC-9F50-525F8B04B982}"/>
    <cellStyle name="Millares 5 4 3 2 2 2 2 3 2" xfId="50890" xr:uid="{2368230C-9BFE-4AC1-9700-E32F978D0E2B}"/>
    <cellStyle name="Millares 5 4 3 2 2 2 2 3 3" xfId="33385" xr:uid="{1B3C135F-5457-41CF-8DDD-712CFA85C966}"/>
    <cellStyle name="Millares 5 4 3 2 2 2 2 4" xfId="42138" xr:uid="{DACFA24E-E518-4CA5-A1F5-6E0817FE104F}"/>
    <cellStyle name="Millares 5 4 3 2 2 2 2 5" xfId="24633" xr:uid="{F239ED80-565F-4554-A430-48E66B75BA7B}"/>
    <cellStyle name="Millares 5 4 3 2 2 2 3" xfId="9315" xr:uid="{00000000-0005-0000-0000-0000F0170000}"/>
    <cellStyle name="Millares 5 4 3 2 2 2 3 2" xfId="18068" xr:uid="{2B30A861-55CD-4D3A-83C5-CB24CE430748}"/>
    <cellStyle name="Millares 5 4 3 2 2 2 3 2 2" xfId="53078" xr:uid="{E6D104F4-BFC0-49A9-A6E7-CF78C2D11D96}"/>
    <cellStyle name="Millares 5 4 3 2 2 2 3 2 3" xfId="35573" xr:uid="{CF0B737E-0CA5-4547-9BCE-0748C4CF9D84}"/>
    <cellStyle name="Millares 5 4 3 2 2 2 3 3" xfId="44326" xr:uid="{2B9919BF-FC82-4094-8A28-35104F59C210}"/>
    <cellStyle name="Millares 5 4 3 2 2 2 3 4" xfId="26821" xr:uid="{17C38877-90B0-4C20-A13A-A3DA338149CD}"/>
    <cellStyle name="Millares 5 4 3 2 2 2 4" xfId="13692" xr:uid="{5875D875-6BF0-4714-ABE0-431BEE95FC8D}"/>
    <cellStyle name="Millares 5 4 3 2 2 2 4 2" xfId="48702" xr:uid="{AE44CCC8-DEC4-49D6-A18F-3D14E7B5060A}"/>
    <cellStyle name="Millares 5 4 3 2 2 2 4 3" xfId="31197" xr:uid="{12E1C958-1544-4E59-BE4B-5EBB67704192}"/>
    <cellStyle name="Millares 5 4 3 2 2 2 5" xfId="39950" xr:uid="{86AEBFFE-30B4-4B53-8DCA-4E98C17BB6EF}"/>
    <cellStyle name="Millares 5 4 3 2 2 2 6" xfId="22445" xr:uid="{1D72E561-CBE0-4AC2-98C6-58C4A6A551C8}"/>
    <cellStyle name="Millares 5 4 3 2 2 3" xfId="6032" xr:uid="{00000000-0005-0000-0000-0000F1170000}"/>
    <cellStyle name="Millares 5 4 3 2 2 3 2" xfId="10409" xr:uid="{00000000-0005-0000-0000-0000F2170000}"/>
    <cellStyle name="Millares 5 4 3 2 2 3 2 2" xfId="19162" xr:uid="{3DC084EE-9331-4E1A-B1C7-A89589EEECC7}"/>
    <cellStyle name="Millares 5 4 3 2 2 3 2 2 2" xfId="54172" xr:uid="{E4686589-EBD3-47E3-900B-F4072258F5FB}"/>
    <cellStyle name="Millares 5 4 3 2 2 3 2 2 3" xfId="36667" xr:uid="{09B1ED73-FF52-4CD7-BC89-32300C8663BC}"/>
    <cellStyle name="Millares 5 4 3 2 2 3 2 3" xfId="45420" xr:uid="{70788361-9DDC-44D6-B57C-35E5202CDE50}"/>
    <cellStyle name="Millares 5 4 3 2 2 3 2 4" xfId="27915" xr:uid="{FEB994E2-8388-4C30-AAFB-3723A0A9D16B}"/>
    <cellStyle name="Millares 5 4 3 2 2 3 3" xfId="14786" xr:uid="{4E3BE0D8-FFE5-4ED4-9F03-B50586E8E189}"/>
    <cellStyle name="Millares 5 4 3 2 2 3 3 2" xfId="49796" xr:uid="{EABAC297-29FC-4D73-8664-5CD471F15257}"/>
    <cellStyle name="Millares 5 4 3 2 2 3 3 3" xfId="32291" xr:uid="{EB209F3B-E4F8-4B6E-8859-1722EAB650D5}"/>
    <cellStyle name="Millares 5 4 3 2 2 3 4" xfId="41044" xr:uid="{1926D012-604C-4DF6-A361-290617E2BA93}"/>
    <cellStyle name="Millares 5 4 3 2 2 3 5" xfId="23539" xr:uid="{ED45A86C-DE28-477F-9F73-5FADEAEF4484}"/>
    <cellStyle name="Millares 5 4 3 2 2 4" xfId="8221" xr:uid="{00000000-0005-0000-0000-0000F3170000}"/>
    <cellStyle name="Millares 5 4 3 2 2 4 2" xfId="16974" xr:uid="{93459CE8-4C26-436E-8E62-DE5F4D66276E}"/>
    <cellStyle name="Millares 5 4 3 2 2 4 2 2" xfId="51984" xr:uid="{95B993E4-BF84-421E-A51B-DCE694D1F73B}"/>
    <cellStyle name="Millares 5 4 3 2 2 4 2 3" xfId="34479" xr:uid="{D9F7B940-8A18-490F-AF15-B2465E9B9475}"/>
    <cellStyle name="Millares 5 4 3 2 2 4 3" xfId="43232" xr:uid="{EA75FE0B-7844-49DC-8C26-6BA7A88A8904}"/>
    <cellStyle name="Millares 5 4 3 2 2 4 4" xfId="25727" xr:uid="{C7A673AC-31DF-4B59-A574-B6BEE5093BC6}"/>
    <cellStyle name="Millares 5 4 3 2 2 5" xfId="12598" xr:uid="{42046FC5-A51A-4C64-83F7-964588AB4C91}"/>
    <cellStyle name="Millares 5 4 3 2 2 5 2" xfId="47608" xr:uid="{148A280A-9E2C-47AA-955D-3C63AA5D5D29}"/>
    <cellStyle name="Millares 5 4 3 2 2 5 3" xfId="30103" xr:uid="{67053CC6-E2B7-4966-899F-75B6D39FC0BC}"/>
    <cellStyle name="Millares 5 4 3 2 2 6" xfId="38856" xr:uid="{F0950293-5469-4EFC-81DE-DECBF81F18D1}"/>
    <cellStyle name="Millares 5 4 3 2 2 7" xfId="21351" xr:uid="{913F9BA5-2C07-4037-9F03-0A8DC63911B5}"/>
    <cellStyle name="Millares 5 4 3 2 3" xfId="4389" xr:uid="{00000000-0005-0000-0000-0000F4170000}"/>
    <cellStyle name="Millares 5 4 3 2 3 2" xfId="6578" xr:uid="{00000000-0005-0000-0000-0000F5170000}"/>
    <cellStyle name="Millares 5 4 3 2 3 2 2" xfId="10955" xr:uid="{00000000-0005-0000-0000-0000F6170000}"/>
    <cellStyle name="Millares 5 4 3 2 3 2 2 2" xfId="19708" xr:uid="{1DA0C363-6CCD-44CE-B15C-DFA30FD81A20}"/>
    <cellStyle name="Millares 5 4 3 2 3 2 2 2 2" xfId="54718" xr:uid="{F15E4224-67C4-4AD7-8008-EA97F9C77FD0}"/>
    <cellStyle name="Millares 5 4 3 2 3 2 2 2 3" xfId="37213" xr:uid="{DA3316B4-B697-4F89-94BB-E96CECFA5EBE}"/>
    <cellStyle name="Millares 5 4 3 2 3 2 2 3" xfId="45966" xr:uid="{39023286-5927-4CCF-B611-A89EF1D64262}"/>
    <cellStyle name="Millares 5 4 3 2 3 2 2 4" xfId="28461" xr:uid="{B289D099-B100-4A76-81F7-1E407BB3CB8D}"/>
    <cellStyle name="Millares 5 4 3 2 3 2 3" xfId="15332" xr:uid="{00A764F0-3492-48A1-B484-BE0ADF657C61}"/>
    <cellStyle name="Millares 5 4 3 2 3 2 3 2" xfId="50342" xr:uid="{0C4B1504-5461-4EBD-9948-5ABE8EBAD0DB}"/>
    <cellStyle name="Millares 5 4 3 2 3 2 3 3" xfId="32837" xr:uid="{E6992441-258C-4A30-B5BD-5452AD4D6F27}"/>
    <cellStyle name="Millares 5 4 3 2 3 2 4" xfId="41590" xr:uid="{37E3B5FE-FBC2-4BF1-9CDE-2E0B819A23AC}"/>
    <cellStyle name="Millares 5 4 3 2 3 2 5" xfId="24085" xr:uid="{61E80A66-6CD2-4E6A-AF71-7EF4D128FCD5}"/>
    <cellStyle name="Millares 5 4 3 2 3 3" xfId="8767" xr:uid="{00000000-0005-0000-0000-0000F7170000}"/>
    <cellStyle name="Millares 5 4 3 2 3 3 2" xfId="17520" xr:uid="{D77864A9-44E1-41FE-979F-B2183DB473A9}"/>
    <cellStyle name="Millares 5 4 3 2 3 3 2 2" xfId="52530" xr:uid="{850601E6-8645-498A-B553-10CA59C9BD0E}"/>
    <cellStyle name="Millares 5 4 3 2 3 3 2 3" xfId="35025" xr:uid="{5AA07DCD-B650-4179-A28B-3DACDAE83A13}"/>
    <cellStyle name="Millares 5 4 3 2 3 3 3" xfId="43778" xr:uid="{4343BF3F-B144-47BC-9112-57A754FA5638}"/>
    <cellStyle name="Millares 5 4 3 2 3 3 4" xfId="26273" xr:uid="{BBA6DB6C-3828-430D-8990-649D26226A1C}"/>
    <cellStyle name="Millares 5 4 3 2 3 4" xfId="13144" xr:uid="{108F3FBD-93BB-4B92-8D40-B43BA167E0BA}"/>
    <cellStyle name="Millares 5 4 3 2 3 4 2" xfId="48154" xr:uid="{56E66CFE-6673-43DD-B5BE-756A2139F912}"/>
    <cellStyle name="Millares 5 4 3 2 3 4 3" xfId="30649" xr:uid="{8E32217D-C28C-44FE-B23D-233F89F44AE8}"/>
    <cellStyle name="Millares 5 4 3 2 3 5" xfId="39402" xr:uid="{A9E6F105-0869-401F-8303-74F86A2A6569}"/>
    <cellStyle name="Millares 5 4 3 2 3 6" xfId="21897" xr:uid="{C23F5E1C-9F91-4FAE-BEB7-F08D41DB81BF}"/>
    <cellStyle name="Millares 5 4 3 2 4" xfId="5484" xr:uid="{00000000-0005-0000-0000-0000F8170000}"/>
    <cellStyle name="Millares 5 4 3 2 4 2" xfId="9861" xr:uid="{00000000-0005-0000-0000-0000F9170000}"/>
    <cellStyle name="Millares 5 4 3 2 4 2 2" xfId="18614" xr:uid="{D0F4C8DA-0E30-43F8-9F2F-B138D17F10F6}"/>
    <cellStyle name="Millares 5 4 3 2 4 2 2 2" xfId="53624" xr:uid="{AB8FA650-CBF0-4B31-98EE-8E22B4B3FC03}"/>
    <cellStyle name="Millares 5 4 3 2 4 2 2 3" xfId="36119" xr:uid="{BBE26220-FD7A-444B-BFAB-A778B2E3C13B}"/>
    <cellStyle name="Millares 5 4 3 2 4 2 3" xfId="44872" xr:uid="{AAC466DD-9631-4C03-A212-CBCD18468F95}"/>
    <cellStyle name="Millares 5 4 3 2 4 2 4" xfId="27367" xr:uid="{429EE51C-48CC-49F3-8A7F-29104B930638}"/>
    <cellStyle name="Millares 5 4 3 2 4 3" xfId="14238" xr:uid="{2A18817C-9564-4965-A915-673F7055EBC4}"/>
    <cellStyle name="Millares 5 4 3 2 4 3 2" xfId="49248" xr:uid="{68ED23BB-3547-4B00-9526-451FAD549B4C}"/>
    <cellStyle name="Millares 5 4 3 2 4 3 3" xfId="31743" xr:uid="{95CA2A4F-658A-4F98-80A7-3124E2884321}"/>
    <cellStyle name="Millares 5 4 3 2 4 4" xfId="40496" xr:uid="{AD22293D-77A7-4E05-9A8F-A3D1FF30B997}"/>
    <cellStyle name="Millares 5 4 3 2 4 5" xfId="22991" xr:uid="{4DF4315F-B749-4284-BC38-2EB7025541BB}"/>
    <cellStyle name="Millares 5 4 3 2 5" xfId="7673" xr:uid="{00000000-0005-0000-0000-0000FA170000}"/>
    <cellStyle name="Millares 5 4 3 2 5 2" xfId="16426" xr:uid="{6ABA412D-FA20-46F0-AB8F-26CED7F0755D}"/>
    <cellStyle name="Millares 5 4 3 2 5 2 2" xfId="51436" xr:uid="{7960F6E7-06F3-4DCA-B237-F66E716B5163}"/>
    <cellStyle name="Millares 5 4 3 2 5 2 3" xfId="33931" xr:uid="{FB76FD73-ACFF-4E38-A4F8-9875FB34918A}"/>
    <cellStyle name="Millares 5 4 3 2 5 3" xfId="42684" xr:uid="{1598727D-FBDF-4A9A-A75E-F4769424BA13}"/>
    <cellStyle name="Millares 5 4 3 2 5 4" xfId="25179" xr:uid="{8EC27B99-2BBC-4F9F-A2EC-C0432BF86130}"/>
    <cellStyle name="Millares 5 4 3 2 6" xfId="12050" xr:uid="{514F4157-44FD-4934-91CC-34E90E08B0D6}"/>
    <cellStyle name="Millares 5 4 3 2 6 2" xfId="47060" xr:uid="{FA5D739E-383C-4333-9AAB-45F202FFDBE5}"/>
    <cellStyle name="Millares 5 4 3 2 6 3" xfId="29555" xr:uid="{F8E15B7D-E100-4148-BD68-95DBFDC82AD0}"/>
    <cellStyle name="Millares 5 4 3 2 7" xfId="38308" xr:uid="{8BC1E120-66DD-49DA-A96E-ED2E0E562510}"/>
    <cellStyle name="Millares 5 4 3 2 8" xfId="20803" xr:uid="{7123523E-2146-4284-8BC6-731EBF8E6CCF}"/>
    <cellStyle name="Millares 5 4 3 3" xfId="3567" xr:uid="{00000000-0005-0000-0000-0000FB170000}"/>
    <cellStyle name="Millares 5 4 3 3 2" xfId="4663" xr:uid="{00000000-0005-0000-0000-0000FC170000}"/>
    <cellStyle name="Millares 5 4 3 3 2 2" xfId="6852" xr:uid="{00000000-0005-0000-0000-0000FD170000}"/>
    <cellStyle name="Millares 5 4 3 3 2 2 2" xfId="11229" xr:uid="{00000000-0005-0000-0000-0000FE170000}"/>
    <cellStyle name="Millares 5 4 3 3 2 2 2 2" xfId="19982" xr:uid="{EE7BD443-FC65-4E12-8006-59D02BCCE917}"/>
    <cellStyle name="Millares 5 4 3 3 2 2 2 2 2" xfId="54992" xr:uid="{CBB6A614-6A6C-4B48-A61C-041251429083}"/>
    <cellStyle name="Millares 5 4 3 3 2 2 2 2 3" xfId="37487" xr:uid="{B4632126-C51A-47D7-89CB-764B3137FB49}"/>
    <cellStyle name="Millares 5 4 3 3 2 2 2 3" xfId="46240" xr:uid="{C9506A12-01EE-4144-82C4-74530E665244}"/>
    <cellStyle name="Millares 5 4 3 3 2 2 2 4" xfId="28735" xr:uid="{18B61508-6D74-43D1-9153-9FA4238A5007}"/>
    <cellStyle name="Millares 5 4 3 3 2 2 3" xfId="15606" xr:uid="{0C3BEF5E-58BA-47BA-A917-5D6B2ED5AC8D}"/>
    <cellStyle name="Millares 5 4 3 3 2 2 3 2" xfId="50616" xr:uid="{B31FBD1B-2C58-4078-800C-459CB00EEF94}"/>
    <cellStyle name="Millares 5 4 3 3 2 2 3 3" xfId="33111" xr:uid="{D41AEA8D-9DF3-4BA9-AAA7-F738A3CBAC60}"/>
    <cellStyle name="Millares 5 4 3 3 2 2 4" xfId="41864" xr:uid="{A570EF58-6078-490E-9874-DFAE8C3B4EDD}"/>
    <cellStyle name="Millares 5 4 3 3 2 2 5" xfId="24359" xr:uid="{D5A93F45-F25C-46A9-8292-A50A2B3EC86E}"/>
    <cellStyle name="Millares 5 4 3 3 2 3" xfId="9041" xr:uid="{00000000-0005-0000-0000-0000FF170000}"/>
    <cellStyle name="Millares 5 4 3 3 2 3 2" xfId="17794" xr:uid="{9B5B38A5-FF64-43F4-B973-134AFB4D6D51}"/>
    <cellStyle name="Millares 5 4 3 3 2 3 2 2" xfId="52804" xr:uid="{1A3167B9-E7E2-46A5-91D3-8BFE4DA2E5E7}"/>
    <cellStyle name="Millares 5 4 3 3 2 3 2 3" xfId="35299" xr:uid="{63D16433-8740-4FF1-A08B-0D1854A24E98}"/>
    <cellStyle name="Millares 5 4 3 3 2 3 3" xfId="44052" xr:uid="{B0FA534A-9562-4E74-9069-1EA2122A91FA}"/>
    <cellStyle name="Millares 5 4 3 3 2 3 4" xfId="26547" xr:uid="{59E06DC8-45A5-4F37-A3DD-D5C0279A8DD0}"/>
    <cellStyle name="Millares 5 4 3 3 2 4" xfId="13418" xr:uid="{061C76F5-3ACE-41CB-A44A-5CF0A1DEBE79}"/>
    <cellStyle name="Millares 5 4 3 3 2 4 2" xfId="48428" xr:uid="{9FE56F4D-ECB4-43DC-8744-0D4995C485DA}"/>
    <cellStyle name="Millares 5 4 3 3 2 4 3" xfId="30923" xr:uid="{DF4B4A01-05C7-42F7-8A54-0A3C96699EA0}"/>
    <cellStyle name="Millares 5 4 3 3 2 5" xfId="39676" xr:uid="{0C29D3F7-DAAE-4F30-B819-AF56922C43BF}"/>
    <cellStyle name="Millares 5 4 3 3 2 6" xfId="22171" xr:uid="{59DAEDF4-5B36-42E5-B78A-5C2E8D2CD28B}"/>
    <cellStyle name="Millares 5 4 3 3 3" xfId="5758" xr:uid="{00000000-0005-0000-0000-000000180000}"/>
    <cellStyle name="Millares 5 4 3 3 3 2" xfId="10135" xr:uid="{00000000-0005-0000-0000-000001180000}"/>
    <cellStyle name="Millares 5 4 3 3 3 2 2" xfId="18888" xr:uid="{A8191F89-A74B-413E-A553-483255454C88}"/>
    <cellStyle name="Millares 5 4 3 3 3 2 2 2" xfId="53898" xr:uid="{A7AAA6F4-D2B4-409C-A2CD-E9B16F70549F}"/>
    <cellStyle name="Millares 5 4 3 3 3 2 2 3" xfId="36393" xr:uid="{B081FBD0-7ACE-4CAE-A959-E09D37DFA0B9}"/>
    <cellStyle name="Millares 5 4 3 3 3 2 3" xfId="45146" xr:uid="{D0A4EA0A-4D2E-452C-85EB-539D745AE6B5}"/>
    <cellStyle name="Millares 5 4 3 3 3 2 4" xfId="27641" xr:uid="{7EF9827A-E466-4040-89F6-A089217C7094}"/>
    <cellStyle name="Millares 5 4 3 3 3 3" xfId="14512" xr:uid="{FF6E977C-9E86-4FDF-89B9-5DAF864933E4}"/>
    <cellStyle name="Millares 5 4 3 3 3 3 2" xfId="49522" xr:uid="{79FBAC63-B1CF-4A0D-AF6C-62328A39650F}"/>
    <cellStyle name="Millares 5 4 3 3 3 3 3" xfId="32017" xr:uid="{D555CB25-DD7A-40C8-8B6C-127187AF1ECD}"/>
    <cellStyle name="Millares 5 4 3 3 3 4" xfId="40770" xr:uid="{2B8DE52B-FBD8-41D1-90CC-EC677092FF17}"/>
    <cellStyle name="Millares 5 4 3 3 3 5" xfId="23265" xr:uid="{87A32298-227E-49D9-857B-FA93308DD811}"/>
    <cellStyle name="Millares 5 4 3 3 4" xfId="7947" xr:uid="{00000000-0005-0000-0000-000002180000}"/>
    <cellStyle name="Millares 5 4 3 3 4 2" xfId="16700" xr:uid="{C66F0041-1E1D-4D19-835B-C84C0923F4CA}"/>
    <cellStyle name="Millares 5 4 3 3 4 2 2" xfId="51710" xr:uid="{6DDB5B59-F484-4043-A806-6B895B5792F6}"/>
    <cellStyle name="Millares 5 4 3 3 4 2 3" xfId="34205" xr:uid="{772A2967-90E2-4351-9CF7-184346016C9F}"/>
    <cellStyle name="Millares 5 4 3 3 4 3" xfId="42958" xr:uid="{18B30ACE-DBED-467F-A096-36D5185DB66F}"/>
    <cellStyle name="Millares 5 4 3 3 4 4" xfId="25453" xr:uid="{3ED70640-88C1-435E-810F-D3CF266A2EFF}"/>
    <cellStyle name="Millares 5 4 3 3 5" xfId="12324" xr:uid="{CE0BA9A9-8F27-48EF-A32D-2E07F9059F6A}"/>
    <cellStyle name="Millares 5 4 3 3 5 2" xfId="47334" xr:uid="{3A01B16E-F685-40E9-9FF8-FF4FEECC54AD}"/>
    <cellStyle name="Millares 5 4 3 3 5 3" xfId="29829" xr:uid="{D33CE1A3-C75C-47A2-BCF1-AFCF5716520F}"/>
    <cellStyle name="Millares 5 4 3 3 6" xfId="38582" xr:uid="{94526277-59C0-430E-9553-9DD8790C585F}"/>
    <cellStyle name="Millares 5 4 3 3 7" xfId="21077" xr:uid="{B77DC909-CB02-4E0C-8EF0-4DB9943D7920}"/>
    <cellStyle name="Millares 5 4 3 4" xfId="4115" xr:uid="{00000000-0005-0000-0000-000003180000}"/>
    <cellStyle name="Millares 5 4 3 4 2" xfId="6304" xr:uid="{00000000-0005-0000-0000-000004180000}"/>
    <cellStyle name="Millares 5 4 3 4 2 2" xfId="10681" xr:uid="{00000000-0005-0000-0000-000005180000}"/>
    <cellStyle name="Millares 5 4 3 4 2 2 2" xfId="19434" xr:uid="{51FC39EE-8F07-4747-876C-0FE9BDCBFBE8}"/>
    <cellStyle name="Millares 5 4 3 4 2 2 2 2" xfId="54444" xr:uid="{4B6E2F39-0D90-4F5E-B84B-567112DE294D}"/>
    <cellStyle name="Millares 5 4 3 4 2 2 2 3" xfId="36939" xr:uid="{BACC7211-E635-4AA1-8782-F741BE057BCE}"/>
    <cellStyle name="Millares 5 4 3 4 2 2 3" xfId="45692" xr:uid="{1EF50CD5-AD45-41EC-8C2E-10D29FDD6849}"/>
    <cellStyle name="Millares 5 4 3 4 2 2 4" xfId="28187" xr:uid="{E150231B-FFB6-4D27-9884-3EA4113BDCC0}"/>
    <cellStyle name="Millares 5 4 3 4 2 3" xfId="15058" xr:uid="{046024C7-9C9F-44DD-936B-741913D4117A}"/>
    <cellStyle name="Millares 5 4 3 4 2 3 2" xfId="50068" xr:uid="{CDE46A31-9CA2-498C-90C1-CBD4302EA438}"/>
    <cellStyle name="Millares 5 4 3 4 2 3 3" xfId="32563" xr:uid="{3FDB2B38-72E4-47F5-B30B-24430508AD74}"/>
    <cellStyle name="Millares 5 4 3 4 2 4" xfId="41316" xr:uid="{B2F016B9-3B51-4E54-8EB5-3379D0039481}"/>
    <cellStyle name="Millares 5 4 3 4 2 5" xfId="23811" xr:uid="{0B07DF95-C98F-436E-95DA-D09E9357E707}"/>
    <cellStyle name="Millares 5 4 3 4 3" xfId="8493" xr:uid="{00000000-0005-0000-0000-000006180000}"/>
    <cellStyle name="Millares 5 4 3 4 3 2" xfId="17246" xr:uid="{AA29E94F-B198-4DD7-9369-D9D22D8B20C4}"/>
    <cellStyle name="Millares 5 4 3 4 3 2 2" xfId="52256" xr:uid="{DDE4F0AB-6FC2-4779-8AEA-AF98C6484F10}"/>
    <cellStyle name="Millares 5 4 3 4 3 2 3" xfId="34751" xr:uid="{9AD4FCDD-34CB-4535-94DF-E00510D03CDC}"/>
    <cellStyle name="Millares 5 4 3 4 3 3" xfId="43504" xr:uid="{F5A9440E-23F3-4611-94EB-4E08313CCCA8}"/>
    <cellStyle name="Millares 5 4 3 4 3 4" xfId="25999" xr:uid="{D8D08777-3A81-4788-8092-04B950695919}"/>
    <cellStyle name="Millares 5 4 3 4 4" xfId="12870" xr:uid="{018DF898-53B0-49C4-B059-54CF432E4A0D}"/>
    <cellStyle name="Millares 5 4 3 4 4 2" xfId="47880" xr:uid="{CADEB12C-689C-48B0-88DC-AB00BC08909F}"/>
    <cellStyle name="Millares 5 4 3 4 4 3" xfId="30375" xr:uid="{1E8AF375-C0B3-4925-BF56-99E2EEAE786F}"/>
    <cellStyle name="Millares 5 4 3 4 5" xfId="39128" xr:uid="{CCB7144B-BF4A-4B52-ABA9-3312186647D9}"/>
    <cellStyle name="Millares 5 4 3 4 6" xfId="21623" xr:uid="{D6D2E9E2-CFC3-4F82-B7F4-72E6BD4A9252}"/>
    <cellStyle name="Millares 5 4 3 5" xfId="5210" xr:uid="{00000000-0005-0000-0000-000007180000}"/>
    <cellStyle name="Millares 5 4 3 5 2" xfId="9587" xr:uid="{00000000-0005-0000-0000-000008180000}"/>
    <cellStyle name="Millares 5 4 3 5 2 2" xfId="18340" xr:uid="{D67CE596-1966-46E5-AAC5-1C62588BAB94}"/>
    <cellStyle name="Millares 5 4 3 5 2 2 2" xfId="53350" xr:uid="{6A960C36-A52E-4664-9F32-B3334E17216B}"/>
    <cellStyle name="Millares 5 4 3 5 2 2 3" xfId="35845" xr:uid="{93CCB9F9-2400-4066-9F92-95ED18982210}"/>
    <cellStyle name="Millares 5 4 3 5 2 3" xfId="44598" xr:uid="{2697CBFF-6968-4384-B8FA-CAAE1C500C06}"/>
    <cellStyle name="Millares 5 4 3 5 2 4" xfId="27093" xr:uid="{2831283B-1A6C-4F1C-A939-9ED5D21EE2EE}"/>
    <cellStyle name="Millares 5 4 3 5 3" xfId="13964" xr:uid="{802675C8-129F-4BAC-9340-F28C312A4F3E}"/>
    <cellStyle name="Millares 5 4 3 5 3 2" xfId="48974" xr:uid="{4924B07D-D21D-4D83-9E83-5CDD5CF601C3}"/>
    <cellStyle name="Millares 5 4 3 5 3 3" xfId="31469" xr:uid="{C84D0B69-1B96-4F5B-937F-1103E89EE3E6}"/>
    <cellStyle name="Millares 5 4 3 5 4" xfId="40222" xr:uid="{D6B86B2F-23A5-498D-AFB7-ED034FBCA9F9}"/>
    <cellStyle name="Millares 5 4 3 5 5" xfId="22717" xr:uid="{938275BB-F201-4448-AFED-D833F1487D63}"/>
    <cellStyle name="Millares 5 4 3 6" xfId="7399" xr:uid="{00000000-0005-0000-0000-000009180000}"/>
    <cellStyle name="Millares 5 4 3 6 2" xfId="16152" xr:uid="{B6EB39E1-6C4E-4E47-898F-8923104B4120}"/>
    <cellStyle name="Millares 5 4 3 6 2 2" xfId="51162" xr:uid="{3A04D679-58DC-4C55-AA74-2CC521E318AD}"/>
    <cellStyle name="Millares 5 4 3 6 2 3" xfId="33657" xr:uid="{EFB99DF1-F2DB-4769-BE8B-7FB9C502E1B6}"/>
    <cellStyle name="Millares 5 4 3 6 3" xfId="42410" xr:uid="{2861991B-D4F6-44BC-B505-E93E514B9816}"/>
    <cellStyle name="Millares 5 4 3 6 4" xfId="24905" xr:uid="{4A6D91BD-9F4F-4593-BC05-DA9B03F6B39A}"/>
    <cellStyle name="Millares 5 4 3 7" xfId="11776" xr:uid="{B701E107-94A7-4651-B315-5568CCE556D2}"/>
    <cellStyle name="Millares 5 4 3 7 2" xfId="46786" xr:uid="{46E8C5E7-3C79-4FB7-8FCB-EE9F231F01EB}"/>
    <cellStyle name="Millares 5 4 3 7 3" xfId="29281" xr:uid="{D04552A6-3E30-49D5-8338-0983F64CB176}"/>
    <cellStyle name="Millares 5 4 3 8" xfId="38034" xr:uid="{1A79BE99-03F1-428C-84DF-4C90B53FF27D}"/>
    <cellStyle name="Millares 5 4 3 9" xfId="20529" xr:uid="{D6E4811B-3440-4140-AB37-2C873E39A5FB}"/>
    <cellStyle name="Millares 5 4 4" xfId="2899" xr:uid="{00000000-0005-0000-0000-00000A180000}"/>
    <cellStyle name="Millares 5 4 4 2" xfId="3178" xr:uid="{00000000-0005-0000-0000-00000B180000}"/>
    <cellStyle name="Millares 5 4 4 2 2" xfId="3731" xr:uid="{00000000-0005-0000-0000-00000C180000}"/>
    <cellStyle name="Millares 5 4 4 2 2 2" xfId="4827" xr:uid="{00000000-0005-0000-0000-00000D180000}"/>
    <cellStyle name="Millares 5 4 4 2 2 2 2" xfId="7016" xr:uid="{00000000-0005-0000-0000-00000E180000}"/>
    <cellStyle name="Millares 5 4 4 2 2 2 2 2" xfId="11393" xr:uid="{00000000-0005-0000-0000-00000F180000}"/>
    <cellStyle name="Millares 5 4 4 2 2 2 2 2 2" xfId="20146" xr:uid="{BC87B4A6-93B1-4F55-BF59-5AAF6F130B0F}"/>
    <cellStyle name="Millares 5 4 4 2 2 2 2 2 2 2" xfId="55156" xr:uid="{87E79686-1481-4CF3-A0DD-11D121BAA109}"/>
    <cellStyle name="Millares 5 4 4 2 2 2 2 2 2 3" xfId="37651" xr:uid="{3BAFB71B-9A64-4B3A-9C64-68D4F03DE630}"/>
    <cellStyle name="Millares 5 4 4 2 2 2 2 2 3" xfId="46404" xr:uid="{F3680726-DD8E-44FC-84B7-F7DB686384F7}"/>
    <cellStyle name="Millares 5 4 4 2 2 2 2 2 4" xfId="28899" xr:uid="{96B45F28-40D4-4620-B27F-BC0267EB0F6C}"/>
    <cellStyle name="Millares 5 4 4 2 2 2 2 3" xfId="15770" xr:uid="{03521E35-51AF-4135-B8C4-58C79BA2C24D}"/>
    <cellStyle name="Millares 5 4 4 2 2 2 2 3 2" xfId="50780" xr:uid="{13E26AE8-E62B-4021-8AA3-AEE688463D02}"/>
    <cellStyle name="Millares 5 4 4 2 2 2 2 3 3" xfId="33275" xr:uid="{D5DCAB7E-722B-4C80-9EB3-670CD9CEA747}"/>
    <cellStyle name="Millares 5 4 4 2 2 2 2 4" xfId="42028" xr:uid="{F8D1CB59-6BA8-4E05-A121-B7CAD5323A5A}"/>
    <cellStyle name="Millares 5 4 4 2 2 2 2 5" xfId="24523" xr:uid="{7A02D688-EDFD-4F9D-8593-2E5C2C5FBB5B}"/>
    <cellStyle name="Millares 5 4 4 2 2 2 3" xfId="9205" xr:uid="{00000000-0005-0000-0000-000010180000}"/>
    <cellStyle name="Millares 5 4 4 2 2 2 3 2" xfId="17958" xr:uid="{F1B5F382-23BF-42AC-B5FB-D31CAE5D317C}"/>
    <cellStyle name="Millares 5 4 4 2 2 2 3 2 2" xfId="52968" xr:uid="{9EE78B22-8D8C-4829-8083-8269C2E48E55}"/>
    <cellStyle name="Millares 5 4 4 2 2 2 3 2 3" xfId="35463" xr:uid="{0D712F61-B68C-440E-974B-774D1013F17D}"/>
    <cellStyle name="Millares 5 4 4 2 2 2 3 3" xfId="44216" xr:uid="{02803A79-987F-4749-99C7-F57456B65E5A}"/>
    <cellStyle name="Millares 5 4 4 2 2 2 3 4" xfId="26711" xr:uid="{9FB2370B-A7FD-4775-A9B4-E99BAA467A2F}"/>
    <cellStyle name="Millares 5 4 4 2 2 2 4" xfId="13582" xr:uid="{72B42184-34C9-4043-A740-C8306B8B5169}"/>
    <cellStyle name="Millares 5 4 4 2 2 2 4 2" xfId="48592" xr:uid="{C7196B3F-AFDF-4028-95FF-91D410B2703D}"/>
    <cellStyle name="Millares 5 4 4 2 2 2 4 3" xfId="31087" xr:uid="{28098712-1129-471A-81F0-398FD8548249}"/>
    <cellStyle name="Millares 5 4 4 2 2 2 5" xfId="39840" xr:uid="{8F97EFCB-6357-4271-9416-1BE44F0B1324}"/>
    <cellStyle name="Millares 5 4 4 2 2 2 6" xfId="22335" xr:uid="{70377899-699C-4092-9DEA-A6A60295F941}"/>
    <cellStyle name="Millares 5 4 4 2 2 3" xfId="5922" xr:uid="{00000000-0005-0000-0000-000011180000}"/>
    <cellStyle name="Millares 5 4 4 2 2 3 2" xfId="10299" xr:uid="{00000000-0005-0000-0000-000012180000}"/>
    <cellStyle name="Millares 5 4 4 2 2 3 2 2" xfId="19052" xr:uid="{A61F8C09-A257-41F1-853C-C1F12D1A7522}"/>
    <cellStyle name="Millares 5 4 4 2 2 3 2 2 2" xfId="54062" xr:uid="{EFCAABED-9CC2-418B-ADF5-5265602B8768}"/>
    <cellStyle name="Millares 5 4 4 2 2 3 2 2 3" xfId="36557" xr:uid="{0849038F-F42B-4EA9-9985-57AA12354C5B}"/>
    <cellStyle name="Millares 5 4 4 2 2 3 2 3" xfId="45310" xr:uid="{BF862A4A-1254-4D42-8FFB-6FDDEDC35A97}"/>
    <cellStyle name="Millares 5 4 4 2 2 3 2 4" xfId="27805" xr:uid="{AD6A8D6E-57B5-4B81-A3BA-EAE795868F22}"/>
    <cellStyle name="Millares 5 4 4 2 2 3 3" xfId="14676" xr:uid="{79688D76-53F8-4CED-84CA-2B4D76F70F91}"/>
    <cellStyle name="Millares 5 4 4 2 2 3 3 2" xfId="49686" xr:uid="{4F816C91-C404-46FA-BA55-9C915389B00E}"/>
    <cellStyle name="Millares 5 4 4 2 2 3 3 3" xfId="32181" xr:uid="{49509F88-FAC1-451A-9D0C-A7730B0E2895}"/>
    <cellStyle name="Millares 5 4 4 2 2 3 4" xfId="40934" xr:uid="{FE6FDDE0-3379-4902-8CB1-9997D69A9B90}"/>
    <cellStyle name="Millares 5 4 4 2 2 3 5" xfId="23429" xr:uid="{9A0B8F8C-B835-4194-820D-95EC1E8BA84C}"/>
    <cellStyle name="Millares 5 4 4 2 2 4" xfId="8111" xr:uid="{00000000-0005-0000-0000-000013180000}"/>
    <cellStyle name="Millares 5 4 4 2 2 4 2" xfId="16864" xr:uid="{1D84AE51-2F15-4920-B81C-78986D22AD58}"/>
    <cellStyle name="Millares 5 4 4 2 2 4 2 2" xfId="51874" xr:uid="{71CF1351-CF15-4C4C-85CA-91FA63645541}"/>
    <cellStyle name="Millares 5 4 4 2 2 4 2 3" xfId="34369" xr:uid="{D233A6D4-247E-4074-BFBB-DF7F9D463B9F}"/>
    <cellStyle name="Millares 5 4 4 2 2 4 3" xfId="43122" xr:uid="{4F4E4C2F-5002-4986-8382-25FAA8DC3429}"/>
    <cellStyle name="Millares 5 4 4 2 2 4 4" xfId="25617" xr:uid="{FC99378D-237B-4378-88DA-944329255E05}"/>
    <cellStyle name="Millares 5 4 4 2 2 5" xfId="12488" xr:uid="{4ADA8FB0-3039-42FE-BE8D-CED74A485B29}"/>
    <cellStyle name="Millares 5 4 4 2 2 5 2" xfId="47498" xr:uid="{33460940-B701-4DE0-B019-0311CB03401E}"/>
    <cellStyle name="Millares 5 4 4 2 2 5 3" xfId="29993" xr:uid="{4BFDD7A4-D0C5-4282-A037-2EBA6E4ABB38}"/>
    <cellStyle name="Millares 5 4 4 2 2 6" xfId="38746" xr:uid="{8199EC3C-8C3F-43FE-AF41-8B2D935122A9}"/>
    <cellStyle name="Millares 5 4 4 2 2 7" xfId="21241" xr:uid="{60AC6F4B-464A-4610-9E72-944FB38CE262}"/>
    <cellStyle name="Millares 5 4 4 2 3" xfId="4279" xr:uid="{00000000-0005-0000-0000-000014180000}"/>
    <cellStyle name="Millares 5 4 4 2 3 2" xfId="6468" xr:uid="{00000000-0005-0000-0000-000015180000}"/>
    <cellStyle name="Millares 5 4 4 2 3 2 2" xfId="10845" xr:uid="{00000000-0005-0000-0000-000016180000}"/>
    <cellStyle name="Millares 5 4 4 2 3 2 2 2" xfId="19598" xr:uid="{0E241512-D700-4B86-8CBB-BBE509BBFB46}"/>
    <cellStyle name="Millares 5 4 4 2 3 2 2 2 2" xfId="54608" xr:uid="{513C3C3E-0E1A-400E-A943-5A3CF1E6C279}"/>
    <cellStyle name="Millares 5 4 4 2 3 2 2 2 3" xfId="37103" xr:uid="{E238DC8F-851F-48F1-B139-B10DC6BF7DF7}"/>
    <cellStyle name="Millares 5 4 4 2 3 2 2 3" xfId="45856" xr:uid="{B709B3B0-8EB5-4F71-B2C2-26F4C26575F9}"/>
    <cellStyle name="Millares 5 4 4 2 3 2 2 4" xfId="28351" xr:uid="{BD035955-6F4F-4A0F-8DB9-0FDC798C50E3}"/>
    <cellStyle name="Millares 5 4 4 2 3 2 3" xfId="15222" xr:uid="{D9131950-8537-4B2D-A74C-4500D05C58EE}"/>
    <cellStyle name="Millares 5 4 4 2 3 2 3 2" xfId="50232" xr:uid="{7C51EAD4-6E88-40FB-9293-64E42E8CA928}"/>
    <cellStyle name="Millares 5 4 4 2 3 2 3 3" xfId="32727" xr:uid="{31E740D5-90A0-4504-960B-5FB0A2AB8631}"/>
    <cellStyle name="Millares 5 4 4 2 3 2 4" xfId="41480" xr:uid="{8C0BF789-3DCB-4A41-986B-FF2215F90113}"/>
    <cellStyle name="Millares 5 4 4 2 3 2 5" xfId="23975" xr:uid="{51BEB1D6-0B32-41B0-BB28-1FB0C5FA3932}"/>
    <cellStyle name="Millares 5 4 4 2 3 3" xfId="8657" xr:uid="{00000000-0005-0000-0000-000017180000}"/>
    <cellStyle name="Millares 5 4 4 2 3 3 2" xfId="17410" xr:uid="{7A2633F3-A50A-43B4-B24B-64E87803054F}"/>
    <cellStyle name="Millares 5 4 4 2 3 3 2 2" xfId="52420" xr:uid="{4E6C18E4-14DD-4466-A4FB-9D0FC7039F35}"/>
    <cellStyle name="Millares 5 4 4 2 3 3 2 3" xfId="34915" xr:uid="{BDC9391A-889F-4F54-8F73-F5A3133785FE}"/>
    <cellStyle name="Millares 5 4 4 2 3 3 3" xfId="43668" xr:uid="{F3EB9180-5074-4621-9763-0EBA65B3A1A3}"/>
    <cellStyle name="Millares 5 4 4 2 3 3 4" xfId="26163" xr:uid="{22F252F9-653C-4E6B-A5E9-CDE273E627AD}"/>
    <cellStyle name="Millares 5 4 4 2 3 4" xfId="13034" xr:uid="{76556259-0987-4D87-A523-9D6B5355F482}"/>
    <cellStyle name="Millares 5 4 4 2 3 4 2" xfId="48044" xr:uid="{A3C59E2E-97E8-4925-8D2B-21ADA24F670D}"/>
    <cellStyle name="Millares 5 4 4 2 3 4 3" xfId="30539" xr:uid="{8D630B7E-DE2D-4066-8638-FA71DF03F78D}"/>
    <cellStyle name="Millares 5 4 4 2 3 5" xfId="39292" xr:uid="{F4BCE2B2-99DB-4EDA-BFF5-65E115EE5674}"/>
    <cellStyle name="Millares 5 4 4 2 3 6" xfId="21787" xr:uid="{6AAB75BA-7D5F-4291-B00C-EE4065A8F73C}"/>
    <cellStyle name="Millares 5 4 4 2 4" xfId="5374" xr:uid="{00000000-0005-0000-0000-000018180000}"/>
    <cellStyle name="Millares 5 4 4 2 4 2" xfId="9751" xr:uid="{00000000-0005-0000-0000-000019180000}"/>
    <cellStyle name="Millares 5 4 4 2 4 2 2" xfId="18504" xr:uid="{7E09DC56-F5A1-4289-BB90-B0F76C0C0985}"/>
    <cellStyle name="Millares 5 4 4 2 4 2 2 2" xfId="53514" xr:uid="{80FEE735-AF5E-4404-A49B-3BC81FD49994}"/>
    <cellStyle name="Millares 5 4 4 2 4 2 2 3" xfId="36009" xr:uid="{99E058E6-7DC4-432A-8B65-728C3974B06E}"/>
    <cellStyle name="Millares 5 4 4 2 4 2 3" xfId="44762" xr:uid="{4340B1B6-1B9A-4209-B432-3A5115DD9DA6}"/>
    <cellStyle name="Millares 5 4 4 2 4 2 4" xfId="27257" xr:uid="{5B3BB8AB-FBE1-4EB2-88B6-48F4C8CBEA92}"/>
    <cellStyle name="Millares 5 4 4 2 4 3" xfId="14128" xr:uid="{9D911968-3087-409B-AC37-4A65C24E8699}"/>
    <cellStyle name="Millares 5 4 4 2 4 3 2" xfId="49138" xr:uid="{C55F6CBA-D0B6-459F-878F-5AE22F0127C8}"/>
    <cellStyle name="Millares 5 4 4 2 4 3 3" xfId="31633" xr:uid="{73E9154C-1294-4A5E-93D3-07BE079B6181}"/>
    <cellStyle name="Millares 5 4 4 2 4 4" xfId="40386" xr:uid="{02E7EEB4-76F4-4BEB-9D61-2222852E0F1D}"/>
    <cellStyle name="Millares 5 4 4 2 4 5" xfId="22881" xr:uid="{089F27F5-3600-4AC7-A637-28B17129E959}"/>
    <cellStyle name="Millares 5 4 4 2 5" xfId="7563" xr:uid="{00000000-0005-0000-0000-00001A180000}"/>
    <cellStyle name="Millares 5 4 4 2 5 2" xfId="16316" xr:uid="{CC0568E9-05A6-45C4-A7D1-3806C6EDB290}"/>
    <cellStyle name="Millares 5 4 4 2 5 2 2" xfId="51326" xr:uid="{1D374CD1-24CA-4568-87A2-1E8704B9E40D}"/>
    <cellStyle name="Millares 5 4 4 2 5 2 3" xfId="33821" xr:uid="{1C12E436-8E74-409E-A9D7-DB5E54279E4F}"/>
    <cellStyle name="Millares 5 4 4 2 5 3" xfId="42574" xr:uid="{F8C26101-84C9-4A3F-AD4D-4E87C1A45140}"/>
    <cellStyle name="Millares 5 4 4 2 5 4" xfId="25069" xr:uid="{3D786E01-30C6-4C75-A2BB-7B01F030AC2A}"/>
    <cellStyle name="Millares 5 4 4 2 6" xfId="11940" xr:uid="{DC3200FB-9499-4CAC-83A1-7A2B55674614}"/>
    <cellStyle name="Millares 5 4 4 2 6 2" xfId="46950" xr:uid="{B526A63E-2182-4851-8169-688ED74D06DB}"/>
    <cellStyle name="Millares 5 4 4 2 6 3" xfId="29445" xr:uid="{5D8A8B60-CB7D-4D8D-8AF8-23141EB2964E}"/>
    <cellStyle name="Millares 5 4 4 2 7" xfId="38198" xr:uid="{8CF19B20-CE5D-4B3F-840B-FA8008F44A37}"/>
    <cellStyle name="Millares 5 4 4 2 8" xfId="20693" xr:uid="{F21E5EFE-0291-467E-B2A0-43ED186F3EA0}"/>
    <cellStyle name="Millares 5 4 4 3" xfId="3457" xr:uid="{00000000-0005-0000-0000-00001B180000}"/>
    <cellStyle name="Millares 5 4 4 3 2" xfId="4553" xr:uid="{00000000-0005-0000-0000-00001C180000}"/>
    <cellStyle name="Millares 5 4 4 3 2 2" xfId="6742" xr:uid="{00000000-0005-0000-0000-00001D180000}"/>
    <cellStyle name="Millares 5 4 4 3 2 2 2" xfId="11119" xr:uid="{00000000-0005-0000-0000-00001E180000}"/>
    <cellStyle name="Millares 5 4 4 3 2 2 2 2" xfId="19872" xr:uid="{F4152E8B-5BA8-4109-8796-BEA25630C74D}"/>
    <cellStyle name="Millares 5 4 4 3 2 2 2 2 2" xfId="54882" xr:uid="{5C0563CD-AA74-4F93-8C4E-DC06EAC63E36}"/>
    <cellStyle name="Millares 5 4 4 3 2 2 2 2 3" xfId="37377" xr:uid="{6B045F02-6131-4F6A-886A-D8A75C1E4F9D}"/>
    <cellStyle name="Millares 5 4 4 3 2 2 2 3" xfId="46130" xr:uid="{D29252D0-B5F1-4DCA-BF17-EB44744D9A07}"/>
    <cellStyle name="Millares 5 4 4 3 2 2 2 4" xfId="28625" xr:uid="{9E0E17DE-D8FC-470F-AC7B-5A8D787A8FC2}"/>
    <cellStyle name="Millares 5 4 4 3 2 2 3" xfId="15496" xr:uid="{1B72D017-6422-4FD9-8EFA-7F2A8CEE7013}"/>
    <cellStyle name="Millares 5 4 4 3 2 2 3 2" xfId="50506" xr:uid="{C23E2369-90F7-4B2B-A37C-41FD2563A88C}"/>
    <cellStyle name="Millares 5 4 4 3 2 2 3 3" xfId="33001" xr:uid="{AE2C1760-31AD-414B-A9D6-3D64AB2868CD}"/>
    <cellStyle name="Millares 5 4 4 3 2 2 4" xfId="41754" xr:uid="{7EADDD34-99A2-4B7F-A062-D8386D3540FC}"/>
    <cellStyle name="Millares 5 4 4 3 2 2 5" xfId="24249" xr:uid="{F563D500-C0B6-434A-A777-5B9AA3413AA3}"/>
    <cellStyle name="Millares 5 4 4 3 2 3" xfId="8931" xr:uid="{00000000-0005-0000-0000-00001F180000}"/>
    <cellStyle name="Millares 5 4 4 3 2 3 2" xfId="17684" xr:uid="{2576F415-B4B7-44A9-A0AB-1F755A72AAB9}"/>
    <cellStyle name="Millares 5 4 4 3 2 3 2 2" xfId="52694" xr:uid="{2290DCB5-137A-4173-9A38-5FB58BF88740}"/>
    <cellStyle name="Millares 5 4 4 3 2 3 2 3" xfId="35189" xr:uid="{5A88AF87-DC14-4B31-9F74-C3F8F450769B}"/>
    <cellStyle name="Millares 5 4 4 3 2 3 3" xfId="43942" xr:uid="{D0E40518-6546-40D0-B0CD-086D223F2867}"/>
    <cellStyle name="Millares 5 4 4 3 2 3 4" xfId="26437" xr:uid="{C1CB59E3-01D3-4E15-9C07-282AC8751608}"/>
    <cellStyle name="Millares 5 4 4 3 2 4" xfId="13308" xr:uid="{B599B1B3-706C-423B-A21A-A29493252706}"/>
    <cellStyle name="Millares 5 4 4 3 2 4 2" xfId="48318" xr:uid="{9D15F314-DA7A-484C-99EE-9C2444904A1A}"/>
    <cellStyle name="Millares 5 4 4 3 2 4 3" xfId="30813" xr:uid="{6631996F-F6B4-4F24-81D8-4D017FE54794}"/>
    <cellStyle name="Millares 5 4 4 3 2 5" xfId="39566" xr:uid="{9D641EAB-F183-48B9-93ED-4A9A9AB3B035}"/>
    <cellStyle name="Millares 5 4 4 3 2 6" xfId="22061" xr:uid="{856A9C0B-E2BE-42D1-B9B7-A3801AA05F2E}"/>
    <cellStyle name="Millares 5 4 4 3 3" xfId="5648" xr:uid="{00000000-0005-0000-0000-000020180000}"/>
    <cellStyle name="Millares 5 4 4 3 3 2" xfId="10025" xr:uid="{00000000-0005-0000-0000-000021180000}"/>
    <cellStyle name="Millares 5 4 4 3 3 2 2" xfId="18778" xr:uid="{076AF6DE-DB51-4D1A-ACBF-D5C49BD1386E}"/>
    <cellStyle name="Millares 5 4 4 3 3 2 2 2" xfId="53788" xr:uid="{64E18536-D617-4785-A74C-1033F6B65CD9}"/>
    <cellStyle name="Millares 5 4 4 3 3 2 2 3" xfId="36283" xr:uid="{43C9EA4A-CC1D-40B5-A95D-30739E41A76A}"/>
    <cellStyle name="Millares 5 4 4 3 3 2 3" xfId="45036" xr:uid="{13F531D3-7FB5-4A83-8A4C-693198E69227}"/>
    <cellStyle name="Millares 5 4 4 3 3 2 4" xfId="27531" xr:uid="{FF57F8E0-B267-46C2-A4CD-56794470D8A6}"/>
    <cellStyle name="Millares 5 4 4 3 3 3" xfId="14402" xr:uid="{B62A8006-A02B-4F4C-8C45-2D53E211EDF3}"/>
    <cellStyle name="Millares 5 4 4 3 3 3 2" xfId="49412" xr:uid="{A7BFA2F9-D718-4BD2-8200-4B892F298CF2}"/>
    <cellStyle name="Millares 5 4 4 3 3 3 3" xfId="31907" xr:uid="{D7604566-3A78-47B9-9F5E-68B7DF931B55}"/>
    <cellStyle name="Millares 5 4 4 3 3 4" xfId="40660" xr:uid="{9EE8D3DA-C479-4D17-B32C-F69E283EEAE1}"/>
    <cellStyle name="Millares 5 4 4 3 3 5" xfId="23155" xr:uid="{F6F8F430-5D41-41A4-ABF9-C17840F0DB78}"/>
    <cellStyle name="Millares 5 4 4 3 4" xfId="7837" xr:uid="{00000000-0005-0000-0000-000022180000}"/>
    <cellStyle name="Millares 5 4 4 3 4 2" xfId="16590" xr:uid="{B4452FED-3D09-432F-B0DD-84F40BD3E0A3}"/>
    <cellStyle name="Millares 5 4 4 3 4 2 2" xfId="51600" xr:uid="{9AF48B90-5F2E-405E-8C9F-423E684E8EBA}"/>
    <cellStyle name="Millares 5 4 4 3 4 2 3" xfId="34095" xr:uid="{D69FC86D-ACCE-4E43-9BD0-035F32C3B3CB}"/>
    <cellStyle name="Millares 5 4 4 3 4 3" xfId="42848" xr:uid="{61FC0AF7-4C64-4179-AE3A-D91ACBA4E50F}"/>
    <cellStyle name="Millares 5 4 4 3 4 4" xfId="25343" xr:uid="{BB596077-8086-49C5-9E5F-875591B20F53}"/>
    <cellStyle name="Millares 5 4 4 3 5" xfId="12214" xr:uid="{28F06C9B-244F-445E-9025-EA0EEC60BFD4}"/>
    <cellStyle name="Millares 5 4 4 3 5 2" xfId="47224" xr:uid="{E147A4B6-03AD-4C88-A688-A0CF3A150BA2}"/>
    <cellStyle name="Millares 5 4 4 3 5 3" xfId="29719" xr:uid="{269D4B8A-E471-4E72-8C46-31BBB4DF7713}"/>
    <cellStyle name="Millares 5 4 4 3 6" xfId="38472" xr:uid="{8D609256-4842-4896-9CE7-FB6EDC8017A5}"/>
    <cellStyle name="Millares 5 4 4 3 7" xfId="20967" xr:uid="{23907E26-521B-4E5C-861E-E1BB8F0FFD91}"/>
    <cellStyle name="Millares 5 4 4 4" xfId="4005" xr:uid="{00000000-0005-0000-0000-000023180000}"/>
    <cellStyle name="Millares 5 4 4 4 2" xfId="6194" xr:uid="{00000000-0005-0000-0000-000024180000}"/>
    <cellStyle name="Millares 5 4 4 4 2 2" xfId="10571" xr:uid="{00000000-0005-0000-0000-000025180000}"/>
    <cellStyle name="Millares 5 4 4 4 2 2 2" xfId="19324" xr:uid="{14D3F5A3-DE56-42A4-939A-067984A60C4C}"/>
    <cellStyle name="Millares 5 4 4 4 2 2 2 2" xfId="54334" xr:uid="{FA47D0F3-B67F-4A5B-B22C-086C89B36A74}"/>
    <cellStyle name="Millares 5 4 4 4 2 2 2 3" xfId="36829" xr:uid="{37B450ED-4094-4378-8675-68916996F088}"/>
    <cellStyle name="Millares 5 4 4 4 2 2 3" xfId="45582" xr:uid="{2E35D788-9F89-4C6D-A6BB-97A012549189}"/>
    <cellStyle name="Millares 5 4 4 4 2 2 4" xfId="28077" xr:uid="{ABC3F2D3-7002-44D0-8519-A057F32E9CEB}"/>
    <cellStyle name="Millares 5 4 4 4 2 3" xfId="14948" xr:uid="{C28F39CA-AA1A-4B5B-A8D0-F828B7705EF0}"/>
    <cellStyle name="Millares 5 4 4 4 2 3 2" xfId="49958" xr:uid="{A7F19174-2AF0-4EE5-AF64-E0A14ED602D2}"/>
    <cellStyle name="Millares 5 4 4 4 2 3 3" xfId="32453" xr:uid="{DCD480BB-8D2F-4F38-87EA-4BA2C5C38364}"/>
    <cellStyle name="Millares 5 4 4 4 2 4" xfId="41206" xr:uid="{00CA25D9-778F-47C4-AE4D-7A09DC39D294}"/>
    <cellStyle name="Millares 5 4 4 4 2 5" xfId="23701" xr:uid="{C954D411-515B-429B-B98B-0993FF18C5F4}"/>
    <cellStyle name="Millares 5 4 4 4 3" xfId="8383" xr:uid="{00000000-0005-0000-0000-000026180000}"/>
    <cellStyle name="Millares 5 4 4 4 3 2" xfId="17136" xr:uid="{D0B50D06-451F-4253-AC2C-2FF30540BA16}"/>
    <cellStyle name="Millares 5 4 4 4 3 2 2" xfId="52146" xr:uid="{6784D978-FFB3-47B7-A06F-9DE9E31D404A}"/>
    <cellStyle name="Millares 5 4 4 4 3 2 3" xfId="34641" xr:uid="{D859E4A3-36DB-4603-9170-B739031ED90C}"/>
    <cellStyle name="Millares 5 4 4 4 3 3" xfId="43394" xr:uid="{A0BCD0E6-C781-46D8-A9EB-68D8744EA945}"/>
    <cellStyle name="Millares 5 4 4 4 3 4" xfId="25889" xr:uid="{CD46A8C1-71CB-439B-8E82-95CB61A5F82B}"/>
    <cellStyle name="Millares 5 4 4 4 4" xfId="12760" xr:uid="{390A4D42-DB70-4E9B-B864-7B28B69A24DF}"/>
    <cellStyle name="Millares 5 4 4 4 4 2" xfId="47770" xr:uid="{A063850C-31BC-471D-87BF-FD256F6F36B3}"/>
    <cellStyle name="Millares 5 4 4 4 4 3" xfId="30265" xr:uid="{D8B3858D-27EF-44F2-BC79-BC2806F0F994}"/>
    <cellStyle name="Millares 5 4 4 4 5" xfId="39018" xr:uid="{684D3E9A-5A9B-46F3-BD78-E2FC99DF1BE9}"/>
    <cellStyle name="Millares 5 4 4 4 6" xfId="21513" xr:uid="{400E9E2D-611F-4293-BC9D-E08FDB32BB72}"/>
    <cellStyle name="Millares 5 4 4 5" xfId="5100" xr:uid="{00000000-0005-0000-0000-000027180000}"/>
    <cellStyle name="Millares 5 4 4 5 2" xfId="9477" xr:uid="{00000000-0005-0000-0000-000028180000}"/>
    <cellStyle name="Millares 5 4 4 5 2 2" xfId="18230" xr:uid="{431D598A-60DC-4A15-B0A7-4B9BBE6B02C5}"/>
    <cellStyle name="Millares 5 4 4 5 2 2 2" xfId="53240" xr:uid="{E5735FCB-16AF-4C5C-BC23-CFDDEBB16763}"/>
    <cellStyle name="Millares 5 4 4 5 2 2 3" xfId="35735" xr:uid="{13E738C8-8D9B-4C63-B861-0F3F11B39A15}"/>
    <cellStyle name="Millares 5 4 4 5 2 3" xfId="44488" xr:uid="{63DCF1DA-5322-4878-B144-FE5C40C2891D}"/>
    <cellStyle name="Millares 5 4 4 5 2 4" xfId="26983" xr:uid="{58E4F253-12A2-4FC7-A08A-0F6569B71717}"/>
    <cellStyle name="Millares 5 4 4 5 3" xfId="13854" xr:uid="{A4D9C0F1-8EB9-450C-838B-F22934DA6285}"/>
    <cellStyle name="Millares 5 4 4 5 3 2" xfId="48864" xr:uid="{86C2AD31-AA8C-4D6C-B5E6-8DEA76BE9F5B}"/>
    <cellStyle name="Millares 5 4 4 5 3 3" xfId="31359" xr:uid="{8F291E05-F800-4B6E-BD46-A56BE658FC6D}"/>
    <cellStyle name="Millares 5 4 4 5 4" xfId="40112" xr:uid="{D461C1B0-5573-4626-9239-CB7F62DC2392}"/>
    <cellStyle name="Millares 5 4 4 5 5" xfId="22607" xr:uid="{511E4858-18BD-41D1-95A1-3BBBC45603DB}"/>
    <cellStyle name="Millares 5 4 4 6" xfId="7289" xr:uid="{00000000-0005-0000-0000-000029180000}"/>
    <cellStyle name="Millares 5 4 4 6 2" xfId="16042" xr:uid="{C2D0DB0C-E6EB-46FA-8FDE-0CD4F0D54526}"/>
    <cellStyle name="Millares 5 4 4 6 2 2" xfId="51052" xr:uid="{31C44023-46B9-4506-8E34-177E4EC4E6F4}"/>
    <cellStyle name="Millares 5 4 4 6 2 3" xfId="33547" xr:uid="{5F0EE7DD-4A95-40DA-B4B7-10FAC4784CA0}"/>
    <cellStyle name="Millares 5 4 4 6 3" xfId="42300" xr:uid="{0F55FCA5-8107-4E36-A29E-9AE8952AEE9E}"/>
    <cellStyle name="Millares 5 4 4 6 4" xfId="24795" xr:uid="{B83D1EFB-9D5F-44CC-862B-D6F1750DC796}"/>
    <cellStyle name="Millares 5 4 4 7" xfId="11666" xr:uid="{D75351BC-1BAA-497D-8009-0A77508B23E2}"/>
    <cellStyle name="Millares 5 4 4 7 2" xfId="46676" xr:uid="{5901CB42-7772-46E5-9A94-FF875564B460}"/>
    <cellStyle name="Millares 5 4 4 7 3" xfId="29171" xr:uid="{D5E28AB3-2EAC-47C3-B54A-906C4A13BA29}"/>
    <cellStyle name="Millares 5 4 4 8" xfId="37924" xr:uid="{8532CC5F-40A4-45A6-A370-633D8C559258}"/>
    <cellStyle name="Millares 5 4 4 9" xfId="20419" xr:uid="{C12BE0A9-E46E-4A75-972E-70101FAA7A60}"/>
    <cellStyle name="Millares 5 4 5" xfId="3128" xr:uid="{00000000-0005-0000-0000-00002A180000}"/>
    <cellStyle name="Millares 5 4 5 2" xfId="3682" xr:uid="{00000000-0005-0000-0000-00002B180000}"/>
    <cellStyle name="Millares 5 4 5 2 2" xfId="4778" xr:uid="{00000000-0005-0000-0000-00002C180000}"/>
    <cellStyle name="Millares 5 4 5 2 2 2" xfId="6967" xr:uid="{00000000-0005-0000-0000-00002D180000}"/>
    <cellStyle name="Millares 5 4 5 2 2 2 2" xfId="11344" xr:uid="{00000000-0005-0000-0000-00002E180000}"/>
    <cellStyle name="Millares 5 4 5 2 2 2 2 2" xfId="20097" xr:uid="{F353C123-5599-4391-962F-6FC8EADDB3E0}"/>
    <cellStyle name="Millares 5 4 5 2 2 2 2 2 2" xfId="55107" xr:uid="{F22574C0-B8FD-4167-8C3E-96B9D05972BE}"/>
    <cellStyle name="Millares 5 4 5 2 2 2 2 2 3" xfId="37602" xr:uid="{051A192E-A849-4F81-8F0D-7AEE523602BB}"/>
    <cellStyle name="Millares 5 4 5 2 2 2 2 3" xfId="46355" xr:uid="{92E1B46D-4F07-49B2-A5D2-D9B51FF8D233}"/>
    <cellStyle name="Millares 5 4 5 2 2 2 2 4" xfId="28850" xr:uid="{9BCDDD1F-AF7B-41AC-A2F6-5B40DF20168A}"/>
    <cellStyle name="Millares 5 4 5 2 2 2 3" xfId="15721" xr:uid="{60227758-90BB-4B5B-BBEF-0823547B9DCB}"/>
    <cellStyle name="Millares 5 4 5 2 2 2 3 2" xfId="50731" xr:uid="{44F3E269-DDDB-4201-9222-9A82C20D5EAD}"/>
    <cellStyle name="Millares 5 4 5 2 2 2 3 3" xfId="33226" xr:uid="{22061661-CD2E-4ACB-BB1B-25111C209104}"/>
    <cellStyle name="Millares 5 4 5 2 2 2 4" xfId="41979" xr:uid="{BA11FDBD-68D8-4CE3-A412-3CD8CCDF8A81}"/>
    <cellStyle name="Millares 5 4 5 2 2 2 5" xfId="24474" xr:uid="{5EDC7398-1575-4F6D-841A-1EAD78050370}"/>
    <cellStyle name="Millares 5 4 5 2 2 3" xfId="9156" xr:uid="{00000000-0005-0000-0000-00002F180000}"/>
    <cellStyle name="Millares 5 4 5 2 2 3 2" xfId="17909" xr:uid="{CB914371-DCC4-4E05-83C6-036AF0343D8B}"/>
    <cellStyle name="Millares 5 4 5 2 2 3 2 2" xfId="52919" xr:uid="{E4A33CEA-6181-490B-A9BB-CA3D39A99B8A}"/>
    <cellStyle name="Millares 5 4 5 2 2 3 2 3" xfId="35414" xr:uid="{2EEBD161-B378-4112-892B-B6E0D218B838}"/>
    <cellStyle name="Millares 5 4 5 2 2 3 3" xfId="44167" xr:uid="{6495A33D-8B28-44A1-9948-120E5630F96C}"/>
    <cellStyle name="Millares 5 4 5 2 2 3 4" xfId="26662" xr:uid="{72DB2B98-1147-4822-8DC7-4E97D6B53E04}"/>
    <cellStyle name="Millares 5 4 5 2 2 4" xfId="13533" xr:uid="{11C50A7F-A30C-41D5-A5A6-CA61EFBC304E}"/>
    <cellStyle name="Millares 5 4 5 2 2 4 2" xfId="48543" xr:uid="{BE0F20BB-7656-431D-80AC-40CFFC6C15CF}"/>
    <cellStyle name="Millares 5 4 5 2 2 4 3" xfId="31038" xr:uid="{5F4074AC-B48A-4DF1-AE9D-5D152730D491}"/>
    <cellStyle name="Millares 5 4 5 2 2 5" xfId="39791" xr:uid="{3587484F-F7AB-48F9-B482-F0A20AB94818}"/>
    <cellStyle name="Millares 5 4 5 2 2 6" xfId="22286" xr:uid="{BC3DE232-D877-4E09-8F23-5D1C29692276}"/>
    <cellStyle name="Millares 5 4 5 2 3" xfId="5873" xr:uid="{00000000-0005-0000-0000-000030180000}"/>
    <cellStyle name="Millares 5 4 5 2 3 2" xfId="10250" xr:uid="{00000000-0005-0000-0000-000031180000}"/>
    <cellStyle name="Millares 5 4 5 2 3 2 2" xfId="19003" xr:uid="{A952BDA1-529C-4DB9-8015-67D5D0840160}"/>
    <cellStyle name="Millares 5 4 5 2 3 2 2 2" xfId="54013" xr:uid="{4FD5D1CA-8573-4970-A8AD-F8778C63D34E}"/>
    <cellStyle name="Millares 5 4 5 2 3 2 2 3" xfId="36508" xr:uid="{37665023-4BCF-48F9-8334-C7D2B0DE5224}"/>
    <cellStyle name="Millares 5 4 5 2 3 2 3" xfId="45261" xr:uid="{14DCF333-3E3F-4A69-9B02-84019E9A16CC}"/>
    <cellStyle name="Millares 5 4 5 2 3 2 4" xfId="27756" xr:uid="{85336853-E268-4DBD-85D0-17E8E11E914A}"/>
    <cellStyle name="Millares 5 4 5 2 3 3" xfId="14627" xr:uid="{2B06783B-C52E-4E1F-8FCA-0C80674CED65}"/>
    <cellStyle name="Millares 5 4 5 2 3 3 2" xfId="49637" xr:uid="{196A98D5-1A50-4F26-8B8C-509B3068E410}"/>
    <cellStyle name="Millares 5 4 5 2 3 3 3" xfId="32132" xr:uid="{1C1A9F30-9F3F-4F8F-95A0-7CD382FCEB93}"/>
    <cellStyle name="Millares 5 4 5 2 3 4" xfId="40885" xr:uid="{50954DD2-F62C-4F18-B8A9-AA4711EE8CDA}"/>
    <cellStyle name="Millares 5 4 5 2 3 5" xfId="23380" xr:uid="{93924827-5055-4D9A-AEDE-A551DF17DB5A}"/>
    <cellStyle name="Millares 5 4 5 2 4" xfId="8062" xr:uid="{00000000-0005-0000-0000-000032180000}"/>
    <cellStyle name="Millares 5 4 5 2 4 2" xfId="16815" xr:uid="{36AED674-78CB-4CFF-818C-86D17D94653F}"/>
    <cellStyle name="Millares 5 4 5 2 4 2 2" xfId="51825" xr:uid="{F6B7AA1F-BCB5-4113-9FFA-524F5B3E7BC2}"/>
    <cellStyle name="Millares 5 4 5 2 4 2 3" xfId="34320" xr:uid="{92CCC388-392C-4E23-89B4-C3A7ABC394A8}"/>
    <cellStyle name="Millares 5 4 5 2 4 3" xfId="43073" xr:uid="{154E2597-655F-4217-BD52-8A4CC539428F}"/>
    <cellStyle name="Millares 5 4 5 2 4 4" xfId="25568" xr:uid="{14D15186-3392-435F-AC27-EC8BF93663C5}"/>
    <cellStyle name="Millares 5 4 5 2 5" xfId="12439" xr:uid="{17F63E71-F954-4783-8E60-9CCDFF1A1481}"/>
    <cellStyle name="Millares 5 4 5 2 5 2" xfId="47449" xr:uid="{0FDB27B8-FB73-44B4-A46D-DC19449E6A37}"/>
    <cellStyle name="Millares 5 4 5 2 5 3" xfId="29944" xr:uid="{31F9078C-7AAC-4B19-9706-DE7703DCBCED}"/>
    <cellStyle name="Millares 5 4 5 2 6" xfId="38697" xr:uid="{EB58D22D-D0E2-46DE-BA90-DBE7BEF45C32}"/>
    <cellStyle name="Millares 5 4 5 2 7" xfId="21192" xr:uid="{E8B5C288-0D55-4937-8EFB-80483DDE451D}"/>
    <cellStyle name="Millares 5 4 5 3" xfId="4230" xr:uid="{00000000-0005-0000-0000-000033180000}"/>
    <cellStyle name="Millares 5 4 5 3 2" xfId="6419" xr:uid="{00000000-0005-0000-0000-000034180000}"/>
    <cellStyle name="Millares 5 4 5 3 2 2" xfId="10796" xr:uid="{00000000-0005-0000-0000-000035180000}"/>
    <cellStyle name="Millares 5 4 5 3 2 2 2" xfId="19549" xr:uid="{A1FA2C4A-BDE4-46ED-9963-FB9368B44BE5}"/>
    <cellStyle name="Millares 5 4 5 3 2 2 2 2" xfId="54559" xr:uid="{D90706E8-15E9-4791-8275-497A301DBABD}"/>
    <cellStyle name="Millares 5 4 5 3 2 2 2 3" xfId="37054" xr:uid="{6844726A-5646-460E-8646-D3CA63E6A52E}"/>
    <cellStyle name="Millares 5 4 5 3 2 2 3" xfId="45807" xr:uid="{4AF7FAE1-2175-491B-96B4-F98B6C1A1729}"/>
    <cellStyle name="Millares 5 4 5 3 2 2 4" xfId="28302" xr:uid="{96C97D1A-0FDB-4015-BB41-C71F0C6DADF4}"/>
    <cellStyle name="Millares 5 4 5 3 2 3" xfId="15173" xr:uid="{C81BD0B1-E4BA-4257-88E5-FBC746C62AA9}"/>
    <cellStyle name="Millares 5 4 5 3 2 3 2" xfId="50183" xr:uid="{B727E7F1-6209-4186-A7D9-7C2E1CF10E2A}"/>
    <cellStyle name="Millares 5 4 5 3 2 3 3" xfId="32678" xr:uid="{DF567D28-23AB-4CB0-B7A1-00D52CCABD0B}"/>
    <cellStyle name="Millares 5 4 5 3 2 4" xfId="41431" xr:uid="{3FB25594-6459-43B0-8884-57273C5B8B86}"/>
    <cellStyle name="Millares 5 4 5 3 2 5" xfId="23926" xr:uid="{D447F495-61BD-4665-AB92-8210EE296191}"/>
    <cellStyle name="Millares 5 4 5 3 3" xfId="8608" xr:uid="{00000000-0005-0000-0000-000036180000}"/>
    <cellStyle name="Millares 5 4 5 3 3 2" xfId="17361" xr:uid="{65DA32D3-3B0F-4F4A-8633-B3EF906393F4}"/>
    <cellStyle name="Millares 5 4 5 3 3 2 2" xfId="52371" xr:uid="{540373A8-D300-4A10-8799-86AA0CEBB7A1}"/>
    <cellStyle name="Millares 5 4 5 3 3 2 3" xfId="34866" xr:uid="{8DFA254B-8CB6-4A89-BE3A-F90DF23FDC0F}"/>
    <cellStyle name="Millares 5 4 5 3 3 3" xfId="43619" xr:uid="{EC79A0DF-D9C6-4949-B925-16EB43AAC1D7}"/>
    <cellStyle name="Millares 5 4 5 3 3 4" xfId="26114" xr:uid="{9F213B05-9A7C-4342-9BCD-4D9FCD269093}"/>
    <cellStyle name="Millares 5 4 5 3 4" xfId="12985" xr:uid="{4A0FBEF4-F9B2-480A-B061-7D3F63DA8F02}"/>
    <cellStyle name="Millares 5 4 5 3 4 2" xfId="47995" xr:uid="{C4818FB8-47B7-4595-8B35-D0B274A05EA3}"/>
    <cellStyle name="Millares 5 4 5 3 4 3" xfId="30490" xr:uid="{569351CF-1B2A-4D4A-B9BA-280D42AD2AD0}"/>
    <cellStyle name="Millares 5 4 5 3 5" xfId="39243" xr:uid="{0F05DE66-32CE-4FBC-882A-706DF92AF74E}"/>
    <cellStyle name="Millares 5 4 5 3 6" xfId="21738" xr:uid="{53D11ECA-20F2-4E13-A347-CB518E50D9DC}"/>
    <cellStyle name="Millares 5 4 5 4" xfId="5325" xr:uid="{00000000-0005-0000-0000-000037180000}"/>
    <cellStyle name="Millares 5 4 5 4 2" xfId="9702" xr:uid="{00000000-0005-0000-0000-000038180000}"/>
    <cellStyle name="Millares 5 4 5 4 2 2" xfId="18455" xr:uid="{52C2CE3F-7581-4766-AB98-F0FDD64D6FD7}"/>
    <cellStyle name="Millares 5 4 5 4 2 2 2" xfId="53465" xr:uid="{0C87004C-1300-43CD-9156-9671AEF50D0F}"/>
    <cellStyle name="Millares 5 4 5 4 2 2 3" xfId="35960" xr:uid="{EFB4906D-4922-45CA-ACF6-0946B3CC15B4}"/>
    <cellStyle name="Millares 5 4 5 4 2 3" xfId="44713" xr:uid="{AA149B36-9BB1-427C-A44B-1012AEF340DF}"/>
    <cellStyle name="Millares 5 4 5 4 2 4" xfId="27208" xr:uid="{6DA7DDD9-C2A0-408A-A204-469B9AABCA0E}"/>
    <cellStyle name="Millares 5 4 5 4 3" xfId="14079" xr:uid="{39EFD7AA-C2CC-4DAF-83E1-E9783C2A3DA0}"/>
    <cellStyle name="Millares 5 4 5 4 3 2" xfId="49089" xr:uid="{2A2EF6FD-AE8A-4ADF-914F-6A86678883DC}"/>
    <cellStyle name="Millares 5 4 5 4 3 3" xfId="31584" xr:uid="{98EC4D07-1D53-47A8-82C7-320D23283974}"/>
    <cellStyle name="Millares 5 4 5 4 4" xfId="40337" xr:uid="{FA6C4EE8-A40C-4609-A3CB-99784F4AB989}"/>
    <cellStyle name="Millares 5 4 5 4 5" xfId="22832" xr:uid="{BF3F51F0-C3F5-4D22-A2F9-49E0A889E7C4}"/>
    <cellStyle name="Millares 5 4 5 5" xfId="7514" xr:uid="{00000000-0005-0000-0000-000039180000}"/>
    <cellStyle name="Millares 5 4 5 5 2" xfId="16267" xr:uid="{C54EB69D-B63B-42DA-9548-8C8E0E31E791}"/>
    <cellStyle name="Millares 5 4 5 5 2 2" xfId="51277" xr:uid="{C8209377-B1C2-4880-A5D3-C1B77E573A23}"/>
    <cellStyle name="Millares 5 4 5 5 2 3" xfId="33772" xr:uid="{33F01345-32C0-404A-9974-7420AAFEFF0A}"/>
    <cellStyle name="Millares 5 4 5 5 3" xfId="42525" xr:uid="{891968FF-F557-45EB-BBD6-DF711DE8B644}"/>
    <cellStyle name="Millares 5 4 5 5 4" xfId="25020" xr:uid="{1BF2FCB3-456B-4247-BB9C-BEA60A1C88F6}"/>
    <cellStyle name="Millares 5 4 5 6" xfId="11891" xr:uid="{ABAC150F-D4FE-40E1-8100-5DE47737CC6F}"/>
    <cellStyle name="Millares 5 4 5 6 2" xfId="46901" xr:uid="{D1B35EF3-D620-4798-A00B-1B9F43DA9167}"/>
    <cellStyle name="Millares 5 4 5 6 3" xfId="29396" xr:uid="{156EA8B7-0239-40CF-9F2F-310E7425105F}"/>
    <cellStyle name="Millares 5 4 5 7" xfId="38149" xr:uid="{87738F23-4568-43BA-9DA9-06A015332A38}"/>
    <cellStyle name="Millares 5 4 5 8" xfId="20644" xr:uid="{6109CD61-9E50-4053-99E4-D7CA984632DB}"/>
    <cellStyle name="Millares 5 4 6" xfId="3407" xr:uid="{00000000-0005-0000-0000-00003A180000}"/>
    <cellStyle name="Millares 5 4 6 2" xfId="4504" xr:uid="{00000000-0005-0000-0000-00003B180000}"/>
    <cellStyle name="Millares 5 4 6 2 2" xfId="6693" xr:uid="{00000000-0005-0000-0000-00003C180000}"/>
    <cellStyle name="Millares 5 4 6 2 2 2" xfId="11070" xr:uid="{00000000-0005-0000-0000-00003D180000}"/>
    <cellStyle name="Millares 5 4 6 2 2 2 2" xfId="19823" xr:uid="{00851826-C6A9-434D-862E-7216D93687D5}"/>
    <cellStyle name="Millares 5 4 6 2 2 2 2 2" xfId="54833" xr:uid="{2C230616-3462-4D49-BD1F-A215B9969576}"/>
    <cellStyle name="Millares 5 4 6 2 2 2 2 3" xfId="37328" xr:uid="{C874DF17-7CB2-4FD4-97A7-0945DA8BF7B3}"/>
    <cellStyle name="Millares 5 4 6 2 2 2 3" xfId="46081" xr:uid="{58FF42CB-8F51-496E-9AFD-C3B9C308F411}"/>
    <cellStyle name="Millares 5 4 6 2 2 2 4" xfId="28576" xr:uid="{7C5ECE7F-7A9E-4DAC-AD05-E8FC5089D8CC}"/>
    <cellStyle name="Millares 5 4 6 2 2 3" xfId="15447" xr:uid="{D2C076A3-EB5B-40AB-A492-D6116DDD9585}"/>
    <cellStyle name="Millares 5 4 6 2 2 3 2" xfId="50457" xr:uid="{2927DEAB-472F-456C-9AE3-FE579CF0DF96}"/>
    <cellStyle name="Millares 5 4 6 2 2 3 3" xfId="32952" xr:uid="{2D8D1E91-CB16-41DB-9017-D1BD2B762AD2}"/>
    <cellStyle name="Millares 5 4 6 2 2 4" xfId="41705" xr:uid="{4371C66C-13E3-4E5B-9BED-038D6D1E6E83}"/>
    <cellStyle name="Millares 5 4 6 2 2 5" xfId="24200" xr:uid="{6A270FE4-4396-4EDB-8A9C-F0CC610B7249}"/>
    <cellStyle name="Millares 5 4 6 2 3" xfId="8882" xr:uid="{00000000-0005-0000-0000-00003E180000}"/>
    <cellStyle name="Millares 5 4 6 2 3 2" xfId="17635" xr:uid="{D1D99A97-3BE6-474A-8491-AAA9E4F449DF}"/>
    <cellStyle name="Millares 5 4 6 2 3 2 2" xfId="52645" xr:uid="{50255561-1CA5-4212-A01F-E66D35EC6A9E}"/>
    <cellStyle name="Millares 5 4 6 2 3 2 3" xfId="35140" xr:uid="{AAB0204E-4016-4301-8F13-9535866153DF}"/>
    <cellStyle name="Millares 5 4 6 2 3 3" xfId="43893" xr:uid="{E09CEEFB-816B-48C4-9C30-468D6A130233}"/>
    <cellStyle name="Millares 5 4 6 2 3 4" xfId="26388" xr:uid="{3526C2F2-E8AD-41F7-A162-AF15E0ED5646}"/>
    <cellStyle name="Millares 5 4 6 2 4" xfId="13259" xr:uid="{F546903E-949B-4BD7-B540-3B71B19A731D}"/>
    <cellStyle name="Millares 5 4 6 2 4 2" xfId="48269" xr:uid="{3720E1BE-0B4C-4CB3-952A-C270FBB6FA27}"/>
    <cellStyle name="Millares 5 4 6 2 4 3" xfId="30764" xr:uid="{7B7B7BC1-4B5C-4AB5-9D54-664200240951}"/>
    <cellStyle name="Millares 5 4 6 2 5" xfId="39517" xr:uid="{7C547AE7-9BE0-46CC-BD32-45690CEC2A0E}"/>
    <cellStyle name="Millares 5 4 6 2 6" xfId="22012" xr:uid="{F48038E6-961E-493A-A9BB-D90734E196A6}"/>
    <cellStyle name="Millares 5 4 6 3" xfId="5599" xr:uid="{00000000-0005-0000-0000-00003F180000}"/>
    <cellStyle name="Millares 5 4 6 3 2" xfId="9976" xr:uid="{00000000-0005-0000-0000-000040180000}"/>
    <cellStyle name="Millares 5 4 6 3 2 2" xfId="18729" xr:uid="{04EA6964-8A3F-4FA6-90AB-C5920E70F9B5}"/>
    <cellStyle name="Millares 5 4 6 3 2 2 2" xfId="53739" xr:uid="{3884C29B-8892-422C-B66F-4348394E5E86}"/>
    <cellStyle name="Millares 5 4 6 3 2 2 3" xfId="36234" xr:uid="{D1A92A9D-83C0-4583-9526-2ECF7B4C32F9}"/>
    <cellStyle name="Millares 5 4 6 3 2 3" xfId="44987" xr:uid="{DA958564-1507-4361-99A3-61C83593295A}"/>
    <cellStyle name="Millares 5 4 6 3 2 4" xfId="27482" xr:uid="{8E58BC89-AD2F-4644-B63A-513612FCDC9E}"/>
    <cellStyle name="Millares 5 4 6 3 3" xfId="14353" xr:uid="{CAEA539F-7B8B-4AF6-A365-897ECA4A43FA}"/>
    <cellStyle name="Millares 5 4 6 3 3 2" xfId="49363" xr:uid="{2F58FBF5-6893-4FDE-8C87-769794D872ED}"/>
    <cellStyle name="Millares 5 4 6 3 3 3" xfId="31858" xr:uid="{31FF49C4-8A86-46CB-998D-FA844FC4B462}"/>
    <cellStyle name="Millares 5 4 6 3 4" xfId="40611" xr:uid="{066CD57C-5980-49BD-89A7-41A3667A1472}"/>
    <cellStyle name="Millares 5 4 6 3 5" xfId="23106" xr:uid="{51EBC26E-2A5F-44B3-9394-CCE1B3C49CCC}"/>
    <cellStyle name="Millares 5 4 6 4" xfId="7788" xr:uid="{00000000-0005-0000-0000-000041180000}"/>
    <cellStyle name="Millares 5 4 6 4 2" xfId="16541" xr:uid="{BC13EA33-D669-42EC-BB3B-1A4FB1BB3CFC}"/>
    <cellStyle name="Millares 5 4 6 4 2 2" xfId="51551" xr:uid="{4D9CB15E-6A3A-4EC4-B6E7-D01005FBFC8B}"/>
    <cellStyle name="Millares 5 4 6 4 2 3" xfId="34046" xr:uid="{8A4F4620-DE2A-46A6-B575-C1485DEA6F58}"/>
    <cellStyle name="Millares 5 4 6 4 3" xfId="42799" xr:uid="{4A227DB6-2C1F-40F3-A844-1FA2B63CBCD9}"/>
    <cellStyle name="Millares 5 4 6 4 4" xfId="25294" xr:uid="{7D2F9D98-7F08-42FE-854A-6E7807D658B3}"/>
    <cellStyle name="Millares 5 4 6 5" xfId="12165" xr:uid="{BF8346F1-C99B-4BD3-B900-09BA7F6DE3B5}"/>
    <cellStyle name="Millares 5 4 6 5 2" xfId="47175" xr:uid="{82F929F1-0CA5-4261-B68A-5A89A6BE30C2}"/>
    <cellStyle name="Millares 5 4 6 5 3" xfId="29670" xr:uid="{5F2D95D6-C2D3-4FE5-B0B6-E4771D1A35CC}"/>
    <cellStyle name="Millares 5 4 6 6" xfId="38423" xr:uid="{38235795-9B5C-4D73-B233-5E11733382DD}"/>
    <cellStyle name="Millares 5 4 6 7" xfId="20918" xr:uid="{2A7D6EFE-8AD7-4ACC-8CAB-6D8E26D6918A}"/>
    <cellStyle name="Millares 5 4 7" xfId="3957" xr:uid="{00000000-0005-0000-0000-000042180000}"/>
    <cellStyle name="Millares 5 4 7 2" xfId="6146" xr:uid="{00000000-0005-0000-0000-000043180000}"/>
    <cellStyle name="Millares 5 4 7 2 2" xfId="10523" xr:uid="{00000000-0005-0000-0000-000044180000}"/>
    <cellStyle name="Millares 5 4 7 2 2 2" xfId="19276" xr:uid="{2E9C2B1E-A289-40A6-9E30-15DE5856ED5B}"/>
    <cellStyle name="Millares 5 4 7 2 2 2 2" xfId="54286" xr:uid="{A02E6EE3-CA2C-4176-B57D-6F7A689F48C2}"/>
    <cellStyle name="Millares 5 4 7 2 2 2 3" xfId="36781" xr:uid="{7B76FF88-575C-4745-B2C5-D399AD573ABB}"/>
    <cellStyle name="Millares 5 4 7 2 2 3" xfId="45534" xr:uid="{9EC2D9A6-900D-4439-B436-C79139FBEC42}"/>
    <cellStyle name="Millares 5 4 7 2 2 4" xfId="28029" xr:uid="{4D5326E4-48D7-40E6-86F2-23678F8413D6}"/>
    <cellStyle name="Millares 5 4 7 2 3" xfId="14900" xr:uid="{ACC9C583-9CFD-44A0-BF29-5AF2A3CDE5AE}"/>
    <cellStyle name="Millares 5 4 7 2 3 2" xfId="49910" xr:uid="{D4C4AC54-EA2F-4A0A-B958-AB0D293FA154}"/>
    <cellStyle name="Millares 5 4 7 2 3 3" xfId="32405" xr:uid="{07D0350A-2AF0-405D-8469-78105943C6C2}"/>
    <cellStyle name="Millares 5 4 7 2 4" xfId="41158" xr:uid="{B5ADE530-70B7-48D4-9BF2-B9C863F41FFA}"/>
    <cellStyle name="Millares 5 4 7 2 5" xfId="23653" xr:uid="{90142E2F-C4A4-4BC8-B6D1-5317BF358BE3}"/>
    <cellStyle name="Millares 5 4 7 3" xfId="8335" xr:uid="{00000000-0005-0000-0000-000045180000}"/>
    <cellStyle name="Millares 5 4 7 3 2" xfId="17088" xr:uid="{2D6C2CFD-D686-4AA2-91E1-DA6C3D534F0C}"/>
    <cellStyle name="Millares 5 4 7 3 2 2" xfId="52098" xr:uid="{D8310C95-FE53-42F6-ADCA-3702760CDDD5}"/>
    <cellStyle name="Millares 5 4 7 3 2 3" xfId="34593" xr:uid="{57E106A6-C5AE-4361-BDA3-4DCA48A8CE53}"/>
    <cellStyle name="Millares 5 4 7 3 3" xfId="43346" xr:uid="{30A3A922-F129-4C4C-BFCB-2D0E70730982}"/>
    <cellStyle name="Millares 5 4 7 3 4" xfId="25841" xr:uid="{AAACF8DB-A91C-46D6-83EA-F28E39C7F69E}"/>
    <cellStyle name="Millares 5 4 7 4" xfId="12712" xr:uid="{4FACFE96-EE78-4859-9EB2-3AD7D7FE451E}"/>
    <cellStyle name="Millares 5 4 7 4 2" xfId="47722" xr:uid="{0C3CF7D3-54A5-4636-99C1-3151C22FD185}"/>
    <cellStyle name="Millares 5 4 7 4 3" xfId="30217" xr:uid="{57558142-FA64-4D47-979B-30DA3920F570}"/>
    <cellStyle name="Millares 5 4 7 5" xfId="38970" xr:uid="{582622C3-6616-474C-A733-8B2DFB0B74AD}"/>
    <cellStyle name="Millares 5 4 7 6" xfId="21465" xr:uid="{6295926D-FB2E-452C-9EF5-B28BEADC939C}"/>
    <cellStyle name="Millares 5 4 8" xfId="5052" xr:uid="{00000000-0005-0000-0000-000046180000}"/>
    <cellStyle name="Millares 5 4 8 2" xfId="9429" xr:uid="{00000000-0005-0000-0000-000047180000}"/>
    <cellStyle name="Millares 5 4 8 2 2" xfId="18182" xr:uid="{8F763A8A-8DB8-4CB3-8F0B-5908EF7D3C11}"/>
    <cellStyle name="Millares 5 4 8 2 2 2" xfId="53192" xr:uid="{4FECB2DF-0AD5-4C9C-AE93-ECCA541DE7D3}"/>
    <cellStyle name="Millares 5 4 8 2 2 3" xfId="35687" xr:uid="{2E199987-03B5-4815-9151-592ADA0B78E7}"/>
    <cellStyle name="Millares 5 4 8 2 3" xfId="44440" xr:uid="{CAE71F70-5BF7-4D2C-82FF-8719E03887D8}"/>
    <cellStyle name="Millares 5 4 8 2 4" xfId="26935" xr:uid="{1AD83488-F868-4B9C-ABC4-E7CF2E4BDE15}"/>
    <cellStyle name="Millares 5 4 8 3" xfId="13806" xr:uid="{223299DB-749A-4C2B-AE8F-412BDCFE2516}"/>
    <cellStyle name="Millares 5 4 8 3 2" xfId="48816" xr:uid="{317F0B30-4BBE-4AF4-9F3E-7F41B505E989}"/>
    <cellStyle name="Millares 5 4 8 3 3" xfId="31311" xr:uid="{C849F565-538C-412B-8FC8-48AF1494E578}"/>
    <cellStyle name="Millares 5 4 8 4" xfId="40064" xr:uid="{977011C7-FFD7-42A5-86A0-67B672563727}"/>
    <cellStyle name="Millares 5 4 8 5" xfId="22559" xr:uid="{073974C4-61E6-490C-BB96-5C360E25B8BF}"/>
    <cellStyle name="Millares 5 4 9" xfId="7241" xr:uid="{00000000-0005-0000-0000-000048180000}"/>
    <cellStyle name="Millares 5 4 9 2" xfId="15994" xr:uid="{769851AB-621B-4322-A4F3-DD233C06919F}"/>
    <cellStyle name="Millares 5 4 9 2 2" xfId="51004" xr:uid="{6BCA92C0-8C44-4C5B-9BA7-6959DDD330E9}"/>
    <cellStyle name="Millares 5 4 9 2 3" xfId="33499" xr:uid="{C8640CF9-09EB-4352-AB8D-EFF19A797285}"/>
    <cellStyle name="Millares 5 4 9 3" xfId="42252" xr:uid="{4025674F-2CE6-48B1-A2FB-2B7DA03EEFB2}"/>
    <cellStyle name="Millares 5 4 9 4" xfId="24747" xr:uid="{321C0CAC-D50F-4418-95B2-27D1545EB5D5}"/>
    <cellStyle name="Millares 5 5" xfId="233" xr:uid="{00000000-0005-0000-0000-000049180000}"/>
    <cellStyle name="Millares 5 5 10" xfId="11619" xr:uid="{15C41A61-59F5-415E-AE37-3AB67CEBF471}"/>
    <cellStyle name="Millares 5 5 10 2" xfId="46629" xr:uid="{4F6D959D-D3E7-4126-AB7B-A26222580300}"/>
    <cellStyle name="Millares 5 5 10 3" xfId="29124" xr:uid="{F5E4D876-9E53-4C50-A018-5D796BBAB870}"/>
    <cellStyle name="Millares 5 5 11" xfId="37877" xr:uid="{502D2709-4D1C-47D7-9C59-3C22CE0E2416}"/>
    <cellStyle name="Millares 5 5 12" xfId="20372" xr:uid="{B436799D-AC20-4360-9690-24B9A30794C7}"/>
    <cellStyle name="Millares 5 5 2" xfId="2958" xr:uid="{00000000-0005-0000-0000-00004A180000}"/>
    <cellStyle name="Millares 5 5 2 10" xfId="20475" xr:uid="{79741239-8368-4825-9830-6B63328F8B41}"/>
    <cellStyle name="Millares 5 5 2 2" xfId="3070" xr:uid="{00000000-0005-0000-0000-00004B180000}"/>
    <cellStyle name="Millares 5 5 2 2 2" xfId="3346" xr:uid="{00000000-0005-0000-0000-00004C180000}"/>
    <cellStyle name="Millares 5 5 2 2 2 2" xfId="3899" xr:uid="{00000000-0005-0000-0000-00004D180000}"/>
    <cellStyle name="Millares 5 5 2 2 2 2 2" xfId="4995" xr:uid="{00000000-0005-0000-0000-00004E180000}"/>
    <cellStyle name="Millares 5 5 2 2 2 2 2 2" xfId="7184" xr:uid="{00000000-0005-0000-0000-00004F180000}"/>
    <cellStyle name="Millares 5 5 2 2 2 2 2 2 2" xfId="11561" xr:uid="{00000000-0005-0000-0000-000050180000}"/>
    <cellStyle name="Millares 5 5 2 2 2 2 2 2 2 2" xfId="20314" xr:uid="{83AD059A-F8B4-4E63-B7FF-4D5897E05C48}"/>
    <cellStyle name="Millares 5 5 2 2 2 2 2 2 2 2 2" xfId="55324" xr:uid="{16368F4F-9BA9-465A-B6DE-F97869535A5A}"/>
    <cellStyle name="Millares 5 5 2 2 2 2 2 2 2 2 3" xfId="37819" xr:uid="{7A6F27EA-C361-49C2-B2C9-45E78806DDEA}"/>
    <cellStyle name="Millares 5 5 2 2 2 2 2 2 2 3" xfId="46572" xr:uid="{A9FD4E2E-5F93-4870-9F40-6C3B81E3E25F}"/>
    <cellStyle name="Millares 5 5 2 2 2 2 2 2 2 4" xfId="29067" xr:uid="{2AE52435-4F6D-4A3E-9993-3ABB4070BDD3}"/>
    <cellStyle name="Millares 5 5 2 2 2 2 2 2 3" xfId="15938" xr:uid="{B122ED26-D36D-4BB2-AF98-A8372EF83872}"/>
    <cellStyle name="Millares 5 5 2 2 2 2 2 2 3 2" xfId="50948" xr:uid="{F0DBF701-10D3-49EA-89C7-C29C20DF1D4D}"/>
    <cellStyle name="Millares 5 5 2 2 2 2 2 2 3 3" xfId="33443" xr:uid="{131CE9DC-513B-4B3C-AB6E-4972A310A809}"/>
    <cellStyle name="Millares 5 5 2 2 2 2 2 2 4" xfId="42196" xr:uid="{BFD320A7-B372-4691-B409-B7D4477D01E1}"/>
    <cellStyle name="Millares 5 5 2 2 2 2 2 2 5" xfId="24691" xr:uid="{C5E783E4-EE91-48C5-BE88-FD783F24959F}"/>
    <cellStyle name="Millares 5 5 2 2 2 2 2 3" xfId="9373" xr:uid="{00000000-0005-0000-0000-000051180000}"/>
    <cellStyle name="Millares 5 5 2 2 2 2 2 3 2" xfId="18126" xr:uid="{35EBB83A-EDB2-413F-921D-B3C1742D4D07}"/>
    <cellStyle name="Millares 5 5 2 2 2 2 2 3 2 2" xfId="53136" xr:uid="{D6E97B75-FF60-4E1E-9762-D717398392D9}"/>
    <cellStyle name="Millares 5 5 2 2 2 2 2 3 2 3" xfId="35631" xr:uid="{15BF229C-7F8E-47A9-839E-B9005EEEFBC1}"/>
    <cellStyle name="Millares 5 5 2 2 2 2 2 3 3" xfId="44384" xr:uid="{3316D25C-132F-401A-9CB9-0D27FC3A749A}"/>
    <cellStyle name="Millares 5 5 2 2 2 2 2 3 4" xfId="26879" xr:uid="{B81DEF26-1967-4126-93C7-4F501FD02143}"/>
    <cellStyle name="Millares 5 5 2 2 2 2 2 4" xfId="13750" xr:uid="{A928BB32-4A0D-49D1-93F9-F635CDE048CC}"/>
    <cellStyle name="Millares 5 5 2 2 2 2 2 4 2" xfId="48760" xr:uid="{707D10FF-C1B4-4E75-B28D-0FF3D430A875}"/>
    <cellStyle name="Millares 5 5 2 2 2 2 2 4 3" xfId="31255" xr:uid="{23686B89-B069-4E5E-A1DC-9240C6300E04}"/>
    <cellStyle name="Millares 5 5 2 2 2 2 2 5" xfId="40008" xr:uid="{B1734F17-E719-4451-A7FF-966E36C02D20}"/>
    <cellStyle name="Millares 5 5 2 2 2 2 2 6" xfId="22503" xr:uid="{0E3C5ADF-87BF-4F3B-B6D9-A68D95006CE1}"/>
    <cellStyle name="Millares 5 5 2 2 2 2 3" xfId="6090" xr:uid="{00000000-0005-0000-0000-000052180000}"/>
    <cellStyle name="Millares 5 5 2 2 2 2 3 2" xfId="10467" xr:uid="{00000000-0005-0000-0000-000053180000}"/>
    <cellStyle name="Millares 5 5 2 2 2 2 3 2 2" xfId="19220" xr:uid="{4FA9291E-C56A-4FEA-A4E5-52CA2544EF93}"/>
    <cellStyle name="Millares 5 5 2 2 2 2 3 2 2 2" xfId="54230" xr:uid="{FE24F9C6-2C08-4D73-9760-C86EAB22ABD5}"/>
    <cellStyle name="Millares 5 5 2 2 2 2 3 2 2 3" xfId="36725" xr:uid="{9E6EE8EB-84E4-492E-9BE0-A27B2170C733}"/>
    <cellStyle name="Millares 5 5 2 2 2 2 3 2 3" xfId="45478" xr:uid="{01B114B1-4324-496E-A9D7-27596906CCA7}"/>
    <cellStyle name="Millares 5 5 2 2 2 2 3 2 4" xfId="27973" xr:uid="{1905ABFC-4BF6-4DB6-80BF-3151648F0071}"/>
    <cellStyle name="Millares 5 5 2 2 2 2 3 3" xfId="14844" xr:uid="{2B6E3770-5955-4330-BE22-173E704F1326}"/>
    <cellStyle name="Millares 5 5 2 2 2 2 3 3 2" xfId="49854" xr:uid="{10D82CD7-EB33-45CC-A6D8-08E795AE44B9}"/>
    <cellStyle name="Millares 5 5 2 2 2 2 3 3 3" xfId="32349" xr:uid="{B014C9E9-425C-4D69-B800-7DBDD98DB7B6}"/>
    <cellStyle name="Millares 5 5 2 2 2 2 3 4" xfId="41102" xr:uid="{93E6185C-C775-49FE-853E-98FC8A9AE28F}"/>
    <cellStyle name="Millares 5 5 2 2 2 2 3 5" xfId="23597" xr:uid="{41CFDBBE-F097-4E6F-8E3D-668A488C5AD7}"/>
    <cellStyle name="Millares 5 5 2 2 2 2 4" xfId="8279" xr:uid="{00000000-0005-0000-0000-000054180000}"/>
    <cellStyle name="Millares 5 5 2 2 2 2 4 2" xfId="17032" xr:uid="{1C7E15B7-FB76-4C55-B57B-967A55E0AB18}"/>
    <cellStyle name="Millares 5 5 2 2 2 2 4 2 2" xfId="52042" xr:uid="{5B6D6E6D-60DD-4E5B-8FC0-47DE452C3C48}"/>
    <cellStyle name="Millares 5 5 2 2 2 2 4 2 3" xfId="34537" xr:uid="{49C58175-5D97-4A87-A107-F8B0EB291867}"/>
    <cellStyle name="Millares 5 5 2 2 2 2 4 3" xfId="43290" xr:uid="{C036DF5D-8E9F-40B5-88EE-21D6C00BA7BE}"/>
    <cellStyle name="Millares 5 5 2 2 2 2 4 4" xfId="25785" xr:uid="{DE07AC9B-4717-4544-AB36-6D14340646D8}"/>
    <cellStyle name="Millares 5 5 2 2 2 2 5" xfId="12656" xr:uid="{980DC137-BA3B-4AC2-91BC-D20C82EA379D}"/>
    <cellStyle name="Millares 5 5 2 2 2 2 5 2" xfId="47666" xr:uid="{B5BC5929-EBF3-472D-A830-2F3A96E31B78}"/>
    <cellStyle name="Millares 5 5 2 2 2 2 5 3" xfId="30161" xr:uid="{678A2F88-03C3-4EEE-B05A-65A56E6B92D2}"/>
    <cellStyle name="Millares 5 5 2 2 2 2 6" xfId="38914" xr:uid="{FB3D9713-F0AA-434B-9509-98726EC0EC82}"/>
    <cellStyle name="Millares 5 5 2 2 2 2 7" xfId="21409" xr:uid="{4461BF2C-C9EE-4160-81EB-D448E92CE75B}"/>
    <cellStyle name="Millares 5 5 2 2 2 3" xfId="4447" xr:uid="{00000000-0005-0000-0000-000055180000}"/>
    <cellStyle name="Millares 5 5 2 2 2 3 2" xfId="6636" xr:uid="{00000000-0005-0000-0000-000056180000}"/>
    <cellStyle name="Millares 5 5 2 2 2 3 2 2" xfId="11013" xr:uid="{00000000-0005-0000-0000-000057180000}"/>
    <cellStyle name="Millares 5 5 2 2 2 3 2 2 2" xfId="19766" xr:uid="{DF842D22-4637-43F0-8D12-D3C221D74660}"/>
    <cellStyle name="Millares 5 5 2 2 2 3 2 2 2 2" xfId="54776" xr:uid="{29325389-E2AD-491F-B67B-48CEE5D0D8CE}"/>
    <cellStyle name="Millares 5 5 2 2 2 3 2 2 2 3" xfId="37271" xr:uid="{39254E2D-85B0-4658-B83B-E8EA519D5E3E}"/>
    <cellStyle name="Millares 5 5 2 2 2 3 2 2 3" xfId="46024" xr:uid="{B3129EDC-B434-4EA4-9363-6D9EB7A30554}"/>
    <cellStyle name="Millares 5 5 2 2 2 3 2 2 4" xfId="28519" xr:uid="{0E57B6A2-32D2-4530-A8A7-203831EF98E4}"/>
    <cellStyle name="Millares 5 5 2 2 2 3 2 3" xfId="15390" xr:uid="{87A59372-A989-4B71-9A8C-D987036D8AF1}"/>
    <cellStyle name="Millares 5 5 2 2 2 3 2 3 2" xfId="50400" xr:uid="{FFF00194-52B0-481F-9D9E-A57C6A8AB2A4}"/>
    <cellStyle name="Millares 5 5 2 2 2 3 2 3 3" xfId="32895" xr:uid="{D8E68390-818F-4313-8D22-51698A7E9AAA}"/>
    <cellStyle name="Millares 5 5 2 2 2 3 2 4" xfId="41648" xr:uid="{B3FBDBCF-B4E1-4AE3-BC54-BCBDD5FCA0E3}"/>
    <cellStyle name="Millares 5 5 2 2 2 3 2 5" xfId="24143" xr:uid="{76D4F23B-B0F7-4A0D-BE4E-7B2969B1295A}"/>
    <cellStyle name="Millares 5 5 2 2 2 3 3" xfId="8825" xr:uid="{00000000-0005-0000-0000-000058180000}"/>
    <cellStyle name="Millares 5 5 2 2 2 3 3 2" xfId="17578" xr:uid="{DD0CC1EF-9A78-41F5-AC10-D64F51797D11}"/>
    <cellStyle name="Millares 5 5 2 2 2 3 3 2 2" xfId="52588" xr:uid="{FB6F2190-B76B-4A7D-A317-72203C690B64}"/>
    <cellStyle name="Millares 5 5 2 2 2 3 3 2 3" xfId="35083" xr:uid="{3D6B98F6-8880-47E1-9F63-57823FEA2DA3}"/>
    <cellStyle name="Millares 5 5 2 2 2 3 3 3" xfId="43836" xr:uid="{70AC9A3E-49C8-46D5-853D-A1B4C4E7ECD7}"/>
    <cellStyle name="Millares 5 5 2 2 2 3 3 4" xfId="26331" xr:uid="{BEB75CC8-1692-46F8-AFA2-2366ED41E367}"/>
    <cellStyle name="Millares 5 5 2 2 2 3 4" xfId="13202" xr:uid="{E363B4FB-B77F-438D-AB3E-71ECACB9B754}"/>
    <cellStyle name="Millares 5 5 2 2 2 3 4 2" xfId="48212" xr:uid="{2F5818D4-C2B8-4807-8E12-F008C600F5C2}"/>
    <cellStyle name="Millares 5 5 2 2 2 3 4 3" xfId="30707" xr:uid="{7583EB21-D444-4B9A-AF85-48FC5150150F}"/>
    <cellStyle name="Millares 5 5 2 2 2 3 5" xfId="39460" xr:uid="{227F3E40-CEB8-4D0C-9B7F-59FB382FD5F0}"/>
    <cellStyle name="Millares 5 5 2 2 2 3 6" xfId="21955" xr:uid="{1B38F5A9-3998-4893-B77B-92B46494555A}"/>
    <cellStyle name="Millares 5 5 2 2 2 4" xfId="5542" xr:uid="{00000000-0005-0000-0000-000059180000}"/>
    <cellStyle name="Millares 5 5 2 2 2 4 2" xfId="9919" xr:uid="{00000000-0005-0000-0000-00005A180000}"/>
    <cellStyle name="Millares 5 5 2 2 2 4 2 2" xfId="18672" xr:uid="{AFF65435-1B23-4236-97E7-5979B87545EA}"/>
    <cellStyle name="Millares 5 5 2 2 2 4 2 2 2" xfId="53682" xr:uid="{232BDFC1-AFB0-4FE8-B998-B10C9DA43B57}"/>
    <cellStyle name="Millares 5 5 2 2 2 4 2 2 3" xfId="36177" xr:uid="{9DD1D17A-54A3-4E20-9465-C9A43BE04C83}"/>
    <cellStyle name="Millares 5 5 2 2 2 4 2 3" xfId="44930" xr:uid="{E90782D4-038D-4CAA-81C4-673D28BEA7DC}"/>
    <cellStyle name="Millares 5 5 2 2 2 4 2 4" xfId="27425" xr:uid="{384D88D5-CD33-4713-BDE3-050A2B18FE3C}"/>
    <cellStyle name="Millares 5 5 2 2 2 4 3" xfId="14296" xr:uid="{43D41C0C-019E-4967-A9B7-C904ADE0537B}"/>
    <cellStyle name="Millares 5 5 2 2 2 4 3 2" xfId="49306" xr:uid="{59878176-802F-477C-BB0A-7024EE43C049}"/>
    <cellStyle name="Millares 5 5 2 2 2 4 3 3" xfId="31801" xr:uid="{B1E1647A-63D1-4897-82D5-D7BEDABF71E5}"/>
    <cellStyle name="Millares 5 5 2 2 2 4 4" xfId="40554" xr:uid="{B1A1DA34-41AD-4CB9-80F3-392F29BDE9A8}"/>
    <cellStyle name="Millares 5 5 2 2 2 4 5" xfId="23049" xr:uid="{E8C7901A-EE79-4A05-8104-5AF494E14D3A}"/>
    <cellStyle name="Millares 5 5 2 2 2 5" xfId="7731" xr:uid="{00000000-0005-0000-0000-00005B180000}"/>
    <cellStyle name="Millares 5 5 2 2 2 5 2" xfId="16484" xr:uid="{B8853CED-50D9-4A66-AAB3-B1AC3C85FB8C}"/>
    <cellStyle name="Millares 5 5 2 2 2 5 2 2" xfId="51494" xr:uid="{353B2DFC-1E7B-4782-8510-B2610260645D}"/>
    <cellStyle name="Millares 5 5 2 2 2 5 2 3" xfId="33989" xr:uid="{2BFF7402-599F-49D2-8357-24D231BF89C3}"/>
    <cellStyle name="Millares 5 5 2 2 2 5 3" xfId="42742" xr:uid="{48DFADD0-9A67-411E-9E39-9A0554F54072}"/>
    <cellStyle name="Millares 5 5 2 2 2 5 4" xfId="25237" xr:uid="{BD6E34A8-B68C-4FF5-8FE7-1886D34EA720}"/>
    <cellStyle name="Millares 5 5 2 2 2 6" xfId="12108" xr:uid="{479F5978-F73B-456A-8FA6-58816907D13C}"/>
    <cellStyle name="Millares 5 5 2 2 2 6 2" xfId="47118" xr:uid="{03F53A62-7DA1-4739-9745-C794BA2CC4B7}"/>
    <cellStyle name="Millares 5 5 2 2 2 6 3" xfId="29613" xr:uid="{02DBF9BA-7761-4E25-93FD-7A079F0795EE}"/>
    <cellStyle name="Millares 5 5 2 2 2 7" xfId="38366" xr:uid="{0167CA38-3EE8-4BBD-A782-9E9AAAA4E953}"/>
    <cellStyle name="Millares 5 5 2 2 2 8" xfId="20861" xr:uid="{CF74DD56-475E-48F8-B2E7-598C7A5BE352}"/>
    <cellStyle name="Millares 5 5 2 2 3" xfId="3625" xr:uid="{00000000-0005-0000-0000-00005C180000}"/>
    <cellStyle name="Millares 5 5 2 2 3 2" xfId="4721" xr:uid="{00000000-0005-0000-0000-00005D180000}"/>
    <cellStyle name="Millares 5 5 2 2 3 2 2" xfId="6910" xr:uid="{00000000-0005-0000-0000-00005E180000}"/>
    <cellStyle name="Millares 5 5 2 2 3 2 2 2" xfId="11287" xr:uid="{00000000-0005-0000-0000-00005F180000}"/>
    <cellStyle name="Millares 5 5 2 2 3 2 2 2 2" xfId="20040" xr:uid="{760B7B65-A894-48DD-9D19-C4D98CDCA380}"/>
    <cellStyle name="Millares 5 5 2 2 3 2 2 2 2 2" xfId="55050" xr:uid="{1BA32C80-EFB1-4DEC-9AE6-7928771DF847}"/>
    <cellStyle name="Millares 5 5 2 2 3 2 2 2 2 3" xfId="37545" xr:uid="{A7A36356-1A93-4E6F-B8E9-981486233CDE}"/>
    <cellStyle name="Millares 5 5 2 2 3 2 2 2 3" xfId="46298" xr:uid="{C0D0BA04-CA16-4DC7-9251-9EA6FBA25D27}"/>
    <cellStyle name="Millares 5 5 2 2 3 2 2 2 4" xfId="28793" xr:uid="{0EB0CAEA-55B2-4963-B308-78F8D6FCE3EE}"/>
    <cellStyle name="Millares 5 5 2 2 3 2 2 3" xfId="15664" xr:uid="{7F4D546E-FD06-48A7-B9FD-BE493F9BCB94}"/>
    <cellStyle name="Millares 5 5 2 2 3 2 2 3 2" xfId="50674" xr:uid="{A032EAB2-63C3-4F65-A2A1-6428F39163D5}"/>
    <cellStyle name="Millares 5 5 2 2 3 2 2 3 3" xfId="33169" xr:uid="{1F5742CB-1FE6-4FF5-B541-777AC6CAA62E}"/>
    <cellStyle name="Millares 5 5 2 2 3 2 2 4" xfId="41922" xr:uid="{B7C71C5A-D458-445E-A69C-D8E70FC36076}"/>
    <cellStyle name="Millares 5 5 2 2 3 2 2 5" xfId="24417" xr:uid="{65AA0894-7FDA-4194-B477-1A12DF250183}"/>
    <cellStyle name="Millares 5 5 2 2 3 2 3" xfId="9099" xr:uid="{00000000-0005-0000-0000-000060180000}"/>
    <cellStyle name="Millares 5 5 2 2 3 2 3 2" xfId="17852" xr:uid="{5AFE0708-02A5-441C-B446-6BDE39FA2FBA}"/>
    <cellStyle name="Millares 5 5 2 2 3 2 3 2 2" xfId="52862" xr:uid="{8CB76460-349A-4A75-851F-ED19F7114743}"/>
    <cellStyle name="Millares 5 5 2 2 3 2 3 2 3" xfId="35357" xr:uid="{522C22BC-C37A-48F1-9D0A-973846BB73C8}"/>
    <cellStyle name="Millares 5 5 2 2 3 2 3 3" xfId="44110" xr:uid="{C8D8FB17-861E-425B-8DE5-FE15E4F91AE5}"/>
    <cellStyle name="Millares 5 5 2 2 3 2 3 4" xfId="26605" xr:uid="{2F8F0976-CB0A-432A-B040-70267C9E4FC0}"/>
    <cellStyle name="Millares 5 5 2 2 3 2 4" xfId="13476" xr:uid="{D4F8CC04-CF9D-4E8E-81A7-82E16ED42001}"/>
    <cellStyle name="Millares 5 5 2 2 3 2 4 2" xfId="48486" xr:uid="{CD450E2A-A328-4266-A90F-E1DB9C0245E2}"/>
    <cellStyle name="Millares 5 5 2 2 3 2 4 3" xfId="30981" xr:uid="{9D509700-82ED-4CAC-8AA0-88E726492FCA}"/>
    <cellStyle name="Millares 5 5 2 2 3 2 5" xfId="39734" xr:uid="{5D295D95-97C1-4357-B1D1-EC6002112B3A}"/>
    <cellStyle name="Millares 5 5 2 2 3 2 6" xfId="22229" xr:uid="{A6C1C3CE-DBCB-4C80-B61E-84132D2A0F74}"/>
    <cellStyle name="Millares 5 5 2 2 3 3" xfId="5816" xr:uid="{00000000-0005-0000-0000-000061180000}"/>
    <cellStyle name="Millares 5 5 2 2 3 3 2" xfId="10193" xr:uid="{00000000-0005-0000-0000-000062180000}"/>
    <cellStyle name="Millares 5 5 2 2 3 3 2 2" xfId="18946" xr:uid="{076CD772-C797-4CEB-BE80-17538FA2006E}"/>
    <cellStyle name="Millares 5 5 2 2 3 3 2 2 2" xfId="53956" xr:uid="{23F0D1C7-26DE-479D-9997-FF013C57FEC5}"/>
    <cellStyle name="Millares 5 5 2 2 3 3 2 2 3" xfId="36451" xr:uid="{D7C6B8C4-5690-40FB-9FA0-2C3795BFB628}"/>
    <cellStyle name="Millares 5 5 2 2 3 3 2 3" xfId="45204" xr:uid="{B61BD249-8AA2-4B88-A113-8BBA7A67CE1E}"/>
    <cellStyle name="Millares 5 5 2 2 3 3 2 4" xfId="27699" xr:uid="{A20B0F48-A979-4135-84B7-E6B0B5BFDC95}"/>
    <cellStyle name="Millares 5 5 2 2 3 3 3" xfId="14570" xr:uid="{8FF70F52-F521-43FD-A3D7-B9E26D2279A2}"/>
    <cellStyle name="Millares 5 5 2 2 3 3 3 2" xfId="49580" xr:uid="{F4830ED9-B589-4361-AD68-0DCB17B6FB26}"/>
    <cellStyle name="Millares 5 5 2 2 3 3 3 3" xfId="32075" xr:uid="{493225BF-069B-4AFC-AD2A-B6CC0DE4C664}"/>
    <cellStyle name="Millares 5 5 2 2 3 3 4" xfId="40828" xr:uid="{A19751F9-96BA-474B-90AE-0B8B021C29EC}"/>
    <cellStyle name="Millares 5 5 2 2 3 3 5" xfId="23323" xr:uid="{FD3D14DD-74FA-46F4-B628-532E4FAA9D93}"/>
    <cellStyle name="Millares 5 5 2 2 3 4" xfId="8005" xr:uid="{00000000-0005-0000-0000-000063180000}"/>
    <cellStyle name="Millares 5 5 2 2 3 4 2" xfId="16758" xr:uid="{FC87A33C-1FB6-4FAF-8E7D-737AC2612C6F}"/>
    <cellStyle name="Millares 5 5 2 2 3 4 2 2" xfId="51768" xr:uid="{A5FD6CB6-AD6A-445C-9304-B8F00FA5FDC1}"/>
    <cellStyle name="Millares 5 5 2 2 3 4 2 3" xfId="34263" xr:uid="{DD34C056-D817-4422-B7D0-09FFEA94E05E}"/>
    <cellStyle name="Millares 5 5 2 2 3 4 3" xfId="43016" xr:uid="{01522F19-E961-44D5-8710-F7071B227DB3}"/>
    <cellStyle name="Millares 5 5 2 2 3 4 4" xfId="25511" xr:uid="{05067E10-ACE3-452F-925E-AC083B76980F}"/>
    <cellStyle name="Millares 5 5 2 2 3 5" xfId="12382" xr:uid="{65EC32DE-CA48-4E8F-A3C7-C0F873A2BB77}"/>
    <cellStyle name="Millares 5 5 2 2 3 5 2" xfId="47392" xr:uid="{822855F2-6EC1-4E7D-AB5A-B4AD469F6C5D}"/>
    <cellStyle name="Millares 5 5 2 2 3 5 3" xfId="29887" xr:uid="{78B68F9C-EDDE-4647-A1AF-B9F4A332ACD0}"/>
    <cellStyle name="Millares 5 5 2 2 3 6" xfId="38640" xr:uid="{5B0F78C3-4B0E-4CD6-81B1-60EE8A0214D3}"/>
    <cellStyle name="Millares 5 5 2 2 3 7" xfId="21135" xr:uid="{1EB27F55-F42E-480B-90F8-94C9B65EF8FA}"/>
    <cellStyle name="Millares 5 5 2 2 4" xfId="4173" xr:uid="{00000000-0005-0000-0000-000064180000}"/>
    <cellStyle name="Millares 5 5 2 2 4 2" xfId="6362" xr:uid="{00000000-0005-0000-0000-000065180000}"/>
    <cellStyle name="Millares 5 5 2 2 4 2 2" xfId="10739" xr:uid="{00000000-0005-0000-0000-000066180000}"/>
    <cellStyle name="Millares 5 5 2 2 4 2 2 2" xfId="19492" xr:uid="{762F45ED-21C0-42D1-8FA1-FAF689472BA0}"/>
    <cellStyle name="Millares 5 5 2 2 4 2 2 2 2" xfId="54502" xr:uid="{EF145EDC-FB55-4060-9D4C-D8842D312395}"/>
    <cellStyle name="Millares 5 5 2 2 4 2 2 2 3" xfId="36997" xr:uid="{974DA566-FDA4-447C-965B-91522A459A4D}"/>
    <cellStyle name="Millares 5 5 2 2 4 2 2 3" xfId="45750" xr:uid="{0B8EA8A0-B0CB-4C2A-A1D8-BC56668A0DFB}"/>
    <cellStyle name="Millares 5 5 2 2 4 2 2 4" xfId="28245" xr:uid="{5C0163EB-B4BB-4C65-9593-D9CDC0D5BB4C}"/>
    <cellStyle name="Millares 5 5 2 2 4 2 3" xfId="15116" xr:uid="{4A310609-01B4-479C-9E0F-A4AAFAB26DE2}"/>
    <cellStyle name="Millares 5 5 2 2 4 2 3 2" xfId="50126" xr:uid="{7E5AC440-DB3C-4F3D-832D-08A17B382F0F}"/>
    <cellStyle name="Millares 5 5 2 2 4 2 3 3" xfId="32621" xr:uid="{419328B8-B36B-423A-9C58-F93BFF155DA1}"/>
    <cellStyle name="Millares 5 5 2 2 4 2 4" xfId="41374" xr:uid="{F0520DC5-48BF-4CDB-A504-73AE7780FF5D}"/>
    <cellStyle name="Millares 5 5 2 2 4 2 5" xfId="23869" xr:uid="{D8AA9E8F-75C8-4ECD-A4C3-AACF370B315C}"/>
    <cellStyle name="Millares 5 5 2 2 4 3" xfId="8551" xr:uid="{00000000-0005-0000-0000-000067180000}"/>
    <cellStyle name="Millares 5 5 2 2 4 3 2" xfId="17304" xr:uid="{119AC2E0-0DE4-4BE3-80E1-D5B39D3BC14A}"/>
    <cellStyle name="Millares 5 5 2 2 4 3 2 2" xfId="52314" xr:uid="{28F0665E-C6B0-4CB3-8675-D3E1DD115FD9}"/>
    <cellStyle name="Millares 5 5 2 2 4 3 2 3" xfId="34809" xr:uid="{FE8B31F1-C2D4-41AB-8304-757D128A821C}"/>
    <cellStyle name="Millares 5 5 2 2 4 3 3" xfId="43562" xr:uid="{7B586BFE-2FB5-4F89-B721-6FA04A560E80}"/>
    <cellStyle name="Millares 5 5 2 2 4 3 4" xfId="26057" xr:uid="{6888450D-0445-4DE6-A589-172ABCA0B655}"/>
    <cellStyle name="Millares 5 5 2 2 4 4" xfId="12928" xr:uid="{946F2C54-38EC-4120-9756-F6904119BFA4}"/>
    <cellStyle name="Millares 5 5 2 2 4 4 2" xfId="47938" xr:uid="{7B67CC4F-B116-43CD-B835-8830A2941621}"/>
    <cellStyle name="Millares 5 5 2 2 4 4 3" xfId="30433" xr:uid="{30446D60-75DB-4E4B-BE8B-82BB78DB854C}"/>
    <cellStyle name="Millares 5 5 2 2 4 5" xfId="39186" xr:uid="{0440FB58-4C31-4856-82CC-D684BADACFC9}"/>
    <cellStyle name="Millares 5 5 2 2 4 6" xfId="21681" xr:uid="{D964DA08-12FD-4D5E-A789-C67170603DB8}"/>
    <cellStyle name="Millares 5 5 2 2 5" xfId="5268" xr:uid="{00000000-0005-0000-0000-000068180000}"/>
    <cellStyle name="Millares 5 5 2 2 5 2" xfId="9645" xr:uid="{00000000-0005-0000-0000-000069180000}"/>
    <cellStyle name="Millares 5 5 2 2 5 2 2" xfId="18398" xr:uid="{81D07587-FA6C-40EA-9694-1F68EB1A18C0}"/>
    <cellStyle name="Millares 5 5 2 2 5 2 2 2" xfId="53408" xr:uid="{0D82B60D-D0E1-402B-8AEB-ACFE2B4077FC}"/>
    <cellStyle name="Millares 5 5 2 2 5 2 2 3" xfId="35903" xr:uid="{82A5DDE1-3DD7-472F-8B1A-0C7D8E3D8A29}"/>
    <cellStyle name="Millares 5 5 2 2 5 2 3" xfId="44656" xr:uid="{0A2EC7AB-3156-4EB9-A5D3-2F0E7CEDADDB}"/>
    <cellStyle name="Millares 5 5 2 2 5 2 4" xfId="27151" xr:uid="{2E91E97D-6D35-49B8-98D6-646FC063DE43}"/>
    <cellStyle name="Millares 5 5 2 2 5 3" xfId="14022" xr:uid="{83C69F0C-D02A-43BD-BEE1-85E2327B35F6}"/>
    <cellStyle name="Millares 5 5 2 2 5 3 2" xfId="49032" xr:uid="{503EBFC5-40CD-4F5E-876A-0AAC47E97739}"/>
    <cellStyle name="Millares 5 5 2 2 5 3 3" xfId="31527" xr:uid="{90D3D13D-28F9-4FFC-9A93-658DD404E029}"/>
    <cellStyle name="Millares 5 5 2 2 5 4" xfId="40280" xr:uid="{8A6721C5-62B6-4549-908B-70CB766A3893}"/>
    <cellStyle name="Millares 5 5 2 2 5 5" xfId="22775" xr:uid="{6BC42C80-1C60-4178-B47C-57CCDB4C97A5}"/>
    <cellStyle name="Millares 5 5 2 2 6" xfId="7457" xr:uid="{00000000-0005-0000-0000-00006A180000}"/>
    <cellStyle name="Millares 5 5 2 2 6 2" xfId="16210" xr:uid="{675597B0-3391-4D88-AF27-9339D4EE1A7B}"/>
    <cellStyle name="Millares 5 5 2 2 6 2 2" xfId="51220" xr:uid="{F888BFDC-BC39-41D4-9149-36BF5FF61E72}"/>
    <cellStyle name="Millares 5 5 2 2 6 2 3" xfId="33715" xr:uid="{347F750B-C7C5-42D0-B95C-96CEF0F59EF3}"/>
    <cellStyle name="Millares 5 5 2 2 6 3" xfId="42468" xr:uid="{730CFB82-F914-48A9-A8A3-F4DA41E2C7FB}"/>
    <cellStyle name="Millares 5 5 2 2 6 4" xfId="24963" xr:uid="{F79ABDDB-5941-4923-B372-55C14A467EA4}"/>
    <cellStyle name="Millares 5 5 2 2 7" xfId="11834" xr:uid="{DB0674B9-D5D7-412C-91C5-089331F6FD43}"/>
    <cellStyle name="Millares 5 5 2 2 7 2" xfId="46844" xr:uid="{C551BCA7-87D6-4833-889E-1361746CC05B}"/>
    <cellStyle name="Millares 5 5 2 2 7 3" xfId="29339" xr:uid="{4F27470F-291E-4002-89F6-A59722F77601}"/>
    <cellStyle name="Millares 5 5 2 2 8" xfId="38092" xr:uid="{743AD572-670F-4B62-B98A-4E1262D1FAFC}"/>
    <cellStyle name="Millares 5 5 2 2 9" xfId="20587" xr:uid="{EF9A1993-3015-4ED9-9968-241D722A5D63}"/>
    <cellStyle name="Millares 5 5 2 3" xfId="3234" xr:uid="{00000000-0005-0000-0000-00006B180000}"/>
    <cellStyle name="Millares 5 5 2 3 2" xfId="3787" xr:uid="{00000000-0005-0000-0000-00006C180000}"/>
    <cellStyle name="Millares 5 5 2 3 2 2" xfId="4883" xr:uid="{00000000-0005-0000-0000-00006D180000}"/>
    <cellStyle name="Millares 5 5 2 3 2 2 2" xfId="7072" xr:uid="{00000000-0005-0000-0000-00006E180000}"/>
    <cellStyle name="Millares 5 5 2 3 2 2 2 2" xfId="11449" xr:uid="{00000000-0005-0000-0000-00006F180000}"/>
    <cellStyle name="Millares 5 5 2 3 2 2 2 2 2" xfId="20202" xr:uid="{943B26E9-F136-4040-B168-6DF7C7C8B681}"/>
    <cellStyle name="Millares 5 5 2 3 2 2 2 2 2 2" xfId="55212" xr:uid="{53243D2A-6886-4097-B1FC-F9E3BEC27FE9}"/>
    <cellStyle name="Millares 5 5 2 3 2 2 2 2 2 3" xfId="37707" xr:uid="{EB72C96D-B88F-4E13-B40E-224DBBAB4EA1}"/>
    <cellStyle name="Millares 5 5 2 3 2 2 2 2 3" xfId="46460" xr:uid="{FC793AE9-C765-4A6A-867D-5597FC4F1B68}"/>
    <cellStyle name="Millares 5 5 2 3 2 2 2 2 4" xfId="28955" xr:uid="{D0A353BF-9887-4033-8338-C06ECA6A1AA2}"/>
    <cellStyle name="Millares 5 5 2 3 2 2 2 3" xfId="15826" xr:uid="{38F31435-1A8F-4B6A-9EA1-646B99D50C3A}"/>
    <cellStyle name="Millares 5 5 2 3 2 2 2 3 2" xfId="50836" xr:uid="{AB0DC3F2-5004-4C92-B722-E9D10F4213EC}"/>
    <cellStyle name="Millares 5 5 2 3 2 2 2 3 3" xfId="33331" xr:uid="{7D986EF6-FF32-42FB-A0B4-11A8358C25B9}"/>
    <cellStyle name="Millares 5 5 2 3 2 2 2 4" xfId="42084" xr:uid="{6F268A0F-0F3E-4BA0-A536-F00E035BF5F4}"/>
    <cellStyle name="Millares 5 5 2 3 2 2 2 5" xfId="24579" xr:uid="{642D9F5B-72A4-4109-8AD3-01866926CD0C}"/>
    <cellStyle name="Millares 5 5 2 3 2 2 3" xfId="9261" xr:uid="{00000000-0005-0000-0000-000070180000}"/>
    <cellStyle name="Millares 5 5 2 3 2 2 3 2" xfId="18014" xr:uid="{EC7F464F-F82D-42E7-B196-7FEFC8D7EBC8}"/>
    <cellStyle name="Millares 5 5 2 3 2 2 3 2 2" xfId="53024" xr:uid="{5ACDC0F7-38BC-43F3-9249-57D3E14FC37E}"/>
    <cellStyle name="Millares 5 5 2 3 2 2 3 2 3" xfId="35519" xr:uid="{52F9E18F-D205-41CC-B9A8-55272212B212}"/>
    <cellStyle name="Millares 5 5 2 3 2 2 3 3" xfId="44272" xr:uid="{A9861C2E-9D8B-4A01-BCDF-5F8EA0508294}"/>
    <cellStyle name="Millares 5 5 2 3 2 2 3 4" xfId="26767" xr:uid="{0659CC4C-195C-411B-BDAE-975825FCC6E8}"/>
    <cellStyle name="Millares 5 5 2 3 2 2 4" xfId="13638" xr:uid="{30D926B1-6315-47D0-9432-A402DBA7A841}"/>
    <cellStyle name="Millares 5 5 2 3 2 2 4 2" xfId="48648" xr:uid="{F6639434-E6F3-4A0C-9FDC-57EDEE956F78}"/>
    <cellStyle name="Millares 5 5 2 3 2 2 4 3" xfId="31143" xr:uid="{B0BF5BBD-BDE5-402E-B641-D860A2E70407}"/>
    <cellStyle name="Millares 5 5 2 3 2 2 5" xfId="39896" xr:uid="{880BE4A5-F97E-4897-AE1C-725D1355488C}"/>
    <cellStyle name="Millares 5 5 2 3 2 2 6" xfId="22391" xr:uid="{53204934-BD49-4851-8C04-C49E76D53ECA}"/>
    <cellStyle name="Millares 5 5 2 3 2 3" xfId="5978" xr:uid="{00000000-0005-0000-0000-000071180000}"/>
    <cellStyle name="Millares 5 5 2 3 2 3 2" xfId="10355" xr:uid="{00000000-0005-0000-0000-000072180000}"/>
    <cellStyle name="Millares 5 5 2 3 2 3 2 2" xfId="19108" xr:uid="{AF00CD1A-CE29-4B9B-856A-046C98D66127}"/>
    <cellStyle name="Millares 5 5 2 3 2 3 2 2 2" xfId="54118" xr:uid="{5CF26938-D6C5-41E0-B3ED-CB7C65C44CD6}"/>
    <cellStyle name="Millares 5 5 2 3 2 3 2 2 3" xfId="36613" xr:uid="{516919EF-B565-4F85-BFC9-53FFB319086F}"/>
    <cellStyle name="Millares 5 5 2 3 2 3 2 3" xfId="45366" xr:uid="{924F808B-79BB-4FAF-8D54-32B141F5E4E0}"/>
    <cellStyle name="Millares 5 5 2 3 2 3 2 4" xfId="27861" xr:uid="{691016A3-DBFE-4DB1-9F73-70EBF865198C}"/>
    <cellStyle name="Millares 5 5 2 3 2 3 3" xfId="14732" xr:uid="{D8ADD8A0-AE9A-4EE5-A229-F143A6F623DF}"/>
    <cellStyle name="Millares 5 5 2 3 2 3 3 2" xfId="49742" xr:uid="{9C615497-6321-4D25-AC06-795C854010D2}"/>
    <cellStyle name="Millares 5 5 2 3 2 3 3 3" xfId="32237" xr:uid="{141F4F41-3D52-413F-9F88-DE3C101C8338}"/>
    <cellStyle name="Millares 5 5 2 3 2 3 4" xfId="40990" xr:uid="{A6F0259D-EF3F-450B-A7E3-F97FB8DEE3EA}"/>
    <cellStyle name="Millares 5 5 2 3 2 3 5" xfId="23485" xr:uid="{47F91E42-6958-44AC-9707-ADB17547817D}"/>
    <cellStyle name="Millares 5 5 2 3 2 4" xfId="8167" xr:uid="{00000000-0005-0000-0000-000073180000}"/>
    <cellStyle name="Millares 5 5 2 3 2 4 2" xfId="16920" xr:uid="{22CFA31C-64EE-4F4B-9610-DBDE1CDF1E6F}"/>
    <cellStyle name="Millares 5 5 2 3 2 4 2 2" xfId="51930" xr:uid="{3D287C34-B8A1-47CC-A830-49BC883E8B00}"/>
    <cellStyle name="Millares 5 5 2 3 2 4 2 3" xfId="34425" xr:uid="{0DB14FA4-6D84-4ED7-934B-B61AF7E96933}"/>
    <cellStyle name="Millares 5 5 2 3 2 4 3" xfId="43178" xr:uid="{8EA00A9F-5F32-49EE-9949-970B963F4CBA}"/>
    <cellStyle name="Millares 5 5 2 3 2 4 4" xfId="25673" xr:uid="{ECF8EDFC-FD64-421F-90DB-FC9C8F7E0FA5}"/>
    <cellStyle name="Millares 5 5 2 3 2 5" xfId="12544" xr:uid="{33B36858-532A-407E-B9F9-50D85D096355}"/>
    <cellStyle name="Millares 5 5 2 3 2 5 2" xfId="47554" xr:uid="{2B0F3AC6-7A5C-45F6-A8B7-8981C83333EC}"/>
    <cellStyle name="Millares 5 5 2 3 2 5 3" xfId="30049" xr:uid="{DCF26581-D39F-4C3C-A27F-6123F2F0BF38}"/>
    <cellStyle name="Millares 5 5 2 3 2 6" xfId="38802" xr:uid="{3446141B-E215-411A-9EB2-7D2E31A1786F}"/>
    <cellStyle name="Millares 5 5 2 3 2 7" xfId="21297" xr:uid="{2CD0702A-3570-4A66-B5BC-6708FB601C5D}"/>
    <cellStyle name="Millares 5 5 2 3 3" xfId="4335" xr:uid="{00000000-0005-0000-0000-000074180000}"/>
    <cellStyle name="Millares 5 5 2 3 3 2" xfId="6524" xr:uid="{00000000-0005-0000-0000-000075180000}"/>
    <cellStyle name="Millares 5 5 2 3 3 2 2" xfId="10901" xr:uid="{00000000-0005-0000-0000-000076180000}"/>
    <cellStyle name="Millares 5 5 2 3 3 2 2 2" xfId="19654" xr:uid="{259D5FF0-72FB-4004-A03A-627232D6CE2E}"/>
    <cellStyle name="Millares 5 5 2 3 3 2 2 2 2" xfId="54664" xr:uid="{E01751F6-3013-485F-86A5-CA1D7382D8ED}"/>
    <cellStyle name="Millares 5 5 2 3 3 2 2 2 3" xfId="37159" xr:uid="{94EBAE81-35ED-4AEA-A82D-FDA30388CCFB}"/>
    <cellStyle name="Millares 5 5 2 3 3 2 2 3" xfId="45912" xr:uid="{FDFFBE32-D14F-4F6E-8EF2-63F928729068}"/>
    <cellStyle name="Millares 5 5 2 3 3 2 2 4" xfId="28407" xr:uid="{2E2143C1-07BF-4539-A8C0-23F4A0A10D2E}"/>
    <cellStyle name="Millares 5 5 2 3 3 2 3" xfId="15278" xr:uid="{EBC9747E-39A5-45DF-8B93-257B18371FBB}"/>
    <cellStyle name="Millares 5 5 2 3 3 2 3 2" xfId="50288" xr:uid="{1440A62A-ADAF-4F35-B262-12341D62302A}"/>
    <cellStyle name="Millares 5 5 2 3 3 2 3 3" xfId="32783" xr:uid="{4360EF70-EBB1-41F5-A2D7-4E15E0C7DF2D}"/>
    <cellStyle name="Millares 5 5 2 3 3 2 4" xfId="41536" xr:uid="{571D17C6-8782-4B75-B7EB-26CD58BA8012}"/>
    <cellStyle name="Millares 5 5 2 3 3 2 5" xfId="24031" xr:uid="{0110B071-5BD2-457C-885E-C170AFA2E87F}"/>
    <cellStyle name="Millares 5 5 2 3 3 3" xfId="8713" xr:uid="{00000000-0005-0000-0000-000077180000}"/>
    <cellStyle name="Millares 5 5 2 3 3 3 2" xfId="17466" xr:uid="{719F18AB-3AAF-4E88-869C-831E7B0F3E9F}"/>
    <cellStyle name="Millares 5 5 2 3 3 3 2 2" xfId="52476" xr:uid="{A33B8ED2-CAF1-4E77-AD1E-87A0503FCF04}"/>
    <cellStyle name="Millares 5 5 2 3 3 3 2 3" xfId="34971" xr:uid="{F529F854-96B4-48C1-A23E-88ADBFB5C1BD}"/>
    <cellStyle name="Millares 5 5 2 3 3 3 3" xfId="43724" xr:uid="{C9DB9788-C6EB-44E0-8373-21C093A39FA4}"/>
    <cellStyle name="Millares 5 5 2 3 3 3 4" xfId="26219" xr:uid="{D8A4C5B0-A072-40AB-9FCA-0043AFCBD432}"/>
    <cellStyle name="Millares 5 5 2 3 3 4" xfId="13090" xr:uid="{82387917-6178-4F30-91F6-821D69EC91A9}"/>
    <cellStyle name="Millares 5 5 2 3 3 4 2" xfId="48100" xr:uid="{7F50F1AE-8A3B-4B67-8D26-082EE0B92DDD}"/>
    <cellStyle name="Millares 5 5 2 3 3 4 3" xfId="30595" xr:uid="{FD307C5C-6B04-40E3-AA0D-04F02E51CD27}"/>
    <cellStyle name="Millares 5 5 2 3 3 5" xfId="39348" xr:uid="{C376C4E4-D104-40D6-8F63-5AE069CF7D92}"/>
    <cellStyle name="Millares 5 5 2 3 3 6" xfId="21843" xr:uid="{09A424DE-1D70-4C14-BD07-4AC388380AA7}"/>
    <cellStyle name="Millares 5 5 2 3 4" xfId="5430" xr:uid="{00000000-0005-0000-0000-000078180000}"/>
    <cellStyle name="Millares 5 5 2 3 4 2" xfId="9807" xr:uid="{00000000-0005-0000-0000-000079180000}"/>
    <cellStyle name="Millares 5 5 2 3 4 2 2" xfId="18560" xr:uid="{46A47439-6781-4712-90BF-56ED1C9E6884}"/>
    <cellStyle name="Millares 5 5 2 3 4 2 2 2" xfId="53570" xr:uid="{7E91AD04-6D1E-4258-B3E7-2839C52AC4C2}"/>
    <cellStyle name="Millares 5 5 2 3 4 2 2 3" xfId="36065" xr:uid="{810ADB42-BF54-46F9-AB64-1569E762F889}"/>
    <cellStyle name="Millares 5 5 2 3 4 2 3" xfId="44818" xr:uid="{E117D28F-CAD1-4BD5-9FEC-14AE9337C869}"/>
    <cellStyle name="Millares 5 5 2 3 4 2 4" xfId="27313" xr:uid="{656B4D1B-90DA-4F83-AF60-69D38C1F40CA}"/>
    <cellStyle name="Millares 5 5 2 3 4 3" xfId="14184" xr:uid="{279A3DED-110E-4C17-86CB-999E138A1D29}"/>
    <cellStyle name="Millares 5 5 2 3 4 3 2" xfId="49194" xr:uid="{D6AD8EAA-1096-4713-87E3-5EC39C726B76}"/>
    <cellStyle name="Millares 5 5 2 3 4 3 3" xfId="31689" xr:uid="{E5A49591-CB1C-47D3-A07E-2EBD6937200C}"/>
    <cellStyle name="Millares 5 5 2 3 4 4" xfId="40442" xr:uid="{CC06BA02-DA9B-41C2-AFF3-1A6F608DD755}"/>
    <cellStyle name="Millares 5 5 2 3 4 5" xfId="22937" xr:uid="{582CBA65-F4C3-4D67-B6C5-AA2499729B27}"/>
    <cellStyle name="Millares 5 5 2 3 5" xfId="7619" xr:uid="{00000000-0005-0000-0000-00007A180000}"/>
    <cellStyle name="Millares 5 5 2 3 5 2" xfId="16372" xr:uid="{C8F17389-246D-4290-A2B7-00C500394F71}"/>
    <cellStyle name="Millares 5 5 2 3 5 2 2" xfId="51382" xr:uid="{4DD9D020-678E-4A10-8265-4C51E462E4E6}"/>
    <cellStyle name="Millares 5 5 2 3 5 2 3" xfId="33877" xr:uid="{1B87EA75-10F7-47BD-9267-ACB2946FEAB8}"/>
    <cellStyle name="Millares 5 5 2 3 5 3" xfId="42630" xr:uid="{8E9C11F8-C815-4552-8F02-E9DFDC7EA82C}"/>
    <cellStyle name="Millares 5 5 2 3 5 4" xfId="25125" xr:uid="{7F27636F-6D22-4D3B-A8A2-E7955920543B}"/>
    <cellStyle name="Millares 5 5 2 3 6" xfId="11996" xr:uid="{FC22FE4A-5E9F-423D-8942-F284068FBC00}"/>
    <cellStyle name="Millares 5 5 2 3 6 2" xfId="47006" xr:uid="{000E5E2C-FC6F-47C5-B972-227EA67AB4BB}"/>
    <cellStyle name="Millares 5 5 2 3 6 3" xfId="29501" xr:uid="{2AC77253-D120-428A-9896-DD3B336CA516}"/>
    <cellStyle name="Millares 5 5 2 3 7" xfId="38254" xr:uid="{AC771DB6-C6D8-4421-9238-55D98EF4EECF}"/>
    <cellStyle name="Millares 5 5 2 3 8" xfId="20749" xr:uid="{84FB4E16-EB83-4A30-B12E-6B93AE2FFDE6}"/>
    <cellStyle name="Millares 5 5 2 4" xfId="3513" xr:uid="{00000000-0005-0000-0000-00007B180000}"/>
    <cellStyle name="Millares 5 5 2 4 2" xfId="4609" xr:uid="{00000000-0005-0000-0000-00007C180000}"/>
    <cellStyle name="Millares 5 5 2 4 2 2" xfId="6798" xr:uid="{00000000-0005-0000-0000-00007D180000}"/>
    <cellStyle name="Millares 5 5 2 4 2 2 2" xfId="11175" xr:uid="{00000000-0005-0000-0000-00007E180000}"/>
    <cellStyle name="Millares 5 5 2 4 2 2 2 2" xfId="19928" xr:uid="{AAC86FC3-6AEB-4A6D-BEC8-8B239E151658}"/>
    <cellStyle name="Millares 5 5 2 4 2 2 2 2 2" xfId="54938" xr:uid="{9C0A6114-9F53-4CB1-9AF4-DF7044FB052F}"/>
    <cellStyle name="Millares 5 5 2 4 2 2 2 2 3" xfId="37433" xr:uid="{4B08AB34-147A-450F-88F6-50798602573F}"/>
    <cellStyle name="Millares 5 5 2 4 2 2 2 3" xfId="46186" xr:uid="{BEDB8439-EC23-4BC1-92C1-992B02994D1A}"/>
    <cellStyle name="Millares 5 5 2 4 2 2 2 4" xfId="28681" xr:uid="{BD42FDA8-C312-4DC1-AC61-3208D5FD9AEF}"/>
    <cellStyle name="Millares 5 5 2 4 2 2 3" xfId="15552" xr:uid="{8439927C-7796-4308-BCB2-BDF26EAC6C65}"/>
    <cellStyle name="Millares 5 5 2 4 2 2 3 2" xfId="50562" xr:uid="{453C4FBC-0037-4A35-9D44-AC515A0FF5F9}"/>
    <cellStyle name="Millares 5 5 2 4 2 2 3 3" xfId="33057" xr:uid="{262EC87F-564A-4D26-9A31-3E7559F8532D}"/>
    <cellStyle name="Millares 5 5 2 4 2 2 4" xfId="41810" xr:uid="{81F2CF48-2651-42D9-8710-64F1B18A3D43}"/>
    <cellStyle name="Millares 5 5 2 4 2 2 5" xfId="24305" xr:uid="{D3DE9CE2-9A8E-4773-8BED-287D6E2EE235}"/>
    <cellStyle name="Millares 5 5 2 4 2 3" xfId="8987" xr:uid="{00000000-0005-0000-0000-00007F180000}"/>
    <cellStyle name="Millares 5 5 2 4 2 3 2" xfId="17740" xr:uid="{4C5B05E8-21EB-4E89-A91B-F6C5F7BE3BFA}"/>
    <cellStyle name="Millares 5 5 2 4 2 3 2 2" xfId="52750" xr:uid="{DA80C107-8CCF-44E5-82BC-8B8FE9FE2E4F}"/>
    <cellStyle name="Millares 5 5 2 4 2 3 2 3" xfId="35245" xr:uid="{ECAD903A-615B-478D-9C24-56C67C67DF7D}"/>
    <cellStyle name="Millares 5 5 2 4 2 3 3" xfId="43998" xr:uid="{2C06D5F6-6C06-4B70-A15C-10AD289D34AD}"/>
    <cellStyle name="Millares 5 5 2 4 2 3 4" xfId="26493" xr:uid="{9FA25DB1-E9B6-46A2-9196-9DC885C7C051}"/>
    <cellStyle name="Millares 5 5 2 4 2 4" xfId="13364" xr:uid="{B58F6503-5B62-4C87-8FBD-14624003C581}"/>
    <cellStyle name="Millares 5 5 2 4 2 4 2" xfId="48374" xr:uid="{9A7AB8ED-A3B7-40AD-B5A1-2D52AB6410B4}"/>
    <cellStyle name="Millares 5 5 2 4 2 4 3" xfId="30869" xr:uid="{2912C26E-C797-454A-8496-DE46D162E49E}"/>
    <cellStyle name="Millares 5 5 2 4 2 5" xfId="39622" xr:uid="{63FBBBBE-8F96-4B41-A9D0-5E6867355141}"/>
    <cellStyle name="Millares 5 5 2 4 2 6" xfId="22117" xr:uid="{6FAC4176-3023-4DEA-9DE1-F4B6C363CBF0}"/>
    <cellStyle name="Millares 5 5 2 4 3" xfId="5704" xr:uid="{00000000-0005-0000-0000-000080180000}"/>
    <cellStyle name="Millares 5 5 2 4 3 2" xfId="10081" xr:uid="{00000000-0005-0000-0000-000081180000}"/>
    <cellStyle name="Millares 5 5 2 4 3 2 2" xfId="18834" xr:uid="{CCD221CD-A8CB-4F98-887A-68E8168B209B}"/>
    <cellStyle name="Millares 5 5 2 4 3 2 2 2" xfId="53844" xr:uid="{9D237D44-FAE5-4F78-9FE9-5AE68E574F03}"/>
    <cellStyle name="Millares 5 5 2 4 3 2 2 3" xfId="36339" xr:uid="{3D506019-76A1-418D-A82C-EE6E9770FB3E}"/>
    <cellStyle name="Millares 5 5 2 4 3 2 3" xfId="45092" xr:uid="{0B829964-30B3-4541-A81D-1FD9435F6390}"/>
    <cellStyle name="Millares 5 5 2 4 3 2 4" xfId="27587" xr:uid="{A826376F-DDDA-4FEE-9775-5394C43C2FBC}"/>
    <cellStyle name="Millares 5 5 2 4 3 3" xfId="14458" xr:uid="{75550C57-5AFD-4AAF-BCF3-0943435F7463}"/>
    <cellStyle name="Millares 5 5 2 4 3 3 2" xfId="49468" xr:uid="{037022D0-A324-4B58-A419-C1781EE24E1D}"/>
    <cellStyle name="Millares 5 5 2 4 3 3 3" xfId="31963" xr:uid="{9DBAD9FB-12BC-4752-AB8D-B6677EE2D952}"/>
    <cellStyle name="Millares 5 5 2 4 3 4" xfId="40716" xr:uid="{9083F973-14FA-475C-AF71-9DBD808A8448}"/>
    <cellStyle name="Millares 5 5 2 4 3 5" xfId="23211" xr:uid="{D05FE153-E09C-42E6-B641-A23F275AD583}"/>
    <cellStyle name="Millares 5 5 2 4 4" xfId="7893" xr:uid="{00000000-0005-0000-0000-000082180000}"/>
    <cellStyle name="Millares 5 5 2 4 4 2" xfId="16646" xr:uid="{F70CE5B0-25CC-4436-A3BA-9424B6884710}"/>
    <cellStyle name="Millares 5 5 2 4 4 2 2" xfId="51656" xr:uid="{9FEA2B98-3083-470E-B972-4281CBBBA9FD}"/>
    <cellStyle name="Millares 5 5 2 4 4 2 3" xfId="34151" xr:uid="{9F90BA4C-62DF-4CE7-9356-E185CD6C5706}"/>
    <cellStyle name="Millares 5 5 2 4 4 3" xfId="42904" xr:uid="{8291BCF7-9DFD-4A90-A441-3410AEA85746}"/>
    <cellStyle name="Millares 5 5 2 4 4 4" xfId="25399" xr:uid="{C24D09B7-F38D-4529-8DD2-254B679FBF59}"/>
    <cellStyle name="Millares 5 5 2 4 5" xfId="12270" xr:uid="{DBF5FAD0-D3E3-4084-905D-FC9BE39DCFDE}"/>
    <cellStyle name="Millares 5 5 2 4 5 2" xfId="47280" xr:uid="{86E0DB44-3C15-411C-AE80-6F267334CFFC}"/>
    <cellStyle name="Millares 5 5 2 4 5 3" xfId="29775" xr:uid="{5593788C-5AA7-46CE-9391-ADDB38F567FE}"/>
    <cellStyle name="Millares 5 5 2 4 6" xfId="38528" xr:uid="{3EACAEB5-6244-4811-84C3-50C72C308314}"/>
    <cellStyle name="Millares 5 5 2 4 7" xfId="21023" xr:uid="{FC09265D-4CA0-4922-914F-0A1646E7075F}"/>
    <cellStyle name="Millares 5 5 2 5" xfId="4061" xr:uid="{00000000-0005-0000-0000-000083180000}"/>
    <cellStyle name="Millares 5 5 2 5 2" xfId="6250" xr:uid="{00000000-0005-0000-0000-000084180000}"/>
    <cellStyle name="Millares 5 5 2 5 2 2" xfId="10627" xr:uid="{00000000-0005-0000-0000-000085180000}"/>
    <cellStyle name="Millares 5 5 2 5 2 2 2" xfId="19380" xr:uid="{BDB33086-83D8-4DF5-9A4D-DA22385F6192}"/>
    <cellStyle name="Millares 5 5 2 5 2 2 2 2" xfId="54390" xr:uid="{68A47908-3A79-49CB-A844-0FE54ACA708A}"/>
    <cellStyle name="Millares 5 5 2 5 2 2 2 3" xfId="36885" xr:uid="{C226B7FA-FC44-49D3-85BB-6FC36A8B4C8D}"/>
    <cellStyle name="Millares 5 5 2 5 2 2 3" xfId="45638" xr:uid="{7A2AB359-E2BC-4F05-85C7-42FF9C03AF3D}"/>
    <cellStyle name="Millares 5 5 2 5 2 2 4" xfId="28133" xr:uid="{03811505-9FC8-4701-95D9-4497BC9112DB}"/>
    <cellStyle name="Millares 5 5 2 5 2 3" xfId="15004" xr:uid="{C95E8E30-2D3C-4A01-AA32-E2194E712651}"/>
    <cellStyle name="Millares 5 5 2 5 2 3 2" xfId="50014" xr:uid="{2EBB32C1-C6FC-441E-AAD8-03BE3AEBABCE}"/>
    <cellStyle name="Millares 5 5 2 5 2 3 3" xfId="32509" xr:uid="{938805A3-C709-47F8-B511-307C724660E2}"/>
    <cellStyle name="Millares 5 5 2 5 2 4" xfId="41262" xr:uid="{29A7F10E-5BCB-428B-A21C-0D66A99F1CE7}"/>
    <cellStyle name="Millares 5 5 2 5 2 5" xfId="23757" xr:uid="{480A73AD-D625-4B2A-8AC8-720FAF911A4F}"/>
    <cellStyle name="Millares 5 5 2 5 3" xfId="8439" xr:uid="{00000000-0005-0000-0000-000086180000}"/>
    <cellStyle name="Millares 5 5 2 5 3 2" xfId="17192" xr:uid="{B32E3899-9E88-4464-A3D3-87DA7A06ABA1}"/>
    <cellStyle name="Millares 5 5 2 5 3 2 2" xfId="52202" xr:uid="{1BE26D28-1428-4357-99D3-0C8B406E52BE}"/>
    <cellStyle name="Millares 5 5 2 5 3 2 3" xfId="34697" xr:uid="{24BE38D1-A8A4-4264-885F-653628EF27F7}"/>
    <cellStyle name="Millares 5 5 2 5 3 3" xfId="43450" xr:uid="{E6EA7EFC-CD2E-4052-835F-E4BD59686164}"/>
    <cellStyle name="Millares 5 5 2 5 3 4" xfId="25945" xr:uid="{B3A08D01-950B-40ED-B43E-04AF9DDAE0B1}"/>
    <cellStyle name="Millares 5 5 2 5 4" xfId="12816" xr:uid="{104711FE-87F4-453D-82EC-FE248031DDC0}"/>
    <cellStyle name="Millares 5 5 2 5 4 2" xfId="47826" xr:uid="{3FDAB2F5-806D-471A-B0DE-48ADAC819839}"/>
    <cellStyle name="Millares 5 5 2 5 4 3" xfId="30321" xr:uid="{88D56C20-CE15-43F8-85D7-71B62AD63D37}"/>
    <cellStyle name="Millares 5 5 2 5 5" xfId="39074" xr:uid="{3563395F-51F6-49F1-B88D-C4051B58749D}"/>
    <cellStyle name="Millares 5 5 2 5 6" xfId="21569" xr:uid="{5C47060C-B0D2-42EF-9215-A5CE147E9529}"/>
    <cellStyle name="Millares 5 5 2 6" xfId="5156" xr:uid="{00000000-0005-0000-0000-000087180000}"/>
    <cellStyle name="Millares 5 5 2 6 2" xfId="9533" xr:uid="{00000000-0005-0000-0000-000088180000}"/>
    <cellStyle name="Millares 5 5 2 6 2 2" xfId="18286" xr:uid="{29D50D10-A6AB-4BA5-A8F8-C4948F6E69E5}"/>
    <cellStyle name="Millares 5 5 2 6 2 2 2" xfId="53296" xr:uid="{F1BDBBFE-153E-4604-9A65-0929D7B997FB}"/>
    <cellStyle name="Millares 5 5 2 6 2 2 3" xfId="35791" xr:uid="{BEA97691-BA64-46EF-80A1-0972000AE3D3}"/>
    <cellStyle name="Millares 5 5 2 6 2 3" xfId="44544" xr:uid="{4CFCCA0A-5CED-43BA-8B1F-D6CFAF837BA2}"/>
    <cellStyle name="Millares 5 5 2 6 2 4" xfId="27039" xr:uid="{85DC0E2A-94D3-46EC-9569-BA3A1C15C9F5}"/>
    <cellStyle name="Millares 5 5 2 6 3" xfId="13910" xr:uid="{E5C67B31-B47A-4C8E-851F-FF17B95A3405}"/>
    <cellStyle name="Millares 5 5 2 6 3 2" xfId="48920" xr:uid="{8243DA42-83D1-4ABC-883B-17034301E6B4}"/>
    <cellStyle name="Millares 5 5 2 6 3 3" xfId="31415" xr:uid="{545F0633-4AAE-460F-BBCD-33055B4FF85D}"/>
    <cellStyle name="Millares 5 5 2 6 4" xfId="40168" xr:uid="{7FAC5868-4B06-4B62-9322-2A65D8411542}"/>
    <cellStyle name="Millares 5 5 2 6 5" xfId="22663" xr:uid="{A9126C3F-03D1-44DC-86B2-1835D45A015B}"/>
    <cellStyle name="Millares 5 5 2 7" xfId="7345" xr:uid="{00000000-0005-0000-0000-000089180000}"/>
    <cellStyle name="Millares 5 5 2 7 2" xfId="16098" xr:uid="{8B65AF15-7DCC-40AB-A1F1-11202F48DF48}"/>
    <cellStyle name="Millares 5 5 2 7 2 2" xfId="51108" xr:uid="{6FE029B9-127A-42FA-8A0F-EE96B33DE2B2}"/>
    <cellStyle name="Millares 5 5 2 7 2 3" xfId="33603" xr:uid="{FD6A4781-50DD-4327-8D44-F87B91A5DA63}"/>
    <cellStyle name="Millares 5 5 2 7 3" xfId="42356" xr:uid="{50E62F0F-F0D5-465F-B1C3-F3DA8D8B6A83}"/>
    <cellStyle name="Millares 5 5 2 7 4" xfId="24851" xr:uid="{7D22538B-1366-4C84-9966-4F7B9DE6DD51}"/>
    <cellStyle name="Millares 5 5 2 8" xfId="11722" xr:uid="{1D60C2F3-7ECF-4C6E-9AB6-3B1CAFFE2E74}"/>
    <cellStyle name="Millares 5 5 2 8 2" xfId="46732" xr:uid="{6C634DF0-C45A-4EC2-AC06-378E2D10FCDD}"/>
    <cellStyle name="Millares 5 5 2 8 3" xfId="29227" xr:uid="{8059719C-BEAD-4593-9D16-610C893B9FB9}"/>
    <cellStyle name="Millares 5 5 2 9" xfId="37980" xr:uid="{1D28B1AD-124C-4A34-9C27-FF26155CBE65}"/>
    <cellStyle name="Millares 5 5 3" xfId="3013" xr:uid="{00000000-0005-0000-0000-00008A180000}"/>
    <cellStyle name="Millares 5 5 3 2" xfId="3289" xr:uid="{00000000-0005-0000-0000-00008B180000}"/>
    <cellStyle name="Millares 5 5 3 2 2" xfId="3842" xr:uid="{00000000-0005-0000-0000-00008C180000}"/>
    <cellStyle name="Millares 5 5 3 2 2 2" xfId="4938" xr:uid="{00000000-0005-0000-0000-00008D180000}"/>
    <cellStyle name="Millares 5 5 3 2 2 2 2" xfId="7127" xr:uid="{00000000-0005-0000-0000-00008E180000}"/>
    <cellStyle name="Millares 5 5 3 2 2 2 2 2" xfId="11504" xr:uid="{00000000-0005-0000-0000-00008F180000}"/>
    <cellStyle name="Millares 5 5 3 2 2 2 2 2 2" xfId="20257" xr:uid="{B4DDE14D-1518-4ACA-83B1-9AB1D680EA61}"/>
    <cellStyle name="Millares 5 5 3 2 2 2 2 2 2 2" xfId="55267" xr:uid="{7311C70D-320A-46B3-9C1D-344C7A076184}"/>
    <cellStyle name="Millares 5 5 3 2 2 2 2 2 2 3" xfId="37762" xr:uid="{FBE71846-7C01-4262-9B79-54F87DF2204D}"/>
    <cellStyle name="Millares 5 5 3 2 2 2 2 2 3" xfId="46515" xr:uid="{CFBF4773-158F-41A4-8D68-C66A4FFB5513}"/>
    <cellStyle name="Millares 5 5 3 2 2 2 2 2 4" xfId="29010" xr:uid="{91D389F8-1148-4085-B69F-F98D1603006C}"/>
    <cellStyle name="Millares 5 5 3 2 2 2 2 3" xfId="15881" xr:uid="{88E44EF3-EFAC-479F-A853-959FBA387188}"/>
    <cellStyle name="Millares 5 5 3 2 2 2 2 3 2" xfId="50891" xr:uid="{C32819A1-70AA-423F-A80C-9456044353D6}"/>
    <cellStyle name="Millares 5 5 3 2 2 2 2 3 3" xfId="33386" xr:uid="{1F055C12-41AD-4C95-AEEC-708DBBCC9760}"/>
    <cellStyle name="Millares 5 5 3 2 2 2 2 4" xfId="42139" xr:uid="{C92FE9D7-C621-494A-B506-4EC2DC1113E7}"/>
    <cellStyle name="Millares 5 5 3 2 2 2 2 5" xfId="24634" xr:uid="{689369B2-4D00-4A65-BA68-75CBC773B0F9}"/>
    <cellStyle name="Millares 5 5 3 2 2 2 3" xfId="9316" xr:uid="{00000000-0005-0000-0000-000090180000}"/>
    <cellStyle name="Millares 5 5 3 2 2 2 3 2" xfId="18069" xr:uid="{F64204C7-471A-4FCD-B211-854E9E9FF874}"/>
    <cellStyle name="Millares 5 5 3 2 2 2 3 2 2" xfId="53079" xr:uid="{506A76AC-8FAD-45AA-923F-FE75425F1519}"/>
    <cellStyle name="Millares 5 5 3 2 2 2 3 2 3" xfId="35574" xr:uid="{17CEA5F0-FF0F-4F5F-ADFC-77B3291997ED}"/>
    <cellStyle name="Millares 5 5 3 2 2 2 3 3" xfId="44327" xr:uid="{B8C05BAB-5CC9-412C-9064-F4F5ABCDDC0D}"/>
    <cellStyle name="Millares 5 5 3 2 2 2 3 4" xfId="26822" xr:uid="{A7AC68B6-9B69-4D01-A289-A16E4F28011B}"/>
    <cellStyle name="Millares 5 5 3 2 2 2 4" xfId="13693" xr:uid="{4C83733E-E847-4A47-8C30-B7E33431D8B2}"/>
    <cellStyle name="Millares 5 5 3 2 2 2 4 2" xfId="48703" xr:uid="{3CB32168-BB41-4BDE-89FD-43750CB694E7}"/>
    <cellStyle name="Millares 5 5 3 2 2 2 4 3" xfId="31198" xr:uid="{08A07235-458D-473D-8566-450697B14AEC}"/>
    <cellStyle name="Millares 5 5 3 2 2 2 5" xfId="39951" xr:uid="{B2E01BFD-E05D-43C9-9EEC-16B7F2E9231E}"/>
    <cellStyle name="Millares 5 5 3 2 2 2 6" xfId="22446" xr:uid="{FDAAF2FB-B77F-441F-9C7C-6EC8999A75AA}"/>
    <cellStyle name="Millares 5 5 3 2 2 3" xfId="6033" xr:uid="{00000000-0005-0000-0000-000091180000}"/>
    <cellStyle name="Millares 5 5 3 2 2 3 2" xfId="10410" xr:uid="{00000000-0005-0000-0000-000092180000}"/>
    <cellStyle name="Millares 5 5 3 2 2 3 2 2" xfId="19163" xr:uid="{F9364AB5-119D-4353-AA39-D40EEFAE2703}"/>
    <cellStyle name="Millares 5 5 3 2 2 3 2 2 2" xfId="54173" xr:uid="{87528214-10CA-44BD-ABAE-DB853BE7CE48}"/>
    <cellStyle name="Millares 5 5 3 2 2 3 2 2 3" xfId="36668" xr:uid="{4F0C00AE-E195-4712-BE62-0CF5D89D4376}"/>
    <cellStyle name="Millares 5 5 3 2 2 3 2 3" xfId="45421" xr:uid="{C7ECFE5D-EF37-4E19-A4C7-A28DCB61CAED}"/>
    <cellStyle name="Millares 5 5 3 2 2 3 2 4" xfId="27916" xr:uid="{866B5FF0-8B63-4DEA-84DE-84A554A0A8BA}"/>
    <cellStyle name="Millares 5 5 3 2 2 3 3" xfId="14787" xr:uid="{2A7904D6-572F-43F4-8E6D-0AE526899EEC}"/>
    <cellStyle name="Millares 5 5 3 2 2 3 3 2" xfId="49797" xr:uid="{022D77EA-431A-48DB-A6E4-3912A210698F}"/>
    <cellStyle name="Millares 5 5 3 2 2 3 3 3" xfId="32292" xr:uid="{31FB0E89-3CA3-46C2-83F6-653378D94F17}"/>
    <cellStyle name="Millares 5 5 3 2 2 3 4" xfId="41045" xr:uid="{1D40FADA-C7E2-4A90-A1CD-14CA51079C00}"/>
    <cellStyle name="Millares 5 5 3 2 2 3 5" xfId="23540" xr:uid="{7F0CF1FD-C1CA-4D81-BFF7-FBD238FFBC67}"/>
    <cellStyle name="Millares 5 5 3 2 2 4" xfId="8222" xr:uid="{00000000-0005-0000-0000-000093180000}"/>
    <cellStyle name="Millares 5 5 3 2 2 4 2" xfId="16975" xr:uid="{F3C83792-44B6-41E2-B62F-0F05EDB9C212}"/>
    <cellStyle name="Millares 5 5 3 2 2 4 2 2" xfId="51985" xr:uid="{58D8B2DE-8B96-4D30-AC80-72DFAB31E61C}"/>
    <cellStyle name="Millares 5 5 3 2 2 4 2 3" xfId="34480" xr:uid="{250CC1A3-1579-4A76-9340-F559F754C99B}"/>
    <cellStyle name="Millares 5 5 3 2 2 4 3" xfId="43233" xr:uid="{132822E2-3415-40E1-8A62-27BE8E4C6707}"/>
    <cellStyle name="Millares 5 5 3 2 2 4 4" xfId="25728" xr:uid="{0DE426D4-6ACF-4EFE-ABC9-E93FD51D91C4}"/>
    <cellStyle name="Millares 5 5 3 2 2 5" xfId="12599" xr:uid="{04B69AA7-842D-44C5-8089-54AE48781BBC}"/>
    <cellStyle name="Millares 5 5 3 2 2 5 2" xfId="47609" xr:uid="{E707913C-8348-4241-BA03-F490F565BB5D}"/>
    <cellStyle name="Millares 5 5 3 2 2 5 3" xfId="30104" xr:uid="{163D07E9-5A66-4DA7-821F-E37681315601}"/>
    <cellStyle name="Millares 5 5 3 2 2 6" xfId="38857" xr:uid="{9F61F731-3EF6-4FC6-95CE-B8EB85D37337}"/>
    <cellStyle name="Millares 5 5 3 2 2 7" xfId="21352" xr:uid="{7F31FCD8-0198-4A14-97DF-958D1E894DDA}"/>
    <cellStyle name="Millares 5 5 3 2 3" xfId="4390" xr:uid="{00000000-0005-0000-0000-000094180000}"/>
    <cellStyle name="Millares 5 5 3 2 3 2" xfId="6579" xr:uid="{00000000-0005-0000-0000-000095180000}"/>
    <cellStyle name="Millares 5 5 3 2 3 2 2" xfId="10956" xr:uid="{00000000-0005-0000-0000-000096180000}"/>
    <cellStyle name="Millares 5 5 3 2 3 2 2 2" xfId="19709" xr:uid="{26B53CA2-990F-49DC-B017-71DCDE28A8A8}"/>
    <cellStyle name="Millares 5 5 3 2 3 2 2 2 2" xfId="54719" xr:uid="{F8C72D1D-8846-472D-9FF9-A0D9484DFFAF}"/>
    <cellStyle name="Millares 5 5 3 2 3 2 2 2 3" xfId="37214" xr:uid="{8D851C38-E3B4-4E36-9A6F-B95DB98BB944}"/>
    <cellStyle name="Millares 5 5 3 2 3 2 2 3" xfId="45967" xr:uid="{2AB558E1-B2B0-4640-B75C-CFBDDC08658A}"/>
    <cellStyle name="Millares 5 5 3 2 3 2 2 4" xfId="28462" xr:uid="{EB964F0E-A69B-44E2-B8B8-AB79FC65E099}"/>
    <cellStyle name="Millares 5 5 3 2 3 2 3" xfId="15333" xr:uid="{927565A1-0DF8-41F5-99D0-B36FD397848B}"/>
    <cellStyle name="Millares 5 5 3 2 3 2 3 2" xfId="50343" xr:uid="{0F289F4C-376E-4D4D-9AD4-2CB526F8DBAA}"/>
    <cellStyle name="Millares 5 5 3 2 3 2 3 3" xfId="32838" xr:uid="{3D39343D-AD47-4E3E-B8AB-F8B605EE51B0}"/>
    <cellStyle name="Millares 5 5 3 2 3 2 4" xfId="41591" xr:uid="{152033E9-4DA4-481B-B70D-3ED6B5484C10}"/>
    <cellStyle name="Millares 5 5 3 2 3 2 5" xfId="24086" xr:uid="{C7E286A5-D61D-4150-911C-CF2DD2E14F2A}"/>
    <cellStyle name="Millares 5 5 3 2 3 3" xfId="8768" xr:uid="{00000000-0005-0000-0000-000097180000}"/>
    <cellStyle name="Millares 5 5 3 2 3 3 2" xfId="17521" xr:uid="{B4510CC2-3358-4CB8-B9BB-AFE55EC64D25}"/>
    <cellStyle name="Millares 5 5 3 2 3 3 2 2" xfId="52531" xr:uid="{585AC72C-37F7-4931-A0E1-0ABFFC2FAD1F}"/>
    <cellStyle name="Millares 5 5 3 2 3 3 2 3" xfId="35026" xr:uid="{DACF0068-B493-45A5-89E4-82D4DE9F15E6}"/>
    <cellStyle name="Millares 5 5 3 2 3 3 3" xfId="43779" xr:uid="{6A2EC150-B8EE-4B36-A20A-D88DAA6CA93B}"/>
    <cellStyle name="Millares 5 5 3 2 3 3 4" xfId="26274" xr:uid="{558776C0-73B0-473B-95B9-01ED3BF0C299}"/>
    <cellStyle name="Millares 5 5 3 2 3 4" xfId="13145" xr:uid="{2A30900F-F69D-4615-B3C2-794555B1BE30}"/>
    <cellStyle name="Millares 5 5 3 2 3 4 2" xfId="48155" xr:uid="{917CEAE9-C473-4270-BB37-F9B6627C3303}"/>
    <cellStyle name="Millares 5 5 3 2 3 4 3" xfId="30650" xr:uid="{8E58A0C8-D3F6-412B-BF14-6CB8FFA003E8}"/>
    <cellStyle name="Millares 5 5 3 2 3 5" xfId="39403" xr:uid="{41B0D4BE-FC6F-4E49-AAB4-F6898D29D5FE}"/>
    <cellStyle name="Millares 5 5 3 2 3 6" xfId="21898" xr:uid="{74124DCD-EA49-4568-B0F6-7CEE83B794C7}"/>
    <cellStyle name="Millares 5 5 3 2 4" xfId="5485" xr:uid="{00000000-0005-0000-0000-000098180000}"/>
    <cellStyle name="Millares 5 5 3 2 4 2" xfId="9862" xr:uid="{00000000-0005-0000-0000-000099180000}"/>
    <cellStyle name="Millares 5 5 3 2 4 2 2" xfId="18615" xr:uid="{E08B5618-596B-4B77-AB3B-FA9658658427}"/>
    <cellStyle name="Millares 5 5 3 2 4 2 2 2" xfId="53625" xr:uid="{FC6EDF67-126C-48A8-9B0F-DA4F0A1637A7}"/>
    <cellStyle name="Millares 5 5 3 2 4 2 2 3" xfId="36120" xr:uid="{536B44DF-BE4D-49A6-A769-482E663F25EA}"/>
    <cellStyle name="Millares 5 5 3 2 4 2 3" xfId="44873" xr:uid="{20D3AF73-1CD4-414F-9138-ACBDEAC73403}"/>
    <cellStyle name="Millares 5 5 3 2 4 2 4" xfId="27368" xr:uid="{EF1F076B-3938-47FE-ABA9-321F1A115CAB}"/>
    <cellStyle name="Millares 5 5 3 2 4 3" xfId="14239" xr:uid="{EEF59BAA-29C5-488D-A18D-74250181B40C}"/>
    <cellStyle name="Millares 5 5 3 2 4 3 2" xfId="49249" xr:uid="{17B27B66-CE26-4A0B-BC46-F10750F7ADA5}"/>
    <cellStyle name="Millares 5 5 3 2 4 3 3" xfId="31744" xr:uid="{1755DCCC-B670-4762-B9DB-8365987A2DE2}"/>
    <cellStyle name="Millares 5 5 3 2 4 4" xfId="40497" xr:uid="{531DF719-45C3-4368-97B0-12F0C6D024A6}"/>
    <cellStyle name="Millares 5 5 3 2 4 5" xfId="22992" xr:uid="{BA324915-9DD7-4111-9922-1DC45660ECB3}"/>
    <cellStyle name="Millares 5 5 3 2 5" xfId="7674" xr:uid="{00000000-0005-0000-0000-00009A180000}"/>
    <cellStyle name="Millares 5 5 3 2 5 2" xfId="16427" xr:uid="{854C7B90-1CBC-4755-B6D4-AE592680E291}"/>
    <cellStyle name="Millares 5 5 3 2 5 2 2" xfId="51437" xr:uid="{70F5CBCC-51B6-4729-AC50-7156DEF2B2D0}"/>
    <cellStyle name="Millares 5 5 3 2 5 2 3" xfId="33932" xr:uid="{6C8F8AB5-1F5F-4BFE-9A84-434CF5EB2B37}"/>
    <cellStyle name="Millares 5 5 3 2 5 3" xfId="42685" xr:uid="{981DF214-F564-4E21-9C91-A98BA55C3F8C}"/>
    <cellStyle name="Millares 5 5 3 2 5 4" xfId="25180" xr:uid="{33CBD7D9-F681-4B1C-A768-1C43AF04A54C}"/>
    <cellStyle name="Millares 5 5 3 2 6" xfId="12051" xr:uid="{78A5A8C0-7181-49C6-AE52-B12BE9DB1AF8}"/>
    <cellStyle name="Millares 5 5 3 2 6 2" xfId="47061" xr:uid="{E3997BB8-C646-4AD0-B5C3-8059C24EF938}"/>
    <cellStyle name="Millares 5 5 3 2 6 3" xfId="29556" xr:uid="{13E26A73-4B1E-4465-AAF2-8A2F24E4BD4D}"/>
    <cellStyle name="Millares 5 5 3 2 7" xfId="38309" xr:uid="{6A301578-8563-4325-8D70-9C2D72F7843F}"/>
    <cellStyle name="Millares 5 5 3 2 8" xfId="20804" xr:uid="{8BD85D82-E68A-43F5-B3A0-7222FCC3BE7A}"/>
    <cellStyle name="Millares 5 5 3 3" xfId="3568" xr:uid="{00000000-0005-0000-0000-00009B180000}"/>
    <cellStyle name="Millares 5 5 3 3 2" xfId="4664" xr:uid="{00000000-0005-0000-0000-00009C180000}"/>
    <cellStyle name="Millares 5 5 3 3 2 2" xfId="6853" xr:uid="{00000000-0005-0000-0000-00009D180000}"/>
    <cellStyle name="Millares 5 5 3 3 2 2 2" xfId="11230" xr:uid="{00000000-0005-0000-0000-00009E180000}"/>
    <cellStyle name="Millares 5 5 3 3 2 2 2 2" xfId="19983" xr:uid="{1E385E0F-3163-4D1C-92DA-8571E74F2D49}"/>
    <cellStyle name="Millares 5 5 3 3 2 2 2 2 2" xfId="54993" xr:uid="{2D1AADF6-8E54-42B9-9A7E-C44B612C0308}"/>
    <cellStyle name="Millares 5 5 3 3 2 2 2 2 3" xfId="37488" xr:uid="{CF7BED5D-ED09-4715-9C86-7F75AA76AF26}"/>
    <cellStyle name="Millares 5 5 3 3 2 2 2 3" xfId="46241" xr:uid="{30EC94C6-E4CB-4523-8F49-57A7E4618C96}"/>
    <cellStyle name="Millares 5 5 3 3 2 2 2 4" xfId="28736" xr:uid="{E714A515-A6FF-423B-9309-51EA940E584A}"/>
    <cellStyle name="Millares 5 5 3 3 2 2 3" xfId="15607" xr:uid="{374F79F8-3F16-4088-8E4D-3982AF8FA88D}"/>
    <cellStyle name="Millares 5 5 3 3 2 2 3 2" xfId="50617" xr:uid="{199F006B-B7BA-41C2-9B57-7426BA39CD77}"/>
    <cellStyle name="Millares 5 5 3 3 2 2 3 3" xfId="33112" xr:uid="{39DCFEBF-B140-4620-B5AE-804EB64B24C0}"/>
    <cellStyle name="Millares 5 5 3 3 2 2 4" xfId="41865" xr:uid="{4CF0FC14-C9A3-4F0C-BCD4-757880F39DAE}"/>
    <cellStyle name="Millares 5 5 3 3 2 2 5" xfId="24360" xr:uid="{A8B6DFD1-301B-4997-AD5B-03DB43160D11}"/>
    <cellStyle name="Millares 5 5 3 3 2 3" xfId="9042" xr:uid="{00000000-0005-0000-0000-00009F180000}"/>
    <cellStyle name="Millares 5 5 3 3 2 3 2" xfId="17795" xr:uid="{8FDDBB89-E697-4B51-8819-4B0B417C9042}"/>
    <cellStyle name="Millares 5 5 3 3 2 3 2 2" xfId="52805" xr:uid="{401F136F-0523-4594-AD7D-F2204C0D987A}"/>
    <cellStyle name="Millares 5 5 3 3 2 3 2 3" xfId="35300" xr:uid="{71B378F2-19DE-4E70-87D2-34A4AC159781}"/>
    <cellStyle name="Millares 5 5 3 3 2 3 3" xfId="44053" xr:uid="{E692F603-4E12-462E-B65B-233F82E4E13D}"/>
    <cellStyle name="Millares 5 5 3 3 2 3 4" xfId="26548" xr:uid="{BD3D70A4-5A82-4591-9092-5C32E23D4932}"/>
    <cellStyle name="Millares 5 5 3 3 2 4" xfId="13419" xr:uid="{BA8586F6-5503-40E3-878F-91FD2ED44333}"/>
    <cellStyle name="Millares 5 5 3 3 2 4 2" xfId="48429" xr:uid="{62804BCA-6211-4DD3-ABD1-7DFE93DE1295}"/>
    <cellStyle name="Millares 5 5 3 3 2 4 3" xfId="30924" xr:uid="{C03E9A31-6BF0-4E78-A755-48D0D87C7E74}"/>
    <cellStyle name="Millares 5 5 3 3 2 5" xfId="39677" xr:uid="{7FD02C53-5C82-4523-90C1-017194963FE1}"/>
    <cellStyle name="Millares 5 5 3 3 2 6" xfId="22172" xr:uid="{5B0601AD-8ADB-4C3F-B128-0F357C006D5A}"/>
    <cellStyle name="Millares 5 5 3 3 3" xfId="5759" xr:uid="{00000000-0005-0000-0000-0000A0180000}"/>
    <cellStyle name="Millares 5 5 3 3 3 2" xfId="10136" xr:uid="{00000000-0005-0000-0000-0000A1180000}"/>
    <cellStyle name="Millares 5 5 3 3 3 2 2" xfId="18889" xr:uid="{BD41851F-13DC-496A-A8D1-E482F9648FAB}"/>
    <cellStyle name="Millares 5 5 3 3 3 2 2 2" xfId="53899" xr:uid="{81B22C6B-5296-4B8D-9523-FD38DDB731B9}"/>
    <cellStyle name="Millares 5 5 3 3 3 2 2 3" xfId="36394" xr:uid="{E0AC38EE-5FDB-4205-867E-AE5A10A67BD6}"/>
    <cellStyle name="Millares 5 5 3 3 3 2 3" xfId="45147" xr:uid="{0B9FC610-F322-4236-9370-7FCAAFA87055}"/>
    <cellStyle name="Millares 5 5 3 3 3 2 4" xfId="27642" xr:uid="{39A9D500-F41E-4E12-BEC8-F670FE776CFE}"/>
    <cellStyle name="Millares 5 5 3 3 3 3" xfId="14513" xr:uid="{46BF88FA-7CCE-4B1C-879E-08B742F9E61A}"/>
    <cellStyle name="Millares 5 5 3 3 3 3 2" xfId="49523" xr:uid="{4F0DF5AE-1B7E-48C2-8F4D-CA25AE8C5B41}"/>
    <cellStyle name="Millares 5 5 3 3 3 3 3" xfId="32018" xr:uid="{4F18DF97-933C-4099-9305-29D7B3A56316}"/>
    <cellStyle name="Millares 5 5 3 3 3 4" xfId="40771" xr:uid="{53241A75-0ECB-4206-8DE1-94643E45C52A}"/>
    <cellStyle name="Millares 5 5 3 3 3 5" xfId="23266" xr:uid="{37443FB4-9718-4CCF-8DBA-3CFFE9139C78}"/>
    <cellStyle name="Millares 5 5 3 3 4" xfId="7948" xr:uid="{00000000-0005-0000-0000-0000A2180000}"/>
    <cellStyle name="Millares 5 5 3 3 4 2" xfId="16701" xr:uid="{2F71D9B2-EF26-42DE-A709-D3A3B5C4D4DC}"/>
    <cellStyle name="Millares 5 5 3 3 4 2 2" xfId="51711" xr:uid="{5868A305-30E6-4E3F-A1E7-FE31F13CE2B3}"/>
    <cellStyle name="Millares 5 5 3 3 4 2 3" xfId="34206" xr:uid="{38FC4A69-C606-484A-B80B-D6CC8F77A797}"/>
    <cellStyle name="Millares 5 5 3 3 4 3" xfId="42959" xr:uid="{E5B6EE3E-9681-4E9C-B241-D72B32EF1104}"/>
    <cellStyle name="Millares 5 5 3 3 4 4" xfId="25454" xr:uid="{1FF379E7-A8CE-414F-9F13-CC8920D9D624}"/>
    <cellStyle name="Millares 5 5 3 3 5" xfId="12325" xr:uid="{785EBCCF-EE20-4914-AD99-C8E7569340C0}"/>
    <cellStyle name="Millares 5 5 3 3 5 2" xfId="47335" xr:uid="{9DC897BC-26F8-4518-ABE1-3CD0C0EA7826}"/>
    <cellStyle name="Millares 5 5 3 3 5 3" xfId="29830" xr:uid="{367175D4-7C0B-4E02-8051-0AC4948E8495}"/>
    <cellStyle name="Millares 5 5 3 3 6" xfId="38583" xr:uid="{BDB1C61F-A2BF-4E2D-B81C-61EE8C7668BC}"/>
    <cellStyle name="Millares 5 5 3 3 7" xfId="21078" xr:uid="{BFA4028B-E6BE-4216-8954-8AD07A939467}"/>
    <cellStyle name="Millares 5 5 3 4" xfId="4116" xr:uid="{00000000-0005-0000-0000-0000A3180000}"/>
    <cellStyle name="Millares 5 5 3 4 2" xfId="6305" xr:uid="{00000000-0005-0000-0000-0000A4180000}"/>
    <cellStyle name="Millares 5 5 3 4 2 2" xfId="10682" xr:uid="{00000000-0005-0000-0000-0000A5180000}"/>
    <cellStyle name="Millares 5 5 3 4 2 2 2" xfId="19435" xr:uid="{E2EFB7BF-9ED4-4F74-9131-3BE6E2D3DA36}"/>
    <cellStyle name="Millares 5 5 3 4 2 2 2 2" xfId="54445" xr:uid="{BD273753-FB3A-451C-AF71-454C6C94DEC7}"/>
    <cellStyle name="Millares 5 5 3 4 2 2 2 3" xfId="36940" xr:uid="{937AA395-3C3B-4384-A541-9CBE19649F1E}"/>
    <cellStyle name="Millares 5 5 3 4 2 2 3" xfId="45693" xr:uid="{D52184C3-B2D3-49D7-9BF0-AF27CBEF5FCF}"/>
    <cellStyle name="Millares 5 5 3 4 2 2 4" xfId="28188" xr:uid="{8697C850-8B17-459E-9E4F-1A92CA3754EC}"/>
    <cellStyle name="Millares 5 5 3 4 2 3" xfId="15059" xr:uid="{FAEA2649-5AE4-4C53-B689-64C661973352}"/>
    <cellStyle name="Millares 5 5 3 4 2 3 2" xfId="50069" xr:uid="{BB06F8FB-63DE-4FAB-8FAA-422750123A99}"/>
    <cellStyle name="Millares 5 5 3 4 2 3 3" xfId="32564" xr:uid="{187CD736-904C-4872-80C9-5FAD451FC3AE}"/>
    <cellStyle name="Millares 5 5 3 4 2 4" xfId="41317" xr:uid="{07B9C625-880F-4981-B2FD-D378182BE373}"/>
    <cellStyle name="Millares 5 5 3 4 2 5" xfId="23812" xr:uid="{58F9D2A2-FB99-4476-8D9B-8F075318F6A2}"/>
    <cellStyle name="Millares 5 5 3 4 3" xfId="8494" xr:uid="{00000000-0005-0000-0000-0000A6180000}"/>
    <cellStyle name="Millares 5 5 3 4 3 2" xfId="17247" xr:uid="{99F3F5D9-FEAF-4A21-AC92-295AEB61052A}"/>
    <cellStyle name="Millares 5 5 3 4 3 2 2" xfId="52257" xr:uid="{2A86CDED-3993-4147-92CE-0BEBACF59FA9}"/>
    <cellStyle name="Millares 5 5 3 4 3 2 3" xfId="34752" xr:uid="{CFDFD8F1-BA1B-411E-9F96-D77622279135}"/>
    <cellStyle name="Millares 5 5 3 4 3 3" xfId="43505" xr:uid="{A1E6F128-F548-450E-9A8A-B16B32C0BCA8}"/>
    <cellStyle name="Millares 5 5 3 4 3 4" xfId="26000" xr:uid="{CE572671-D13A-445D-B6B5-B44799D59881}"/>
    <cellStyle name="Millares 5 5 3 4 4" xfId="12871" xr:uid="{0EA0FC62-3229-4AD1-B193-8D3798C38BFB}"/>
    <cellStyle name="Millares 5 5 3 4 4 2" xfId="47881" xr:uid="{BD596995-2153-4CDD-8EE8-1B2BEC401A43}"/>
    <cellStyle name="Millares 5 5 3 4 4 3" xfId="30376" xr:uid="{C57171A7-E945-41AA-921C-EECE3055B677}"/>
    <cellStyle name="Millares 5 5 3 4 5" xfId="39129" xr:uid="{90195BAB-8F9F-430C-9005-0E0C126F2C67}"/>
    <cellStyle name="Millares 5 5 3 4 6" xfId="21624" xr:uid="{F67EC326-D75C-4EE8-833F-A1EA785BC57D}"/>
    <cellStyle name="Millares 5 5 3 5" xfId="5211" xr:uid="{00000000-0005-0000-0000-0000A7180000}"/>
    <cellStyle name="Millares 5 5 3 5 2" xfId="9588" xr:uid="{00000000-0005-0000-0000-0000A8180000}"/>
    <cellStyle name="Millares 5 5 3 5 2 2" xfId="18341" xr:uid="{87AEC0C7-2258-465A-9931-A768B6BDDAF2}"/>
    <cellStyle name="Millares 5 5 3 5 2 2 2" xfId="53351" xr:uid="{87EBE6EB-6A9C-47A9-B4A5-FA30BD52C0E9}"/>
    <cellStyle name="Millares 5 5 3 5 2 2 3" xfId="35846" xr:uid="{1F643034-E8A8-46B8-9BA1-CDFF9F1F32FA}"/>
    <cellStyle name="Millares 5 5 3 5 2 3" xfId="44599" xr:uid="{F3D793DB-6A2C-43AD-A29D-4C57E53E9343}"/>
    <cellStyle name="Millares 5 5 3 5 2 4" xfId="27094" xr:uid="{E5812275-19D2-40A4-8F5E-DFC392793DC6}"/>
    <cellStyle name="Millares 5 5 3 5 3" xfId="13965" xr:uid="{EA53E2AF-4B00-48D5-91A3-B74CE5C21966}"/>
    <cellStyle name="Millares 5 5 3 5 3 2" xfId="48975" xr:uid="{B48F78D0-F981-44FD-8EA9-AA6D11358DCD}"/>
    <cellStyle name="Millares 5 5 3 5 3 3" xfId="31470" xr:uid="{B9D0FF01-FB36-42FF-81FD-F701EE7E33B1}"/>
    <cellStyle name="Millares 5 5 3 5 4" xfId="40223" xr:uid="{541AF05A-7926-421E-AD7B-0FF638BEB0C2}"/>
    <cellStyle name="Millares 5 5 3 5 5" xfId="22718" xr:uid="{2FB7DABA-9AD2-428D-8D3E-B5653903A773}"/>
    <cellStyle name="Millares 5 5 3 6" xfId="7400" xr:uid="{00000000-0005-0000-0000-0000A9180000}"/>
    <cellStyle name="Millares 5 5 3 6 2" xfId="16153" xr:uid="{925C7E6B-C67E-4D13-933A-297802EF6495}"/>
    <cellStyle name="Millares 5 5 3 6 2 2" xfId="51163" xr:uid="{95887288-7193-4C3D-9FCD-2DE69B9F0B36}"/>
    <cellStyle name="Millares 5 5 3 6 2 3" xfId="33658" xr:uid="{5343B691-0681-4726-9D47-1187A9ECA273}"/>
    <cellStyle name="Millares 5 5 3 6 3" xfId="42411" xr:uid="{582C4B21-C2A5-4DC5-8093-7A9E9DAA6C58}"/>
    <cellStyle name="Millares 5 5 3 6 4" xfId="24906" xr:uid="{38D7C718-1CCC-4A7F-ABE7-0BDEE25C7983}"/>
    <cellStyle name="Millares 5 5 3 7" xfId="11777" xr:uid="{17A5FD51-5751-4B3F-A5CE-A67C10C45D57}"/>
    <cellStyle name="Millares 5 5 3 7 2" xfId="46787" xr:uid="{0B6705E0-3F90-4A52-BE63-FBB3A8ACC90A}"/>
    <cellStyle name="Millares 5 5 3 7 3" xfId="29282" xr:uid="{071123D0-1189-422A-AE8D-C27755435A09}"/>
    <cellStyle name="Millares 5 5 3 8" xfId="38035" xr:uid="{A3672ACE-00CA-4A2F-A0D6-E97F57825BBD}"/>
    <cellStyle name="Millares 5 5 3 9" xfId="20530" xr:uid="{A614B4DE-A32D-4E90-8413-C268B789E447}"/>
    <cellStyle name="Millares 5 5 4" xfId="2900" xr:uid="{00000000-0005-0000-0000-0000AA180000}"/>
    <cellStyle name="Millares 5 5 4 2" xfId="3179" xr:uid="{00000000-0005-0000-0000-0000AB180000}"/>
    <cellStyle name="Millares 5 5 4 2 2" xfId="3732" xr:uid="{00000000-0005-0000-0000-0000AC180000}"/>
    <cellStyle name="Millares 5 5 4 2 2 2" xfId="4828" xr:uid="{00000000-0005-0000-0000-0000AD180000}"/>
    <cellStyle name="Millares 5 5 4 2 2 2 2" xfId="7017" xr:uid="{00000000-0005-0000-0000-0000AE180000}"/>
    <cellStyle name="Millares 5 5 4 2 2 2 2 2" xfId="11394" xr:uid="{00000000-0005-0000-0000-0000AF180000}"/>
    <cellStyle name="Millares 5 5 4 2 2 2 2 2 2" xfId="20147" xr:uid="{6CD9DF22-3336-4A85-BE04-0E1C50265049}"/>
    <cellStyle name="Millares 5 5 4 2 2 2 2 2 2 2" xfId="55157" xr:uid="{927D987F-866D-4CE6-BEB7-3A04C7CAD33F}"/>
    <cellStyle name="Millares 5 5 4 2 2 2 2 2 2 3" xfId="37652" xr:uid="{08069988-08BC-4636-B572-EA46867B1121}"/>
    <cellStyle name="Millares 5 5 4 2 2 2 2 2 3" xfId="46405" xr:uid="{FBB7327A-C70B-4626-9092-C7C39C53828E}"/>
    <cellStyle name="Millares 5 5 4 2 2 2 2 2 4" xfId="28900" xr:uid="{4A0EF760-7F03-415B-B16C-F6CB822DB7EB}"/>
    <cellStyle name="Millares 5 5 4 2 2 2 2 3" xfId="15771" xr:uid="{15AC14E4-F245-4886-AB56-9FCF635AE01C}"/>
    <cellStyle name="Millares 5 5 4 2 2 2 2 3 2" xfId="50781" xr:uid="{1483ADC5-E779-4958-9991-42E334DBFFDC}"/>
    <cellStyle name="Millares 5 5 4 2 2 2 2 3 3" xfId="33276" xr:uid="{9198EFAB-A1D6-4A5E-AFE3-08C47DD5E1C0}"/>
    <cellStyle name="Millares 5 5 4 2 2 2 2 4" xfId="42029" xr:uid="{056686CB-0DB1-453D-A22D-06650B1E31E6}"/>
    <cellStyle name="Millares 5 5 4 2 2 2 2 5" xfId="24524" xr:uid="{86C66CD8-926E-4DFB-AE59-A8161C49CC91}"/>
    <cellStyle name="Millares 5 5 4 2 2 2 3" xfId="9206" xr:uid="{00000000-0005-0000-0000-0000B0180000}"/>
    <cellStyle name="Millares 5 5 4 2 2 2 3 2" xfId="17959" xr:uid="{7576792E-4CAB-4E21-A1E8-6CA050490FEE}"/>
    <cellStyle name="Millares 5 5 4 2 2 2 3 2 2" xfId="52969" xr:uid="{9FD1163C-A238-4F19-B252-7ACFE75A2A93}"/>
    <cellStyle name="Millares 5 5 4 2 2 2 3 2 3" xfId="35464" xr:uid="{997229A7-0C9A-4DA8-A145-D5F21464388F}"/>
    <cellStyle name="Millares 5 5 4 2 2 2 3 3" xfId="44217" xr:uid="{4E84C3D0-6EC1-4DEB-A85D-F7046BF4E2FE}"/>
    <cellStyle name="Millares 5 5 4 2 2 2 3 4" xfId="26712" xr:uid="{1907ECEE-97CA-4490-90E1-550B3FB5543D}"/>
    <cellStyle name="Millares 5 5 4 2 2 2 4" xfId="13583" xr:uid="{6C7261B3-3273-4835-A428-D4DE1BA0F610}"/>
    <cellStyle name="Millares 5 5 4 2 2 2 4 2" xfId="48593" xr:uid="{CAAD3E98-86A1-4885-9250-00920E0590A3}"/>
    <cellStyle name="Millares 5 5 4 2 2 2 4 3" xfId="31088" xr:uid="{B2C96DCB-6ECD-44C5-9260-F8421AF85055}"/>
    <cellStyle name="Millares 5 5 4 2 2 2 5" xfId="39841" xr:uid="{F46C0532-6D9D-44E2-9721-19D51A79B3D3}"/>
    <cellStyle name="Millares 5 5 4 2 2 2 6" xfId="22336" xr:uid="{0A15F663-C3E3-41E8-880A-8C6EBD657E69}"/>
    <cellStyle name="Millares 5 5 4 2 2 3" xfId="5923" xr:uid="{00000000-0005-0000-0000-0000B1180000}"/>
    <cellStyle name="Millares 5 5 4 2 2 3 2" xfId="10300" xr:uid="{00000000-0005-0000-0000-0000B2180000}"/>
    <cellStyle name="Millares 5 5 4 2 2 3 2 2" xfId="19053" xr:uid="{4A4F12FE-6C52-45A3-BD08-871B9E8FBC66}"/>
    <cellStyle name="Millares 5 5 4 2 2 3 2 2 2" xfId="54063" xr:uid="{11BA2FB0-DB1A-4DA8-9C39-65D04B8E5A57}"/>
    <cellStyle name="Millares 5 5 4 2 2 3 2 2 3" xfId="36558" xr:uid="{DCD10FC7-707C-427D-A985-2BF5796980B6}"/>
    <cellStyle name="Millares 5 5 4 2 2 3 2 3" xfId="45311" xr:uid="{4CA7FD7E-2FA1-4867-9809-9AB9EFBCB127}"/>
    <cellStyle name="Millares 5 5 4 2 2 3 2 4" xfId="27806" xr:uid="{FB175BCF-2174-4962-842F-082C961BF7EB}"/>
    <cellStyle name="Millares 5 5 4 2 2 3 3" xfId="14677" xr:uid="{FB01142A-8601-4C1F-8068-581C2449032F}"/>
    <cellStyle name="Millares 5 5 4 2 2 3 3 2" xfId="49687" xr:uid="{BC6647E6-2631-43AF-A95A-CEC67E052760}"/>
    <cellStyle name="Millares 5 5 4 2 2 3 3 3" xfId="32182" xr:uid="{6E5B3DB2-37FE-4545-A086-1B02523E7A98}"/>
    <cellStyle name="Millares 5 5 4 2 2 3 4" xfId="40935" xr:uid="{1CED84F8-5A37-42D2-BF6C-5E202417C922}"/>
    <cellStyle name="Millares 5 5 4 2 2 3 5" xfId="23430" xr:uid="{7E6E536F-1DCA-4A07-958D-100524223DFF}"/>
    <cellStyle name="Millares 5 5 4 2 2 4" xfId="8112" xr:uid="{00000000-0005-0000-0000-0000B3180000}"/>
    <cellStyle name="Millares 5 5 4 2 2 4 2" xfId="16865" xr:uid="{53E5CC49-832F-4778-A9C4-5413E4C5F9BF}"/>
    <cellStyle name="Millares 5 5 4 2 2 4 2 2" xfId="51875" xr:uid="{4AAF19CB-CE83-413B-95BB-CF8E9FC37502}"/>
    <cellStyle name="Millares 5 5 4 2 2 4 2 3" xfId="34370" xr:uid="{47DCEC97-20C2-466E-9351-AB48C13DDC96}"/>
    <cellStyle name="Millares 5 5 4 2 2 4 3" xfId="43123" xr:uid="{80B30759-A64D-4073-871B-E9DF58CCCC49}"/>
    <cellStyle name="Millares 5 5 4 2 2 4 4" xfId="25618" xr:uid="{18D85534-490B-4CA5-9ED0-6C3DF49DB3ED}"/>
    <cellStyle name="Millares 5 5 4 2 2 5" xfId="12489" xr:uid="{64030931-BCEA-4E6A-B2C6-893ECEA1DAF6}"/>
    <cellStyle name="Millares 5 5 4 2 2 5 2" xfId="47499" xr:uid="{9EDF5D09-5579-4FEF-BC2B-46E1DC300F92}"/>
    <cellStyle name="Millares 5 5 4 2 2 5 3" xfId="29994" xr:uid="{6C4A7E1E-C02B-4DE4-9132-913694102E7B}"/>
    <cellStyle name="Millares 5 5 4 2 2 6" xfId="38747" xr:uid="{8D6319AD-B5F5-44A5-A42D-ABB09237A1F3}"/>
    <cellStyle name="Millares 5 5 4 2 2 7" xfId="21242" xr:uid="{929E425F-C90D-4845-B35D-57BA8AEFA025}"/>
    <cellStyle name="Millares 5 5 4 2 3" xfId="4280" xr:uid="{00000000-0005-0000-0000-0000B4180000}"/>
    <cellStyle name="Millares 5 5 4 2 3 2" xfId="6469" xr:uid="{00000000-0005-0000-0000-0000B5180000}"/>
    <cellStyle name="Millares 5 5 4 2 3 2 2" xfId="10846" xr:uid="{00000000-0005-0000-0000-0000B6180000}"/>
    <cellStyle name="Millares 5 5 4 2 3 2 2 2" xfId="19599" xr:uid="{71B08193-7598-4A6A-95B6-BF15D28DF433}"/>
    <cellStyle name="Millares 5 5 4 2 3 2 2 2 2" xfId="54609" xr:uid="{D0196DC9-7F90-47B9-A54C-01F5E3A8FE11}"/>
    <cellStyle name="Millares 5 5 4 2 3 2 2 2 3" xfId="37104" xr:uid="{8B58BA07-FE44-4869-B3F8-64B760ACDE27}"/>
    <cellStyle name="Millares 5 5 4 2 3 2 2 3" xfId="45857" xr:uid="{C75F236E-58FA-43C4-843A-2BB2B2CC0417}"/>
    <cellStyle name="Millares 5 5 4 2 3 2 2 4" xfId="28352" xr:uid="{DD388B1A-CEE5-4577-B848-DF3CC53B56AF}"/>
    <cellStyle name="Millares 5 5 4 2 3 2 3" xfId="15223" xr:uid="{305EA3EA-7EFB-45A9-A1D9-F35529830E59}"/>
    <cellStyle name="Millares 5 5 4 2 3 2 3 2" xfId="50233" xr:uid="{950E431B-3048-449D-8929-0AED59A636EB}"/>
    <cellStyle name="Millares 5 5 4 2 3 2 3 3" xfId="32728" xr:uid="{3074F96A-7B64-435E-A4B4-CA4E228D0CB5}"/>
    <cellStyle name="Millares 5 5 4 2 3 2 4" xfId="41481" xr:uid="{8E8D3023-6C9E-4679-BB83-8B3565AB045E}"/>
    <cellStyle name="Millares 5 5 4 2 3 2 5" xfId="23976" xr:uid="{80D62070-F5C7-451C-BE56-610684F69F39}"/>
    <cellStyle name="Millares 5 5 4 2 3 3" xfId="8658" xr:uid="{00000000-0005-0000-0000-0000B7180000}"/>
    <cellStyle name="Millares 5 5 4 2 3 3 2" xfId="17411" xr:uid="{527467AD-E658-4132-B085-84FE4BC805AB}"/>
    <cellStyle name="Millares 5 5 4 2 3 3 2 2" xfId="52421" xr:uid="{7DBEC796-EF6C-41DF-B800-6954DB64A998}"/>
    <cellStyle name="Millares 5 5 4 2 3 3 2 3" xfId="34916" xr:uid="{BB6D2129-ABAB-4058-B155-955263C40690}"/>
    <cellStyle name="Millares 5 5 4 2 3 3 3" xfId="43669" xr:uid="{52E49823-4FE1-42D1-94E3-A094546FDA35}"/>
    <cellStyle name="Millares 5 5 4 2 3 3 4" xfId="26164" xr:uid="{482B290B-64D8-47EA-BD49-E7EF4EB3C701}"/>
    <cellStyle name="Millares 5 5 4 2 3 4" xfId="13035" xr:uid="{A5AF84B9-483F-4683-94D2-57F4EAA51CB2}"/>
    <cellStyle name="Millares 5 5 4 2 3 4 2" xfId="48045" xr:uid="{8065B3C4-5C19-473B-8436-E6AE0330149F}"/>
    <cellStyle name="Millares 5 5 4 2 3 4 3" xfId="30540" xr:uid="{42A4FF04-D536-4048-A50A-4CA584527CCE}"/>
    <cellStyle name="Millares 5 5 4 2 3 5" xfId="39293" xr:uid="{5797E59F-BB03-410B-84C6-C1255574931D}"/>
    <cellStyle name="Millares 5 5 4 2 3 6" xfId="21788" xr:uid="{D8090474-B0A1-4BC1-8880-236D25A3347F}"/>
    <cellStyle name="Millares 5 5 4 2 4" xfId="5375" xr:uid="{00000000-0005-0000-0000-0000B8180000}"/>
    <cellStyle name="Millares 5 5 4 2 4 2" xfId="9752" xr:uid="{00000000-0005-0000-0000-0000B9180000}"/>
    <cellStyle name="Millares 5 5 4 2 4 2 2" xfId="18505" xr:uid="{02F87E6A-EC51-4C53-AB0A-3E047506DDF9}"/>
    <cellStyle name="Millares 5 5 4 2 4 2 2 2" xfId="53515" xr:uid="{30B10A0C-0219-4CAB-A0EE-866F19BE2543}"/>
    <cellStyle name="Millares 5 5 4 2 4 2 2 3" xfId="36010" xr:uid="{797A9311-6F1A-4396-AE50-504C7794603A}"/>
    <cellStyle name="Millares 5 5 4 2 4 2 3" xfId="44763" xr:uid="{38FEFE75-A298-4E85-BAE1-E88A2588A773}"/>
    <cellStyle name="Millares 5 5 4 2 4 2 4" xfId="27258" xr:uid="{8C915F4B-2928-42F0-B510-870EC051CA64}"/>
    <cellStyle name="Millares 5 5 4 2 4 3" xfId="14129" xr:uid="{E5E33E1B-4423-40AC-83AC-9465FE00DA04}"/>
    <cellStyle name="Millares 5 5 4 2 4 3 2" xfId="49139" xr:uid="{B4755A23-DE7B-456B-BC5C-2AD488BB3F5A}"/>
    <cellStyle name="Millares 5 5 4 2 4 3 3" xfId="31634" xr:uid="{9E01DA58-96E9-4E04-BDA3-94831FC5F0CC}"/>
    <cellStyle name="Millares 5 5 4 2 4 4" xfId="40387" xr:uid="{CC8D0E7D-279B-4A4C-9723-DEDA2580F614}"/>
    <cellStyle name="Millares 5 5 4 2 4 5" xfId="22882" xr:uid="{6A3C0685-BF19-422F-A309-AAE84716C09E}"/>
    <cellStyle name="Millares 5 5 4 2 5" xfId="7564" xr:uid="{00000000-0005-0000-0000-0000BA180000}"/>
    <cellStyle name="Millares 5 5 4 2 5 2" xfId="16317" xr:uid="{6C0C6822-48CC-4A0A-8E56-C479F5729D8B}"/>
    <cellStyle name="Millares 5 5 4 2 5 2 2" xfId="51327" xr:uid="{B712C0D3-8F4B-4F12-B92E-EFD77A63740F}"/>
    <cellStyle name="Millares 5 5 4 2 5 2 3" xfId="33822" xr:uid="{FD5E2F47-1750-4B2E-9690-78858B98CE05}"/>
    <cellStyle name="Millares 5 5 4 2 5 3" xfId="42575" xr:uid="{93646F95-330C-4CE6-946B-4E0B59DBDB86}"/>
    <cellStyle name="Millares 5 5 4 2 5 4" xfId="25070" xr:uid="{DA3333B8-BE71-4E41-B4C3-BCC7F63E85BB}"/>
    <cellStyle name="Millares 5 5 4 2 6" xfId="11941" xr:uid="{83FE41BB-5302-489C-9036-7B6E86760C4F}"/>
    <cellStyle name="Millares 5 5 4 2 6 2" xfId="46951" xr:uid="{F37190A7-12B0-4336-8085-06CB9C92076D}"/>
    <cellStyle name="Millares 5 5 4 2 6 3" xfId="29446" xr:uid="{B18A7002-9B9F-403D-B0EF-A40DB40F7481}"/>
    <cellStyle name="Millares 5 5 4 2 7" xfId="38199" xr:uid="{DAD82B23-160C-49CB-A382-FA3C72061E23}"/>
    <cellStyle name="Millares 5 5 4 2 8" xfId="20694" xr:uid="{A2274912-6A50-485C-BCBE-04384D46E619}"/>
    <cellStyle name="Millares 5 5 4 3" xfId="3458" xr:uid="{00000000-0005-0000-0000-0000BB180000}"/>
    <cellStyle name="Millares 5 5 4 3 2" xfId="4554" xr:uid="{00000000-0005-0000-0000-0000BC180000}"/>
    <cellStyle name="Millares 5 5 4 3 2 2" xfId="6743" xr:uid="{00000000-0005-0000-0000-0000BD180000}"/>
    <cellStyle name="Millares 5 5 4 3 2 2 2" xfId="11120" xr:uid="{00000000-0005-0000-0000-0000BE180000}"/>
    <cellStyle name="Millares 5 5 4 3 2 2 2 2" xfId="19873" xr:uid="{212F0F24-6405-4A3D-B016-84ABA30034CD}"/>
    <cellStyle name="Millares 5 5 4 3 2 2 2 2 2" xfId="54883" xr:uid="{58A7A9C9-A595-430F-9121-88E0D6D76970}"/>
    <cellStyle name="Millares 5 5 4 3 2 2 2 2 3" xfId="37378" xr:uid="{81BE7E82-CB4F-4407-AB35-134B37E4DE97}"/>
    <cellStyle name="Millares 5 5 4 3 2 2 2 3" xfId="46131" xr:uid="{C5F406C3-D496-4B69-9884-6887E3E8B5A5}"/>
    <cellStyle name="Millares 5 5 4 3 2 2 2 4" xfId="28626" xr:uid="{0F203A81-CE22-439D-892A-01E8BB79979B}"/>
    <cellStyle name="Millares 5 5 4 3 2 2 3" xfId="15497" xr:uid="{B4465584-773B-41AE-828C-A5157DD1B77B}"/>
    <cellStyle name="Millares 5 5 4 3 2 2 3 2" xfId="50507" xr:uid="{49E53A02-AD9B-4760-9E4F-299795A9188A}"/>
    <cellStyle name="Millares 5 5 4 3 2 2 3 3" xfId="33002" xr:uid="{7CFF2A97-0693-4EA1-9257-2C25501B4896}"/>
    <cellStyle name="Millares 5 5 4 3 2 2 4" xfId="41755" xr:uid="{D2DAF224-74C4-4268-8884-48E84E8E0FA2}"/>
    <cellStyle name="Millares 5 5 4 3 2 2 5" xfId="24250" xr:uid="{F6B54B80-7E32-4F61-844C-8631129E400E}"/>
    <cellStyle name="Millares 5 5 4 3 2 3" xfId="8932" xr:uid="{00000000-0005-0000-0000-0000BF180000}"/>
    <cellStyle name="Millares 5 5 4 3 2 3 2" xfId="17685" xr:uid="{F8707934-02B0-47AD-8C8C-51A23361206E}"/>
    <cellStyle name="Millares 5 5 4 3 2 3 2 2" xfId="52695" xr:uid="{3BF45BCF-9A36-4131-A208-76E2B7B718F6}"/>
    <cellStyle name="Millares 5 5 4 3 2 3 2 3" xfId="35190" xr:uid="{187DFF86-94FD-409A-9776-536928E2EEE9}"/>
    <cellStyle name="Millares 5 5 4 3 2 3 3" xfId="43943" xr:uid="{E829B62C-BC4E-4EDE-94D7-AD45E7737EFD}"/>
    <cellStyle name="Millares 5 5 4 3 2 3 4" xfId="26438" xr:uid="{C4463F2C-AB06-4D43-AB57-D6FD36B02C9B}"/>
    <cellStyle name="Millares 5 5 4 3 2 4" xfId="13309" xr:uid="{2CFC5318-D428-46D7-98F5-A4C84719F6A6}"/>
    <cellStyle name="Millares 5 5 4 3 2 4 2" xfId="48319" xr:uid="{F2C53C1B-9EE8-42D5-8B11-6B63E714E3BA}"/>
    <cellStyle name="Millares 5 5 4 3 2 4 3" xfId="30814" xr:uid="{25350EE1-8D51-46E8-89B1-8A33B8ABB37C}"/>
    <cellStyle name="Millares 5 5 4 3 2 5" xfId="39567" xr:uid="{D30C220B-428F-41D2-9BFF-6DBD299A72B1}"/>
    <cellStyle name="Millares 5 5 4 3 2 6" xfId="22062" xr:uid="{FF7A79BF-78E5-4D17-B973-90D4E671BF7D}"/>
    <cellStyle name="Millares 5 5 4 3 3" xfId="5649" xr:uid="{00000000-0005-0000-0000-0000C0180000}"/>
    <cellStyle name="Millares 5 5 4 3 3 2" xfId="10026" xr:uid="{00000000-0005-0000-0000-0000C1180000}"/>
    <cellStyle name="Millares 5 5 4 3 3 2 2" xfId="18779" xr:uid="{A9700B0E-4F3D-44B2-ACD7-684BC4358D4C}"/>
    <cellStyle name="Millares 5 5 4 3 3 2 2 2" xfId="53789" xr:uid="{40773141-D0A7-46BA-89C4-CE480C2665C1}"/>
    <cellStyle name="Millares 5 5 4 3 3 2 2 3" xfId="36284" xr:uid="{33E3D064-334A-4D41-8CB0-89DE8321772A}"/>
    <cellStyle name="Millares 5 5 4 3 3 2 3" xfId="45037" xr:uid="{0499D2E3-3E10-4DC1-97A5-EFD96F82992F}"/>
    <cellStyle name="Millares 5 5 4 3 3 2 4" xfId="27532" xr:uid="{C5831938-5437-4DF5-BD21-5C7854C2C8D7}"/>
    <cellStyle name="Millares 5 5 4 3 3 3" xfId="14403" xr:uid="{9B5F2D2B-EB81-41A4-89F6-A4EB9D1DEFA5}"/>
    <cellStyle name="Millares 5 5 4 3 3 3 2" xfId="49413" xr:uid="{88D2A99F-ABD3-423F-88BA-DE2E07736EEE}"/>
    <cellStyle name="Millares 5 5 4 3 3 3 3" xfId="31908" xr:uid="{7ABAEFBA-CFF0-4AE6-AAD9-A6AB1724EE47}"/>
    <cellStyle name="Millares 5 5 4 3 3 4" xfId="40661" xr:uid="{3A98D1B1-A5F5-4A4C-9DC2-7F36E2749AF2}"/>
    <cellStyle name="Millares 5 5 4 3 3 5" xfId="23156" xr:uid="{288ABDC7-0615-4170-B507-7CCBEF4440EE}"/>
    <cellStyle name="Millares 5 5 4 3 4" xfId="7838" xr:uid="{00000000-0005-0000-0000-0000C2180000}"/>
    <cellStyle name="Millares 5 5 4 3 4 2" xfId="16591" xr:uid="{48B9E46B-144E-455F-A368-D011A697CFD7}"/>
    <cellStyle name="Millares 5 5 4 3 4 2 2" xfId="51601" xr:uid="{066AB3EB-BDAA-4EC8-A225-2E2268948763}"/>
    <cellStyle name="Millares 5 5 4 3 4 2 3" xfId="34096" xr:uid="{7ADC198B-2591-4C0C-A94B-3D3CBD85838E}"/>
    <cellStyle name="Millares 5 5 4 3 4 3" xfId="42849" xr:uid="{9C1AFF60-B596-4058-ACB7-4D787D3B2322}"/>
    <cellStyle name="Millares 5 5 4 3 4 4" xfId="25344" xr:uid="{423C70AC-15D4-43B4-B4A0-71E541BD6769}"/>
    <cellStyle name="Millares 5 5 4 3 5" xfId="12215" xr:uid="{0FD2A247-C3BD-4383-8A62-BBB80174EA55}"/>
    <cellStyle name="Millares 5 5 4 3 5 2" xfId="47225" xr:uid="{406D7A3A-CF67-4B41-9D3E-8E3B92435C60}"/>
    <cellStyle name="Millares 5 5 4 3 5 3" xfId="29720" xr:uid="{4DDF8B4F-C240-4DA0-AD03-DECD10EB827A}"/>
    <cellStyle name="Millares 5 5 4 3 6" xfId="38473" xr:uid="{230279C5-7D64-4253-BBD9-ECA7E836B6E4}"/>
    <cellStyle name="Millares 5 5 4 3 7" xfId="20968" xr:uid="{B193208D-7AE7-4F3D-9742-513C8D78917E}"/>
    <cellStyle name="Millares 5 5 4 4" xfId="4006" xr:uid="{00000000-0005-0000-0000-0000C3180000}"/>
    <cellStyle name="Millares 5 5 4 4 2" xfId="6195" xr:uid="{00000000-0005-0000-0000-0000C4180000}"/>
    <cellStyle name="Millares 5 5 4 4 2 2" xfId="10572" xr:uid="{00000000-0005-0000-0000-0000C5180000}"/>
    <cellStyle name="Millares 5 5 4 4 2 2 2" xfId="19325" xr:uid="{C73072B7-602C-4623-9F83-1E05D8B81FC2}"/>
    <cellStyle name="Millares 5 5 4 4 2 2 2 2" xfId="54335" xr:uid="{04BC6E90-3A79-427B-A71C-1C280328901D}"/>
    <cellStyle name="Millares 5 5 4 4 2 2 2 3" xfId="36830" xr:uid="{9E5C1B52-1C24-49EE-8DB7-76FE0CF2169F}"/>
    <cellStyle name="Millares 5 5 4 4 2 2 3" xfId="45583" xr:uid="{0EB19181-1279-42C2-BBDE-8005DE536BD8}"/>
    <cellStyle name="Millares 5 5 4 4 2 2 4" xfId="28078" xr:uid="{3E1C497F-1BB0-4D73-A513-6D72B5895759}"/>
    <cellStyle name="Millares 5 5 4 4 2 3" xfId="14949" xr:uid="{7A6A7F98-D225-40CF-8CD4-15AAB74D3352}"/>
    <cellStyle name="Millares 5 5 4 4 2 3 2" xfId="49959" xr:uid="{644B8213-8C1C-48F4-9CC2-6493E7A62308}"/>
    <cellStyle name="Millares 5 5 4 4 2 3 3" xfId="32454" xr:uid="{BC7946C9-2829-4048-B9A3-F8F9A759E778}"/>
    <cellStyle name="Millares 5 5 4 4 2 4" xfId="41207" xr:uid="{9C71F3D3-2556-4B6A-8D11-A52334CB10CA}"/>
    <cellStyle name="Millares 5 5 4 4 2 5" xfId="23702" xr:uid="{D83D19D7-FBC4-4EE6-865B-D5EA60DE6DEB}"/>
    <cellStyle name="Millares 5 5 4 4 3" xfId="8384" xr:uid="{00000000-0005-0000-0000-0000C6180000}"/>
    <cellStyle name="Millares 5 5 4 4 3 2" xfId="17137" xr:uid="{AEF6B4B7-9646-4EBC-9AC5-C994AC1BA40A}"/>
    <cellStyle name="Millares 5 5 4 4 3 2 2" xfId="52147" xr:uid="{6BC952CF-8A77-46D3-929C-FEDE12264186}"/>
    <cellStyle name="Millares 5 5 4 4 3 2 3" xfId="34642" xr:uid="{FDF15804-6F16-41CD-9B94-A160231F97B8}"/>
    <cellStyle name="Millares 5 5 4 4 3 3" xfId="43395" xr:uid="{9CC9B15A-21C8-4C78-9434-A9EFC45C1E8D}"/>
    <cellStyle name="Millares 5 5 4 4 3 4" xfId="25890" xr:uid="{C0EF4426-8614-4E0A-BAD1-DBD41661D8BD}"/>
    <cellStyle name="Millares 5 5 4 4 4" xfId="12761" xr:uid="{680A5977-2325-4FE7-B081-AD45460B3E66}"/>
    <cellStyle name="Millares 5 5 4 4 4 2" xfId="47771" xr:uid="{D16EC623-4108-49F5-86B3-15FC84CA403D}"/>
    <cellStyle name="Millares 5 5 4 4 4 3" xfId="30266" xr:uid="{496C1CA0-B5C6-45D8-8CDA-6AED6A3246BF}"/>
    <cellStyle name="Millares 5 5 4 4 5" xfId="39019" xr:uid="{9EAEF916-7113-4080-B856-FF7231DAC5FD}"/>
    <cellStyle name="Millares 5 5 4 4 6" xfId="21514" xr:uid="{5D236C15-9D5F-4702-B17D-726E409608BB}"/>
    <cellStyle name="Millares 5 5 4 5" xfId="5101" xr:uid="{00000000-0005-0000-0000-0000C7180000}"/>
    <cellStyle name="Millares 5 5 4 5 2" xfId="9478" xr:uid="{00000000-0005-0000-0000-0000C8180000}"/>
    <cellStyle name="Millares 5 5 4 5 2 2" xfId="18231" xr:uid="{46D79138-2665-4858-B68E-8C8A74279EFF}"/>
    <cellStyle name="Millares 5 5 4 5 2 2 2" xfId="53241" xr:uid="{8FFE6503-3180-43C4-B8CD-85AAA25F4E75}"/>
    <cellStyle name="Millares 5 5 4 5 2 2 3" xfId="35736" xr:uid="{11D4243E-F684-4096-81EA-3BC8F9C03B09}"/>
    <cellStyle name="Millares 5 5 4 5 2 3" xfId="44489" xr:uid="{7F0E9E21-5641-41C1-87A0-DB932C9882DA}"/>
    <cellStyle name="Millares 5 5 4 5 2 4" xfId="26984" xr:uid="{E77C628B-FA23-4D56-AF06-86AA2D7212CF}"/>
    <cellStyle name="Millares 5 5 4 5 3" xfId="13855" xr:uid="{A5A43C07-6E73-4408-A43D-50810437A7B0}"/>
    <cellStyle name="Millares 5 5 4 5 3 2" xfId="48865" xr:uid="{77AC949E-E60D-401D-8ACD-FC7C0D1BE82D}"/>
    <cellStyle name="Millares 5 5 4 5 3 3" xfId="31360" xr:uid="{CD39238A-4DFB-4719-B41B-E0ABBF7B0944}"/>
    <cellStyle name="Millares 5 5 4 5 4" xfId="40113" xr:uid="{A729D847-35A6-4CB8-BBED-C2C893C11938}"/>
    <cellStyle name="Millares 5 5 4 5 5" xfId="22608" xr:uid="{92E6A444-A51C-4158-B0D0-CA2419EC084E}"/>
    <cellStyle name="Millares 5 5 4 6" xfId="7290" xr:uid="{00000000-0005-0000-0000-0000C9180000}"/>
    <cellStyle name="Millares 5 5 4 6 2" xfId="16043" xr:uid="{C707AEEE-FE53-4F7E-B675-F059D51D94E7}"/>
    <cellStyle name="Millares 5 5 4 6 2 2" xfId="51053" xr:uid="{F804C6CE-AADE-4316-902B-F6FEACCAF345}"/>
    <cellStyle name="Millares 5 5 4 6 2 3" xfId="33548" xr:uid="{DD3B29A3-467E-483B-AAB9-2E1D01DF9A4C}"/>
    <cellStyle name="Millares 5 5 4 6 3" xfId="42301" xr:uid="{9108ECE2-B09E-47A5-8F57-A229BBE24FB4}"/>
    <cellStyle name="Millares 5 5 4 6 4" xfId="24796" xr:uid="{11F14B01-241E-49C6-B2CB-83DC6633D3B2}"/>
    <cellStyle name="Millares 5 5 4 7" xfId="11667" xr:uid="{F0FB7EA9-1967-4FC8-820F-DBB0C6B71829}"/>
    <cellStyle name="Millares 5 5 4 7 2" xfId="46677" xr:uid="{485C6D2E-6654-4B76-8BEC-7DEB328D2DC0}"/>
    <cellStyle name="Millares 5 5 4 7 3" xfId="29172" xr:uid="{1CE0CF81-D7A0-41DB-8E31-D332F5CD9A79}"/>
    <cellStyle name="Millares 5 5 4 8" xfId="37925" xr:uid="{DBF3C4F9-E12D-4F2F-B6AF-BB2F2853F923}"/>
    <cellStyle name="Millares 5 5 4 9" xfId="20420" xr:uid="{73CE46E0-E6D3-435C-A6BD-8A97060C11D4}"/>
    <cellStyle name="Millares 5 5 5" xfId="3129" xr:uid="{00000000-0005-0000-0000-0000CA180000}"/>
    <cellStyle name="Millares 5 5 5 2" xfId="3683" xr:uid="{00000000-0005-0000-0000-0000CB180000}"/>
    <cellStyle name="Millares 5 5 5 2 2" xfId="4779" xr:uid="{00000000-0005-0000-0000-0000CC180000}"/>
    <cellStyle name="Millares 5 5 5 2 2 2" xfId="6968" xr:uid="{00000000-0005-0000-0000-0000CD180000}"/>
    <cellStyle name="Millares 5 5 5 2 2 2 2" xfId="11345" xr:uid="{00000000-0005-0000-0000-0000CE180000}"/>
    <cellStyle name="Millares 5 5 5 2 2 2 2 2" xfId="20098" xr:uid="{9722CF39-71DF-4AB9-BDE7-6F7A75265FD9}"/>
    <cellStyle name="Millares 5 5 5 2 2 2 2 2 2" xfId="55108" xr:uid="{7047A82B-C223-4C11-813A-6F43F1E1B9D1}"/>
    <cellStyle name="Millares 5 5 5 2 2 2 2 2 3" xfId="37603" xr:uid="{D833FC75-7F10-42FD-9BA8-1275E425D28F}"/>
    <cellStyle name="Millares 5 5 5 2 2 2 2 3" xfId="46356" xr:uid="{D959A521-1265-490F-B517-37EE9EE5E709}"/>
    <cellStyle name="Millares 5 5 5 2 2 2 2 4" xfId="28851" xr:uid="{8F709EE1-EE63-4D46-AFC7-3C3A3923E211}"/>
    <cellStyle name="Millares 5 5 5 2 2 2 3" xfId="15722" xr:uid="{D2560312-A67A-4F54-9C5E-B2F737E5B6DA}"/>
    <cellStyle name="Millares 5 5 5 2 2 2 3 2" xfId="50732" xr:uid="{8811EE30-B78A-451D-B287-06FC66F9F255}"/>
    <cellStyle name="Millares 5 5 5 2 2 2 3 3" xfId="33227" xr:uid="{F711C994-0FCF-443D-8570-C47B9A9898B3}"/>
    <cellStyle name="Millares 5 5 5 2 2 2 4" xfId="41980" xr:uid="{EEF0EC5C-884E-4318-B07D-4CDC9E1E3DE0}"/>
    <cellStyle name="Millares 5 5 5 2 2 2 5" xfId="24475" xr:uid="{84860056-5BE9-44A4-B799-070CCB6BF923}"/>
    <cellStyle name="Millares 5 5 5 2 2 3" xfId="9157" xr:uid="{00000000-0005-0000-0000-0000CF180000}"/>
    <cellStyle name="Millares 5 5 5 2 2 3 2" xfId="17910" xr:uid="{E68928C0-E100-4BC2-80BE-EE54E4D343A9}"/>
    <cellStyle name="Millares 5 5 5 2 2 3 2 2" xfId="52920" xr:uid="{D214111A-E55F-4647-9227-6EBED00D8922}"/>
    <cellStyle name="Millares 5 5 5 2 2 3 2 3" xfId="35415" xr:uid="{E1385006-C961-48E8-86BC-8842968DBB41}"/>
    <cellStyle name="Millares 5 5 5 2 2 3 3" xfId="44168" xr:uid="{8F6C15B0-6E42-4AA5-8681-3022C159180C}"/>
    <cellStyle name="Millares 5 5 5 2 2 3 4" xfId="26663" xr:uid="{F376479A-19AC-4098-B985-4EF05361E465}"/>
    <cellStyle name="Millares 5 5 5 2 2 4" xfId="13534" xr:uid="{3DABA738-057C-45AB-9963-E13F720747EE}"/>
    <cellStyle name="Millares 5 5 5 2 2 4 2" xfId="48544" xr:uid="{3E37125A-0BD7-4B03-BC4E-E54BDC79111A}"/>
    <cellStyle name="Millares 5 5 5 2 2 4 3" xfId="31039" xr:uid="{5A3AD48A-F6FE-450D-81E1-FF708B0F69A4}"/>
    <cellStyle name="Millares 5 5 5 2 2 5" xfId="39792" xr:uid="{AF026429-97A0-43BC-AB02-3ED3B006F7DA}"/>
    <cellStyle name="Millares 5 5 5 2 2 6" xfId="22287" xr:uid="{7DB67CC0-7F82-47FA-B033-90016EC654DA}"/>
    <cellStyle name="Millares 5 5 5 2 3" xfId="5874" xr:uid="{00000000-0005-0000-0000-0000D0180000}"/>
    <cellStyle name="Millares 5 5 5 2 3 2" xfId="10251" xr:uid="{00000000-0005-0000-0000-0000D1180000}"/>
    <cellStyle name="Millares 5 5 5 2 3 2 2" xfId="19004" xr:uid="{5DC98710-DC12-4820-987C-7177B9F9ED25}"/>
    <cellStyle name="Millares 5 5 5 2 3 2 2 2" xfId="54014" xr:uid="{F0F4E74E-0CAB-4746-93E2-68B98B82B526}"/>
    <cellStyle name="Millares 5 5 5 2 3 2 2 3" xfId="36509" xr:uid="{538D49F3-1AF4-446C-B92F-5E3B69E1C609}"/>
    <cellStyle name="Millares 5 5 5 2 3 2 3" xfId="45262" xr:uid="{D5E608C5-99F6-4E95-AF4B-6C7AAEE3394D}"/>
    <cellStyle name="Millares 5 5 5 2 3 2 4" xfId="27757" xr:uid="{1A540204-2E93-4513-B07D-58C559EE8F9B}"/>
    <cellStyle name="Millares 5 5 5 2 3 3" xfId="14628" xr:uid="{949FF70D-6910-4ECA-8BA5-4815479F5391}"/>
    <cellStyle name="Millares 5 5 5 2 3 3 2" xfId="49638" xr:uid="{9246B5CD-E916-42F3-BA14-916977445C12}"/>
    <cellStyle name="Millares 5 5 5 2 3 3 3" xfId="32133" xr:uid="{E381B135-DAE7-45AA-81D4-AF0E3864F11D}"/>
    <cellStyle name="Millares 5 5 5 2 3 4" xfId="40886" xr:uid="{DB758615-24AB-4267-8AE4-B69A613BE324}"/>
    <cellStyle name="Millares 5 5 5 2 3 5" xfId="23381" xr:uid="{92731A42-A014-48F8-AD3E-754A1740D5CF}"/>
    <cellStyle name="Millares 5 5 5 2 4" xfId="8063" xr:uid="{00000000-0005-0000-0000-0000D2180000}"/>
    <cellStyle name="Millares 5 5 5 2 4 2" xfId="16816" xr:uid="{91ECE6DD-842D-4FD0-A4CC-41ADEF631AF9}"/>
    <cellStyle name="Millares 5 5 5 2 4 2 2" xfId="51826" xr:uid="{C1B758F1-3226-4E54-B270-45E6D103CB08}"/>
    <cellStyle name="Millares 5 5 5 2 4 2 3" xfId="34321" xr:uid="{3D61E76A-AB44-40BE-ABC2-705C534DACD0}"/>
    <cellStyle name="Millares 5 5 5 2 4 3" xfId="43074" xr:uid="{B2955FDA-D59E-4138-B955-B09DBFE9ABEE}"/>
    <cellStyle name="Millares 5 5 5 2 4 4" xfId="25569" xr:uid="{CE5E501E-E772-47D8-9819-2A09EA12161C}"/>
    <cellStyle name="Millares 5 5 5 2 5" xfId="12440" xr:uid="{3BC4D4E6-0F3C-4792-BDA0-60C35D7A1CE6}"/>
    <cellStyle name="Millares 5 5 5 2 5 2" xfId="47450" xr:uid="{78C2B639-899D-471B-9273-B8616D2D8F4D}"/>
    <cellStyle name="Millares 5 5 5 2 5 3" xfId="29945" xr:uid="{301D25C0-C5AE-4845-AF07-0057589C79E5}"/>
    <cellStyle name="Millares 5 5 5 2 6" xfId="38698" xr:uid="{750E53E5-98C2-40F8-A51C-F36F2BD4D6EC}"/>
    <cellStyle name="Millares 5 5 5 2 7" xfId="21193" xr:uid="{75895D86-B3D5-4959-8FA6-5281F9760F2D}"/>
    <cellStyle name="Millares 5 5 5 3" xfId="4231" xr:uid="{00000000-0005-0000-0000-0000D3180000}"/>
    <cellStyle name="Millares 5 5 5 3 2" xfId="6420" xr:uid="{00000000-0005-0000-0000-0000D4180000}"/>
    <cellStyle name="Millares 5 5 5 3 2 2" xfId="10797" xr:uid="{00000000-0005-0000-0000-0000D5180000}"/>
    <cellStyle name="Millares 5 5 5 3 2 2 2" xfId="19550" xr:uid="{1CBFA388-1FB9-4307-A2B8-2F09CB2FB4E0}"/>
    <cellStyle name="Millares 5 5 5 3 2 2 2 2" xfId="54560" xr:uid="{E646BB66-EA04-4A0D-9216-6620E3DB1428}"/>
    <cellStyle name="Millares 5 5 5 3 2 2 2 3" xfId="37055" xr:uid="{880CC2FD-7A52-4EFF-895D-AD44963E7591}"/>
    <cellStyle name="Millares 5 5 5 3 2 2 3" xfId="45808" xr:uid="{CEFE94ED-7CC0-465C-8291-1B7ACAE675C4}"/>
    <cellStyle name="Millares 5 5 5 3 2 2 4" xfId="28303" xr:uid="{E2A4F011-1A08-466F-924C-A7865BF96CBA}"/>
    <cellStyle name="Millares 5 5 5 3 2 3" xfId="15174" xr:uid="{5AC706B0-4504-4D93-8B61-559B5BCA38EA}"/>
    <cellStyle name="Millares 5 5 5 3 2 3 2" xfId="50184" xr:uid="{D06CBA53-DD04-4713-A992-FB31927B1E6F}"/>
    <cellStyle name="Millares 5 5 5 3 2 3 3" xfId="32679" xr:uid="{3F785812-6730-426E-93BC-B4867F264990}"/>
    <cellStyle name="Millares 5 5 5 3 2 4" xfId="41432" xr:uid="{F8526AA8-C4C7-4A08-A6C8-80ED08A78271}"/>
    <cellStyle name="Millares 5 5 5 3 2 5" xfId="23927" xr:uid="{589649F9-9AF8-4B3C-854D-BA91C7177CF2}"/>
    <cellStyle name="Millares 5 5 5 3 3" xfId="8609" xr:uid="{00000000-0005-0000-0000-0000D6180000}"/>
    <cellStyle name="Millares 5 5 5 3 3 2" xfId="17362" xr:uid="{6FB63327-0C4B-484F-A14F-9FE0D4D7A437}"/>
    <cellStyle name="Millares 5 5 5 3 3 2 2" xfId="52372" xr:uid="{AF2264D6-D731-4728-818A-C34EFA94BC81}"/>
    <cellStyle name="Millares 5 5 5 3 3 2 3" xfId="34867" xr:uid="{B4A90B9D-DFD9-4E5C-BB7A-C112D83BDE21}"/>
    <cellStyle name="Millares 5 5 5 3 3 3" xfId="43620" xr:uid="{AEDBDF7E-A785-4AB6-8DAF-E5E65F24E8E7}"/>
    <cellStyle name="Millares 5 5 5 3 3 4" xfId="26115" xr:uid="{7F7A0EE8-2C9C-4B46-97B2-010097B41093}"/>
    <cellStyle name="Millares 5 5 5 3 4" xfId="12986" xr:uid="{D844DD10-E871-4887-88A4-AD8CDCF7AB1D}"/>
    <cellStyle name="Millares 5 5 5 3 4 2" xfId="47996" xr:uid="{29A1432B-0E14-4B08-9CAA-F3A9CD269D1D}"/>
    <cellStyle name="Millares 5 5 5 3 4 3" xfId="30491" xr:uid="{199B24AC-6B03-4A3E-80AE-59C2FBF96331}"/>
    <cellStyle name="Millares 5 5 5 3 5" xfId="39244" xr:uid="{BBAF4F22-8372-47C2-B283-CB5E660568FC}"/>
    <cellStyle name="Millares 5 5 5 3 6" xfId="21739" xr:uid="{7A3A1908-BB8E-4363-93FD-99B5CFB78C2C}"/>
    <cellStyle name="Millares 5 5 5 4" xfId="5326" xr:uid="{00000000-0005-0000-0000-0000D7180000}"/>
    <cellStyle name="Millares 5 5 5 4 2" xfId="9703" xr:uid="{00000000-0005-0000-0000-0000D8180000}"/>
    <cellStyle name="Millares 5 5 5 4 2 2" xfId="18456" xr:uid="{738054C0-EA07-4CD5-92C1-C8C191FA9E82}"/>
    <cellStyle name="Millares 5 5 5 4 2 2 2" xfId="53466" xr:uid="{985B6957-5053-40C8-A4FE-76EBFCA05A10}"/>
    <cellStyle name="Millares 5 5 5 4 2 2 3" xfId="35961" xr:uid="{55F99E45-87A0-4305-9615-7DF31F57AB62}"/>
    <cellStyle name="Millares 5 5 5 4 2 3" xfId="44714" xr:uid="{76519030-3696-4CBD-A5A6-292D069DBFE7}"/>
    <cellStyle name="Millares 5 5 5 4 2 4" xfId="27209" xr:uid="{B48B55D6-DCDE-4996-8C65-83308AF85B7A}"/>
    <cellStyle name="Millares 5 5 5 4 3" xfId="14080" xr:uid="{BF736F66-1392-42BE-8392-5E3B4F3C0230}"/>
    <cellStyle name="Millares 5 5 5 4 3 2" xfId="49090" xr:uid="{0CE3CA8A-F78E-4C15-99A6-F2B9AADA4761}"/>
    <cellStyle name="Millares 5 5 5 4 3 3" xfId="31585" xr:uid="{0C9F095F-B0BC-4B81-9047-1C490A9A5A3D}"/>
    <cellStyle name="Millares 5 5 5 4 4" xfId="40338" xr:uid="{73A1F2EE-F09C-4246-8037-DA68AEC79321}"/>
    <cellStyle name="Millares 5 5 5 4 5" xfId="22833" xr:uid="{38A7C1C3-7C9B-4A0F-B7B7-7CB803119B53}"/>
    <cellStyle name="Millares 5 5 5 5" xfId="7515" xr:uid="{00000000-0005-0000-0000-0000D9180000}"/>
    <cellStyle name="Millares 5 5 5 5 2" xfId="16268" xr:uid="{A42EA4E8-5807-4F65-A5FC-290AAE78C6C9}"/>
    <cellStyle name="Millares 5 5 5 5 2 2" xfId="51278" xr:uid="{8C2ED0CD-A63E-4148-98CA-AD3D3EA027F7}"/>
    <cellStyle name="Millares 5 5 5 5 2 3" xfId="33773" xr:uid="{2B8FE745-3BDE-48E5-94AC-4854BC166AA0}"/>
    <cellStyle name="Millares 5 5 5 5 3" xfId="42526" xr:uid="{6FFE8DE5-C386-4232-A108-8A37171BA303}"/>
    <cellStyle name="Millares 5 5 5 5 4" xfId="25021" xr:uid="{E73B01B6-756D-456A-9D60-A3AAF7DF198A}"/>
    <cellStyle name="Millares 5 5 5 6" xfId="11892" xr:uid="{B1BD6C47-4204-46F3-B3F2-E57BEE5A4E43}"/>
    <cellStyle name="Millares 5 5 5 6 2" xfId="46902" xr:uid="{63E64E3F-1CF2-42BD-99D7-512F1D493C74}"/>
    <cellStyle name="Millares 5 5 5 6 3" xfId="29397" xr:uid="{CBCFE977-BA25-4DD6-A143-47EFEDCB7015}"/>
    <cellStyle name="Millares 5 5 5 7" xfId="38150" xr:uid="{857A7D35-39EE-4984-BD03-EBF961250F1D}"/>
    <cellStyle name="Millares 5 5 5 8" xfId="20645" xr:uid="{9E2876AC-732A-44D4-BB7F-1022680923F7}"/>
    <cellStyle name="Millares 5 5 6" xfId="3408" xr:uid="{00000000-0005-0000-0000-0000DA180000}"/>
    <cellStyle name="Millares 5 5 6 2" xfId="4505" xr:uid="{00000000-0005-0000-0000-0000DB180000}"/>
    <cellStyle name="Millares 5 5 6 2 2" xfId="6694" xr:uid="{00000000-0005-0000-0000-0000DC180000}"/>
    <cellStyle name="Millares 5 5 6 2 2 2" xfId="11071" xr:uid="{00000000-0005-0000-0000-0000DD180000}"/>
    <cellStyle name="Millares 5 5 6 2 2 2 2" xfId="19824" xr:uid="{59ABD23E-5BA4-4DF8-BACA-1AB2B8FF71F2}"/>
    <cellStyle name="Millares 5 5 6 2 2 2 2 2" xfId="54834" xr:uid="{69B1C963-A50E-4153-8962-51D393A759F1}"/>
    <cellStyle name="Millares 5 5 6 2 2 2 2 3" xfId="37329" xr:uid="{13610AF7-95D9-4D23-B5B7-3E84A8F387B8}"/>
    <cellStyle name="Millares 5 5 6 2 2 2 3" xfId="46082" xr:uid="{260758C6-4EF2-479D-B3CD-7281ED9741CE}"/>
    <cellStyle name="Millares 5 5 6 2 2 2 4" xfId="28577" xr:uid="{1B555C26-398F-44E6-B434-BD8EAF2EE01E}"/>
    <cellStyle name="Millares 5 5 6 2 2 3" xfId="15448" xr:uid="{A7CAD7E5-3A4E-4C2A-A063-282F68E1A81D}"/>
    <cellStyle name="Millares 5 5 6 2 2 3 2" xfId="50458" xr:uid="{4134EECE-4EF4-4FE0-91C1-5146C7FB9A7F}"/>
    <cellStyle name="Millares 5 5 6 2 2 3 3" xfId="32953" xr:uid="{12152B70-C816-4F4A-9133-AC11F5C5AC31}"/>
    <cellStyle name="Millares 5 5 6 2 2 4" xfId="41706" xr:uid="{E45F7711-F4B0-4EEE-B435-19936C8F79A7}"/>
    <cellStyle name="Millares 5 5 6 2 2 5" xfId="24201" xr:uid="{03E4E86A-B0BC-452F-B151-BD2AA503C61D}"/>
    <cellStyle name="Millares 5 5 6 2 3" xfId="8883" xr:uid="{00000000-0005-0000-0000-0000DE180000}"/>
    <cellStyle name="Millares 5 5 6 2 3 2" xfId="17636" xr:uid="{40034A91-70B0-4820-BED1-72C277BD11E1}"/>
    <cellStyle name="Millares 5 5 6 2 3 2 2" xfId="52646" xr:uid="{C81CBF11-4287-4873-881B-B52DE8BC9A61}"/>
    <cellStyle name="Millares 5 5 6 2 3 2 3" xfId="35141" xr:uid="{49948D75-76A4-4CB1-8CC6-7777709D9727}"/>
    <cellStyle name="Millares 5 5 6 2 3 3" xfId="43894" xr:uid="{519F656B-1EC8-4580-B8B1-DA8F6ED34148}"/>
    <cellStyle name="Millares 5 5 6 2 3 4" xfId="26389" xr:uid="{8756797A-2088-4ADE-8A04-AD87843E45B0}"/>
    <cellStyle name="Millares 5 5 6 2 4" xfId="13260" xr:uid="{AA27594A-C676-4852-85EA-B0A454B6483A}"/>
    <cellStyle name="Millares 5 5 6 2 4 2" xfId="48270" xr:uid="{E7CA8F73-9D09-49A1-9C3F-249D80773E88}"/>
    <cellStyle name="Millares 5 5 6 2 4 3" xfId="30765" xr:uid="{1E06C19B-4192-404A-9D9E-72F014EF333E}"/>
    <cellStyle name="Millares 5 5 6 2 5" xfId="39518" xr:uid="{C3AD6FA3-1066-4109-BD24-9AA446A9CEFE}"/>
    <cellStyle name="Millares 5 5 6 2 6" xfId="22013" xr:uid="{044E0AD6-44EC-4652-9841-C52B39B80759}"/>
    <cellStyle name="Millares 5 5 6 3" xfId="5600" xr:uid="{00000000-0005-0000-0000-0000DF180000}"/>
    <cellStyle name="Millares 5 5 6 3 2" xfId="9977" xr:uid="{00000000-0005-0000-0000-0000E0180000}"/>
    <cellStyle name="Millares 5 5 6 3 2 2" xfId="18730" xr:uid="{261D22DB-5E03-490D-8AA0-404BC785AE36}"/>
    <cellStyle name="Millares 5 5 6 3 2 2 2" xfId="53740" xr:uid="{F03851FD-878F-4B66-BA59-34DCB78EB282}"/>
    <cellStyle name="Millares 5 5 6 3 2 2 3" xfId="36235" xr:uid="{88D9F0EE-0A79-4776-ABDD-E383BE67982A}"/>
    <cellStyle name="Millares 5 5 6 3 2 3" xfId="44988" xr:uid="{BEAA2058-83E0-4AA6-ABF1-10CE61028252}"/>
    <cellStyle name="Millares 5 5 6 3 2 4" xfId="27483" xr:uid="{0B7FB683-FA61-4221-AFC3-6AE2F35308E3}"/>
    <cellStyle name="Millares 5 5 6 3 3" xfId="14354" xr:uid="{624D0460-1480-47BC-AA8F-56A02DF9473E}"/>
    <cellStyle name="Millares 5 5 6 3 3 2" xfId="49364" xr:uid="{067BD80D-A6F3-41DC-B318-19CA76FE9EDD}"/>
    <cellStyle name="Millares 5 5 6 3 3 3" xfId="31859" xr:uid="{DF6BE50A-0A2B-46A4-98C6-72B1D863A325}"/>
    <cellStyle name="Millares 5 5 6 3 4" xfId="40612" xr:uid="{031EAD6E-244D-4837-B2F6-5EA975FB87CA}"/>
    <cellStyle name="Millares 5 5 6 3 5" xfId="23107" xr:uid="{6EE32659-BAEF-4911-BED5-2DC646217C85}"/>
    <cellStyle name="Millares 5 5 6 4" xfId="7789" xr:uid="{00000000-0005-0000-0000-0000E1180000}"/>
    <cellStyle name="Millares 5 5 6 4 2" xfId="16542" xr:uid="{AF5A2ED7-31F7-4E3C-92E0-180F681AC78F}"/>
    <cellStyle name="Millares 5 5 6 4 2 2" xfId="51552" xr:uid="{5F0F9D8E-9545-4A04-8FFA-8B7F1FBE8627}"/>
    <cellStyle name="Millares 5 5 6 4 2 3" xfId="34047" xr:uid="{A3C85BF3-E2B0-4D40-99D9-4D6FA7B47107}"/>
    <cellStyle name="Millares 5 5 6 4 3" xfId="42800" xr:uid="{02D94507-773A-453C-8124-FC5EBFDF6C5A}"/>
    <cellStyle name="Millares 5 5 6 4 4" xfId="25295" xr:uid="{D738DFBC-6B3F-4FDC-9359-6F2CFDA9919B}"/>
    <cellStyle name="Millares 5 5 6 5" xfId="12166" xr:uid="{65E672F7-423A-455F-A22D-1FBC9DA5A5F7}"/>
    <cellStyle name="Millares 5 5 6 5 2" xfId="47176" xr:uid="{A4B21846-58CE-4C03-9EAD-BE0CA6D02425}"/>
    <cellStyle name="Millares 5 5 6 5 3" xfId="29671" xr:uid="{33B75DC5-4CCA-404B-AACE-66E776EFC4F9}"/>
    <cellStyle name="Millares 5 5 6 6" xfId="38424" xr:uid="{08B375C1-1792-4ECE-8D2F-4BCEAA59217B}"/>
    <cellStyle name="Millares 5 5 6 7" xfId="20919" xr:uid="{8AD35CCA-B134-4F42-ACCE-E8B48384F42D}"/>
    <cellStyle name="Millares 5 5 7" xfId="3958" xr:uid="{00000000-0005-0000-0000-0000E2180000}"/>
    <cellStyle name="Millares 5 5 7 2" xfId="6147" xr:uid="{00000000-0005-0000-0000-0000E3180000}"/>
    <cellStyle name="Millares 5 5 7 2 2" xfId="10524" xr:uid="{00000000-0005-0000-0000-0000E4180000}"/>
    <cellStyle name="Millares 5 5 7 2 2 2" xfId="19277" xr:uid="{FB82F84E-59AD-441B-8BCC-4A5D84218B34}"/>
    <cellStyle name="Millares 5 5 7 2 2 2 2" xfId="54287" xr:uid="{C3766E2C-BF5C-4A92-907B-A8700E958AF7}"/>
    <cellStyle name="Millares 5 5 7 2 2 2 3" xfId="36782" xr:uid="{CBA452F7-1061-48CF-B82B-2DF20ECFA5D7}"/>
    <cellStyle name="Millares 5 5 7 2 2 3" xfId="45535" xr:uid="{0F026465-7E5B-4EFA-9787-CA09A4205868}"/>
    <cellStyle name="Millares 5 5 7 2 2 4" xfId="28030" xr:uid="{16C8E3D4-8679-4E58-9805-8309ADDE83EA}"/>
    <cellStyle name="Millares 5 5 7 2 3" xfId="14901" xr:uid="{3FBF7E9C-1F6E-4A3A-A1F9-95658D3DC469}"/>
    <cellStyle name="Millares 5 5 7 2 3 2" xfId="49911" xr:uid="{FB67A1D5-58CF-4601-BECF-7325649804C5}"/>
    <cellStyle name="Millares 5 5 7 2 3 3" xfId="32406" xr:uid="{C09005D3-9CF0-421F-B001-921F52FCAE35}"/>
    <cellStyle name="Millares 5 5 7 2 4" xfId="41159" xr:uid="{801E7AC7-DD7D-4634-97A4-1FC3D8F56CFA}"/>
    <cellStyle name="Millares 5 5 7 2 5" xfId="23654" xr:uid="{F257FD3A-E2D9-4B50-A4CB-738CDBC96C0C}"/>
    <cellStyle name="Millares 5 5 7 3" xfId="8336" xr:uid="{00000000-0005-0000-0000-0000E5180000}"/>
    <cellStyle name="Millares 5 5 7 3 2" xfId="17089" xr:uid="{EC6C7B1F-27FB-4B5B-9B89-63D77FB47F5F}"/>
    <cellStyle name="Millares 5 5 7 3 2 2" xfId="52099" xr:uid="{F89D2402-E21D-449E-8F6D-602E4967DFA6}"/>
    <cellStyle name="Millares 5 5 7 3 2 3" xfId="34594" xr:uid="{E08642EB-FC04-4F8E-8F36-E7D82512E0B3}"/>
    <cellStyle name="Millares 5 5 7 3 3" xfId="43347" xr:uid="{0BE4FD3B-21CD-49F9-99C5-8E966F0A5184}"/>
    <cellStyle name="Millares 5 5 7 3 4" xfId="25842" xr:uid="{300EC216-D427-4FC8-8E7B-96120FE3F58C}"/>
    <cellStyle name="Millares 5 5 7 4" xfId="12713" xr:uid="{4EE9CADF-8F57-458F-9F6B-BDB8537CA8B8}"/>
    <cellStyle name="Millares 5 5 7 4 2" xfId="47723" xr:uid="{56F4C1BC-9671-40F0-8237-FE77B2E170E7}"/>
    <cellStyle name="Millares 5 5 7 4 3" xfId="30218" xr:uid="{C1013457-A138-4D89-A831-90BA5B4906CD}"/>
    <cellStyle name="Millares 5 5 7 5" xfId="38971" xr:uid="{01B114D9-B398-4D31-8C62-570DAB69884E}"/>
    <cellStyle name="Millares 5 5 7 6" xfId="21466" xr:uid="{DC7A3B97-4C07-452C-9808-26B86D6D3268}"/>
    <cellStyle name="Millares 5 5 8" xfId="5053" xr:uid="{00000000-0005-0000-0000-0000E6180000}"/>
    <cellStyle name="Millares 5 5 8 2" xfId="9430" xr:uid="{00000000-0005-0000-0000-0000E7180000}"/>
    <cellStyle name="Millares 5 5 8 2 2" xfId="18183" xr:uid="{A041702B-D5E0-4F30-B52E-FA037B5FAFFD}"/>
    <cellStyle name="Millares 5 5 8 2 2 2" xfId="53193" xr:uid="{7769A6C8-49AE-48D5-95A1-E8C8A18390C5}"/>
    <cellStyle name="Millares 5 5 8 2 2 3" xfId="35688" xr:uid="{408F0B2F-2DDA-4DF3-B086-5F01A9B2A47A}"/>
    <cellStyle name="Millares 5 5 8 2 3" xfId="44441" xr:uid="{2F81F931-0EB7-4625-B599-7756D1D9A7C1}"/>
    <cellStyle name="Millares 5 5 8 2 4" xfId="26936" xr:uid="{FA9D01D5-77D1-4971-AFD5-B931953F776D}"/>
    <cellStyle name="Millares 5 5 8 3" xfId="13807" xr:uid="{E38722E6-51BC-4990-B750-6886137F9D5C}"/>
    <cellStyle name="Millares 5 5 8 3 2" xfId="48817" xr:uid="{FD749FEC-B04A-47E8-B4B5-F12F3F452E3B}"/>
    <cellStyle name="Millares 5 5 8 3 3" xfId="31312" xr:uid="{6EBA7FB8-2E8D-49E3-A6B6-2EC6C69CEF2C}"/>
    <cellStyle name="Millares 5 5 8 4" xfId="40065" xr:uid="{6046E808-B98E-4C1E-AD78-F830153F9414}"/>
    <cellStyle name="Millares 5 5 8 5" xfId="22560" xr:uid="{4B0DFB90-C6EB-4555-867C-E05128F9229A}"/>
    <cellStyle name="Millares 5 5 9" xfId="7242" xr:uid="{00000000-0005-0000-0000-0000E8180000}"/>
    <cellStyle name="Millares 5 5 9 2" xfId="15995" xr:uid="{6F18609B-9E08-4D6F-8A4D-4B28C375DF45}"/>
    <cellStyle name="Millares 5 5 9 2 2" xfId="51005" xr:uid="{AF739413-70C8-4F0D-9D05-DA44DD23E55D}"/>
    <cellStyle name="Millares 5 5 9 2 3" xfId="33500" xr:uid="{7B7BC1C1-DEDF-476C-8A3A-2FC9645EF8CE}"/>
    <cellStyle name="Millares 5 5 9 3" xfId="42253" xr:uid="{0F3672A7-F8BE-4FA0-8F70-51D1605E5760}"/>
    <cellStyle name="Millares 5 5 9 4" xfId="24748" xr:uid="{CD74F2F8-92E5-4189-B7BF-EE4CA26A784F}"/>
    <cellStyle name="Millares 6" xfId="234" xr:uid="{00000000-0005-0000-0000-0000E9180000}"/>
    <cellStyle name="Millares 6 10" xfId="3959" xr:uid="{00000000-0005-0000-0000-0000EA180000}"/>
    <cellStyle name="Millares 6 10 2" xfId="6148" xr:uid="{00000000-0005-0000-0000-0000EB180000}"/>
    <cellStyle name="Millares 6 10 2 2" xfId="10525" xr:uid="{00000000-0005-0000-0000-0000EC180000}"/>
    <cellStyle name="Millares 6 10 2 2 2" xfId="19278" xr:uid="{C98831F9-F76D-4531-8CA0-4F844457A57B}"/>
    <cellStyle name="Millares 6 10 2 2 2 2" xfId="54288" xr:uid="{964C7C4B-F3A1-4DFF-A438-A72E4FBF0BBE}"/>
    <cellStyle name="Millares 6 10 2 2 2 3" xfId="36783" xr:uid="{F85C59DA-D25E-4CFE-9151-A9CECEB5B65B}"/>
    <cellStyle name="Millares 6 10 2 2 3" xfId="45536" xr:uid="{FD442AF5-B19D-47FC-8648-509408C3D112}"/>
    <cellStyle name="Millares 6 10 2 2 4" xfId="28031" xr:uid="{11D7F956-8E39-45BF-8F2A-4D5FCFD388AE}"/>
    <cellStyle name="Millares 6 10 2 3" xfId="14902" xr:uid="{6AE861AB-8E4C-4FB7-80D0-F60379FB6FE5}"/>
    <cellStyle name="Millares 6 10 2 3 2" xfId="49912" xr:uid="{1967171D-9485-4DB5-8D7B-654672920A0C}"/>
    <cellStyle name="Millares 6 10 2 3 3" xfId="32407" xr:uid="{E10B8D35-388A-4A09-B875-BEB13D0BA88A}"/>
    <cellStyle name="Millares 6 10 2 4" xfId="41160" xr:uid="{7D569847-A61F-4851-A986-7F39A572D0C9}"/>
    <cellStyle name="Millares 6 10 2 5" xfId="23655" xr:uid="{CD9DC806-353E-4A6E-85C6-E7F2782194A6}"/>
    <cellStyle name="Millares 6 10 3" xfId="8337" xr:uid="{00000000-0005-0000-0000-0000ED180000}"/>
    <cellStyle name="Millares 6 10 3 2" xfId="17090" xr:uid="{4A7B89F1-1EFF-4B79-858C-DA32CFAEC3CC}"/>
    <cellStyle name="Millares 6 10 3 2 2" xfId="52100" xr:uid="{38E11CFC-09CE-4841-A982-19956B653BA2}"/>
    <cellStyle name="Millares 6 10 3 2 3" xfId="34595" xr:uid="{D323A8CC-D4B3-44F5-9C3D-4302529C557D}"/>
    <cellStyle name="Millares 6 10 3 3" xfId="43348" xr:uid="{74FD4608-4249-47A3-A25A-9461FD9D8148}"/>
    <cellStyle name="Millares 6 10 3 4" xfId="25843" xr:uid="{CB5B14A1-5F63-42EC-A716-D114AB317103}"/>
    <cellStyle name="Millares 6 10 4" xfId="12714" xr:uid="{83B49AE3-4E5B-4C7B-BFE8-FB37FA39E032}"/>
    <cellStyle name="Millares 6 10 4 2" xfId="47724" xr:uid="{81C1F5A2-5FD1-45C5-BBB4-C8B4CF9D6A1B}"/>
    <cellStyle name="Millares 6 10 4 3" xfId="30219" xr:uid="{1DB84D84-A5C3-4180-B8DB-0B0A4C0BD8B8}"/>
    <cellStyle name="Millares 6 10 5" xfId="38972" xr:uid="{A121E976-7EC3-458E-8564-49D9D7EC0C19}"/>
    <cellStyle name="Millares 6 10 6" xfId="21467" xr:uid="{9D75FA36-6092-450C-AC0F-188155D36E71}"/>
    <cellStyle name="Millares 6 11" xfId="5054" xr:uid="{00000000-0005-0000-0000-0000EE180000}"/>
    <cellStyle name="Millares 6 11 2" xfId="9431" xr:uid="{00000000-0005-0000-0000-0000EF180000}"/>
    <cellStyle name="Millares 6 11 2 2" xfId="18184" xr:uid="{3FF793C5-C2EC-413A-8546-E1EF599FA7F9}"/>
    <cellStyle name="Millares 6 11 2 2 2" xfId="53194" xr:uid="{FB0C5011-8417-4B55-8DCD-F66C0EB20626}"/>
    <cellStyle name="Millares 6 11 2 2 3" xfId="35689" xr:uid="{2F962748-A7EE-4E50-A33D-EE82B607D29F}"/>
    <cellStyle name="Millares 6 11 2 3" xfId="44442" xr:uid="{C221660A-7AA9-428F-9428-35E0B324CC2F}"/>
    <cellStyle name="Millares 6 11 2 4" xfId="26937" xr:uid="{D168771F-EA2C-4086-887C-D0880E5704B8}"/>
    <cellStyle name="Millares 6 11 3" xfId="13808" xr:uid="{263105C3-84FA-4183-9623-0A23F98F6D1D}"/>
    <cellStyle name="Millares 6 11 3 2" xfId="48818" xr:uid="{123D3DE5-9DE0-49A7-95FB-50FF88854FC1}"/>
    <cellStyle name="Millares 6 11 3 3" xfId="31313" xr:uid="{EF1F35A9-491B-42BA-99CA-B41F920F4636}"/>
    <cellStyle name="Millares 6 11 4" xfId="40066" xr:uid="{CBA47647-948C-4CFC-9B4A-D323399408BF}"/>
    <cellStyle name="Millares 6 11 5" xfId="22561" xr:uid="{B9B6FDF6-E612-4564-B9A7-1B424B125ADC}"/>
    <cellStyle name="Millares 6 12" xfId="7243" xr:uid="{00000000-0005-0000-0000-0000F0180000}"/>
    <cellStyle name="Millares 6 12 2" xfId="15996" xr:uid="{A6FB5B15-9981-4008-B6E7-8DCF42CAE65B}"/>
    <cellStyle name="Millares 6 12 2 2" xfId="51006" xr:uid="{E5B0B5ED-6B5A-431D-B519-B5145A8A6897}"/>
    <cellStyle name="Millares 6 12 2 3" xfId="33501" xr:uid="{273487A2-D6CA-4794-BD5F-EEE316CC033E}"/>
    <cellStyle name="Millares 6 12 3" xfId="42254" xr:uid="{0488FC19-04C0-4CD6-98B8-00CCD66A96A9}"/>
    <cellStyle name="Millares 6 12 4" xfId="24749" xr:uid="{B1857E69-ECF2-4E33-B618-2D1E90343BC8}"/>
    <cellStyle name="Millares 6 13" xfId="11620" xr:uid="{C9ED2DDC-9EE6-45A2-9C9F-E02571EC1F7A}"/>
    <cellStyle name="Millares 6 13 2" xfId="46630" xr:uid="{AAA3C98B-67C8-4CC3-A44A-82CBD4CEA077}"/>
    <cellStyle name="Millares 6 13 3" xfId="29125" xr:uid="{158F6DBE-413E-497D-BF3C-A9E828DCE407}"/>
    <cellStyle name="Millares 6 14" xfId="37878" xr:uid="{751ECF18-6DBF-4459-8532-611F700457AD}"/>
    <cellStyle name="Millares 6 15" xfId="20373" xr:uid="{F0617D71-4E7A-4048-B5FE-4DED5940D41A}"/>
    <cellStyle name="Millares 6 2" xfId="235" xr:uid="{00000000-0005-0000-0000-0000F1180000}"/>
    <cellStyle name="Millares 6 2 10" xfId="7244" xr:uid="{00000000-0005-0000-0000-0000F2180000}"/>
    <cellStyle name="Millares 6 2 10 2" xfId="15997" xr:uid="{62A598BC-9B54-4D17-B45A-3418338FCC2F}"/>
    <cellStyle name="Millares 6 2 10 2 2" xfId="51007" xr:uid="{0D41340C-FF34-40D6-BA33-EA0D02F1C3F3}"/>
    <cellStyle name="Millares 6 2 10 2 3" xfId="33502" xr:uid="{2BC8785A-9728-4380-AE03-E93A62C6271C}"/>
    <cellStyle name="Millares 6 2 10 3" xfId="42255" xr:uid="{8009D088-1D9F-4816-935B-37623E40326A}"/>
    <cellStyle name="Millares 6 2 10 4" xfId="24750" xr:uid="{11E74AB3-BB84-4177-AF42-94470353CF95}"/>
    <cellStyle name="Millares 6 2 11" xfId="11621" xr:uid="{4721AF3F-A77C-4E44-8180-44B09D6914B1}"/>
    <cellStyle name="Millares 6 2 11 2" xfId="46631" xr:uid="{756FA6A7-97B4-4163-993B-097ED5DBFDBC}"/>
    <cellStyle name="Millares 6 2 11 3" xfId="29126" xr:uid="{9D71715A-3C59-4585-AC8E-6E7C838D51FF}"/>
    <cellStyle name="Millares 6 2 12" xfId="37879" xr:uid="{C59F1EEA-4FB2-4E02-8759-8C0945D6EC43}"/>
    <cellStyle name="Millares 6 2 13" xfId="20374" xr:uid="{BBD9C3F6-F83E-4F9D-B874-E71DE63C7D18}"/>
    <cellStyle name="Millares 6 2 2" xfId="236" xr:uid="{00000000-0005-0000-0000-0000F3180000}"/>
    <cellStyle name="Millares 6 2 2 10" xfId="11622" xr:uid="{A8BD91F4-F51B-4F6B-AF74-ACF0742F55E7}"/>
    <cellStyle name="Millares 6 2 2 10 2" xfId="46632" xr:uid="{E0EFB262-88B7-4F79-ADBC-0D1C91049A1D}"/>
    <cellStyle name="Millares 6 2 2 10 3" xfId="29127" xr:uid="{7261B514-F85E-491E-A85A-9949313D7905}"/>
    <cellStyle name="Millares 6 2 2 11" xfId="37880" xr:uid="{C2A97D50-97C0-4C9D-8A1C-EDFE445985BB}"/>
    <cellStyle name="Millares 6 2 2 12" xfId="20375" xr:uid="{A67D1737-8CE3-4037-B94A-8F5F1EBB5776}"/>
    <cellStyle name="Millares 6 2 2 2" xfId="2961" xr:uid="{00000000-0005-0000-0000-0000F4180000}"/>
    <cellStyle name="Millares 6 2 2 2 10" xfId="20478" xr:uid="{61412E07-8C2A-4A5D-91FC-F2B68FDAD7C0}"/>
    <cellStyle name="Millares 6 2 2 2 2" xfId="3073" xr:uid="{00000000-0005-0000-0000-0000F5180000}"/>
    <cellStyle name="Millares 6 2 2 2 2 2" xfId="3349" xr:uid="{00000000-0005-0000-0000-0000F6180000}"/>
    <cellStyle name="Millares 6 2 2 2 2 2 2" xfId="3902" xr:uid="{00000000-0005-0000-0000-0000F7180000}"/>
    <cellStyle name="Millares 6 2 2 2 2 2 2 2" xfId="4998" xr:uid="{00000000-0005-0000-0000-0000F8180000}"/>
    <cellStyle name="Millares 6 2 2 2 2 2 2 2 2" xfId="7187" xr:uid="{00000000-0005-0000-0000-0000F9180000}"/>
    <cellStyle name="Millares 6 2 2 2 2 2 2 2 2 2" xfId="11564" xr:uid="{00000000-0005-0000-0000-0000FA180000}"/>
    <cellStyle name="Millares 6 2 2 2 2 2 2 2 2 2 2" xfId="20317" xr:uid="{BA9E313F-89E7-42D0-A5D8-CC58C5F1D2EA}"/>
    <cellStyle name="Millares 6 2 2 2 2 2 2 2 2 2 2 2" xfId="55327" xr:uid="{D343232B-AC1A-4BF2-86D0-A6CE4C687D20}"/>
    <cellStyle name="Millares 6 2 2 2 2 2 2 2 2 2 2 3" xfId="37822" xr:uid="{0BA7F383-F365-4DCA-B1F9-D32EDFC004F4}"/>
    <cellStyle name="Millares 6 2 2 2 2 2 2 2 2 2 3" xfId="46575" xr:uid="{EAEAF62C-8041-411D-9F65-54F487746FF0}"/>
    <cellStyle name="Millares 6 2 2 2 2 2 2 2 2 2 4" xfId="29070" xr:uid="{E832DC17-52BE-411C-844E-4A769C4B4EEB}"/>
    <cellStyle name="Millares 6 2 2 2 2 2 2 2 2 3" xfId="15941" xr:uid="{9E243868-E5CF-4CAA-BE49-5098FC01A0AB}"/>
    <cellStyle name="Millares 6 2 2 2 2 2 2 2 2 3 2" xfId="50951" xr:uid="{B9C8F604-5FE5-4653-87CF-B47FBE933B2E}"/>
    <cellStyle name="Millares 6 2 2 2 2 2 2 2 2 3 3" xfId="33446" xr:uid="{D83F1C2F-A0AA-4A5B-895B-507CEB7DE8BB}"/>
    <cellStyle name="Millares 6 2 2 2 2 2 2 2 2 4" xfId="42199" xr:uid="{B2BEF23F-E9D6-4107-8DEF-50B995A6892E}"/>
    <cellStyle name="Millares 6 2 2 2 2 2 2 2 2 5" xfId="24694" xr:uid="{0BB700DA-AE26-4700-A621-6CA7F21ECCED}"/>
    <cellStyle name="Millares 6 2 2 2 2 2 2 2 3" xfId="9376" xr:uid="{00000000-0005-0000-0000-0000FB180000}"/>
    <cellStyle name="Millares 6 2 2 2 2 2 2 2 3 2" xfId="18129" xr:uid="{0ED84F2D-5887-4C12-8C8E-3E537931F713}"/>
    <cellStyle name="Millares 6 2 2 2 2 2 2 2 3 2 2" xfId="53139" xr:uid="{444F4E3A-2E72-4E07-8184-DDA53E60ACBC}"/>
    <cellStyle name="Millares 6 2 2 2 2 2 2 2 3 2 3" xfId="35634" xr:uid="{05D9D3A2-9A32-4064-B373-53547130FF99}"/>
    <cellStyle name="Millares 6 2 2 2 2 2 2 2 3 3" xfId="44387" xr:uid="{E53BA318-B9B5-4849-976C-9FC6DBB742EE}"/>
    <cellStyle name="Millares 6 2 2 2 2 2 2 2 3 4" xfId="26882" xr:uid="{F9864CA9-5C1D-4700-ADB6-02A0B62CAE4D}"/>
    <cellStyle name="Millares 6 2 2 2 2 2 2 2 4" xfId="13753" xr:uid="{223002AA-1790-4010-9E90-81401BB22315}"/>
    <cellStyle name="Millares 6 2 2 2 2 2 2 2 4 2" xfId="48763" xr:uid="{A94A7049-0E36-462E-8B0B-2525EC40B6B7}"/>
    <cellStyle name="Millares 6 2 2 2 2 2 2 2 4 3" xfId="31258" xr:uid="{EFA87454-2A93-42A2-9CA1-315BD67BF4B6}"/>
    <cellStyle name="Millares 6 2 2 2 2 2 2 2 5" xfId="40011" xr:uid="{2CB1A059-B7CD-435B-9EAA-98620165CB37}"/>
    <cellStyle name="Millares 6 2 2 2 2 2 2 2 6" xfId="22506" xr:uid="{F0530B94-FABA-4B80-AB2C-E4BAC2D5181C}"/>
    <cellStyle name="Millares 6 2 2 2 2 2 2 3" xfId="6093" xr:uid="{00000000-0005-0000-0000-0000FC180000}"/>
    <cellStyle name="Millares 6 2 2 2 2 2 2 3 2" xfId="10470" xr:uid="{00000000-0005-0000-0000-0000FD180000}"/>
    <cellStyle name="Millares 6 2 2 2 2 2 2 3 2 2" xfId="19223" xr:uid="{CDD1214B-FF89-4236-A846-B445626E41EF}"/>
    <cellStyle name="Millares 6 2 2 2 2 2 2 3 2 2 2" xfId="54233" xr:uid="{8CB4CC32-39F0-4D8F-87CB-51B776D1275D}"/>
    <cellStyle name="Millares 6 2 2 2 2 2 2 3 2 2 3" xfId="36728" xr:uid="{72FE96DE-59DD-432A-A9D6-F63ED50CE7FF}"/>
    <cellStyle name="Millares 6 2 2 2 2 2 2 3 2 3" xfId="45481" xr:uid="{19B25978-7A17-4EE5-A245-586BD02747FB}"/>
    <cellStyle name="Millares 6 2 2 2 2 2 2 3 2 4" xfId="27976" xr:uid="{7AA14A72-DE50-46B5-815E-570BA4715BB7}"/>
    <cellStyle name="Millares 6 2 2 2 2 2 2 3 3" xfId="14847" xr:uid="{9546AD48-1B2E-466B-BF47-B7EDCE0C5963}"/>
    <cellStyle name="Millares 6 2 2 2 2 2 2 3 3 2" xfId="49857" xr:uid="{B066870C-D957-41D4-B868-46E9E4C20CB0}"/>
    <cellStyle name="Millares 6 2 2 2 2 2 2 3 3 3" xfId="32352" xr:uid="{03AC199E-8A22-462F-9A40-804C97258013}"/>
    <cellStyle name="Millares 6 2 2 2 2 2 2 3 4" xfId="41105" xr:uid="{F5DE4B79-77B8-4849-B924-78AA3DB9E01C}"/>
    <cellStyle name="Millares 6 2 2 2 2 2 2 3 5" xfId="23600" xr:uid="{65E78496-AECD-4D8B-8B05-D1D1F1DCF882}"/>
    <cellStyle name="Millares 6 2 2 2 2 2 2 4" xfId="8282" xr:uid="{00000000-0005-0000-0000-0000FE180000}"/>
    <cellStyle name="Millares 6 2 2 2 2 2 2 4 2" xfId="17035" xr:uid="{4FAB5AF2-A55C-4966-B276-9DDC56B01829}"/>
    <cellStyle name="Millares 6 2 2 2 2 2 2 4 2 2" xfId="52045" xr:uid="{7E708924-D615-4632-8E6A-A564E88296EA}"/>
    <cellStyle name="Millares 6 2 2 2 2 2 2 4 2 3" xfId="34540" xr:uid="{C67BF5CD-1D6E-460C-A819-9F34CB7233C9}"/>
    <cellStyle name="Millares 6 2 2 2 2 2 2 4 3" xfId="43293" xr:uid="{3D00DF82-19E7-4C7B-952E-A1D5FF7FEA49}"/>
    <cellStyle name="Millares 6 2 2 2 2 2 2 4 4" xfId="25788" xr:uid="{57235667-A72F-41BB-ACAC-E5EC3D15A8E7}"/>
    <cellStyle name="Millares 6 2 2 2 2 2 2 5" xfId="12659" xr:uid="{482C478B-2252-4291-B030-638D61C7BF21}"/>
    <cellStyle name="Millares 6 2 2 2 2 2 2 5 2" xfId="47669" xr:uid="{3F0F62DF-A82F-4778-A780-DF3B653CF5C3}"/>
    <cellStyle name="Millares 6 2 2 2 2 2 2 5 3" xfId="30164" xr:uid="{821FE512-D853-41BC-8516-BFC7B6AE3684}"/>
    <cellStyle name="Millares 6 2 2 2 2 2 2 6" xfId="38917" xr:uid="{2C3570DF-B369-4771-8389-92E455DDF1F0}"/>
    <cellStyle name="Millares 6 2 2 2 2 2 2 7" xfId="21412" xr:uid="{4CD3ADA4-C561-4E77-AA6C-197E9B8F1EEB}"/>
    <cellStyle name="Millares 6 2 2 2 2 2 3" xfId="4450" xr:uid="{00000000-0005-0000-0000-0000FF180000}"/>
    <cellStyle name="Millares 6 2 2 2 2 2 3 2" xfId="6639" xr:uid="{00000000-0005-0000-0000-000000190000}"/>
    <cellStyle name="Millares 6 2 2 2 2 2 3 2 2" xfId="11016" xr:uid="{00000000-0005-0000-0000-000001190000}"/>
    <cellStyle name="Millares 6 2 2 2 2 2 3 2 2 2" xfId="19769" xr:uid="{859F04BE-DAAE-4D57-BC27-0D3B9BED6EE2}"/>
    <cellStyle name="Millares 6 2 2 2 2 2 3 2 2 2 2" xfId="54779" xr:uid="{6D18BC29-CE64-4775-88D9-25709A9EE0D3}"/>
    <cellStyle name="Millares 6 2 2 2 2 2 3 2 2 2 3" xfId="37274" xr:uid="{D7357194-DADE-46FA-9256-0612C3395EAE}"/>
    <cellStyle name="Millares 6 2 2 2 2 2 3 2 2 3" xfId="46027" xr:uid="{B92E8322-5FAC-4044-98DD-81FE253FFB30}"/>
    <cellStyle name="Millares 6 2 2 2 2 2 3 2 2 4" xfId="28522" xr:uid="{415C78C7-B029-48FF-8523-325EACA176FC}"/>
    <cellStyle name="Millares 6 2 2 2 2 2 3 2 3" xfId="15393" xr:uid="{F004C864-C93D-454B-820B-5F75B0DC4AF1}"/>
    <cellStyle name="Millares 6 2 2 2 2 2 3 2 3 2" xfId="50403" xr:uid="{22A876E7-B107-4EBA-8DF4-E6BAE2243E35}"/>
    <cellStyle name="Millares 6 2 2 2 2 2 3 2 3 3" xfId="32898" xr:uid="{7B5AA0C3-70A9-49AD-9873-2639B9FDAA15}"/>
    <cellStyle name="Millares 6 2 2 2 2 2 3 2 4" xfId="41651" xr:uid="{452596F3-16E4-4627-8A46-7D15BF0735CD}"/>
    <cellStyle name="Millares 6 2 2 2 2 2 3 2 5" xfId="24146" xr:uid="{D78220EE-536B-48ED-AE04-A384ECF27EE2}"/>
    <cellStyle name="Millares 6 2 2 2 2 2 3 3" xfId="8828" xr:uid="{00000000-0005-0000-0000-000002190000}"/>
    <cellStyle name="Millares 6 2 2 2 2 2 3 3 2" xfId="17581" xr:uid="{29AFCBD8-A504-41C9-83F0-C8882987A6DB}"/>
    <cellStyle name="Millares 6 2 2 2 2 2 3 3 2 2" xfId="52591" xr:uid="{B8406CCF-722C-4BC9-94D5-7E511F9C7C75}"/>
    <cellStyle name="Millares 6 2 2 2 2 2 3 3 2 3" xfId="35086" xr:uid="{1EA06AC8-7B44-4E5A-9657-ACC7BF0A1AFD}"/>
    <cellStyle name="Millares 6 2 2 2 2 2 3 3 3" xfId="43839" xr:uid="{384EDB02-1F04-4596-896A-CD244C196964}"/>
    <cellStyle name="Millares 6 2 2 2 2 2 3 3 4" xfId="26334" xr:uid="{98F97808-43B1-4E00-B5DD-746A527D7D36}"/>
    <cellStyle name="Millares 6 2 2 2 2 2 3 4" xfId="13205" xr:uid="{402760CE-2D6C-4C72-A8DC-A784AA3814D8}"/>
    <cellStyle name="Millares 6 2 2 2 2 2 3 4 2" xfId="48215" xr:uid="{9D9B2CEB-7B13-4CA9-B1BA-5E589421A37D}"/>
    <cellStyle name="Millares 6 2 2 2 2 2 3 4 3" xfId="30710" xr:uid="{E6DC469B-D154-4F89-A452-EF7D2239C2F0}"/>
    <cellStyle name="Millares 6 2 2 2 2 2 3 5" xfId="39463" xr:uid="{AEA30492-9303-4D8E-B4CA-836480F44CC9}"/>
    <cellStyle name="Millares 6 2 2 2 2 2 3 6" xfId="21958" xr:uid="{768AA577-E44F-413C-BFF4-105031E321A5}"/>
    <cellStyle name="Millares 6 2 2 2 2 2 4" xfId="5545" xr:uid="{00000000-0005-0000-0000-000003190000}"/>
    <cellStyle name="Millares 6 2 2 2 2 2 4 2" xfId="9922" xr:uid="{00000000-0005-0000-0000-000004190000}"/>
    <cellStyle name="Millares 6 2 2 2 2 2 4 2 2" xfId="18675" xr:uid="{4BB39F55-F4A9-40A8-8104-527467369C02}"/>
    <cellStyle name="Millares 6 2 2 2 2 2 4 2 2 2" xfId="53685" xr:uid="{AA350612-88C2-41EC-965F-232948052F35}"/>
    <cellStyle name="Millares 6 2 2 2 2 2 4 2 2 3" xfId="36180" xr:uid="{247C1961-F412-462B-B3B1-91A3D992A2AB}"/>
    <cellStyle name="Millares 6 2 2 2 2 2 4 2 3" xfId="44933" xr:uid="{7F3590A5-3CE1-498B-AB56-C1A935E50E74}"/>
    <cellStyle name="Millares 6 2 2 2 2 2 4 2 4" xfId="27428" xr:uid="{64C922CB-2B23-4216-BC4B-2F68F622CAB0}"/>
    <cellStyle name="Millares 6 2 2 2 2 2 4 3" xfId="14299" xr:uid="{10DCD648-25BC-4B0C-9583-EC5512D77424}"/>
    <cellStyle name="Millares 6 2 2 2 2 2 4 3 2" xfId="49309" xr:uid="{50A7DFD8-DE6C-434B-B83C-DDF0B073E57E}"/>
    <cellStyle name="Millares 6 2 2 2 2 2 4 3 3" xfId="31804" xr:uid="{8C16A528-AB81-45FB-9ACB-B28FAB0F2CDB}"/>
    <cellStyle name="Millares 6 2 2 2 2 2 4 4" xfId="40557" xr:uid="{86043B0D-7400-431F-9CE9-9E2F0630B6FB}"/>
    <cellStyle name="Millares 6 2 2 2 2 2 4 5" xfId="23052" xr:uid="{6CD87F48-2121-42E9-A0D3-588CC69795B0}"/>
    <cellStyle name="Millares 6 2 2 2 2 2 5" xfId="7734" xr:uid="{00000000-0005-0000-0000-000005190000}"/>
    <cellStyle name="Millares 6 2 2 2 2 2 5 2" xfId="16487" xr:uid="{247224C3-1180-468F-85D7-7766A1588F5C}"/>
    <cellStyle name="Millares 6 2 2 2 2 2 5 2 2" xfId="51497" xr:uid="{0A2A2914-43C7-4512-BB4E-09C4214A038E}"/>
    <cellStyle name="Millares 6 2 2 2 2 2 5 2 3" xfId="33992" xr:uid="{B25CBA8D-DCC9-4C69-A3EC-7DF3740677C2}"/>
    <cellStyle name="Millares 6 2 2 2 2 2 5 3" xfId="42745" xr:uid="{BC64469A-45F1-4608-B4F5-1969FB9509C4}"/>
    <cellStyle name="Millares 6 2 2 2 2 2 5 4" xfId="25240" xr:uid="{BE4C9A0D-2552-47F0-9495-1B787CDD4EFE}"/>
    <cellStyle name="Millares 6 2 2 2 2 2 6" xfId="12111" xr:uid="{ADDE671D-F898-4B87-8548-B4937092867D}"/>
    <cellStyle name="Millares 6 2 2 2 2 2 6 2" xfId="47121" xr:uid="{F9B3D38D-4E10-48AA-965D-AC19C00C4BC0}"/>
    <cellStyle name="Millares 6 2 2 2 2 2 6 3" xfId="29616" xr:uid="{B8A0BAD6-07B8-49FE-8A47-DD8550D19B58}"/>
    <cellStyle name="Millares 6 2 2 2 2 2 7" xfId="38369" xr:uid="{9EEC8693-F016-4DE1-944D-C95A833F153A}"/>
    <cellStyle name="Millares 6 2 2 2 2 2 8" xfId="20864" xr:uid="{A0C127CE-D675-419B-9956-DC62E136C02F}"/>
    <cellStyle name="Millares 6 2 2 2 2 3" xfId="3628" xr:uid="{00000000-0005-0000-0000-000006190000}"/>
    <cellStyle name="Millares 6 2 2 2 2 3 2" xfId="4724" xr:uid="{00000000-0005-0000-0000-000007190000}"/>
    <cellStyle name="Millares 6 2 2 2 2 3 2 2" xfId="6913" xr:uid="{00000000-0005-0000-0000-000008190000}"/>
    <cellStyle name="Millares 6 2 2 2 2 3 2 2 2" xfId="11290" xr:uid="{00000000-0005-0000-0000-000009190000}"/>
    <cellStyle name="Millares 6 2 2 2 2 3 2 2 2 2" xfId="20043" xr:uid="{6071A093-5971-4664-AFEF-9AC8B90C90FD}"/>
    <cellStyle name="Millares 6 2 2 2 2 3 2 2 2 2 2" xfId="55053" xr:uid="{C0F930F9-EDCD-4AD2-9AC3-C86E908FC151}"/>
    <cellStyle name="Millares 6 2 2 2 2 3 2 2 2 2 3" xfId="37548" xr:uid="{E37911AB-0638-4226-A2B0-B78109A701BC}"/>
    <cellStyle name="Millares 6 2 2 2 2 3 2 2 2 3" xfId="46301" xr:uid="{DD583FDD-DBA4-4A6C-B570-4A7686AAA7F6}"/>
    <cellStyle name="Millares 6 2 2 2 2 3 2 2 2 4" xfId="28796" xr:uid="{791D327D-2394-4442-BEB0-45F3BA44CCF5}"/>
    <cellStyle name="Millares 6 2 2 2 2 3 2 2 3" xfId="15667" xr:uid="{7A4A6E9D-5692-4944-972D-6CF3F93F2CFC}"/>
    <cellStyle name="Millares 6 2 2 2 2 3 2 2 3 2" xfId="50677" xr:uid="{74AF16FE-8AA6-49AE-9E32-5AEF44219D45}"/>
    <cellStyle name="Millares 6 2 2 2 2 3 2 2 3 3" xfId="33172" xr:uid="{0749DB7A-F91B-4184-AEE3-81CE4E9FEA2F}"/>
    <cellStyle name="Millares 6 2 2 2 2 3 2 2 4" xfId="41925" xr:uid="{C855859D-98C9-4E50-8B9D-2ADEACBF122C}"/>
    <cellStyle name="Millares 6 2 2 2 2 3 2 2 5" xfId="24420" xr:uid="{BCDE3342-F362-4EDA-BAE1-A2678972B5E1}"/>
    <cellStyle name="Millares 6 2 2 2 2 3 2 3" xfId="9102" xr:uid="{00000000-0005-0000-0000-00000A190000}"/>
    <cellStyle name="Millares 6 2 2 2 2 3 2 3 2" xfId="17855" xr:uid="{0E45B0FA-02DA-4C92-8DFE-38FF4B24F224}"/>
    <cellStyle name="Millares 6 2 2 2 2 3 2 3 2 2" xfId="52865" xr:uid="{E6794000-35D5-40D1-96A8-8708AFE41593}"/>
    <cellStyle name="Millares 6 2 2 2 2 3 2 3 2 3" xfId="35360" xr:uid="{0D7460D3-F8D3-4A4C-9250-4EA4F12C7DBB}"/>
    <cellStyle name="Millares 6 2 2 2 2 3 2 3 3" xfId="44113" xr:uid="{40025298-A288-4E3D-862E-33A52EE5970C}"/>
    <cellStyle name="Millares 6 2 2 2 2 3 2 3 4" xfId="26608" xr:uid="{003D75A3-F886-4358-9011-3FB861A53769}"/>
    <cellStyle name="Millares 6 2 2 2 2 3 2 4" xfId="13479" xr:uid="{EE460554-2DA8-43BE-98ED-8076C78AEB89}"/>
    <cellStyle name="Millares 6 2 2 2 2 3 2 4 2" xfId="48489" xr:uid="{38BB6F27-11CD-482B-8111-D8C3A57D9EE7}"/>
    <cellStyle name="Millares 6 2 2 2 2 3 2 4 3" xfId="30984" xr:uid="{6007479F-BE3B-491C-8989-86336FF2FDBF}"/>
    <cellStyle name="Millares 6 2 2 2 2 3 2 5" xfId="39737" xr:uid="{7450D292-0202-4DAF-A637-2E83903363B0}"/>
    <cellStyle name="Millares 6 2 2 2 2 3 2 6" xfId="22232" xr:uid="{B2B332F3-1E21-4A10-9F6F-FED51AF07C7C}"/>
    <cellStyle name="Millares 6 2 2 2 2 3 3" xfId="5819" xr:uid="{00000000-0005-0000-0000-00000B190000}"/>
    <cellStyle name="Millares 6 2 2 2 2 3 3 2" xfId="10196" xr:uid="{00000000-0005-0000-0000-00000C190000}"/>
    <cellStyle name="Millares 6 2 2 2 2 3 3 2 2" xfId="18949" xr:uid="{8AA4FA04-55B2-4A71-BC2F-D52AB7ADD238}"/>
    <cellStyle name="Millares 6 2 2 2 2 3 3 2 2 2" xfId="53959" xr:uid="{15FD6513-75BC-46BE-A7AB-7076E6AF8721}"/>
    <cellStyle name="Millares 6 2 2 2 2 3 3 2 2 3" xfId="36454" xr:uid="{C9AD9288-9234-44BE-95E5-477C460450D3}"/>
    <cellStyle name="Millares 6 2 2 2 2 3 3 2 3" xfId="45207" xr:uid="{A471E987-45A6-4B60-9607-FF7422436CD4}"/>
    <cellStyle name="Millares 6 2 2 2 2 3 3 2 4" xfId="27702" xr:uid="{183C5DF6-16D1-4F32-ACB8-85D36A06B382}"/>
    <cellStyle name="Millares 6 2 2 2 2 3 3 3" xfId="14573" xr:uid="{7588E9C8-4748-45F9-AAA5-907BFDC39D39}"/>
    <cellStyle name="Millares 6 2 2 2 2 3 3 3 2" xfId="49583" xr:uid="{BE183386-A582-4A8B-8DDE-F40C31F71FC1}"/>
    <cellStyle name="Millares 6 2 2 2 2 3 3 3 3" xfId="32078" xr:uid="{126AB149-178D-4503-9EC6-E96341E11AF4}"/>
    <cellStyle name="Millares 6 2 2 2 2 3 3 4" xfId="40831" xr:uid="{362F90F3-F997-4EAB-B3A0-8F21FF278C86}"/>
    <cellStyle name="Millares 6 2 2 2 2 3 3 5" xfId="23326" xr:uid="{C44C2441-2259-4BF6-9FDD-E7832844F7CD}"/>
    <cellStyle name="Millares 6 2 2 2 2 3 4" xfId="8008" xr:uid="{00000000-0005-0000-0000-00000D190000}"/>
    <cellStyle name="Millares 6 2 2 2 2 3 4 2" xfId="16761" xr:uid="{0EB8CFEB-055C-4DAB-B124-A5AF906AD1EA}"/>
    <cellStyle name="Millares 6 2 2 2 2 3 4 2 2" xfId="51771" xr:uid="{EC2E1C19-9EA5-4204-8EA5-C1CA625011F7}"/>
    <cellStyle name="Millares 6 2 2 2 2 3 4 2 3" xfId="34266" xr:uid="{EA2DF71A-EA64-4D4F-904B-32961E8256D4}"/>
    <cellStyle name="Millares 6 2 2 2 2 3 4 3" xfId="43019" xr:uid="{3FF59DC0-FAE1-40A4-9625-E700C786B83E}"/>
    <cellStyle name="Millares 6 2 2 2 2 3 4 4" xfId="25514" xr:uid="{A29371BA-D491-46E8-A08A-916866BD64D2}"/>
    <cellStyle name="Millares 6 2 2 2 2 3 5" xfId="12385" xr:uid="{408CE267-0AE1-47E7-9D03-9221C652018A}"/>
    <cellStyle name="Millares 6 2 2 2 2 3 5 2" xfId="47395" xr:uid="{4BAB3438-6D87-4925-9518-E4A330C22F8F}"/>
    <cellStyle name="Millares 6 2 2 2 2 3 5 3" xfId="29890" xr:uid="{9B8CFDBC-7E87-4470-80E7-DDF0AC648232}"/>
    <cellStyle name="Millares 6 2 2 2 2 3 6" xfId="38643" xr:uid="{97533618-601F-4024-9934-C0C72BB5B40A}"/>
    <cellStyle name="Millares 6 2 2 2 2 3 7" xfId="21138" xr:uid="{197EDBF4-E56C-466B-8E63-EEBD3241D593}"/>
    <cellStyle name="Millares 6 2 2 2 2 4" xfId="4176" xr:uid="{00000000-0005-0000-0000-00000E190000}"/>
    <cellStyle name="Millares 6 2 2 2 2 4 2" xfId="6365" xr:uid="{00000000-0005-0000-0000-00000F190000}"/>
    <cellStyle name="Millares 6 2 2 2 2 4 2 2" xfId="10742" xr:uid="{00000000-0005-0000-0000-000010190000}"/>
    <cellStyle name="Millares 6 2 2 2 2 4 2 2 2" xfId="19495" xr:uid="{DA247603-0DC3-4C67-8F21-F9D31997F2DC}"/>
    <cellStyle name="Millares 6 2 2 2 2 4 2 2 2 2" xfId="54505" xr:uid="{9C7DFD2A-765C-4E67-A438-5E69E4CF9EE4}"/>
    <cellStyle name="Millares 6 2 2 2 2 4 2 2 2 3" xfId="37000" xr:uid="{FC2FC7AA-C8D5-4C22-B1DE-D78118244989}"/>
    <cellStyle name="Millares 6 2 2 2 2 4 2 2 3" xfId="45753" xr:uid="{6AC4A8C5-5916-439C-ABB9-5E6603420729}"/>
    <cellStyle name="Millares 6 2 2 2 2 4 2 2 4" xfId="28248" xr:uid="{FB99E534-B56A-475A-AC2A-B2689D08F439}"/>
    <cellStyle name="Millares 6 2 2 2 2 4 2 3" xfId="15119" xr:uid="{FBEAD19F-ADF6-472A-8CAC-D244E46948CA}"/>
    <cellStyle name="Millares 6 2 2 2 2 4 2 3 2" xfId="50129" xr:uid="{4A14DA67-48EC-4687-A934-F12713D6E1E6}"/>
    <cellStyle name="Millares 6 2 2 2 2 4 2 3 3" xfId="32624" xr:uid="{E48035DD-FD85-4F14-9421-EC469EEA9642}"/>
    <cellStyle name="Millares 6 2 2 2 2 4 2 4" xfId="41377" xr:uid="{800B85F9-F04D-436F-A34E-7A54B3832DB8}"/>
    <cellStyle name="Millares 6 2 2 2 2 4 2 5" xfId="23872" xr:uid="{6FB2DD2D-ECDE-4D3A-B473-93A5CB16FD7C}"/>
    <cellStyle name="Millares 6 2 2 2 2 4 3" xfId="8554" xr:uid="{00000000-0005-0000-0000-000011190000}"/>
    <cellStyle name="Millares 6 2 2 2 2 4 3 2" xfId="17307" xr:uid="{94B8444D-55E1-4C6E-804E-2A6ACF34AC7A}"/>
    <cellStyle name="Millares 6 2 2 2 2 4 3 2 2" xfId="52317" xr:uid="{9051F894-B5EB-4044-B6EF-2F78A7BB9A35}"/>
    <cellStyle name="Millares 6 2 2 2 2 4 3 2 3" xfId="34812" xr:uid="{9E2D94E5-2747-4907-8E31-B5AFD3BC5937}"/>
    <cellStyle name="Millares 6 2 2 2 2 4 3 3" xfId="43565" xr:uid="{6C92390A-266E-4DD3-995E-A85EA687E692}"/>
    <cellStyle name="Millares 6 2 2 2 2 4 3 4" xfId="26060" xr:uid="{CB805382-6E96-4C30-A071-F20813051790}"/>
    <cellStyle name="Millares 6 2 2 2 2 4 4" xfId="12931" xr:uid="{48EA05AB-364F-460E-A064-5B84B484A5C9}"/>
    <cellStyle name="Millares 6 2 2 2 2 4 4 2" xfId="47941" xr:uid="{762F49EA-6CE7-49DE-9D6E-1E640A3B95F2}"/>
    <cellStyle name="Millares 6 2 2 2 2 4 4 3" xfId="30436" xr:uid="{F66B5E90-B0CF-4718-B539-6F6F5F621B1B}"/>
    <cellStyle name="Millares 6 2 2 2 2 4 5" xfId="39189" xr:uid="{59FE6A82-C5E2-4E4E-AB77-B51240DEBCB3}"/>
    <cellStyle name="Millares 6 2 2 2 2 4 6" xfId="21684" xr:uid="{B6AB1D68-FCCF-48F9-A380-B90DAFD6024B}"/>
    <cellStyle name="Millares 6 2 2 2 2 5" xfId="5271" xr:uid="{00000000-0005-0000-0000-000012190000}"/>
    <cellStyle name="Millares 6 2 2 2 2 5 2" xfId="9648" xr:uid="{00000000-0005-0000-0000-000013190000}"/>
    <cellStyle name="Millares 6 2 2 2 2 5 2 2" xfId="18401" xr:uid="{88A34583-0F13-42AA-A32D-51C9CE835A99}"/>
    <cellStyle name="Millares 6 2 2 2 2 5 2 2 2" xfId="53411" xr:uid="{0305301E-EAF4-4F04-AC2C-02BC2778FCAF}"/>
    <cellStyle name="Millares 6 2 2 2 2 5 2 2 3" xfId="35906" xr:uid="{41E1EBC2-AB00-4C78-9212-48E9B358432C}"/>
    <cellStyle name="Millares 6 2 2 2 2 5 2 3" xfId="44659" xr:uid="{1462AD6A-1D12-4916-9FFB-C5807FA30F1C}"/>
    <cellStyle name="Millares 6 2 2 2 2 5 2 4" xfId="27154" xr:uid="{D8172B24-31FA-4AD1-A37A-44D03AA338A1}"/>
    <cellStyle name="Millares 6 2 2 2 2 5 3" xfId="14025" xr:uid="{6EE2A6B2-FCA6-4F13-9EC7-DF59E734A4D3}"/>
    <cellStyle name="Millares 6 2 2 2 2 5 3 2" xfId="49035" xr:uid="{9D91C89E-77F1-4104-88EA-89241BA426E3}"/>
    <cellStyle name="Millares 6 2 2 2 2 5 3 3" xfId="31530" xr:uid="{01F11C83-5D4B-467E-8013-B35DC665181C}"/>
    <cellStyle name="Millares 6 2 2 2 2 5 4" xfId="40283" xr:uid="{650263B3-1C37-4486-BB63-758F5178E0CD}"/>
    <cellStyle name="Millares 6 2 2 2 2 5 5" xfId="22778" xr:uid="{DD8F2050-6C8F-43C8-98DC-8938CBDDF473}"/>
    <cellStyle name="Millares 6 2 2 2 2 6" xfId="7460" xr:uid="{00000000-0005-0000-0000-000014190000}"/>
    <cellStyle name="Millares 6 2 2 2 2 6 2" xfId="16213" xr:uid="{EEC19FF5-1BB9-45EF-B426-9E1AFDBED0AD}"/>
    <cellStyle name="Millares 6 2 2 2 2 6 2 2" xfId="51223" xr:uid="{01A44BED-0673-4516-B8ED-1EA5BA5E25D7}"/>
    <cellStyle name="Millares 6 2 2 2 2 6 2 3" xfId="33718" xr:uid="{556534F8-0492-4B68-A86C-BC9CD694E1AA}"/>
    <cellStyle name="Millares 6 2 2 2 2 6 3" xfId="42471" xr:uid="{771121A2-229A-4D0A-8C54-B083418B578F}"/>
    <cellStyle name="Millares 6 2 2 2 2 6 4" xfId="24966" xr:uid="{7A2ECDAC-BE9A-4A22-85B2-04B21BD414A0}"/>
    <cellStyle name="Millares 6 2 2 2 2 7" xfId="11837" xr:uid="{7FA5D82B-558C-4D06-8BC2-0CA1E1CE1DAC}"/>
    <cellStyle name="Millares 6 2 2 2 2 7 2" xfId="46847" xr:uid="{AD36E9EA-BA68-433F-89B6-E1AA3533CF52}"/>
    <cellStyle name="Millares 6 2 2 2 2 7 3" xfId="29342" xr:uid="{9E980964-60C6-4621-BCE9-971EB5607640}"/>
    <cellStyle name="Millares 6 2 2 2 2 8" xfId="38095" xr:uid="{BA40EC41-A422-4640-8380-772E289F166A}"/>
    <cellStyle name="Millares 6 2 2 2 2 9" xfId="20590" xr:uid="{59654D2D-E096-44F4-95A7-72476397FFC2}"/>
    <cellStyle name="Millares 6 2 2 2 3" xfId="3237" xr:uid="{00000000-0005-0000-0000-000015190000}"/>
    <cellStyle name="Millares 6 2 2 2 3 2" xfId="3790" xr:uid="{00000000-0005-0000-0000-000016190000}"/>
    <cellStyle name="Millares 6 2 2 2 3 2 2" xfId="4886" xr:uid="{00000000-0005-0000-0000-000017190000}"/>
    <cellStyle name="Millares 6 2 2 2 3 2 2 2" xfId="7075" xr:uid="{00000000-0005-0000-0000-000018190000}"/>
    <cellStyle name="Millares 6 2 2 2 3 2 2 2 2" xfId="11452" xr:uid="{00000000-0005-0000-0000-000019190000}"/>
    <cellStyle name="Millares 6 2 2 2 3 2 2 2 2 2" xfId="20205" xr:uid="{EC2CBF69-B8B9-41C2-9D26-FCD14C77CCFA}"/>
    <cellStyle name="Millares 6 2 2 2 3 2 2 2 2 2 2" xfId="55215" xr:uid="{D9F9D1E4-1972-469C-B7B4-606104A6E84E}"/>
    <cellStyle name="Millares 6 2 2 2 3 2 2 2 2 2 3" xfId="37710" xr:uid="{54A4EB79-AD6F-4E51-9EE0-37CBC52D8ACF}"/>
    <cellStyle name="Millares 6 2 2 2 3 2 2 2 2 3" xfId="46463" xr:uid="{9F47F10B-2CE0-488A-A169-B025F271A8FA}"/>
    <cellStyle name="Millares 6 2 2 2 3 2 2 2 2 4" xfId="28958" xr:uid="{BA0C6256-FFD8-4E7E-9B2E-127D9954E219}"/>
    <cellStyle name="Millares 6 2 2 2 3 2 2 2 3" xfId="15829" xr:uid="{62399B7D-0F07-47D2-A274-F8D4147CB20B}"/>
    <cellStyle name="Millares 6 2 2 2 3 2 2 2 3 2" xfId="50839" xr:uid="{CA0586CB-E0DB-4D09-9197-8C07BD0B7304}"/>
    <cellStyle name="Millares 6 2 2 2 3 2 2 2 3 3" xfId="33334" xr:uid="{69E766BD-16BE-4A94-AF54-02D1C1908A8E}"/>
    <cellStyle name="Millares 6 2 2 2 3 2 2 2 4" xfId="42087" xr:uid="{4A249079-74F6-47D2-A45C-4D8DE78C7112}"/>
    <cellStyle name="Millares 6 2 2 2 3 2 2 2 5" xfId="24582" xr:uid="{8473D797-C89E-4E62-A08B-3AEDD011D498}"/>
    <cellStyle name="Millares 6 2 2 2 3 2 2 3" xfId="9264" xr:uid="{00000000-0005-0000-0000-00001A190000}"/>
    <cellStyle name="Millares 6 2 2 2 3 2 2 3 2" xfId="18017" xr:uid="{3CD55523-EF8E-4A1B-AB08-8A9205A56855}"/>
    <cellStyle name="Millares 6 2 2 2 3 2 2 3 2 2" xfId="53027" xr:uid="{1CCC2123-77B6-4342-BA51-1CFCEB3865A1}"/>
    <cellStyle name="Millares 6 2 2 2 3 2 2 3 2 3" xfId="35522" xr:uid="{0CD4DA3B-EE98-4596-9CBE-5086E110E2FB}"/>
    <cellStyle name="Millares 6 2 2 2 3 2 2 3 3" xfId="44275" xr:uid="{867BF584-3FB1-47F2-8FCC-6041EF077CCC}"/>
    <cellStyle name="Millares 6 2 2 2 3 2 2 3 4" xfId="26770" xr:uid="{B2929E9F-EB6E-461A-B938-B087C6DB0D24}"/>
    <cellStyle name="Millares 6 2 2 2 3 2 2 4" xfId="13641" xr:uid="{D050F052-8954-4BED-8070-6DBA6E37E28F}"/>
    <cellStyle name="Millares 6 2 2 2 3 2 2 4 2" xfId="48651" xr:uid="{FE87B700-D168-4577-900E-9E8C2EAFE6AC}"/>
    <cellStyle name="Millares 6 2 2 2 3 2 2 4 3" xfId="31146" xr:uid="{8B09D466-F270-48C2-B2CB-AC6B999BA666}"/>
    <cellStyle name="Millares 6 2 2 2 3 2 2 5" xfId="39899" xr:uid="{EB3C0E11-D20D-4485-A1DF-8B0540DD746E}"/>
    <cellStyle name="Millares 6 2 2 2 3 2 2 6" xfId="22394" xr:uid="{4480AF8B-4E5C-476E-81EF-B48379E5237D}"/>
    <cellStyle name="Millares 6 2 2 2 3 2 3" xfId="5981" xr:uid="{00000000-0005-0000-0000-00001B190000}"/>
    <cellStyle name="Millares 6 2 2 2 3 2 3 2" xfId="10358" xr:uid="{00000000-0005-0000-0000-00001C190000}"/>
    <cellStyle name="Millares 6 2 2 2 3 2 3 2 2" xfId="19111" xr:uid="{F47DE91D-9066-4458-AE27-ADC396309BA7}"/>
    <cellStyle name="Millares 6 2 2 2 3 2 3 2 2 2" xfId="54121" xr:uid="{810EA2E1-7F48-44F9-92AC-97474E052989}"/>
    <cellStyle name="Millares 6 2 2 2 3 2 3 2 2 3" xfId="36616" xr:uid="{A1AC1E13-34FE-46F5-A8C0-9D1E5F33CB40}"/>
    <cellStyle name="Millares 6 2 2 2 3 2 3 2 3" xfId="45369" xr:uid="{D26D3B48-A712-4173-B3AE-A01490333101}"/>
    <cellStyle name="Millares 6 2 2 2 3 2 3 2 4" xfId="27864" xr:uid="{103122EA-1A73-411D-B3F5-BEF68B2BB079}"/>
    <cellStyle name="Millares 6 2 2 2 3 2 3 3" xfId="14735" xr:uid="{F074174F-6AE6-4446-B7AE-DA44CEADB1A7}"/>
    <cellStyle name="Millares 6 2 2 2 3 2 3 3 2" xfId="49745" xr:uid="{2B761E4C-67EA-408F-9B81-4A9A218E869D}"/>
    <cellStyle name="Millares 6 2 2 2 3 2 3 3 3" xfId="32240" xr:uid="{DA621809-3F55-4EB0-8DBD-CFC88F8BB433}"/>
    <cellStyle name="Millares 6 2 2 2 3 2 3 4" xfId="40993" xr:uid="{C933A302-0227-4182-9F86-E22E70130E25}"/>
    <cellStyle name="Millares 6 2 2 2 3 2 3 5" xfId="23488" xr:uid="{DE2148D6-E7C2-4D17-B2E7-44DD6C9D46C7}"/>
    <cellStyle name="Millares 6 2 2 2 3 2 4" xfId="8170" xr:uid="{00000000-0005-0000-0000-00001D190000}"/>
    <cellStyle name="Millares 6 2 2 2 3 2 4 2" xfId="16923" xr:uid="{CE0815A6-83E9-403F-95B7-56305CB89BC1}"/>
    <cellStyle name="Millares 6 2 2 2 3 2 4 2 2" xfId="51933" xr:uid="{FB659201-CC81-4B15-9629-9DED51FF6AF4}"/>
    <cellStyle name="Millares 6 2 2 2 3 2 4 2 3" xfId="34428" xr:uid="{2BA7BBEB-F91F-4A6E-AAB1-22C39DA76A58}"/>
    <cellStyle name="Millares 6 2 2 2 3 2 4 3" xfId="43181" xr:uid="{2E30D512-EDF2-4378-ACCF-01F6576D1EBC}"/>
    <cellStyle name="Millares 6 2 2 2 3 2 4 4" xfId="25676" xr:uid="{CFF50BE6-62CD-4FB1-B80E-32638F045551}"/>
    <cellStyle name="Millares 6 2 2 2 3 2 5" xfId="12547" xr:uid="{B585A711-813B-4D15-9B49-5564C317F618}"/>
    <cellStyle name="Millares 6 2 2 2 3 2 5 2" xfId="47557" xr:uid="{12005298-7419-49C9-9CB6-3169E0765FFA}"/>
    <cellStyle name="Millares 6 2 2 2 3 2 5 3" xfId="30052" xr:uid="{26486150-D8D6-4841-8ED5-0B83C3ADEBD9}"/>
    <cellStyle name="Millares 6 2 2 2 3 2 6" xfId="38805" xr:uid="{9A6BC80B-AEA0-4BFB-BED2-A0A609709E5F}"/>
    <cellStyle name="Millares 6 2 2 2 3 2 7" xfId="21300" xr:uid="{347E060C-BC81-4479-BF66-B49CF964042F}"/>
    <cellStyle name="Millares 6 2 2 2 3 3" xfId="4338" xr:uid="{00000000-0005-0000-0000-00001E190000}"/>
    <cellStyle name="Millares 6 2 2 2 3 3 2" xfId="6527" xr:uid="{00000000-0005-0000-0000-00001F190000}"/>
    <cellStyle name="Millares 6 2 2 2 3 3 2 2" xfId="10904" xr:uid="{00000000-0005-0000-0000-000020190000}"/>
    <cellStyle name="Millares 6 2 2 2 3 3 2 2 2" xfId="19657" xr:uid="{43BA1DB8-C3A6-4F99-98C4-26676FA0D7FF}"/>
    <cellStyle name="Millares 6 2 2 2 3 3 2 2 2 2" xfId="54667" xr:uid="{F09DD8DF-477D-4071-BE8C-88B3215FDBCD}"/>
    <cellStyle name="Millares 6 2 2 2 3 3 2 2 2 3" xfId="37162" xr:uid="{C6CE424E-C0A7-4FEE-9B2C-E12B155F85A3}"/>
    <cellStyle name="Millares 6 2 2 2 3 3 2 2 3" xfId="45915" xr:uid="{2E993E29-E005-4165-8D00-7F3B12DB2512}"/>
    <cellStyle name="Millares 6 2 2 2 3 3 2 2 4" xfId="28410" xr:uid="{35FEC4EE-FE33-4018-AEB8-3A5528518448}"/>
    <cellStyle name="Millares 6 2 2 2 3 3 2 3" xfId="15281" xr:uid="{385E45F1-76C2-436C-9280-B4BEE768B3FC}"/>
    <cellStyle name="Millares 6 2 2 2 3 3 2 3 2" xfId="50291" xr:uid="{E47A3FAA-D747-4B39-810D-8E1EBBB526BF}"/>
    <cellStyle name="Millares 6 2 2 2 3 3 2 3 3" xfId="32786" xr:uid="{B1CFBE35-8A4E-4037-9A57-05C6190D98BA}"/>
    <cellStyle name="Millares 6 2 2 2 3 3 2 4" xfId="41539" xr:uid="{0B0B0006-42C7-445D-ABA0-C7A5327CDE27}"/>
    <cellStyle name="Millares 6 2 2 2 3 3 2 5" xfId="24034" xr:uid="{437E8BD8-90FA-4F9C-8B06-30045D1259B7}"/>
    <cellStyle name="Millares 6 2 2 2 3 3 3" xfId="8716" xr:uid="{00000000-0005-0000-0000-000021190000}"/>
    <cellStyle name="Millares 6 2 2 2 3 3 3 2" xfId="17469" xr:uid="{CCEC7E4B-282B-4F11-8373-A8F7EFED2B50}"/>
    <cellStyle name="Millares 6 2 2 2 3 3 3 2 2" xfId="52479" xr:uid="{C822712E-2D3E-4EE6-B539-95B38DD40906}"/>
    <cellStyle name="Millares 6 2 2 2 3 3 3 2 3" xfId="34974" xr:uid="{00287688-2BC5-4C1A-88F8-91E7BA87AF1F}"/>
    <cellStyle name="Millares 6 2 2 2 3 3 3 3" xfId="43727" xr:uid="{ACA17BC2-4CBD-4807-BA3F-E5DDF07E5A94}"/>
    <cellStyle name="Millares 6 2 2 2 3 3 3 4" xfId="26222" xr:uid="{1B3F71AA-B24E-4A58-835C-583771354584}"/>
    <cellStyle name="Millares 6 2 2 2 3 3 4" xfId="13093" xr:uid="{FA157647-CFB7-4522-963B-CC9A47995DB1}"/>
    <cellStyle name="Millares 6 2 2 2 3 3 4 2" xfId="48103" xr:uid="{D984A746-EC97-4A04-AD58-5EDBE0ACC22E}"/>
    <cellStyle name="Millares 6 2 2 2 3 3 4 3" xfId="30598" xr:uid="{7DF0E01B-4C89-44E8-A990-FC0AD3C3A178}"/>
    <cellStyle name="Millares 6 2 2 2 3 3 5" xfId="39351" xr:uid="{3FBCDDF3-ECDF-4C68-8AB9-9D0EE52AAA9B}"/>
    <cellStyle name="Millares 6 2 2 2 3 3 6" xfId="21846" xr:uid="{B1BFA475-86E3-4DB6-B0D2-18310458DFB0}"/>
    <cellStyle name="Millares 6 2 2 2 3 4" xfId="5433" xr:uid="{00000000-0005-0000-0000-000022190000}"/>
    <cellStyle name="Millares 6 2 2 2 3 4 2" xfId="9810" xr:uid="{00000000-0005-0000-0000-000023190000}"/>
    <cellStyle name="Millares 6 2 2 2 3 4 2 2" xfId="18563" xr:uid="{772F87CB-E839-4E24-B821-A1BA53B5737A}"/>
    <cellStyle name="Millares 6 2 2 2 3 4 2 2 2" xfId="53573" xr:uid="{E1C737AB-EB6E-4598-9877-3FAC5005C9FB}"/>
    <cellStyle name="Millares 6 2 2 2 3 4 2 2 3" xfId="36068" xr:uid="{5511EB6D-76F2-4A1E-906A-D43622B2E2C4}"/>
    <cellStyle name="Millares 6 2 2 2 3 4 2 3" xfId="44821" xr:uid="{E0B92EEA-2393-4DD0-ADEF-F16A7325857C}"/>
    <cellStyle name="Millares 6 2 2 2 3 4 2 4" xfId="27316" xr:uid="{CA0AD059-65DC-4533-B5B3-7AD4FB320672}"/>
    <cellStyle name="Millares 6 2 2 2 3 4 3" xfId="14187" xr:uid="{FEA8E8B3-7676-47DA-9357-48B19754680F}"/>
    <cellStyle name="Millares 6 2 2 2 3 4 3 2" xfId="49197" xr:uid="{EF0A7983-677F-417A-937C-29B311B3F6CB}"/>
    <cellStyle name="Millares 6 2 2 2 3 4 3 3" xfId="31692" xr:uid="{349C7A11-6097-426F-B463-F770AF1B6D3D}"/>
    <cellStyle name="Millares 6 2 2 2 3 4 4" xfId="40445" xr:uid="{387F150B-ADE9-4262-82B6-CFEC1A6DEB25}"/>
    <cellStyle name="Millares 6 2 2 2 3 4 5" xfId="22940" xr:uid="{DC41EC0B-8B7B-4DC6-BEAF-40B57626D006}"/>
    <cellStyle name="Millares 6 2 2 2 3 5" xfId="7622" xr:uid="{00000000-0005-0000-0000-000024190000}"/>
    <cellStyle name="Millares 6 2 2 2 3 5 2" xfId="16375" xr:uid="{92FCF7F0-4C5A-4C2F-9B55-8C38FC3001B1}"/>
    <cellStyle name="Millares 6 2 2 2 3 5 2 2" xfId="51385" xr:uid="{22008CF3-1A3E-4963-9DF2-CABC15714332}"/>
    <cellStyle name="Millares 6 2 2 2 3 5 2 3" xfId="33880" xr:uid="{BC244C3D-0C5F-4441-939D-1E5CE31276DC}"/>
    <cellStyle name="Millares 6 2 2 2 3 5 3" xfId="42633" xr:uid="{85514538-1782-4E50-B4E5-E5E4666A35B8}"/>
    <cellStyle name="Millares 6 2 2 2 3 5 4" xfId="25128" xr:uid="{4129CDC1-74FA-4379-909A-0DA8B92A95CF}"/>
    <cellStyle name="Millares 6 2 2 2 3 6" xfId="11999" xr:uid="{8F7CB1DA-95AC-49ED-AB8D-5A0F10AAB27B}"/>
    <cellStyle name="Millares 6 2 2 2 3 6 2" xfId="47009" xr:uid="{2D6D6883-B54F-4F68-B7EE-D48AB40215C1}"/>
    <cellStyle name="Millares 6 2 2 2 3 6 3" xfId="29504" xr:uid="{47E28F58-80E5-4D34-8D8B-175CE7ABE813}"/>
    <cellStyle name="Millares 6 2 2 2 3 7" xfId="38257" xr:uid="{25F04FA6-4593-4D49-930E-F3C4B340BA35}"/>
    <cellStyle name="Millares 6 2 2 2 3 8" xfId="20752" xr:uid="{CAE2D958-D3D5-4AC8-BE85-667F80101BF8}"/>
    <cellStyle name="Millares 6 2 2 2 4" xfId="3516" xr:uid="{00000000-0005-0000-0000-000025190000}"/>
    <cellStyle name="Millares 6 2 2 2 4 2" xfId="4612" xr:uid="{00000000-0005-0000-0000-000026190000}"/>
    <cellStyle name="Millares 6 2 2 2 4 2 2" xfId="6801" xr:uid="{00000000-0005-0000-0000-000027190000}"/>
    <cellStyle name="Millares 6 2 2 2 4 2 2 2" xfId="11178" xr:uid="{00000000-0005-0000-0000-000028190000}"/>
    <cellStyle name="Millares 6 2 2 2 4 2 2 2 2" xfId="19931" xr:uid="{2545B5EE-2760-47C9-9D72-AEC19EBDF417}"/>
    <cellStyle name="Millares 6 2 2 2 4 2 2 2 2 2" xfId="54941" xr:uid="{BBC7E401-3075-4505-9A83-3058CEB7A3ED}"/>
    <cellStyle name="Millares 6 2 2 2 4 2 2 2 2 3" xfId="37436" xr:uid="{C6C2F1C1-09BC-41E4-85B2-992CD880B77A}"/>
    <cellStyle name="Millares 6 2 2 2 4 2 2 2 3" xfId="46189" xr:uid="{CE6A68E6-A579-462E-805B-9C1ED3C0F01D}"/>
    <cellStyle name="Millares 6 2 2 2 4 2 2 2 4" xfId="28684" xr:uid="{FFC5F273-475C-4B20-A8E0-82EDA18CF756}"/>
    <cellStyle name="Millares 6 2 2 2 4 2 2 3" xfId="15555" xr:uid="{C19EA95C-FE59-4EEE-A500-DE0336736F78}"/>
    <cellStyle name="Millares 6 2 2 2 4 2 2 3 2" xfId="50565" xr:uid="{AC4F54B1-3576-4720-9CA3-904E58861C81}"/>
    <cellStyle name="Millares 6 2 2 2 4 2 2 3 3" xfId="33060" xr:uid="{58F63A44-9B41-4356-B802-4A11B40F21CE}"/>
    <cellStyle name="Millares 6 2 2 2 4 2 2 4" xfId="41813" xr:uid="{E4CDE818-6956-41C8-9ADC-9C6BAF68C28F}"/>
    <cellStyle name="Millares 6 2 2 2 4 2 2 5" xfId="24308" xr:uid="{0DBC8540-0188-4C9C-B489-E87D409C4A12}"/>
    <cellStyle name="Millares 6 2 2 2 4 2 3" xfId="8990" xr:uid="{00000000-0005-0000-0000-000029190000}"/>
    <cellStyle name="Millares 6 2 2 2 4 2 3 2" xfId="17743" xr:uid="{6D08C5CC-D3E5-4B13-9665-BFA3FBB31C8F}"/>
    <cellStyle name="Millares 6 2 2 2 4 2 3 2 2" xfId="52753" xr:uid="{014F60E4-651C-4E9A-9214-0A194844FE67}"/>
    <cellStyle name="Millares 6 2 2 2 4 2 3 2 3" xfId="35248" xr:uid="{72B038AC-1ABC-46C8-A17D-BED909DEF9D9}"/>
    <cellStyle name="Millares 6 2 2 2 4 2 3 3" xfId="44001" xr:uid="{8A9EF3F4-189A-47F0-996C-9F73A730E899}"/>
    <cellStyle name="Millares 6 2 2 2 4 2 3 4" xfId="26496" xr:uid="{C994B80F-FA19-44F3-8989-CDFB5711C942}"/>
    <cellStyle name="Millares 6 2 2 2 4 2 4" xfId="13367" xr:uid="{2275814D-1C69-42F6-84D1-9B689BBBF266}"/>
    <cellStyle name="Millares 6 2 2 2 4 2 4 2" xfId="48377" xr:uid="{1102D910-3DE1-4612-B054-4FD2404B8FC8}"/>
    <cellStyle name="Millares 6 2 2 2 4 2 4 3" xfId="30872" xr:uid="{496374B5-2F22-4F7C-8507-4281A58C7764}"/>
    <cellStyle name="Millares 6 2 2 2 4 2 5" xfId="39625" xr:uid="{F37B337F-8FCF-427A-A1EE-7642CF61E756}"/>
    <cellStyle name="Millares 6 2 2 2 4 2 6" xfId="22120" xr:uid="{ED7F5475-1809-4145-BB02-59BF99C4D2ED}"/>
    <cellStyle name="Millares 6 2 2 2 4 3" xfId="5707" xr:uid="{00000000-0005-0000-0000-00002A190000}"/>
    <cellStyle name="Millares 6 2 2 2 4 3 2" xfId="10084" xr:uid="{00000000-0005-0000-0000-00002B190000}"/>
    <cellStyle name="Millares 6 2 2 2 4 3 2 2" xfId="18837" xr:uid="{47239FFB-ACBC-471B-89CC-D8DCD4333921}"/>
    <cellStyle name="Millares 6 2 2 2 4 3 2 2 2" xfId="53847" xr:uid="{595AA63F-6831-476E-9C3C-536F1977F829}"/>
    <cellStyle name="Millares 6 2 2 2 4 3 2 2 3" xfId="36342" xr:uid="{384F09D7-CFBC-4B87-9E9B-832DBFFC78D9}"/>
    <cellStyle name="Millares 6 2 2 2 4 3 2 3" xfId="45095" xr:uid="{79F5D870-2114-4683-B24A-B60682A80B61}"/>
    <cellStyle name="Millares 6 2 2 2 4 3 2 4" xfId="27590" xr:uid="{474E0377-045A-4612-9524-FA5288871C7D}"/>
    <cellStyle name="Millares 6 2 2 2 4 3 3" xfId="14461" xr:uid="{33E85C50-A711-4737-861A-4B4A669E0C6F}"/>
    <cellStyle name="Millares 6 2 2 2 4 3 3 2" xfId="49471" xr:uid="{0D933B8F-8769-4CC3-B291-C0CF30233D8D}"/>
    <cellStyle name="Millares 6 2 2 2 4 3 3 3" xfId="31966" xr:uid="{1B286A7A-5FB0-47BB-B041-A73BD7DA3384}"/>
    <cellStyle name="Millares 6 2 2 2 4 3 4" xfId="40719" xr:uid="{CC261460-DCC3-4680-8D59-AF60567B7971}"/>
    <cellStyle name="Millares 6 2 2 2 4 3 5" xfId="23214" xr:uid="{AAD83110-1C8C-475D-8C92-5EF69911F1D8}"/>
    <cellStyle name="Millares 6 2 2 2 4 4" xfId="7896" xr:uid="{00000000-0005-0000-0000-00002C190000}"/>
    <cellStyle name="Millares 6 2 2 2 4 4 2" xfId="16649" xr:uid="{AA8E8EE1-5738-467C-B076-D2152CE8D87F}"/>
    <cellStyle name="Millares 6 2 2 2 4 4 2 2" xfId="51659" xr:uid="{D68FB499-1D07-4944-A8EA-8A23746808C2}"/>
    <cellStyle name="Millares 6 2 2 2 4 4 2 3" xfId="34154" xr:uid="{96D49D63-6189-425C-84E3-9E984C617700}"/>
    <cellStyle name="Millares 6 2 2 2 4 4 3" xfId="42907" xr:uid="{40164E69-F458-4DD4-AAF3-774B0ED2AD3F}"/>
    <cellStyle name="Millares 6 2 2 2 4 4 4" xfId="25402" xr:uid="{160F3A24-677B-4205-B84E-764B8B9D508E}"/>
    <cellStyle name="Millares 6 2 2 2 4 5" xfId="12273" xr:uid="{28E888C4-1EBD-40CE-89AC-66032D740279}"/>
    <cellStyle name="Millares 6 2 2 2 4 5 2" xfId="47283" xr:uid="{90D87FC5-BE18-4A18-9C4D-3CA9CFA36073}"/>
    <cellStyle name="Millares 6 2 2 2 4 5 3" xfId="29778" xr:uid="{D935E2BD-D14D-49D6-B372-AAAF72A5E3E2}"/>
    <cellStyle name="Millares 6 2 2 2 4 6" xfId="38531" xr:uid="{92A9E3C1-E97E-49FF-8401-163696C0CE4E}"/>
    <cellStyle name="Millares 6 2 2 2 4 7" xfId="21026" xr:uid="{2F88CE34-C304-492C-A1AD-1DE5F4926135}"/>
    <cellStyle name="Millares 6 2 2 2 5" xfId="4064" xr:uid="{00000000-0005-0000-0000-00002D190000}"/>
    <cellStyle name="Millares 6 2 2 2 5 2" xfId="6253" xr:uid="{00000000-0005-0000-0000-00002E190000}"/>
    <cellStyle name="Millares 6 2 2 2 5 2 2" xfId="10630" xr:uid="{00000000-0005-0000-0000-00002F190000}"/>
    <cellStyle name="Millares 6 2 2 2 5 2 2 2" xfId="19383" xr:uid="{8341FFD7-0FF9-4075-82DA-5A493ABA3ED7}"/>
    <cellStyle name="Millares 6 2 2 2 5 2 2 2 2" xfId="54393" xr:uid="{82A8192C-37B2-4524-A1D5-DB5AE70B5BF1}"/>
    <cellStyle name="Millares 6 2 2 2 5 2 2 2 3" xfId="36888" xr:uid="{261284FD-ACCA-41E0-B063-0F20701933D2}"/>
    <cellStyle name="Millares 6 2 2 2 5 2 2 3" xfId="45641" xr:uid="{73DA8D8D-6C5E-45D9-B575-C9A7D0B1CA14}"/>
    <cellStyle name="Millares 6 2 2 2 5 2 2 4" xfId="28136" xr:uid="{5A68802C-0BA0-474F-86FB-4EDFDE11CB33}"/>
    <cellStyle name="Millares 6 2 2 2 5 2 3" xfId="15007" xr:uid="{3D35133B-CA4C-43AE-81F3-4E77D8898C8C}"/>
    <cellStyle name="Millares 6 2 2 2 5 2 3 2" xfId="50017" xr:uid="{4C1A31F6-05D0-48B7-87F6-F611CE20A8FC}"/>
    <cellStyle name="Millares 6 2 2 2 5 2 3 3" xfId="32512" xr:uid="{019E0C97-7C59-4F4D-9A67-0BE0C173BB26}"/>
    <cellStyle name="Millares 6 2 2 2 5 2 4" xfId="41265" xr:uid="{F0D1632D-D9C8-41F0-911A-774E2F39A1AD}"/>
    <cellStyle name="Millares 6 2 2 2 5 2 5" xfId="23760" xr:uid="{6FBB522C-F74F-4A65-AAA9-CEACD9F4DD14}"/>
    <cellStyle name="Millares 6 2 2 2 5 3" xfId="8442" xr:uid="{00000000-0005-0000-0000-000030190000}"/>
    <cellStyle name="Millares 6 2 2 2 5 3 2" xfId="17195" xr:uid="{C038E57C-19D2-4943-86C8-7F1D7E813199}"/>
    <cellStyle name="Millares 6 2 2 2 5 3 2 2" xfId="52205" xr:uid="{AE8AEBDE-1079-4E68-B2A8-11A527F8F081}"/>
    <cellStyle name="Millares 6 2 2 2 5 3 2 3" xfId="34700" xr:uid="{CA3170AA-56FA-46F1-B26D-FD444B6F4B33}"/>
    <cellStyle name="Millares 6 2 2 2 5 3 3" xfId="43453" xr:uid="{C23F9426-C840-4C24-89DF-69EAB5375E7E}"/>
    <cellStyle name="Millares 6 2 2 2 5 3 4" xfId="25948" xr:uid="{6F1AA3AF-9F91-4ADA-94DF-362FC8FAEABD}"/>
    <cellStyle name="Millares 6 2 2 2 5 4" xfId="12819" xr:uid="{E89EEF40-DCD6-43F9-A3E3-4221AFF04E0F}"/>
    <cellStyle name="Millares 6 2 2 2 5 4 2" xfId="47829" xr:uid="{456855D9-B1A6-43B2-BB12-4C5E5550935D}"/>
    <cellStyle name="Millares 6 2 2 2 5 4 3" xfId="30324" xr:uid="{57F92F78-A134-460A-A9AE-BF05253FFCA9}"/>
    <cellStyle name="Millares 6 2 2 2 5 5" xfId="39077" xr:uid="{0F0BEE7B-97D7-4A8C-B8EF-9641B339FDD9}"/>
    <cellStyle name="Millares 6 2 2 2 5 6" xfId="21572" xr:uid="{8C4D6C6E-3D31-4DE3-8B84-4D5389AC340A}"/>
    <cellStyle name="Millares 6 2 2 2 6" xfId="5159" xr:uid="{00000000-0005-0000-0000-000031190000}"/>
    <cellStyle name="Millares 6 2 2 2 6 2" xfId="9536" xr:uid="{00000000-0005-0000-0000-000032190000}"/>
    <cellStyle name="Millares 6 2 2 2 6 2 2" xfId="18289" xr:uid="{B1F3E323-90D2-45B0-9CDA-AE452F39C0BC}"/>
    <cellStyle name="Millares 6 2 2 2 6 2 2 2" xfId="53299" xr:uid="{BBF3304D-1343-4AC0-863E-82C7416A9312}"/>
    <cellStyle name="Millares 6 2 2 2 6 2 2 3" xfId="35794" xr:uid="{6F6FB0FE-2406-4F25-BE87-5932B46F3103}"/>
    <cellStyle name="Millares 6 2 2 2 6 2 3" xfId="44547" xr:uid="{4EF75F46-2B9A-46AF-8A14-F0E9DB381F7E}"/>
    <cellStyle name="Millares 6 2 2 2 6 2 4" xfId="27042" xr:uid="{E49AD88F-957F-447E-AF84-066B58C8C042}"/>
    <cellStyle name="Millares 6 2 2 2 6 3" xfId="13913" xr:uid="{6F224C95-4010-422C-B865-06812E364614}"/>
    <cellStyle name="Millares 6 2 2 2 6 3 2" xfId="48923" xr:uid="{26CE7C2E-7598-45FA-A883-37F2901CD61A}"/>
    <cellStyle name="Millares 6 2 2 2 6 3 3" xfId="31418" xr:uid="{D7FB3D3D-DA38-4BC1-8E63-42F3DABC721D}"/>
    <cellStyle name="Millares 6 2 2 2 6 4" xfId="40171" xr:uid="{C560EAEE-1E7E-4D04-B73A-BA4B9961F720}"/>
    <cellStyle name="Millares 6 2 2 2 6 5" xfId="22666" xr:uid="{036C654A-D856-4809-83DD-A2EE0F6806CB}"/>
    <cellStyle name="Millares 6 2 2 2 7" xfId="7348" xr:uid="{00000000-0005-0000-0000-000033190000}"/>
    <cellStyle name="Millares 6 2 2 2 7 2" xfId="16101" xr:uid="{67B25FDE-66D6-4D6E-852B-11544A216B15}"/>
    <cellStyle name="Millares 6 2 2 2 7 2 2" xfId="51111" xr:uid="{3127E064-4332-44C0-BA3D-D53648746375}"/>
    <cellStyle name="Millares 6 2 2 2 7 2 3" xfId="33606" xr:uid="{E9F76C25-7020-462A-83C8-40ABE64274C7}"/>
    <cellStyle name="Millares 6 2 2 2 7 3" xfId="42359" xr:uid="{D7BD8FA7-16D6-4B68-8411-EDC6A17B5637}"/>
    <cellStyle name="Millares 6 2 2 2 7 4" xfId="24854" xr:uid="{3C55B4EB-ACDF-47FF-86E4-E9C5D9E2FCC5}"/>
    <cellStyle name="Millares 6 2 2 2 8" xfId="11725" xr:uid="{67FBCEEB-C247-44DA-A560-474EB0D9CBD3}"/>
    <cellStyle name="Millares 6 2 2 2 8 2" xfId="46735" xr:uid="{5A357452-21C4-4276-ACDF-CA59B9764E9F}"/>
    <cellStyle name="Millares 6 2 2 2 8 3" xfId="29230" xr:uid="{FF2D3B07-8283-4C46-A5CC-97CF7AA4E7B3}"/>
    <cellStyle name="Millares 6 2 2 2 9" xfId="37983" xr:uid="{F36247B3-4200-4C7E-9B6B-F6DA2BC085FE}"/>
    <cellStyle name="Millares 6 2 2 3" xfId="3016" xr:uid="{00000000-0005-0000-0000-000034190000}"/>
    <cellStyle name="Millares 6 2 2 3 2" xfId="3292" xr:uid="{00000000-0005-0000-0000-000035190000}"/>
    <cellStyle name="Millares 6 2 2 3 2 2" xfId="3845" xr:uid="{00000000-0005-0000-0000-000036190000}"/>
    <cellStyle name="Millares 6 2 2 3 2 2 2" xfId="4941" xr:uid="{00000000-0005-0000-0000-000037190000}"/>
    <cellStyle name="Millares 6 2 2 3 2 2 2 2" xfId="7130" xr:uid="{00000000-0005-0000-0000-000038190000}"/>
    <cellStyle name="Millares 6 2 2 3 2 2 2 2 2" xfId="11507" xr:uid="{00000000-0005-0000-0000-000039190000}"/>
    <cellStyle name="Millares 6 2 2 3 2 2 2 2 2 2" xfId="20260" xr:uid="{DC235A39-F7DB-487D-8BE5-31765670C7E5}"/>
    <cellStyle name="Millares 6 2 2 3 2 2 2 2 2 2 2" xfId="55270" xr:uid="{BA3FC61A-9C13-4643-B41C-4D50EC5530ED}"/>
    <cellStyle name="Millares 6 2 2 3 2 2 2 2 2 2 3" xfId="37765" xr:uid="{EDA00D7E-22AC-4CF6-9654-904CD006A8F3}"/>
    <cellStyle name="Millares 6 2 2 3 2 2 2 2 2 3" xfId="46518" xr:uid="{5C5A0945-293A-443E-B719-F9276C71C6DA}"/>
    <cellStyle name="Millares 6 2 2 3 2 2 2 2 2 4" xfId="29013" xr:uid="{68820CFA-F536-4D16-AE3F-87F307EDC125}"/>
    <cellStyle name="Millares 6 2 2 3 2 2 2 2 3" xfId="15884" xr:uid="{8CCF0B3A-7951-433B-B847-A112B57573D0}"/>
    <cellStyle name="Millares 6 2 2 3 2 2 2 2 3 2" xfId="50894" xr:uid="{D216264C-9F6A-4927-97DD-2631CDCC34CE}"/>
    <cellStyle name="Millares 6 2 2 3 2 2 2 2 3 3" xfId="33389" xr:uid="{488B6B86-6AE5-4C33-B47D-F300525B9F68}"/>
    <cellStyle name="Millares 6 2 2 3 2 2 2 2 4" xfId="42142" xr:uid="{D3BC5E6D-9BC3-46A4-B0BE-33AE750B8222}"/>
    <cellStyle name="Millares 6 2 2 3 2 2 2 2 5" xfId="24637" xr:uid="{383713D0-CB2C-4148-BC8C-3B310B52AC84}"/>
    <cellStyle name="Millares 6 2 2 3 2 2 2 3" xfId="9319" xr:uid="{00000000-0005-0000-0000-00003A190000}"/>
    <cellStyle name="Millares 6 2 2 3 2 2 2 3 2" xfId="18072" xr:uid="{27349B91-B708-46D7-8B11-7024779AE4AC}"/>
    <cellStyle name="Millares 6 2 2 3 2 2 2 3 2 2" xfId="53082" xr:uid="{C0EA55B9-4BFE-4FD5-B468-FAB0643945AB}"/>
    <cellStyle name="Millares 6 2 2 3 2 2 2 3 2 3" xfId="35577" xr:uid="{CCDFD42F-EC8A-475D-B8FF-C5F85888A9F5}"/>
    <cellStyle name="Millares 6 2 2 3 2 2 2 3 3" xfId="44330" xr:uid="{52112822-92C6-4105-9170-C26F229368D1}"/>
    <cellStyle name="Millares 6 2 2 3 2 2 2 3 4" xfId="26825" xr:uid="{C1F6DD97-4D9A-4E66-AB5F-46537823F4A8}"/>
    <cellStyle name="Millares 6 2 2 3 2 2 2 4" xfId="13696" xr:uid="{571F366B-4246-46F3-BED3-EC72B30D96F0}"/>
    <cellStyle name="Millares 6 2 2 3 2 2 2 4 2" xfId="48706" xr:uid="{BC3DD309-BDAB-4951-9207-B46536FCDCDF}"/>
    <cellStyle name="Millares 6 2 2 3 2 2 2 4 3" xfId="31201" xr:uid="{457C7F97-156C-4C6B-86B7-949D088653F9}"/>
    <cellStyle name="Millares 6 2 2 3 2 2 2 5" xfId="39954" xr:uid="{2C8BC538-F914-447A-B8C1-346C0ED9CAD8}"/>
    <cellStyle name="Millares 6 2 2 3 2 2 2 6" xfId="22449" xr:uid="{151DC40E-9334-4460-9447-954E58712CAE}"/>
    <cellStyle name="Millares 6 2 2 3 2 2 3" xfId="6036" xr:uid="{00000000-0005-0000-0000-00003B190000}"/>
    <cellStyle name="Millares 6 2 2 3 2 2 3 2" xfId="10413" xr:uid="{00000000-0005-0000-0000-00003C190000}"/>
    <cellStyle name="Millares 6 2 2 3 2 2 3 2 2" xfId="19166" xr:uid="{F790625F-1D79-4F22-86F5-D1F067E89833}"/>
    <cellStyle name="Millares 6 2 2 3 2 2 3 2 2 2" xfId="54176" xr:uid="{36221B0E-4CFC-4023-BB24-AFCFA86B6ADA}"/>
    <cellStyle name="Millares 6 2 2 3 2 2 3 2 2 3" xfId="36671" xr:uid="{20505E03-AAFA-4083-A6EC-FAB457272FE1}"/>
    <cellStyle name="Millares 6 2 2 3 2 2 3 2 3" xfId="45424" xr:uid="{57C72375-29E6-482A-AC86-10BDA640A2C9}"/>
    <cellStyle name="Millares 6 2 2 3 2 2 3 2 4" xfId="27919" xr:uid="{DB472F69-2C14-432C-8B2A-FDD543BD13DB}"/>
    <cellStyle name="Millares 6 2 2 3 2 2 3 3" xfId="14790" xr:uid="{7F480C1F-9637-4180-9CF1-78C9DE3DBB4F}"/>
    <cellStyle name="Millares 6 2 2 3 2 2 3 3 2" xfId="49800" xr:uid="{66013CC7-4C6A-46E7-8C1C-F958625D3D5D}"/>
    <cellStyle name="Millares 6 2 2 3 2 2 3 3 3" xfId="32295" xr:uid="{3A8F8692-3275-4BB7-B3B7-2FBF1F2A169E}"/>
    <cellStyle name="Millares 6 2 2 3 2 2 3 4" xfId="41048" xr:uid="{425EC9F0-5BE6-4E67-81E0-74307E80892A}"/>
    <cellStyle name="Millares 6 2 2 3 2 2 3 5" xfId="23543" xr:uid="{A1B40020-1D10-481D-9843-BFF7D901EC63}"/>
    <cellStyle name="Millares 6 2 2 3 2 2 4" xfId="8225" xr:uid="{00000000-0005-0000-0000-00003D190000}"/>
    <cellStyle name="Millares 6 2 2 3 2 2 4 2" xfId="16978" xr:uid="{03BEE121-E19C-43A9-B7EF-4D718B3EB323}"/>
    <cellStyle name="Millares 6 2 2 3 2 2 4 2 2" xfId="51988" xr:uid="{2A3D4283-9D63-49FF-B7B4-E12D41DBE75A}"/>
    <cellStyle name="Millares 6 2 2 3 2 2 4 2 3" xfId="34483" xr:uid="{23BE6920-F873-4DDB-989A-55178B06DDD7}"/>
    <cellStyle name="Millares 6 2 2 3 2 2 4 3" xfId="43236" xr:uid="{275846E1-9205-4643-84DA-589852CF259C}"/>
    <cellStyle name="Millares 6 2 2 3 2 2 4 4" xfId="25731" xr:uid="{C6766259-37B7-4716-80FE-57AA6B88DB58}"/>
    <cellStyle name="Millares 6 2 2 3 2 2 5" xfId="12602" xr:uid="{7DD074FE-C44F-452A-B0D3-B58932A5BB9A}"/>
    <cellStyle name="Millares 6 2 2 3 2 2 5 2" xfId="47612" xr:uid="{1149F417-7938-40F2-A8A6-930560802152}"/>
    <cellStyle name="Millares 6 2 2 3 2 2 5 3" xfId="30107" xr:uid="{A9A730D3-B3C0-4BAE-B588-8CB3D1BFF099}"/>
    <cellStyle name="Millares 6 2 2 3 2 2 6" xfId="38860" xr:uid="{EEED7493-3727-4813-BED8-4411916DC462}"/>
    <cellStyle name="Millares 6 2 2 3 2 2 7" xfId="21355" xr:uid="{BB8BDC5B-AA3A-4C77-8CCB-BB5F4300C884}"/>
    <cellStyle name="Millares 6 2 2 3 2 3" xfId="4393" xr:uid="{00000000-0005-0000-0000-00003E190000}"/>
    <cellStyle name="Millares 6 2 2 3 2 3 2" xfId="6582" xr:uid="{00000000-0005-0000-0000-00003F190000}"/>
    <cellStyle name="Millares 6 2 2 3 2 3 2 2" xfId="10959" xr:uid="{00000000-0005-0000-0000-000040190000}"/>
    <cellStyle name="Millares 6 2 2 3 2 3 2 2 2" xfId="19712" xr:uid="{0A1B4BEF-FA80-4C09-A80E-B2AB615DD956}"/>
    <cellStyle name="Millares 6 2 2 3 2 3 2 2 2 2" xfId="54722" xr:uid="{1F2CAC5C-D512-4752-807A-CBF1EF566601}"/>
    <cellStyle name="Millares 6 2 2 3 2 3 2 2 2 3" xfId="37217" xr:uid="{DB5A5D44-6DDC-45A7-B726-FAB9C778DB66}"/>
    <cellStyle name="Millares 6 2 2 3 2 3 2 2 3" xfId="45970" xr:uid="{A2A02B54-B0B0-4398-971E-B20CA0E14434}"/>
    <cellStyle name="Millares 6 2 2 3 2 3 2 2 4" xfId="28465" xr:uid="{135959F0-A5B4-4950-8CF3-04F73E96E385}"/>
    <cellStyle name="Millares 6 2 2 3 2 3 2 3" xfId="15336" xr:uid="{D088DC5F-95BD-49B7-B7DE-FC5A521403EA}"/>
    <cellStyle name="Millares 6 2 2 3 2 3 2 3 2" xfId="50346" xr:uid="{0EA3F8D7-DBE6-4E8A-A5F3-C65AA45AE0FC}"/>
    <cellStyle name="Millares 6 2 2 3 2 3 2 3 3" xfId="32841" xr:uid="{DC68C90A-7D03-4533-88ED-BBAF6D1F6D5D}"/>
    <cellStyle name="Millares 6 2 2 3 2 3 2 4" xfId="41594" xr:uid="{E4BB7871-DACB-42C6-8F18-8975BDFEC401}"/>
    <cellStyle name="Millares 6 2 2 3 2 3 2 5" xfId="24089" xr:uid="{250B57DA-FE7F-4525-8894-15960F4790A4}"/>
    <cellStyle name="Millares 6 2 2 3 2 3 3" xfId="8771" xr:uid="{00000000-0005-0000-0000-000041190000}"/>
    <cellStyle name="Millares 6 2 2 3 2 3 3 2" xfId="17524" xr:uid="{E8415618-386B-4CC4-B9B6-751947E4C79B}"/>
    <cellStyle name="Millares 6 2 2 3 2 3 3 2 2" xfId="52534" xr:uid="{45F25BCA-5E00-49C0-BE48-2E03BE8A1F30}"/>
    <cellStyle name="Millares 6 2 2 3 2 3 3 2 3" xfId="35029" xr:uid="{FF14450A-B1F1-4F3C-8281-2947E6D0DDB0}"/>
    <cellStyle name="Millares 6 2 2 3 2 3 3 3" xfId="43782" xr:uid="{7388572C-C1E8-49AE-8F28-C45218B83345}"/>
    <cellStyle name="Millares 6 2 2 3 2 3 3 4" xfId="26277" xr:uid="{8946D650-05D4-41AB-BBE2-AD6D5E4886E8}"/>
    <cellStyle name="Millares 6 2 2 3 2 3 4" xfId="13148" xr:uid="{EFFAAFA6-5F37-4A19-8036-C8993C35AE5A}"/>
    <cellStyle name="Millares 6 2 2 3 2 3 4 2" xfId="48158" xr:uid="{AAD54432-D63A-465F-8102-1FC6F6216483}"/>
    <cellStyle name="Millares 6 2 2 3 2 3 4 3" xfId="30653" xr:uid="{F4339F17-4C85-41CD-BAAF-ACB99415F956}"/>
    <cellStyle name="Millares 6 2 2 3 2 3 5" xfId="39406" xr:uid="{6B70A965-3AFD-4A44-B481-0596EDC21AF9}"/>
    <cellStyle name="Millares 6 2 2 3 2 3 6" xfId="21901" xr:uid="{0913C7D0-257D-4EE1-9E6C-CEAADB681C8D}"/>
    <cellStyle name="Millares 6 2 2 3 2 4" xfId="5488" xr:uid="{00000000-0005-0000-0000-000042190000}"/>
    <cellStyle name="Millares 6 2 2 3 2 4 2" xfId="9865" xr:uid="{00000000-0005-0000-0000-000043190000}"/>
    <cellStyle name="Millares 6 2 2 3 2 4 2 2" xfId="18618" xr:uid="{418D7D0E-8E81-42D1-918E-E00A9015D75A}"/>
    <cellStyle name="Millares 6 2 2 3 2 4 2 2 2" xfId="53628" xr:uid="{AD06B6E1-7C79-42B5-9954-BB8719EAF32D}"/>
    <cellStyle name="Millares 6 2 2 3 2 4 2 2 3" xfId="36123" xr:uid="{C00CF85E-4934-4B5B-B0A2-DCA2E4012A8A}"/>
    <cellStyle name="Millares 6 2 2 3 2 4 2 3" xfId="44876" xr:uid="{D6435738-60DD-4E3E-924B-FE834B9C09B4}"/>
    <cellStyle name="Millares 6 2 2 3 2 4 2 4" xfId="27371" xr:uid="{99477354-5D2B-47C3-975E-985B04ACB7A7}"/>
    <cellStyle name="Millares 6 2 2 3 2 4 3" xfId="14242" xr:uid="{19DCFC27-CF38-4835-B327-4CFA2033715D}"/>
    <cellStyle name="Millares 6 2 2 3 2 4 3 2" xfId="49252" xr:uid="{C0D03777-EA87-4489-9758-063D6006F24B}"/>
    <cellStyle name="Millares 6 2 2 3 2 4 3 3" xfId="31747" xr:uid="{D4F15C08-6AC4-4C98-86C8-E57EEA670BC9}"/>
    <cellStyle name="Millares 6 2 2 3 2 4 4" xfId="40500" xr:uid="{314CD716-E4FA-4F2E-9737-4D0396C45569}"/>
    <cellStyle name="Millares 6 2 2 3 2 4 5" xfId="22995" xr:uid="{2DB5EC43-BEE6-4277-A2D5-EEC3DAC2DBEC}"/>
    <cellStyle name="Millares 6 2 2 3 2 5" xfId="7677" xr:uid="{00000000-0005-0000-0000-000044190000}"/>
    <cellStyle name="Millares 6 2 2 3 2 5 2" xfId="16430" xr:uid="{92F59DA0-2061-427A-804C-F892BD18131B}"/>
    <cellStyle name="Millares 6 2 2 3 2 5 2 2" xfId="51440" xr:uid="{C3F406B8-EAF8-4E79-9DA6-98A797D6E151}"/>
    <cellStyle name="Millares 6 2 2 3 2 5 2 3" xfId="33935" xr:uid="{60A0BAA8-7BA1-4273-BFB4-DB522D190710}"/>
    <cellStyle name="Millares 6 2 2 3 2 5 3" xfId="42688" xr:uid="{726F93BB-0E24-4FA4-8CF8-564FF2EB22DB}"/>
    <cellStyle name="Millares 6 2 2 3 2 5 4" xfId="25183" xr:uid="{F54F39EE-69A9-4356-A175-25936540F50C}"/>
    <cellStyle name="Millares 6 2 2 3 2 6" xfId="12054" xr:uid="{54FC8921-6E3B-47C2-827E-12CC2ADC14E1}"/>
    <cellStyle name="Millares 6 2 2 3 2 6 2" xfId="47064" xr:uid="{A6480AFB-8C53-4267-96C8-A27E50913515}"/>
    <cellStyle name="Millares 6 2 2 3 2 6 3" xfId="29559" xr:uid="{5FDB79C2-B499-441A-AA51-F3EF40BC3AB8}"/>
    <cellStyle name="Millares 6 2 2 3 2 7" xfId="38312" xr:uid="{17383EBA-D46F-4416-BD98-26AB1CAA2AF1}"/>
    <cellStyle name="Millares 6 2 2 3 2 8" xfId="20807" xr:uid="{C9899015-8D1F-48A8-8233-82E3685B9029}"/>
    <cellStyle name="Millares 6 2 2 3 3" xfId="3571" xr:uid="{00000000-0005-0000-0000-000045190000}"/>
    <cellStyle name="Millares 6 2 2 3 3 2" xfId="4667" xr:uid="{00000000-0005-0000-0000-000046190000}"/>
    <cellStyle name="Millares 6 2 2 3 3 2 2" xfId="6856" xr:uid="{00000000-0005-0000-0000-000047190000}"/>
    <cellStyle name="Millares 6 2 2 3 3 2 2 2" xfId="11233" xr:uid="{00000000-0005-0000-0000-000048190000}"/>
    <cellStyle name="Millares 6 2 2 3 3 2 2 2 2" xfId="19986" xr:uid="{91A2170D-7482-488C-B95A-A1A7D4E6CFDF}"/>
    <cellStyle name="Millares 6 2 2 3 3 2 2 2 2 2" xfId="54996" xr:uid="{5B25F04F-7676-4E50-B969-202E878EB2D8}"/>
    <cellStyle name="Millares 6 2 2 3 3 2 2 2 2 3" xfId="37491" xr:uid="{F6CBF3AA-4A3E-4E37-89E6-AD01935DFAED}"/>
    <cellStyle name="Millares 6 2 2 3 3 2 2 2 3" xfId="46244" xr:uid="{4FC013FE-26F9-4F29-8028-775C991A7253}"/>
    <cellStyle name="Millares 6 2 2 3 3 2 2 2 4" xfId="28739" xr:uid="{B73BAD50-FC76-4262-BC32-23303FFEF124}"/>
    <cellStyle name="Millares 6 2 2 3 3 2 2 3" xfId="15610" xr:uid="{87711B73-A067-4C9C-98E2-E433F67541DF}"/>
    <cellStyle name="Millares 6 2 2 3 3 2 2 3 2" xfId="50620" xr:uid="{84D24319-F6D3-44DD-94CA-F062B3A41573}"/>
    <cellStyle name="Millares 6 2 2 3 3 2 2 3 3" xfId="33115" xr:uid="{9E6BA918-E1DD-408A-9F11-9E91A750526C}"/>
    <cellStyle name="Millares 6 2 2 3 3 2 2 4" xfId="41868" xr:uid="{34CA04E3-AE37-4BE7-A1B8-E5D3B4800A77}"/>
    <cellStyle name="Millares 6 2 2 3 3 2 2 5" xfId="24363" xr:uid="{DA2772F4-5991-40DD-88DA-8506FBF7A6C1}"/>
    <cellStyle name="Millares 6 2 2 3 3 2 3" xfId="9045" xr:uid="{00000000-0005-0000-0000-000049190000}"/>
    <cellStyle name="Millares 6 2 2 3 3 2 3 2" xfId="17798" xr:uid="{80396B16-2D64-4CE2-97E3-A568D94E7F82}"/>
    <cellStyle name="Millares 6 2 2 3 3 2 3 2 2" xfId="52808" xr:uid="{9207C80B-9F2D-4455-ACE9-A09F15721472}"/>
    <cellStyle name="Millares 6 2 2 3 3 2 3 2 3" xfId="35303" xr:uid="{C14BAD5C-6DFB-4791-A668-503FD4AFD10B}"/>
    <cellStyle name="Millares 6 2 2 3 3 2 3 3" xfId="44056" xr:uid="{11448485-FF62-482F-A601-387633F54498}"/>
    <cellStyle name="Millares 6 2 2 3 3 2 3 4" xfId="26551" xr:uid="{5C45A0B5-0CFD-47BE-BB1E-7724617584CB}"/>
    <cellStyle name="Millares 6 2 2 3 3 2 4" xfId="13422" xr:uid="{D6C27F70-6A02-4B06-B6BF-03932AAF754E}"/>
    <cellStyle name="Millares 6 2 2 3 3 2 4 2" xfId="48432" xr:uid="{9E30CBC3-F2A6-46FF-9276-4F5B3458CC40}"/>
    <cellStyle name="Millares 6 2 2 3 3 2 4 3" xfId="30927" xr:uid="{A90219A1-6F56-4337-B440-11CF775CF599}"/>
    <cellStyle name="Millares 6 2 2 3 3 2 5" xfId="39680" xr:uid="{194402F7-BD14-4EB9-AF31-18202418243F}"/>
    <cellStyle name="Millares 6 2 2 3 3 2 6" xfId="22175" xr:uid="{53077475-7F5E-4EDF-BDED-E8639769DD82}"/>
    <cellStyle name="Millares 6 2 2 3 3 3" xfId="5762" xr:uid="{00000000-0005-0000-0000-00004A190000}"/>
    <cellStyle name="Millares 6 2 2 3 3 3 2" xfId="10139" xr:uid="{00000000-0005-0000-0000-00004B190000}"/>
    <cellStyle name="Millares 6 2 2 3 3 3 2 2" xfId="18892" xr:uid="{A6188C5D-C631-47C0-BC42-14159174B779}"/>
    <cellStyle name="Millares 6 2 2 3 3 3 2 2 2" xfId="53902" xr:uid="{494D40AF-137B-48AE-AC99-EBEE3AC35FDA}"/>
    <cellStyle name="Millares 6 2 2 3 3 3 2 2 3" xfId="36397" xr:uid="{20952C58-72AB-4183-A6AF-052CD16D1044}"/>
    <cellStyle name="Millares 6 2 2 3 3 3 2 3" xfId="45150" xr:uid="{667C52F6-28E8-4597-B4F3-7A8B8F842AF9}"/>
    <cellStyle name="Millares 6 2 2 3 3 3 2 4" xfId="27645" xr:uid="{C21A3C32-0CF3-4CAE-86A3-32D37DA16157}"/>
    <cellStyle name="Millares 6 2 2 3 3 3 3" xfId="14516" xr:uid="{F46C381F-1E3F-48BE-9B1F-8859842B3476}"/>
    <cellStyle name="Millares 6 2 2 3 3 3 3 2" xfId="49526" xr:uid="{6D93EC46-C4C4-4FB2-9D65-2A206ADB893B}"/>
    <cellStyle name="Millares 6 2 2 3 3 3 3 3" xfId="32021" xr:uid="{92F9DD48-4C59-49D9-9352-D21ED4752C2C}"/>
    <cellStyle name="Millares 6 2 2 3 3 3 4" xfId="40774" xr:uid="{511022A8-D3CD-4D05-9AE4-48379A7BF71B}"/>
    <cellStyle name="Millares 6 2 2 3 3 3 5" xfId="23269" xr:uid="{B0547DFC-2B5F-49FD-8185-0949E373653B}"/>
    <cellStyle name="Millares 6 2 2 3 3 4" xfId="7951" xr:uid="{00000000-0005-0000-0000-00004C190000}"/>
    <cellStyle name="Millares 6 2 2 3 3 4 2" xfId="16704" xr:uid="{57C32028-E5D1-47A8-A86B-8DEB9EB825BE}"/>
    <cellStyle name="Millares 6 2 2 3 3 4 2 2" xfId="51714" xr:uid="{B0795286-A9F3-4CAC-A14F-5D4CC350518C}"/>
    <cellStyle name="Millares 6 2 2 3 3 4 2 3" xfId="34209" xr:uid="{845A073C-FF1A-4C24-9130-2D95149ED70F}"/>
    <cellStyle name="Millares 6 2 2 3 3 4 3" xfId="42962" xr:uid="{39F439E9-F1B4-45BF-A00A-4A4D1595291A}"/>
    <cellStyle name="Millares 6 2 2 3 3 4 4" xfId="25457" xr:uid="{57638862-C6F7-4E51-B0C2-7FF2EF6DA9B5}"/>
    <cellStyle name="Millares 6 2 2 3 3 5" xfId="12328" xr:uid="{1C23EFAA-12D2-4B68-9930-293688645364}"/>
    <cellStyle name="Millares 6 2 2 3 3 5 2" xfId="47338" xr:uid="{008B2C88-4C5A-449A-B0F6-75FE9A178CBF}"/>
    <cellStyle name="Millares 6 2 2 3 3 5 3" xfId="29833" xr:uid="{987CF77F-BF81-4D38-9C51-F8CEAFF53D76}"/>
    <cellStyle name="Millares 6 2 2 3 3 6" xfId="38586" xr:uid="{199B2BEE-85C3-4021-9A95-4D3C46DB0F4F}"/>
    <cellStyle name="Millares 6 2 2 3 3 7" xfId="21081" xr:uid="{02B76B2B-9403-40E4-A9AE-EE7C3B6FF487}"/>
    <cellStyle name="Millares 6 2 2 3 4" xfId="4119" xr:uid="{00000000-0005-0000-0000-00004D190000}"/>
    <cellStyle name="Millares 6 2 2 3 4 2" xfId="6308" xr:uid="{00000000-0005-0000-0000-00004E190000}"/>
    <cellStyle name="Millares 6 2 2 3 4 2 2" xfId="10685" xr:uid="{00000000-0005-0000-0000-00004F190000}"/>
    <cellStyle name="Millares 6 2 2 3 4 2 2 2" xfId="19438" xr:uid="{EE1B66DB-72C9-4CB5-8807-DC91C7C5FF5B}"/>
    <cellStyle name="Millares 6 2 2 3 4 2 2 2 2" xfId="54448" xr:uid="{4157C62A-EBFD-4D7A-93A0-A982CE0836A0}"/>
    <cellStyle name="Millares 6 2 2 3 4 2 2 2 3" xfId="36943" xr:uid="{9D963D35-1CD2-4C7F-BDCD-C8C3B995447E}"/>
    <cellStyle name="Millares 6 2 2 3 4 2 2 3" xfId="45696" xr:uid="{06F079A8-44CA-45F7-A345-243109C6B3DE}"/>
    <cellStyle name="Millares 6 2 2 3 4 2 2 4" xfId="28191" xr:uid="{0ABAE82E-9496-45AF-B2FC-34EDDE4072EE}"/>
    <cellStyle name="Millares 6 2 2 3 4 2 3" xfId="15062" xr:uid="{9B49231B-EAC6-4B49-BA20-D175BCF7E2CB}"/>
    <cellStyle name="Millares 6 2 2 3 4 2 3 2" xfId="50072" xr:uid="{9711A66E-B4B5-4374-91DC-301BE1D3C847}"/>
    <cellStyle name="Millares 6 2 2 3 4 2 3 3" xfId="32567" xr:uid="{08B6DB9B-EC8F-4E01-8E19-DE7A40A75D5D}"/>
    <cellStyle name="Millares 6 2 2 3 4 2 4" xfId="41320" xr:uid="{060CF868-6E80-4D39-BBCF-AFB85BA3FCA3}"/>
    <cellStyle name="Millares 6 2 2 3 4 2 5" xfId="23815" xr:uid="{916F003E-2CB4-4AD4-AA7B-68B044EF3E1F}"/>
    <cellStyle name="Millares 6 2 2 3 4 3" xfId="8497" xr:uid="{00000000-0005-0000-0000-000050190000}"/>
    <cellStyle name="Millares 6 2 2 3 4 3 2" xfId="17250" xr:uid="{EC387F52-243B-4DDF-A932-FDDCF3A45E1B}"/>
    <cellStyle name="Millares 6 2 2 3 4 3 2 2" xfId="52260" xr:uid="{C2685AC5-EF08-4D72-8A05-B1CE81CD18B4}"/>
    <cellStyle name="Millares 6 2 2 3 4 3 2 3" xfId="34755" xr:uid="{587C858E-8E44-43EA-AC21-A8806164DA0F}"/>
    <cellStyle name="Millares 6 2 2 3 4 3 3" xfId="43508" xr:uid="{A3CCFE73-6916-43BE-9076-3B63D658DE43}"/>
    <cellStyle name="Millares 6 2 2 3 4 3 4" xfId="26003" xr:uid="{3D925F96-780D-497F-B8A7-93B23AAB3D1D}"/>
    <cellStyle name="Millares 6 2 2 3 4 4" xfId="12874" xr:uid="{A5DFA8F5-DFC7-4F26-A651-E8DC3ABEBC84}"/>
    <cellStyle name="Millares 6 2 2 3 4 4 2" xfId="47884" xr:uid="{D2D4076B-95CB-4B37-88F4-4AEB610FD8FC}"/>
    <cellStyle name="Millares 6 2 2 3 4 4 3" xfId="30379" xr:uid="{7541B32F-5697-47D2-BF6B-C9B13BB2CCE9}"/>
    <cellStyle name="Millares 6 2 2 3 4 5" xfId="39132" xr:uid="{FC87EB00-F8CB-46E6-90B5-5F2C102E34E9}"/>
    <cellStyle name="Millares 6 2 2 3 4 6" xfId="21627" xr:uid="{FEBC754A-7D54-44FB-A320-A1E10C6077C9}"/>
    <cellStyle name="Millares 6 2 2 3 5" xfId="5214" xr:uid="{00000000-0005-0000-0000-000051190000}"/>
    <cellStyle name="Millares 6 2 2 3 5 2" xfId="9591" xr:uid="{00000000-0005-0000-0000-000052190000}"/>
    <cellStyle name="Millares 6 2 2 3 5 2 2" xfId="18344" xr:uid="{0654B223-34CD-4334-9DF5-DEFCCD3EEFC4}"/>
    <cellStyle name="Millares 6 2 2 3 5 2 2 2" xfId="53354" xr:uid="{8473F5CA-0186-4EF4-927B-07DA8758199B}"/>
    <cellStyle name="Millares 6 2 2 3 5 2 2 3" xfId="35849" xr:uid="{9719B8B2-AC05-44CE-9F59-55C69814B872}"/>
    <cellStyle name="Millares 6 2 2 3 5 2 3" xfId="44602" xr:uid="{C26BB690-0EB2-4D46-9C21-5D48F0D78E6A}"/>
    <cellStyle name="Millares 6 2 2 3 5 2 4" xfId="27097" xr:uid="{0F2FA6E1-FD5F-4846-B779-C3188339F4EB}"/>
    <cellStyle name="Millares 6 2 2 3 5 3" xfId="13968" xr:uid="{ABE9A79F-0540-4E50-8F05-60DEF6E6CE99}"/>
    <cellStyle name="Millares 6 2 2 3 5 3 2" xfId="48978" xr:uid="{B2C6934A-55B4-4E4D-8DD6-3DA42CCB38A7}"/>
    <cellStyle name="Millares 6 2 2 3 5 3 3" xfId="31473" xr:uid="{ACF2FBD9-B1AC-4F85-AD36-2306987F1713}"/>
    <cellStyle name="Millares 6 2 2 3 5 4" xfId="40226" xr:uid="{C431084D-0EEB-4303-AB4F-B90FFC0CB227}"/>
    <cellStyle name="Millares 6 2 2 3 5 5" xfId="22721" xr:uid="{D40410EC-E631-479F-A205-28B4DAA50982}"/>
    <cellStyle name="Millares 6 2 2 3 6" xfId="7403" xr:uid="{00000000-0005-0000-0000-000053190000}"/>
    <cellStyle name="Millares 6 2 2 3 6 2" xfId="16156" xr:uid="{F15F2E4F-186F-4031-BDF6-F89F7BBD8794}"/>
    <cellStyle name="Millares 6 2 2 3 6 2 2" xfId="51166" xr:uid="{80F300E3-DD69-4C52-8AAE-ACC0FBF6D50D}"/>
    <cellStyle name="Millares 6 2 2 3 6 2 3" xfId="33661" xr:uid="{86B1E153-DF29-429D-BBDF-EA3E5CF6B530}"/>
    <cellStyle name="Millares 6 2 2 3 6 3" xfId="42414" xr:uid="{BF8FEA11-8DDF-472B-B5CF-9F5BA1504FB4}"/>
    <cellStyle name="Millares 6 2 2 3 6 4" xfId="24909" xr:uid="{FDD80BCB-3406-4078-9A1A-FEAD21971C14}"/>
    <cellStyle name="Millares 6 2 2 3 7" xfId="11780" xr:uid="{9638BA12-136C-45C5-9271-FD56136B8A7D}"/>
    <cellStyle name="Millares 6 2 2 3 7 2" xfId="46790" xr:uid="{CDCD7B35-EFDB-45CC-8078-870B10BF0610}"/>
    <cellStyle name="Millares 6 2 2 3 7 3" xfId="29285" xr:uid="{3E89B4A4-DF57-4801-BA7B-B94550D7C8B5}"/>
    <cellStyle name="Millares 6 2 2 3 8" xfId="38038" xr:uid="{FDD725AB-A7E0-4093-8285-41DA9C822D34}"/>
    <cellStyle name="Millares 6 2 2 3 9" xfId="20533" xr:uid="{57F7E583-FA59-47A5-8E19-5ED080638BE7}"/>
    <cellStyle name="Millares 6 2 2 4" xfId="2903" xr:uid="{00000000-0005-0000-0000-000054190000}"/>
    <cellStyle name="Millares 6 2 2 4 2" xfId="3182" xr:uid="{00000000-0005-0000-0000-000055190000}"/>
    <cellStyle name="Millares 6 2 2 4 2 2" xfId="3735" xr:uid="{00000000-0005-0000-0000-000056190000}"/>
    <cellStyle name="Millares 6 2 2 4 2 2 2" xfId="4831" xr:uid="{00000000-0005-0000-0000-000057190000}"/>
    <cellStyle name="Millares 6 2 2 4 2 2 2 2" xfId="7020" xr:uid="{00000000-0005-0000-0000-000058190000}"/>
    <cellStyle name="Millares 6 2 2 4 2 2 2 2 2" xfId="11397" xr:uid="{00000000-0005-0000-0000-000059190000}"/>
    <cellStyle name="Millares 6 2 2 4 2 2 2 2 2 2" xfId="20150" xr:uid="{178DD038-D737-4AB7-9D18-BF76EFA04728}"/>
    <cellStyle name="Millares 6 2 2 4 2 2 2 2 2 2 2" xfId="55160" xr:uid="{447FCE84-6E76-4AD3-906D-10F32F87AC19}"/>
    <cellStyle name="Millares 6 2 2 4 2 2 2 2 2 2 3" xfId="37655" xr:uid="{871F7989-2CC5-4F2A-81F8-9101AE2FA48A}"/>
    <cellStyle name="Millares 6 2 2 4 2 2 2 2 2 3" xfId="46408" xr:uid="{CEDD9421-0B3A-42F7-8B3E-14B5CED4FB23}"/>
    <cellStyle name="Millares 6 2 2 4 2 2 2 2 2 4" xfId="28903" xr:uid="{7DA91E98-D258-4B5E-BEA3-75DAD02FEEA9}"/>
    <cellStyle name="Millares 6 2 2 4 2 2 2 2 3" xfId="15774" xr:uid="{F3B4F93F-332A-466D-9A4E-D1479327E929}"/>
    <cellStyle name="Millares 6 2 2 4 2 2 2 2 3 2" xfId="50784" xr:uid="{33BFCBD3-0CDC-4DF9-B59A-08A1F521A898}"/>
    <cellStyle name="Millares 6 2 2 4 2 2 2 2 3 3" xfId="33279" xr:uid="{3ABD8286-8854-48C0-B867-A7AA11904A97}"/>
    <cellStyle name="Millares 6 2 2 4 2 2 2 2 4" xfId="42032" xr:uid="{8C13B4D5-57C3-4419-95DC-1837B3DE014F}"/>
    <cellStyle name="Millares 6 2 2 4 2 2 2 2 5" xfId="24527" xr:uid="{272DB1DD-6590-4C9A-8669-78F97B3D2D44}"/>
    <cellStyle name="Millares 6 2 2 4 2 2 2 3" xfId="9209" xr:uid="{00000000-0005-0000-0000-00005A190000}"/>
    <cellStyle name="Millares 6 2 2 4 2 2 2 3 2" xfId="17962" xr:uid="{5CCD563D-D291-401A-8BA1-E61EA5422E02}"/>
    <cellStyle name="Millares 6 2 2 4 2 2 2 3 2 2" xfId="52972" xr:uid="{80ED4918-0E9B-416A-8871-ED99CE09641D}"/>
    <cellStyle name="Millares 6 2 2 4 2 2 2 3 2 3" xfId="35467" xr:uid="{E873A361-A9E0-4A57-964A-83E08979F72E}"/>
    <cellStyle name="Millares 6 2 2 4 2 2 2 3 3" xfId="44220" xr:uid="{BD2D4648-5F25-486B-8DDE-5F353AA3214A}"/>
    <cellStyle name="Millares 6 2 2 4 2 2 2 3 4" xfId="26715" xr:uid="{2EFA9509-EF96-4D78-95F9-3D58D43210F2}"/>
    <cellStyle name="Millares 6 2 2 4 2 2 2 4" xfId="13586" xr:uid="{26287377-B5E9-4CDC-890D-082FC5F879CE}"/>
    <cellStyle name="Millares 6 2 2 4 2 2 2 4 2" xfId="48596" xr:uid="{5CF09EDC-7A6C-421E-9E73-B9B42C8C625B}"/>
    <cellStyle name="Millares 6 2 2 4 2 2 2 4 3" xfId="31091" xr:uid="{04CA996B-BBC3-4666-8D23-5FA339FBF6F2}"/>
    <cellStyle name="Millares 6 2 2 4 2 2 2 5" xfId="39844" xr:uid="{4F6052DB-541F-40FD-90B9-B3E34FA5D2F7}"/>
    <cellStyle name="Millares 6 2 2 4 2 2 2 6" xfId="22339" xr:uid="{E6FB7CE2-5506-4517-8263-1353E4F6F7C4}"/>
    <cellStyle name="Millares 6 2 2 4 2 2 3" xfId="5926" xr:uid="{00000000-0005-0000-0000-00005B190000}"/>
    <cellStyle name="Millares 6 2 2 4 2 2 3 2" xfId="10303" xr:uid="{00000000-0005-0000-0000-00005C190000}"/>
    <cellStyle name="Millares 6 2 2 4 2 2 3 2 2" xfId="19056" xr:uid="{80296FA6-A2AF-48F2-AFD5-43E454DC71AC}"/>
    <cellStyle name="Millares 6 2 2 4 2 2 3 2 2 2" xfId="54066" xr:uid="{97EA8700-1FB3-49EB-8662-52F57BA24EDE}"/>
    <cellStyle name="Millares 6 2 2 4 2 2 3 2 2 3" xfId="36561" xr:uid="{77EC2082-CB97-4244-938B-16B7A96672F2}"/>
    <cellStyle name="Millares 6 2 2 4 2 2 3 2 3" xfId="45314" xr:uid="{1E1D7BE6-D320-4716-99FD-033535115313}"/>
    <cellStyle name="Millares 6 2 2 4 2 2 3 2 4" xfId="27809" xr:uid="{AD0A4177-1E8D-4542-843A-13FBF8D2CE96}"/>
    <cellStyle name="Millares 6 2 2 4 2 2 3 3" xfId="14680" xr:uid="{3F10CE74-669E-4EDD-B337-B7A5C037D3B6}"/>
    <cellStyle name="Millares 6 2 2 4 2 2 3 3 2" xfId="49690" xr:uid="{360F69EE-13F5-4EAD-B681-6C5BBE08E981}"/>
    <cellStyle name="Millares 6 2 2 4 2 2 3 3 3" xfId="32185" xr:uid="{49150B8E-4859-4EA9-87E5-8416A4B37B25}"/>
    <cellStyle name="Millares 6 2 2 4 2 2 3 4" xfId="40938" xr:uid="{B121ACFC-6EB9-40E7-AF81-77DC1A76BBFC}"/>
    <cellStyle name="Millares 6 2 2 4 2 2 3 5" xfId="23433" xr:uid="{BA9D660D-3E97-42C3-AF80-BF7F0DA06A03}"/>
    <cellStyle name="Millares 6 2 2 4 2 2 4" xfId="8115" xr:uid="{00000000-0005-0000-0000-00005D190000}"/>
    <cellStyle name="Millares 6 2 2 4 2 2 4 2" xfId="16868" xr:uid="{871217C8-C8CE-418D-9A17-A687E6BD22DD}"/>
    <cellStyle name="Millares 6 2 2 4 2 2 4 2 2" xfId="51878" xr:uid="{49646842-28FB-47A5-AFBF-99CA5ADE5554}"/>
    <cellStyle name="Millares 6 2 2 4 2 2 4 2 3" xfId="34373" xr:uid="{77B69BC6-B19B-4AE2-8B8C-851B62235D37}"/>
    <cellStyle name="Millares 6 2 2 4 2 2 4 3" xfId="43126" xr:uid="{1518256B-2809-4D40-AB05-280036487B89}"/>
    <cellStyle name="Millares 6 2 2 4 2 2 4 4" xfId="25621" xr:uid="{368D39F8-BF28-48B4-B61B-D4CC1E7D754F}"/>
    <cellStyle name="Millares 6 2 2 4 2 2 5" xfId="12492" xr:uid="{996A9E61-06A9-4D5D-9CDD-D2483832231B}"/>
    <cellStyle name="Millares 6 2 2 4 2 2 5 2" xfId="47502" xr:uid="{E6E59BC1-E151-4BDD-ACAF-87D66503214D}"/>
    <cellStyle name="Millares 6 2 2 4 2 2 5 3" xfId="29997" xr:uid="{3F813C48-54E0-4E29-9571-EE941E93A82B}"/>
    <cellStyle name="Millares 6 2 2 4 2 2 6" xfId="38750" xr:uid="{1FD59951-DD45-4C73-9A39-8DFA0C99EA08}"/>
    <cellStyle name="Millares 6 2 2 4 2 2 7" xfId="21245" xr:uid="{47446B28-56DA-4470-8F21-8666EC5D35D5}"/>
    <cellStyle name="Millares 6 2 2 4 2 3" xfId="4283" xr:uid="{00000000-0005-0000-0000-00005E190000}"/>
    <cellStyle name="Millares 6 2 2 4 2 3 2" xfId="6472" xr:uid="{00000000-0005-0000-0000-00005F190000}"/>
    <cellStyle name="Millares 6 2 2 4 2 3 2 2" xfId="10849" xr:uid="{00000000-0005-0000-0000-000060190000}"/>
    <cellStyle name="Millares 6 2 2 4 2 3 2 2 2" xfId="19602" xr:uid="{F4C5F65E-1541-41E0-8662-2D869E526187}"/>
    <cellStyle name="Millares 6 2 2 4 2 3 2 2 2 2" xfId="54612" xr:uid="{E08D34D1-5DDB-487C-8129-101C981C21AD}"/>
    <cellStyle name="Millares 6 2 2 4 2 3 2 2 2 3" xfId="37107" xr:uid="{5D966E47-7FA9-4AC9-ADC3-106A10BA65A2}"/>
    <cellStyle name="Millares 6 2 2 4 2 3 2 2 3" xfId="45860" xr:uid="{1AB4B0F6-0047-4CE1-9C9B-2CBD0409125E}"/>
    <cellStyle name="Millares 6 2 2 4 2 3 2 2 4" xfId="28355" xr:uid="{8107F6CC-6B61-43CA-B385-539A9A5DE9C8}"/>
    <cellStyle name="Millares 6 2 2 4 2 3 2 3" xfId="15226" xr:uid="{D2846E24-BF1F-4D48-B0EC-F9CCFC940D55}"/>
    <cellStyle name="Millares 6 2 2 4 2 3 2 3 2" xfId="50236" xr:uid="{4E2384D1-49D9-4DAF-BF08-1A5F1826C161}"/>
    <cellStyle name="Millares 6 2 2 4 2 3 2 3 3" xfId="32731" xr:uid="{BA8AD7DE-B101-4DF4-98F7-3184F3755C56}"/>
    <cellStyle name="Millares 6 2 2 4 2 3 2 4" xfId="41484" xr:uid="{FC507E4F-CD05-4E51-853F-A68C4A998BA0}"/>
    <cellStyle name="Millares 6 2 2 4 2 3 2 5" xfId="23979" xr:uid="{1CF2F1EF-B39B-4E60-853F-525BE34DCA6F}"/>
    <cellStyle name="Millares 6 2 2 4 2 3 3" xfId="8661" xr:uid="{00000000-0005-0000-0000-000061190000}"/>
    <cellStyle name="Millares 6 2 2 4 2 3 3 2" xfId="17414" xr:uid="{EE80E547-ADF5-4232-90A8-41831462EA02}"/>
    <cellStyle name="Millares 6 2 2 4 2 3 3 2 2" xfId="52424" xr:uid="{8C43C3C1-9DD6-4E38-87D3-C7E243EFBF33}"/>
    <cellStyle name="Millares 6 2 2 4 2 3 3 2 3" xfId="34919" xr:uid="{877BE066-809D-4B8E-A694-08C05ADED20D}"/>
    <cellStyle name="Millares 6 2 2 4 2 3 3 3" xfId="43672" xr:uid="{9AC858A9-80E3-4172-8B23-B2702BDE357B}"/>
    <cellStyle name="Millares 6 2 2 4 2 3 3 4" xfId="26167" xr:uid="{110DC722-A074-4CD8-A999-22E9206316E9}"/>
    <cellStyle name="Millares 6 2 2 4 2 3 4" xfId="13038" xr:uid="{10442611-D296-4F94-A7A9-A1BC0703D45C}"/>
    <cellStyle name="Millares 6 2 2 4 2 3 4 2" xfId="48048" xr:uid="{A843DFC9-E0B3-4F75-817F-6467A77884A1}"/>
    <cellStyle name="Millares 6 2 2 4 2 3 4 3" xfId="30543" xr:uid="{AF2F59A8-E18D-496D-85F8-C6951C7BC507}"/>
    <cellStyle name="Millares 6 2 2 4 2 3 5" xfId="39296" xr:uid="{3402C01B-84BB-4FD4-A55E-5F7A73E1F688}"/>
    <cellStyle name="Millares 6 2 2 4 2 3 6" xfId="21791" xr:uid="{853BC9D9-25BC-442D-868E-591DAE63E2EC}"/>
    <cellStyle name="Millares 6 2 2 4 2 4" xfId="5378" xr:uid="{00000000-0005-0000-0000-000062190000}"/>
    <cellStyle name="Millares 6 2 2 4 2 4 2" xfId="9755" xr:uid="{00000000-0005-0000-0000-000063190000}"/>
    <cellStyle name="Millares 6 2 2 4 2 4 2 2" xfId="18508" xr:uid="{F53DC8AB-2541-4F91-98CC-2710BADFAF00}"/>
    <cellStyle name="Millares 6 2 2 4 2 4 2 2 2" xfId="53518" xr:uid="{207CACDF-9259-49C9-8D88-B96C25E078B4}"/>
    <cellStyle name="Millares 6 2 2 4 2 4 2 2 3" xfId="36013" xr:uid="{93A22A4F-0252-49E0-AE31-7F8FA94DA3BE}"/>
    <cellStyle name="Millares 6 2 2 4 2 4 2 3" xfId="44766" xr:uid="{97FD066E-9F2D-42C2-82D1-9B19F8B70199}"/>
    <cellStyle name="Millares 6 2 2 4 2 4 2 4" xfId="27261" xr:uid="{59AFD512-6D03-4F5D-92E7-A53EA3EA5A51}"/>
    <cellStyle name="Millares 6 2 2 4 2 4 3" xfId="14132" xr:uid="{FFC5D750-DDCE-4AE9-8C58-4F220D5DD0E7}"/>
    <cellStyle name="Millares 6 2 2 4 2 4 3 2" xfId="49142" xr:uid="{78933556-999A-4180-B409-E93D3827C78A}"/>
    <cellStyle name="Millares 6 2 2 4 2 4 3 3" xfId="31637" xr:uid="{A1D63B45-F991-4898-AA39-60BDA835BCF6}"/>
    <cellStyle name="Millares 6 2 2 4 2 4 4" xfId="40390" xr:uid="{A63AB1E0-020A-43ED-9832-5FD631E72E70}"/>
    <cellStyle name="Millares 6 2 2 4 2 4 5" xfId="22885" xr:uid="{5C361689-15EE-4F86-B9DE-34A0C3632D18}"/>
    <cellStyle name="Millares 6 2 2 4 2 5" xfId="7567" xr:uid="{00000000-0005-0000-0000-000064190000}"/>
    <cellStyle name="Millares 6 2 2 4 2 5 2" xfId="16320" xr:uid="{45AD5BCF-D61C-4C47-AE3F-30B798B9EEFC}"/>
    <cellStyle name="Millares 6 2 2 4 2 5 2 2" xfId="51330" xr:uid="{7CAE3047-E045-4AD9-B25B-8AD7C53989BF}"/>
    <cellStyle name="Millares 6 2 2 4 2 5 2 3" xfId="33825" xr:uid="{F232CEF9-CFEC-45C6-9804-66D0D40B7D3C}"/>
    <cellStyle name="Millares 6 2 2 4 2 5 3" xfId="42578" xr:uid="{81ABE631-3A6D-4C7E-93BB-1E19CF820E29}"/>
    <cellStyle name="Millares 6 2 2 4 2 5 4" xfId="25073" xr:uid="{13CEB02A-C2FF-4B1E-BFF1-DD316FE45477}"/>
    <cellStyle name="Millares 6 2 2 4 2 6" xfId="11944" xr:uid="{050A32FE-6949-40DD-8A66-5B2AEE18F6CB}"/>
    <cellStyle name="Millares 6 2 2 4 2 6 2" xfId="46954" xr:uid="{E2CFDA57-1DC2-49D0-8327-CE5BA6817756}"/>
    <cellStyle name="Millares 6 2 2 4 2 6 3" xfId="29449" xr:uid="{C718DB7D-987E-4FAA-A1BB-CF84AA08DF88}"/>
    <cellStyle name="Millares 6 2 2 4 2 7" xfId="38202" xr:uid="{D15B2E84-1D36-4FA6-9ACF-F166FC64A585}"/>
    <cellStyle name="Millares 6 2 2 4 2 8" xfId="20697" xr:uid="{AFA77898-224B-425A-AB05-1AAE6DE297A2}"/>
    <cellStyle name="Millares 6 2 2 4 3" xfId="3461" xr:uid="{00000000-0005-0000-0000-000065190000}"/>
    <cellStyle name="Millares 6 2 2 4 3 2" xfId="4557" xr:uid="{00000000-0005-0000-0000-000066190000}"/>
    <cellStyle name="Millares 6 2 2 4 3 2 2" xfId="6746" xr:uid="{00000000-0005-0000-0000-000067190000}"/>
    <cellStyle name="Millares 6 2 2 4 3 2 2 2" xfId="11123" xr:uid="{00000000-0005-0000-0000-000068190000}"/>
    <cellStyle name="Millares 6 2 2 4 3 2 2 2 2" xfId="19876" xr:uid="{B435CB5D-B674-46A3-9C8A-8A859BB32437}"/>
    <cellStyle name="Millares 6 2 2 4 3 2 2 2 2 2" xfId="54886" xr:uid="{61E73459-C6E1-471B-B6F2-292197736095}"/>
    <cellStyle name="Millares 6 2 2 4 3 2 2 2 2 3" xfId="37381" xr:uid="{F12DE67A-3F44-4302-8021-7F4F9FF6293A}"/>
    <cellStyle name="Millares 6 2 2 4 3 2 2 2 3" xfId="46134" xr:uid="{D4CBB8C9-2E62-472F-94EF-B6B16F8BF5BF}"/>
    <cellStyle name="Millares 6 2 2 4 3 2 2 2 4" xfId="28629" xr:uid="{72B83D0C-A748-4E80-963A-23BC7851D0F8}"/>
    <cellStyle name="Millares 6 2 2 4 3 2 2 3" xfId="15500" xr:uid="{2232688F-79D0-4AFD-8006-4C9B4628EB70}"/>
    <cellStyle name="Millares 6 2 2 4 3 2 2 3 2" xfId="50510" xr:uid="{ED2735CA-6F06-4062-BC10-272D13AD96AE}"/>
    <cellStyle name="Millares 6 2 2 4 3 2 2 3 3" xfId="33005" xr:uid="{7C643B50-AA94-4E41-B66D-16BA45E44DCE}"/>
    <cellStyle name="Millares 6 2 2 4 3 2 2 4" xfId="41758" xr:uid="{8CD5336E-9CAD-466F-9B28-BF1741A6F378}"/>
    <cellStyle name="Millares 6 2 2 4 3 2 2 5" xfId="24253" xr:uid="{58EC8033-5FFD-49DE-90F4-45099BA60620}"/>
    <cellStyle name="Millares 6 2 2 4 3 2 3" xfId="8935" xr:uid="{00000000-0005-0000-0000-000069190000}"/>
    <cellStyle name="Millares 6 2 2 4 3 2 3 2" xfId="17688" xr:uid="{C8CE61E7-F742-4ECD-A0EC-29D4EADDE542}"/>
    <cellStyle name="Millares 6 2 2 4 3 2 3 2 2" xfId="52698" xr:uid="{15CC0C66-C9B9-4AB0-A455-3FCF3A4F1FDE}"/>
    <cellStyle name="Millares 6 2 2 4 3 2 3 2 3" xfId="35193" xr:uid="{D463CF48-5187-4579-8383-2C92272CB768}"/>
    <cellStyle name="Millares 6 2 2 4 3 2 3 3" xfId="43946" xr:uid="{5AF8DD8D-9D67-4DCC-8BB7-34B2BAAC7D13}"/>
    <cellStyle name="Millares 6 2 2 4 3 2 3 4" xfId="26441" xr:uid="{C71959AC-8024-47EE-9761-19457B29AD90}"/>
    <cellStyle name="Millares 6 2 2 4 3 2 4" xfId="13312" xr:uid="{1EDE0008-7B6E-46AD-8DAF-4844DF56D2BC}"/>
    <cellStyle name="Millares 6 2 2 4 3 2 4 2" xfId="48322" xr:uid="{508AABC5-8301-4F0C-A74C-9E4622B4809C}"/>
    <cellStyle name="Millares 6 2 2 4 3 2 4 3" xfId="30817" xr:uid="{15F356F5-1AB4-447D-B8EF-7F95D36F9752}"/>
    <cellStyle name="Millares 6 2 2 4 3 2 5" xfId="39570" xr:uid="{F70FA27A-1EA3-48FB-AC43-43BF4E044302}"/>
    <cellStyle name="Millares 6 2 2 4 3 2 6" xfId="22065" xr:uid="{3E44B86E-C0F4-430A-94A7-B00CB8CEAEE5}"/>
    <cellStyle name="Millares 6 2 2 4 3 3" xfId="5652" xr:uid="{00000000-0005-0000-0000-00006A190000}"/>
    <cellStyle name="Millares 6 2 2 4 3 3 2" xfId="10029" xr:uid="{00000000-0005-0000-0000-00006B190000}"/>
    <cellStyle name="Millares 6 2 2 4 3 3 2 2" xfId="18782" xr:uid="{922EE9A3-CA68-4779-B557-303F7DD238DD}"/>
    <cellStyle name="Millares 6 2 2 4 3 3 2 2 2" xfId="53792" xr:uid="{987C0896-BA0A-46E4-8A14-EAD2F2BC4625}"/>
    <cellStyle name="Millares 6 2 2 4 3 3 2 2 3" xfId="36287" xr:uid="{0B794D14-141D-47BE-8DEA-5AC5BDD82F6C}"/>
    <cellStyle name="Millares 6 2 2 4 3 3 2 3" xfId="45040" xr:uid="{8AE13173-C818-4765-860B-345EF70087A0}"/>
    <cellStyle name="Millares 6 2 2 4 3 3 2 4" xfId="27535" xr:uid="{88249B04-D74F-4340-8DB6-938A71C101F2}"/>
    <cellStyle name="Millares 6 2 2 4 3 3 3" xfId="14406" xr:uid="{D4F41589-6518-4C1A-BC4A-AA6DD406E3FD}"/>
    <cellStyle name="Millares 6 2 2 4 3 3 3 2" xfId="49416" xr:uid="{C5BE6B62-131B-4211-B395-DDDE4908FEE2}"/>
    <cellStyle name="Millares 6 2 2 4 3 3 3 3" xfId="31911" xr:uid="{282A43BA-A6B1-4A2F-8594-3B235C60378A}"/>
    <cellStyle name="Millares 6 2 2 4 3 3 4" xfId="40664" xr:uid="{CD51FF4E-A90C-4E6D-B254-E877197E3D8E}"/>
    <cellStyle name="Millares 6 2 2 4 3 3 5" xfId="23159" xr:uid="{42DE2430-0BAD-4C89-ACFC-1D0D9E506D81}"/>
    <cellStyle name="Millares 6 2 2 4 3 4" xfId="7841" xr:uid="{00000000-0005-0000-0000-00006C190000}"/>
    <cellStyle name="Millares 6 2 2 4 3 4 2" xfId="16594" xr:uid="{42838C6C-A569-4428-8C6E-1547B444890F}"/>
    <cellStyle name="Millares 6 2 2 4 3 4 2 2" xfId="51604" xr:uid="{4EDD93F9-FA7B-4166-BBD5-9F357928B908}"/>
    <cellStyle name="Millares 6 2 2 4 3 4 2 3" xfId="34099" xr:uid="{7032382E-4110-4333-95DF-8B0E60DC536F}"/>
    <cellStyle name="Millares 6 2 2 4 3 4 3" xfId="42852" xr:uid="{DDC33E25-25B7-4D55-9607-965901E8473C}"/>
    <cellStyle name="Millares 6 2 2 4 3 4 4" xfId="25347" xr:uid="{DB3A5996-5594-444E-9A99-67D918DCB1D5}"/>
    <cellStyle name="Millares 6 2 2 4 3 5" xfId="12218" xr:uid="{2FE46C84-ACB2-44ED-B363-7CF42283CC70}"/>
    <cellStyle name="Millares 6 2 2 4 3 5 2" xfId="47228" xr:uid="{1C0B72AD-6A13-40F8-91A9-A30D8A04B300}"/>
    <cellStyle name="Millares 6 2 2 4 3 5 3" xfId="29723" xr:uid="{6DC393F6-00F9-41C2-8382-52B95B2D22C2}"/>
    <cellStyle name="Millares 6 2 2 4 3 6" xfId="38476" xr:uid="{CCD4DBDB-56CC-40EE-B966-1E1CF34F8143}"/>
    <cellStyle name="Millares 6 2 2 4 3 7" xfId="20971" xr:uid="{1097CB78-3FEA-4A97-8357-A32FE90CA7A0}"/>
    <cellStyle name="Millares 6 2 2 4 4" xfId="4009" xr:uid="{00000000-0005-0000-0000-00006D190000}"/>
    <cellStyle name="Millares 6 2 2 4 4 2" xfId="6198" xr:uid="{00000000-0005-0000-0000-00006E190000}"/>
    <cellStyle name="Millares 6 2 2 4 4 2 2" xfId="10575" xr:uid="{00000000-0005-0000-0000-00006F190000}"/>
    <cellStyle name="Millares 6 2 2 4 4 2 2 2" xfId="19328" xr:uid="{791A1F5E-1597-4435-A396-1F37893AD032}"/>
    <cellStyle name="Millares 6 2 2 4 4 2 2 2 2" xfId="54338" xr:uid="{453CAD20-8BE4-40D2-93E5-8308E925FAB8}"/>
    <cellStyle name="Millares 6 2 2 4 4 2 2 2 3" xfId="36833" xr:uid="{50A607A4-A298-4D37-B01C-92AFE0DAEAE7}"/>
    <cellStyle name="Millares 6 2 2 4 4 2 2 3" xfId="45586" xr:uid="{C38AA96F-A055-465A-8A6C-97669309D933}"/>
    <cellStyle name="Millares 6 2 2 4 4 2 2 4" xfId="28081" xr:uid="{181C9C48-58F7-4063-B03C-E480C40219FD}"/>
    <cellStyle name="Millares 6 2 2 4 4 2 3" xfId="14952" xr:uid="{57D87226-AA20-44DF-A9BB-0CF790F81981}"/>
    <cellStyle name="Millares 6 2 2 4 4 2 3 2" xfId="49962" xr:uid="{BF0931A4-22FE-497F-B778-7F179DD542C4}"/>
    <cellStyle name="Millares 6 2 2 4 4 2 3 3" xfId="32457" xr:uid="{5E5FF242-AE88-4881-AA11-99E5B2B504FA}"/>
    <cellStyle name="Millares 6 2 2 4 4 2 4" xfId="41210" xr:uid="{C97B9910-ED2D-4456-985E-8F1BD01A3DB0}"/>
    <cellStyle name="Millares 6 2 2 4 4 2 5" xfId="23705" xr:uid="{24BD347D-0BE4-4A16-9A44-C30D8F723B36}"/>
    <cellStyle name="Millares 6 2 2 4 4 3" xfId="8387" xr:uid="{00000000-0005-0000-0000-000070190000}"/>
    <cellStyle name="Millares 6 2 2 4 4 3 2" xfId="17140" xr:uid="{0AE3DFF0-BD74-4398-BADB-8AD7C5A21CAE}"/>
    <cellStyle name="Millares 6 2 2 4 4 3 2 2" xfId="52150" xr:uid="{799106D1-A924-451E-8321-2AA22394EB43}"/>
    <cellStyle name="Millares 6 2 2 4 4 3 2 3" xfId="34645" xr:uid="{90CBA653-33DC-44FB-A8D4-82EFE24F7355}"/>
    <cellStyle name="Millares 6 2 2 4 4 3 3" xfId="43398" xr:uid="{44211B5D-2E50-4998-B7AB-8CA2B0382654}"/>
    <cellStyle name="Millares 6 2 2 4 4 3 4" xfId="25893" xr:uid="{62C81161-4A45-4BA2-B837-7EBF4285F489}"/>
    <cellStyle name="Millares 6 2 2 4 4 4" xfId="12764" xr:uid="{BFBEFFB2-4D4A-4A03-80F1-0543CA5B60D2}"/>
    <cellStyle name="Millares 6 2 2 4 4 4 2" xfId="47774" xr:uid="{DE661AD5-5F61-46C1-89D1-DCE1A5D09D55}"/>
    <cellStyle name="Millares 6 2 2 4 4 4 3" xfId="30269" xr:uid="{7395237C-7126-49FF-85D0-E54E62F6ACE3}"/>
    <cellStyle name="Millares 6 2 2 4 4 5" xfId="39022" xr:uid="{52A55746-B0D0-4223-8C10-380929942B04}"/>
    <cellStyle name="Millares 6 2 2 4 4 6" xfId="21517" xr:uid="{FADC1C14-0FEE-441A-9963-A6DE8EC27DB8}"/>
    <cellStyle name="Millares 6 2 2 4 5" xfId="5104" xr:uid="{00000000-0005-0000-0000-000071190000}"/>
    <cellStyle name="Millares 6 2 2 4 5 2" xfId="9481" xr:uid="{00000000-0005-0000-0000-000072190000}"/>
    <cellStyle name="Millares 6 2 2 4 5 2 2" xfId="18234" xr:uid="{972CB110-1376-4C1F-8AD7-0978C989A695}"/>
    <cellStyle name="Millares 6 2 2 4 5 2 2 2" xfId="53244" xr:uid="{613252D8-2FC8-487E-ABFE-F9A4198E4E4A}"/>
    <cellStyle name="Millares 6 2 2 4 5 2 2 3" xfId="35739" xr:uid="{0BC4C5BF-AFA9-420E-B9AE-69ACB8765D71}"/>
    <cellStyle name="Millares 6 2 2 4 5 2 3" xfId="44492" xr:uid="{CA5BBFC0-26F0-402B-B733-3CE2EA40EE59}"/>
    <cellStyle name="Millares 6 2 2 4 5 2 4" xfId="26987" xr:uid="{8673E9AF-2A18-4B1F-91E9-F0AC4F7A44AE}"/>
    <cellStyle name="Millares 6 2 2 4 5 3" xfId="13858" xr:uid="{D68F0764-75E9-45FE-8E3B-07C7BAFBEB17}"/>
    <cellStyle name="Millares 6 2 2 4 5 3 2" xfId="48868" xr:uid="{0DC2C62D-1AC5-40E9-A33D-A91398C02A23}"/>
    <cellStyle name="Millares 6 2 2 4 5 3 3" xfId="31363" xr:uid="{A1B89ACC-E058-47FC-8CC6-9F3D75EE4226}"/>
    <cellStyle name="Millares 6 2 2 4 5 4" xfId="40116" xr:uid="{DF8450BC-D07B-42EF-8F96-42A1C40F4CFA}"/>
    <cellStyle name="Millares 6 2 2 4 5 5" xfId="22611" xr:uid="{20FD9B4F-D18F-4DC5-9577-88451F77FDD9}"/>
    <cellStyle name="Millares 6 2 2 4 6" xfId="7293" xr:uid="{00000000-0005-0000-0000-000073190000}"/>
    <cellStyle name="Millares 6 2 2 4 6 2" xfId="16046" xr:uid="{E4DABB4E-6DAF-400B-B1FF-4528F4F3B7B5}"/>
    <cellStyle name="Millares 6 2 2 4 6 2 2" xfId="51056" xr:uid="{457CE293-D59E-4E32-9792-C36811F40E08}"/>
    <cellStyle name="Millares 6 2 2 4 6 2 3" xfId="33551" xr:uid="{5EA43D88-5F8E-4B1D-BDD9-687FAC0A5E3A}"/>
    <cellStyle name="Millares 6 2 2 4 6 3" xfId="42304" xr:uid="{6C90D932-0754-4E92-8A09-A087F714E851}"/>
    <cellStyle name="Millares 6 2 2 4 6 4" xfId="24799" xr:uid="{D7573A1E-315A-4E59-A359-81164490DE22}"/>
    <cellStyle name="Millares 6 2 2 4 7" xfId="11670" xr:uid="{AE605A44-2721-48C1-B380-E4FB1D58590B}"/>
    <cellStyle name="Millares 6 2 2 4 7 2" xfId="46680" xr:uid="{E4BC4E31-6369-4F29-ADF1-2A61967F8BE9}"/>
    <cellStyle name="Millares 6 2 2 4 7 3" xfId="29175" xr:uid="{94BCFD14-709B-4D50-B504-23178384080F}"/>
    <cellStyle name="Millares 6 2 2 4 8" xfId="37928" xr:uid="{CC76FF41-305C-4490-8288-795403259C68}"/>
    <cellStyle name="Millares 6 2 2 4 9" xfId="20423" xr:uid="{1FE812C9-782B-4450-AADB-3B7CCE8A60B4}"/>
    <cellStyle name="Millares 6 2 2 5" xfId="3132" xr:uid="{00000000-0005-0000-0000-000074190000}"/>
    <cellStyle name="Millares 6 2 2 5 2" xfId="3686" xr:uid="{00000000-0005-0000-0000-000075190000}"/>
    <cellStyle name="Millares 6 2 2 5 2 2" xfId="4782" xr:uid="{00000000-0005-0000-0000-000076190000}"/>
    <cellStyle name="Millares 6 2 2 5 2 2 2" xfId="6971" xr:uid="{00000000-0005-0000-0000-000077190000}"/>
    <cellStyle name="Millares 6 2 2 5 2 2 2 2" xfId="11348" xr:uid="{00000000-0005-0000-0000-000078190000}"/>
    <cellStyle name="Millares 6 2 2 5 2 2 2 2 2" xfId="20101" xr:uid="{B9DC5CD8-7DB0-49FA-A22D-5716F25F8E81}"/>
    <cellStyle name="Millares 6 2 2 5 2 2 2 2 2 2" xfId="55111" xr:uid="{C31ECF2F-6991-4A96-AB01-C842E8F997E7}"/>
    <cellStyle name="Millares 6 2 2 5 2 2 2 2 2 3" xfId="37606" xr:uid="{8C607BF3-9321-4405-B8A9-966012864CF6}"/>
    <cellStyle name="Millares 6 2 2 5 2 2 2 2 3" xfId="46359" xr:uid="{61A38E9D-1AD8-4836-AC2B-B6CD52D0BD5E}"/>
    <cellStyle name="Millares 6 2 2 5 2 2 2 2 4" xfId="28854" xr:uid="{FA1DBC54-D0DC-4422-8BAD-E10DBC86FB66}"/>
    <cellStyle name="Millares 6 2 2 5 2 2 2 3" xfId="15725" xr:uid="{7AAF886B-CBD8-41E9-8746-9A767B6FE36F}"/>
    <cellStyle name="Millares 6 2 2 5 2 2 2 3 2" xfId="50735" xr:uid="{623FA6F1-C1FE-4887-842B-CD46A1B25714}"/>
    <cellStyle name="Millares 6 2 2 5 2 2 2 3 3" xfId="33230" xr:uid="{7B014E7C-1345-4AC4-8C79-2773402DD439}"/>
    <cellStyle name="Millares 6 2 2 5 2 2 2 4" xfId="41983" xr:uid="{DFBCA584-8022-4520-AAC6-D369F65126CD}"/>
    <cellStyle name="Millares 6 2 2 5 2 2 2 5" xfId="24478" xr:uid="{AF5C98BF-5100-425A-8BF6-0D9C14246F83}"/>
    <cellStyle name="Millares 6 2 2 5 2 2 3" xfId="9160" xr:uid="{00000000-0005-0000-0000-000079190000}"/>
    <cellStyle name="Millares 6 2 2 5 2 2 3 2" xfId="17913" xr:uid="{94A93D94-9B75-4A36-BB7F-2EF04FCBE141}"/>
    <cellStyle name="Millares 6 2 2 5 2 2 3 2 2" xfId="52923" xr:uid="{D067F712-FBDA-4B2B-B969-50B826EC1140}"/>
    <cellStyle name="Millares 6 2 2 5 2 2 3 2 3" xfId="35418" xr:uid="{8185CC99-AD6C-4AF1-B36C-E79A73D3B045}"/>
    <cellStyle name="Millares 6 2 2 5 2 2 3 3" xfId="44171" xr:uid="{FBD8278D-7B86-4B3C-B187-6164D88351FF}"/>
    <cellStyle name="Millares 6 2 2 5 2 2 3 4" xfId="26666" xr:uid="{2CEF7953-7396-47DB-9B05-8A03D33559C4}"/>
    <cellStyle name="Millares 6 2 2 5 2 2 4" xfId="13537" xr:uid="{B25AF291-D336-4507-B8DF-7D695A0B6493}"/>
    <cellStyle name="Millares 6 2 2 5 2 2 4 2" xfId="48547" xr:uid="{9A11F96B-1EA3-4287-B5F2-688E74E9EC67}"/>
    <cellStyle name="Millares 6 2 2 5 2 2 4 3" xfId="31042" xr:uid="{F77CA3E4-764C-4509-B891-B7E4E2D5F8A0}"/>
    <cellStyle name="Millares 6 2 2 5 2 2 5" xfId="39795" xr:uid="{C62CE45C-0064-41F5-A0DB-B5F2715ED562}"/>
    <cellStyle name="Millares 6 2 2 5 2 2 6" xfId="22290" xr:uid="{51781517-95EB-4EC2-AEBF-510BDB3BF7A2}"/>
    <cellStyle name="Millares 6 2 2 5 2 3" xfId="5877" xr:uid="{00000000-0005-0000-0000-00007A190000}"/>
    <cellStyle name="Millares 6 2 2 5 2 3 2" xfId="10254" xr:uid="{00000000-0005-0000-0000-00007B190000}"/>
    <cellStyle name="Millares 6 2 2 5 2 3 2 2" xfId="19007" xr:uid="{91C7AF8B-3132-4E6C-9526-BA899EE466F2}"/>
    <cellStyle name="Millares 6 2 2 5 2 3 2 2 2" xfId="54017" xr:uid="{7E1FF0FD-B978-4035-9328-F830D69F26D9}"/>
    <cellStyle name="Millares 6 2 2 5 2 3 2 2 3" xfId="36512" xr:uid="{123A06B3-EDDE-4391-A674-88EF31D483D6}"/>
    <cellStyle name="Millares 6 2 2 5 2 3 2 3" xfId="45265" xr:uid="{340A6399-DA5B-4489-B315-811E361F06F5}"/>
    <cellStyle name="Millares 6 2 2 5 2 3 2 4" xfId="27760" xr:uid="{E43AD755-35BB-45D5-9888-CA1960B7F833}"/>
    <cellStyle name="Millares 6 2 2 5 2 3 3" xfId="14631" xr:uid="{C17E962C-36A6-4298-8075-21184A535CFE}"/>
    <cellStyle name="Millares 6 2 2 5 2 3 3 2" xfId="49641" xr:uid="{1719E33C-A490-49C6-9C66-8BA2C5610CCB}"/>
    <cellStyle name="Millares 6 2 2 5 2 3 3 3" xfId="32136" xr:uid="{D2F6D85F-8EEA-4848-98CA-4B4D57BB10AD}"/>
    <cellStyle name="Millares 6 2 2 5 2 3 4" xfId="40889" xr:uid="{751F8E77-D0DC-4A1D-8A48-761129EE2FD9}"/>
    <cellStyle name="Millares 6 2 2 5 2 3 5" xfId="23384" xr:uid="{72993E9D-B7DF-4D60-99AE-CCBD6609A072}"/>
    <cellStyle name="Millares 6 2 2 5 2 4" xfId="8066" xr:uid="{00000000-0005-0000-0000-00007C190000}"/>
    <cellStyle name="Millares 6 2 2 5 2 4 2" xfId="16819" xr:uid="{5FE143C5-E0A9-49D4-9905-D396CF9B5AEB}"/>
    <cellStyle name="Millares 6 2 2 5 2 4 2 2" xfId="51829" xr:uid="{7009CF33-3E14-4836-81BF-EF5BD688E9AA}"/>
    <cellStyle name="Millares 6 2 2 5 2 4 2 3" xfId="34324" xr:uid="{D4CC49CB-13C8-401C-A2DD-A1454534AEA6}"/>
    <cellStyle name="Millares 6 2 2 5 2 4 3" xfId="43077" xr:uid="{329E30AC-677B-49B5-8443-0EC206F97C08}"/>
    <cellStyle name="Millares 6 2 2 5 2 4 4" xfId="25572" xr:uid="{D6A82B03-667C-45EE-905B-D0DF26300909}"/>
    <cellStyle name="Millares 6 2 2 5 2 5" xfId="12443" xr:uid="{574020EB-46AC-4473-AF94-230C0E0839E7}"/>
    <cellStyle name="Millares 6 2 2 5 2 5 2" xfId="47453" xr:uid="{8475CEBA-13D4-4177-9894-B6E5684C0ADF}"/>
    <cellStyle name="Millares 6 2 2 5 2 5 3" xfId="29948" xr:uid="{DCBE22E4-89ED-4010-8214-D557E8FA48E8}"/>
    <cellStyle name="Millares 6 2 2 5 2 6" xfId="38701" xr:uid="{72056122-6A82-45C3-884C-5AF28E44174F}"/>
    <cellStyle name="Millares 6 2 2 5 2 7" xfId="21196" xr:uid="{87A6A35C-C765-4E35-8091-0B1D1D62496C}"/>
    <cellStyle name="Millares 6 2 2 5 3" xfId="4234" xr:uid="{00000000-0005-0000-0000-00007D190000}"/>
    <cellStyle name="Millares 6 2 2 5 3 2" xfId="6423" xr:uid="{00000000-0005-0000-0000-00007E190000}"/>
    <cellStyle name="Millares 6 2 2 5 3 2 2" xfId="10800" xr:uid="{00000000-0005-0000-0000-00007F190000}"/>
    <cellStyle name="Millares 6 2 2 5 3 2 2 2" xfId="19553" xr:uid="{05EA0E3F-5FC2-4BEA-B9B4-F957DEA2816B}"/>
    <cellStyle name="Millares 6 2 2 5 3 2 2 2 2" xfId="54563" xr:uid="{02EFC780-F2C5-4AC6-95EC-AF7D431071F6}"/>
    <cellStyle name="Millares 6 2 2 5 3 2 2 2 3" xfId="37058" xr:uid="{9CA8865B-3306-4F9C-B1C8-0A58581D96D8}"/>
    <cellStyle name="Millares 6 2 2 5 3 2 2 3" xfId="45811" xr:uid="{26A0F1CF-4BA8-453A-AAEB-BA1B6CE4CDD4}"/>
    <cellStyle name="Millares 6 2 2 5 3 2 2 4" xfId="28306" xr:uid="{DCAF2160-7590-4A2F-A836-8F11467EF740}"/>
    <cellStyle name="Millares 6 2 2 5 3 2 3" xfId="15177" xr:uid="{2C64DE3E-AC12-4BCD-9C40-1815E4B07344}"/>
    <cellStyle name="Millares 6 2 2 5 3 2 3 2" xfId="50187" xr:uid="{D9695A4C-2B89-498C-A910-F9FE3F9B3BE4}"/>
    <cellStyle name="Millares 6 2 2 5 3 2 3 3" xfId="32682" xr:uid="{BF75B591-1D86-45E3-B1E1-E9A402ED5246}"/>
    <cellStyle name="Millares 6 2 2 5 3 2 4" xfId="41435" xr:uid="{AFE77100-1648-42FA-9E18-169DD1A3BA39}"/>
    <cellStyle name="Millares 6 2 2 5 3 2 5" xfId="23930" xr:uid="{6FE4DB03-950F-4BB3-AA4D-DD27005F32EE}"/>
    <cellStyle name="Millares 6 2 2 5 3 3" xfId="8612" xr:uid="{00000000-0005-0000-0000-000080190000}"/>
    <cellStyle name="Millares 6 2 2 5 3 3 2" xfId="17365" xr:uid="{FAEED325-600D-43E2-9676-F641DDCA721A}"/>
    <cellStyle name="Millares 6 2 2 5 3 3 2 2" xfId="52375" xr:uid="{E8431729-4481-4DBB-AF3B-5845F9901A04}"/>
    <cellStyle name="Millares 6 2 2 5 3 3 2 3" xfId="34870" xr:uid="{46614E79-1240-4DCA-9F05-3E59BFE5E462}"/>
    <cellStyle name="Millares 6 2 2 5 3 3 3" xfId="43623" xr:uid="{B92F2EE7-217F-4221-98FC-9D798275BF6C}"/>
    <cellStyle name="Millares 6 2 2 5 3 3 4" xfId="26118" xr:uid="{0AEB9F1B-7AA7-45FF-AC97-BA8595BE50C4}"/>
    <cellStyle name="Millares 6 2 2 5 3 4" xfId="12989" xr:uid="{B0BF484B-5A69-4E46-8243-BEC94A5733AB}"/>
    <cellStyle name="Millares 6 2 2 5 3 4 2" xfId="47999" xr:uid="{DEAEB390-02B2-4EBC-8E0C-A273C81D4F63}"/>
    <cellStyle name="Millares 6 2 2 5 3 4 3" xfId="30494" xr:uid="{A10A3BF2-91F1-48CE-B812-8CEB0F25C968}"/>
    <cellStyle name="Millares 6 2 2 5 3 5" xfId="39247" xr:uid="{AF96B7A3-73E3-4540-BFE2-426408B55A49}"/>
    <cellStyle name="Millares 6 2 2 5 3 6" xfId="21742" xr:uid="{E1FE4A95-65A7-42B5-8956-9539C2691843}"/>
    <cellStyle name="Millares 6 2 2 5 4" xfId="5329" xr:uid="{00000000-0005-0000-0000-000081190000}"/>
    <cellStyle name="Millares 6 2 2 5 4 2" xfId="9706" xr:uid="{00000000-0005-0000-0000-000082190000}"/>
    <cellStyle name="Millares 6 2 2 5 4 2 2" xfId="18459" xr:uid="{790EA6E8-0B6D-43FB-A9F3-9598A213D01B}"/>
    <cellStyle name="Millares 6 2 2 5 4 2 2 2" xfId="53469" xr:uid="{E1ED89EB-80BA-4626-8928-8071E05B025F}"/>
    <cellStyle name="Millares 6 2 2 5 4 2 2 3" xfId="35964" xr:uid="{8E993862-89AB-4FE8-8EF4-23AE58742897}"/>
    <cellStyle name="Millares 6 2 2 5 4 2 3" xfId="44717" xr:uid="{9495DEB1-13D1-46E0-AFD2-BC64D5AFB3E3}"/>
    <cellStyle name="Millares 6 2 2 5 4 2 4" xfId="27212" xr:uid="{997D2FD3-62CD-4291-99F8-B3A6E7D4AFB3}"/>
    <cellStyle name="Millares 6 2 2 5 4 3" xfId="14083" xr:uid="{548481F2-E63F-4C0C-88A0-372F0BD5BF66}"/>
    <cellStyle name="Millares 6 2 2 5 4 3 2" xfId="49093" xr:uid="{5F502F4A-A8AB-474D-9044-BC2F1DBC4071}"/>
    <cellStyle name="Millares 6 2 2 5 4 3 3" xfId="31588" xr:uid="{D8BE0099-6489-45DC-908E-799D2E8118B9}"/>
    <cellStyle name="Millares 6 2 2 5 4 4" xfId="40341" xr:uid="{E0C36436-0ACF-4786-B6C4-E110B90B0BE2}"/>
    <cellStyle name="Millares 6 2 2 5 4 5" xfId="22836" xr:uid="{3141A027-D20A-4D60-AAA8-E51651B87100}"/>
    <cellStyle name="Millares 6 2 2 5 5" xfId="7518" xr:uid="{00000000-0005-0000-0000-000083190000}"/>
    <cellStyle name="Millares 6 2 2 5 5 2" xfId="16271" xr:uid="{6CE4A131-6119-4A66-82F2-B827B8EBBAFE}"/>
    <cellStyle name="Millares 6 2 2 5 5 2 2" xfId="51281" xr:uid="{E6ABBA31-55A6-4898-955A-7C2242067053}"/>
    <cellStyle name="Millares 6 2 2 5 5 2 3" xfId="33776" xr:uid="{A7F30DB6-EB4C-476A-BF02-B8CEF5953A32}"/>
    <cellStyle name="Millares 6 2 2 5 5 3" xfId="42529" xr:uid="{E55ADE94-C6B0-452E-9CFE-5A742419C815}"/>
    <cellStyle name="Millares 6 2 2 5 5 4" xfId="25024" xr:uid="{0825A229-1265-45E3-B417-E6146A18D5DA}"/>
    <cellStyle name="Millares 6 2 2 5 6" xfId="11895" xr:uid="{B9AE9D0D-274D-492B-A378-C4AD3A69DE37}"/>
    <cellStyle name="Millares 6 2 2 5 6 2" xfId="46905" xr:uid="{07AE08F4-A8BD-458F-8140-7054AE493EDB}"/>
    <cellStyle name="Millares 6 2 2 5 6 3" xfId="29400" xr:uid="{50A814E0-054D-4CF1-8CA6-09C07F4A0078}"/>
    <cellStyle name="Millares 6 2 2 5 7" xfId="38153" xr:uid="{8F361841-5AAA-46AB-979B-33C7B4EF92F7}"/>
    <cellStyle name="Millares 6 2 2 5 8" xfId="20648" xr:uid="{3EFA7BC3-CA18-4892-85CE-2708F44F85F8}"/>
    <cellStyle name="Millares 6 2 2 6" xfId="3411" xr:uid="{00000000-0005-0000-0000-000084190000}"/>
    <cellStyle name="Millares 6 2 2 6 2" xfId="4508" xr:uid="{00000000-0005-0000-0000-000085190000}"/>
    <cellStyle name="Millares 6 2 2 6 2 2" xfId="6697" xr:uid="{00000000-0005-0000-0000-000086190000}"/>
    <cellStyle name="Millares 6 2 2 6 2 2 2" xfId="11074" xr:uid="{00000000-0005-0000-0000-000087190000}"/>
    <cellStyle name="Millares 6 2 2 6 2 2 2 2" xfId="19827" xr:uid="{265E051E-AC57-4B29-A69F-5383E7860CF0}"/>
    <cellStyle name="Millares 6 2 2 6 2 2 2 2 2" xfId="54837" xr:uid="{D53702FB-E41C-4D4F-B085-00C2CC5191F0}"/>
    <cellStyle name="Millares 6 2 2 6 2 2 2 2 3" xfId="37332" xr:uid="{29C71C31-2C4E-4670-97EB-1F9DF8CCDA66}"/>
    <cellStyle name="Millares 6 2 2 6 2 2 2 3" xfId="46085" xr:uid="{D6894EF7-1B4D-4138-B730-DDFE828F2DB6}"/>
    <cellStyle name="Millares 6 2 2 6 2 2 2 4" xfId="28580" xr:uid="{6386D110-2554-4950-85CD-6A13632A7F7A}"/>
    <cellStyle name="Millares 6 2 2 6 2 2 3" xfId="15451" xr:uid="{33F6CDEB-7A54-4665-98CC-2E0FB3994802}"/>
    <cellStyle name="Millares 6 2 2 6 2 2 3 2" xfId="50461" xr:uid="{377D03F7-B97C-48B2-9A66-C540186FEFD2}"/>
    <cellStyle name="Millares 6 2 2 6 2 2 3 3" xfId="32956" xr:uid="{EADA97DA-5E67-4D75-949B-F7724389C59E}"/>
    <cellStyle name="Millares 6 2 2 6 2 2 4" xfId="41709" xr:uid="{45537BE1-3E8C-4A5E-B2B5-47F7B10212E5}"/>
    <cellStyle name="Millares 6 2 2 6 2 2 5" xfId="24204" xr:uid="{26729B75-61E1-4E4B-B7A2-1933D6B317AD}"/>
    <cellStyle name="Millares 6 2 2 6 2 3" xfId="8886" xr:uid="{00000000-0005-0000-0000-000088190000}"/>
    <cellStyle name="Millares 6 2 2 6 2 3 2" xfId="17639" xr:uid="{FA8471DF-3BF6-4CD1-9BF9-A9927E1F199E}"/>
    <cellStyle name="Millares 6 2 2 6 2 3 2 2" xfId="52649" xr:uid="{54CCE49B-9B70-4D44-8374-4EB1DADC2530}"/>
    <cellStyle name="Millares 6 2 2 6 2 3 2 3" xfId="35144" xr:uid="{132E35C7-B7D8-491C-847E-B0BBAFCB5EF5}"/>
    <cellStyle name="Millares 6 2 2 6 2 3 3" xfId="43897" xr:uid="{4C8DF820-3773-4A69-BDDE-D2AC5ADCED36}"/>
    <cellStyle name="Millares 6 2 2 6 2 3 4" xfId="26392" xr:uid="{08A97A20-983C-4AE0-80A3-B87D98DE2970}"/>
    <cellStyle name="Millares 6 2 2 6 2 4" xfId="13263" xr:uid="{1C730A1D-AE6E-410D-B85E-97B819D36ADA}"/>
    <cellStyle name="Millares 6 2 2 6 2 4 2" xfId="48273" xr:uid="{EA305666-32E2-48EE-B0F9-EB802C8EEB9F}"/>
    <cellStyle name="Millares 6 2 2 6 2 4 3" xfId="30768" xr:uid="{57213250-867E-4B6B-AB78-C26D2842CDFF}"/>
    <cellStyle name="Millares 6 2 2 6 2 5" xfId="39521" xr:uid="{4D4394E2-52B7-46C3-A0DC-9F4329C28F84}"/>
    <cellStyle name="Millares 6 2 2 6 2 6" xfId="22016" xr:uid="{71FFBE0D-8D33-4426-BD19-8051683476DF}"/>
    <cellStyle name="Millares 6 2 2 6 3" xfId="5603" xr:uid="{00000000-0005-0000-0000-000089190000}"/>
    <cellStyle name="Millares 6 2 2 6 3 2" xfId="9980" xr:uid="{00000000-0005-0000-0000-00008A190000}"/>
    <cellStyle name="Millares 6 2 2 6 3 2 2" xfId="18733" xr:uid="{5E86A1B1-D16A-48E1-BE0B-72BD523E96F2}"/>
    <cellStyle name="Millares 6 2 2 6 3 2 2 2" xfId="53743" xr:uid="{4A60C084-79CE-42EC-8841-063F1D22B49E}"/>
    <cellStyle name="Millares 6 2 2 6 3 2 2 3" xfId="36238" xr:uid="{77B94C40-E2BF-45DC-8226-ADB05AD4680F}"/>
    <cellStyle name="Millares 6 2 2 6 3 2 3" xfId="44991" xr:uid="{DE172FDA-8EAB-4E31-8F2F-5E33E06A061B}"/>
    <cellStyle name="Millares 6 2 2 6 3 2 4" xfId="27486" xr:uid="{523BA1E1-E0A8-4AD7-B5B5-5DE6F26FC50E}"/>
    <cellStyle name="Millares 6 2 2 6 3 3" xfId="14357" xr:uid="{89FB3A12-F8B2-4D24-9144-C41B84805E9C}"/>
    <cellStyle name="Millares 6 2 2 6 3 3 2" xfId="49367" xr:uid="{67567418-5FCE-44E7-A440-09E0A0143900}"/>
    <cellStyle name="Millares 6 2 2 6 3 3 3" xfId="31862" xr:uid="{79F44B16-3812-43FD-9727-ED2F4FBB846E}"/>
    <cellStyle name="Millares 6 2 2 6 3 4" xfId="40615" xr:uid="{C605091F-5B86-4E77-B471-A4B48C5A84E1}"/>
    <cellStyle name="Millares 6 2 2 6 3 5" xfId="23110" xr:uid="{9AE4B36A-C701-4807-B738-0A607D8722E8}"/>
    <cellStyle name="Millares 6 2 2 6 4" xfId="7792" xr:uid="{00000000-0005-0000-0000-00008B190000}"/>
    <cellStyle name="Millares 6 2 2 6 4 2" xfId="16545" xr:uid="{58F82533-5D17-4139-9696-B34F6A65BB66}"/>
    <cellStyle name="Millares 6 2 2 6 4 2 2" xfId="51555" xr:uid="{0EE9223C-7CD3-47EC-B493-3722CC4EAED4}"/>
    <cellStyle name="Millares 6 2 2 6 4 2 3" xfId="34050" xr:uid="{45CB3FA1-62F6-4258-AD23-DB501DBA2FCA}"/>
    <cellStyle name="Millares 6 2 2 6 4 3" xfId="42803" xr:uid="{BA499E67-3440-4E07-8F59-51EB2967BBF8}"/>
    <cellStyle name="Millares 6 2 2 6 4 4" xfId="25298" xr:uid="{027BB090-9E20-4F2B-9718-D20595A34471}"/>
    <cellStyle name="Millares 6 2 2 6 5" xfId="12169" xr:uid="{23693004-4E1C-4F1C-879D-E24A96AEFC55}"/>
    <cellStyle name="Millares 6 2 2 6 5 2" xfId="47179" xr:uid="{29447D31-9084-41E0-A2D5-AF693AD2D3C1}"/>
    <cellStyle name="Millares 6 2 2 6 5 3" xfId="29674" xr:uid="{B7653BDF-2900-44EE-A1CB-61F4F16A81B2}"/>
    <cellStyle name="Millares 6 2 2 6 6" xfId="38427" xr:uid="{20A12E64-34BC-41F7-B051-24185013D2E8}"/>
    <cellStyle name="Millares 6 2 2 6 7" xfId="20922" xr:uid="{09E7FF24-FA63-42C1-9E19-E80EDEB74691}"/>
    <cellStyle name="Millares 6 2 2 7" xfId="3961" xr:uid="{00000000-0005-0000-0000-00008C190000}"/>
    <cellStyle name="Millares 6 2 2 7 2" xfId="6150" xr:uid="{00000000-0005-0000-0000-00008D190000}"/>
    <cellStyle name="Millares 6 2 2 7 2 2" xfId="10527" xr:uid="{00000000-0005-0000-0000-00008E190000}"/>
    <cellStyle name="Millares 6 2 2 7 2 2 2" xfId="19280" xr:uid="{E32DBA9F-D271-41BC-AD1C-1A69C0A42805}"/>
    <cellStyle name="Millares 6 2 2 7 2 2 2 2" xfId="54290" xr:uid="{0846B0E8-453C-415F-BE35-149F72FB7D92}"/>
    <cellStyle name="Millares 6 2 2 7 2 2 2 3" xfId="36785" xr:uid="{9E548BE4-67CA-4DC1-A47C-05EACD396D79}"/>
    <cellStyle name="Millares 6 2 2 7 2 2 3" xfId="45538" xr:uid="{03A356C3-C1C6-48EF-A149-89BAF6952DFA}"/>
    <cellStyle name="Millares 6 2 2 7 2 2 4" xfId="28033" xr:uid="{687B03A1-4496-4A06-A534-004866356164}"/>
    <cellStyle name="Millares 6 2 2 7 2 3" xfId="14904" xr:uid="{E02624AE-58EC-4398-9FF6-A5B56E2FEEB8}"/>
    <cellStyle name="Millares 6 2 2 7 2 3 2" xfId="49914" xr:uid="{20A0B68B-FB16-4E1B-B805-E6AD449720F8}"/>
    <cellStyle name="Millares 6 2 2 7 2 3 3" xfId="32409" xr:uid="{259F8E1F-07FA-478C-BDD5-189DFC7C56A6}"/>
    <cellStyle name="Millares 6 2 2 7 2 4" xfId="41162" xr:uid="{E0D70628-D3B8-4014-B708-08117A9D6CB4}"/>
    <cellStyle name="Millares 6 2 2 7 2 5" xfId="23657" xr:uid="{FF44DD76-657C-4C8E-BD82-C07E4E288D2D}"/>
    <cellStyle name="Millares 6 2 2 7 3" xfId="8339" xr:uid="{00000000-0005-0000-0000-00008F190000}"/>
    <cellStyle name="Millares 6 2 2 7 3 2" xfId="17092" xr:uid="{6CC78FB9-2B3A-4213-98F1-1A06FB28A7D0}"/>
    <cellStyle name="Millares 6 2 2 7 3 2 2" xfId="52102" xr:uid="{4AF1E721-2DA9-4284-B5B0-73E8CFAA06B7}"/>
    <cellStyle name="Millares 6 2 2 7 3 2 3" xfId="34597" xr:uid="{E02F73C8-3293-4A0B-B055-17DCC360C6A7}"/>
    <cellStyle name="Millares 6 2 2 7 3 3" xfId="43350" xr:uid="{447BF14F-FB99-4D9B-85EA-EFC051367348}"/>
    <cellStyle name="Millares 6 2 2 7 3 4" xfId="25845" xr:uid="{CFB740C5-B59D-441D-A280-CA2A2B21745E}"/>
    <cellStyle name="Millares 6 2 2 7 4" xfId="12716" xr:uid="{CFD503F5-4383-42F5-A20F-E465D5B4B139}"/>
    <cellStyle name="Millares 6 2 2 7 4 2" xfId="47726" xr:uid="{AD4B23F8-790F-4F4F-B025-76DB75A84DCC}"/>
    <cellStyle name="Millares 6 2 2 7 4 3" xfId="30221" xr:uid="{62882B09-3899-42D9-8A9F-70A0D80C514A}"/>
    <cellStyle name="Millares 6 2 2 7 5" xfId="38974" xr:uid="{FA9E874B-4443-4138-AED8-A465243D250B}"/>
    <cellStyle name="Millares 6 2 2 7 6" xfId="21469" xr:uid="{CEF9B41B-82FE-4410-8146-9102D36EEDD8}"/>
    <cellStyle name="Millares 6 2 2 8" xfId="5056" xr:uid="{00000000-0005-0000-0000-000090190000}"/>
    <cellStyle name="Millares 6 2 2 8 2" xfId="9433" xr:uid="{00000000-0005-0000-0000-000091190000}"/>
    <cellStyle name="Millares 6 2 2 8 2 2" xfId="18186" xr:uid="{FE9693D6-8850-45D8-B772-A8135F028795}"/>
    <cellStyle name="Millares 6 2 2 8 2 2 2" xfId="53196" xr:uid="{AFC3BB5D-47CB-4275-8B88-D08EFF681ADA}"/>
    <cellStyle name="Millares 6 2 2 8 2 2 3" xfId="35691" xr:uid="{4EBBF40B-8391-489C-913D-8D2957935522}"/>
    <cellStyle name="Millares 6 2 2 8 2 3" xfId="44444" xr:uid="{FA38F6B6-20FE-4560-9D01-400F5968169F}"/>
    <cellStyle name="Millares 6 2 2 8 2 4" xfId="26939" xr:uid="{882EDA71-E99C-4B31-A62C-01127805F457}"/>
    <cellStyle name="Millares 6 2 2 8 3" xfId="13810" xr:uid="{A1EDDC3C-D4BB-4EDF-8447-FA2A8298DCF5}"/>
    <cellStyle name="Millares 6 2 2 8 3 2" xfId="48820" xr:uid="{CF8DB2CF-8BA3-4B1B-9599-8EFB80A51038}"/>
    <cellStyle name="Millares 6 2 2 8 3 3" xfId="31315" xr:uid="{82F19FCF-36EC-4738-BF56-640F59EE2D5C}"/>
    <cellStyle name="Millares 6 2 2 8 4" xfId="40068" xr:uid="{D5D1CAB3-BFCB-4B72-9DAA-17A6D93B0E1D}"/>
    <cellStyle name="Millares 6 2 2 8 5" xfId="22563" xr:uid="{9BD2F576-695B-4CA4-86AB-72BF13DB3105}"/>
    <cellStyle name="Millares 6 2 2 9" xfId="7245" xr:uid="{00000000-0005-0000-0000-000092190000}"/>
    <cellStyle name="Millares 6 2 2 9 2" xfId="15998" xr:uid="{429C57CB-66D6-46FE-BB00-8BE28BB2AFC4}"/>
    <cellStyle name="Millares 6 2 2 9 2 2" xfId="51008" xr:uid="{257898EE-16F2-4F95-8F99-D9DD67F0BE85}"/>
    <cellStyle name="Millares 6 2 2 9 2 3" xfId="33503" xr:uid="{684A25FE-72B4-4465-B361-40D0401A8469}"/>
    <cellStyle name="Millares 6 2 2 9 3" xfId="42256" xr:uid="{75E09FCB-9354-4436-AB32-4C4FBDE10B13}"/>
    <cellStyle name="Millares 6 2 2 9 4" xfId="24751" xr:uid="{667C7EF4-F732-4A0C-8595-DD03E7B125B2}"/>
    <cellStyle name="Millares 6 2 3" xfId="2960" xr:uid="{00000000-0005-0000-0000-000093190000}"/>
    <cellStyle name="Millares 6 2 3 10" xfId="20477" xr:uid="{778C29B8-45CE-4354-9CBC-C77D51C99D33}"/>
    <cellStyle name="Millares 6 2 3 2" xfId="3072" xr:uid="{00000000-0005-0000-0000-000094190000}"/>
    <cellStyle name="Millares 6 2 3 2 2" xfId="3348" xr:uid="{00000000-0005-0000-0000-000095190000}"/>
    <cellStyle name="Millares 6 2 3 2 2 2" xfId="3901" xr:uid="{00000000-0005-0000-0000-000096190000}"/>
    <cellStyle name="Millares 6 2 3 2 2 2 2" xfId="4997" xr:uid="{00000000-0005-0000-0000-000097190000}"/>
    <cellStyle name="Millares 6 2 3 2 2 2 2 2" xfId="7186" xr:uid="{00000000-0005-0000-0000-000098190000}"/>
    <cellStyle name="Millares 6 2 3 2 2 2 2 2 2" xfId="11563" xr:uid="{00000000-0005-0000-0000-000099190000}"/>
    <cellStyle name="Millares 6 2 3 2 2 2 2 2 2 2" xfId="20316" xr:uid="{7E7C5397-BB49-4E1E-95E3-A58BE62A1014}"/>
    <cellStyle name="Millares 6 2 3 2 2 2 2 2 2 2 2" xfId="55326" xr:uid="{5F8A3B6D-DEBB-47CC-B3FB-EF4842BD4BC7}"/>
    <cellStyle name="Millares 6 2 3 2 2 2 2 2 2 2 3" xfId="37821" xr:uid="{C786FE14-1215-4B5C-967E-FC8671E454C7}"/>
    <cellStyle name="Millares 6 2 3 2 2 2 2 2 2 3" xfId="46574" xr:uid="{2EBD9DF6-D384-4E3C-8AA9-158B76DF1B30}"/>
    <cellStyle name="Millares 6 2 3 2 2 2 2 2 2 4" xfId="29069" xr:uid="{5888AB70-136C-47A0-AD30-7642011C1B63}"/>
    <cellStyle name="Millares 6 2 3 2 2 2 2 2 3" xfId="15940" xr:uid="{1189AF47-3EDC-4CAF-AEBF-326FCCED2E9B}"/>
    <cellStyle name="Millares 6 2 3 2 2 2 2 2 3 2" xfId="50950" xr:uid="{43A2DE95-1133-417D-99AD-E9927CE00B67}"/>
    <cellStyle name="Millares 6 2 3 2 2 2 2 2 3 3" xfId="33445" xr:uid="{59450E62-3F7D-493C-AEFF-BA61F3D3AB93}"/>
    <cellStyle name="Millares 6 2 3 2 2 2 2 2 4" xfId="42198" xr:uid="{C3A2E72E-27E1-463C-829B-35BE23951246}"/>
    <cellStyle name="Millares 6 2 3 2 2 2 2 2 5" xfId="24693" xr:uid="{87F76E3D-107F-4B7A-9A4C-C92D186AEE53}"/>
    <cellStyle name="Millares 6 2 3 2 2 2 2 3" xfId="9375" xr:uid="{00000000-0005-0000-0000-00009A190000}"/>
    <cellStyle name="Millares 6 2 3 2 2 2 2 3 2" xfId="18128" xr:uid="{A6FDA8EC-ADE1-43D7-82AB-702EDD0F7AB7}"/>
    <cellStyle name="Millares 6 2 3 2 2 2 2 3 2 2" xfId="53138" xr:uid="{90D7A1B2-6C7D-4597-B695-ED5EF8AF1C8E}"/>
    <cellStyle name="Millares 6 2 3 2 2 2 2 3 2 3" xfId="35633" xr:uid="{FB4A1617-6B25-484D-9A2E-82CB6C9AB606}"/>
    <cellStyle name="Millares 6 2 3 2 2 2 2 3 3" xfId="44386" xr:uid="{4307D140-0A6A-4330-A0A4-FA24F24113C0}"/>
    <cellStyle name="Millares 6 2 3 2 2 2 2 3 4" xfId="26881" xr:uid="{E694EAD1-B90F-4809-8CA0-C0E48A31761B}"/>
    <cellStyle name="Millares 6 2 3 2 2 2 2 4" xfId="13752" xr:uid="{CE67330E-4A86-4EF3-9FF0-B8B676F97928}"/>
    <cellStyle name="Millares 6 2 3 2 2 2 2 4 2" xfId="48762" xr:uid="{25B4F2A2-427A-4F53-A44D-E71D29E88508}"/>
    <cellStyle name="Millares 6 2 3 2 2 2 2 4 3" xfId="31257" xr:uid="{884DF56D-1F95-4B63-8466-2F363A6E7B9B}"/>
    <cellStyle name="Millares 6 2 3 2 2 2 2 5" xfId="40010" xr:uid="{B050A0D1-C267-4345-9E0E-E2F309D60BA9}"/>
    <cellStyle name="Millares 6 2 3 2 2 2 2 6" xfId="22505" xr:uid="{A1E41E53-9D93-49C0-A5DC-7EAD7EB2E949}"/>
    <cellStyle name="Millares 6 2 3 2 2 2 3" xfId="6092" xr:uid="{00000000-0005-0000-0000-00009B190000}"/>
    <cellStyle name="Millares 6 2 3 2 2 2 3 2" xfId="10469" xr:uid="{00000000-0005-0000-0000-00009C190000}"/>
    <cellStyle name="Millares 6 2 3 2 2 2 3 2 2" xfId="19222" xr:uid="{4E862B4E-008B-4B62-B1B7-4794918CA5E7}"/>
    <cellStyle name="Millares 6 2 3 2 2 2 3 2 2 2" xfId="54232" xr:uid="{D19ABFB3-EA36-4206-B4AF-0EFE0175E624}"/>
    <cellStyle name="Millares 6 2 3 2 2 2 3 2 2 3" xfId="36727" xr:uid="{CB316E8A-9ABA-4EF1-9FF4-9AF449B9B44A}"/>
    <cellStyle name="Millares 6 2 3 2 2 2 3 2 3" xfId="45480" xr:uid="{3F82761E-07AA-45AC-8B30-B4F1BBC471EE}"/>
    <cellStyle name="Millares 6 2 3 2 2 2 3 2 4" xfId="27975" xr:uid="{544D5673-89F5-4F52-B27C-10749265F9AE}"/>
    <cellStyle name="Millares 6 2 3 2 2 2 3 3" xfId="14846" xr:uid="{34B774D4-1701-4E8F-AB85-49564284BFDC}"/>
    <cellStyle name="Millares 6 2 3 2 2 2 3 3 2" xfId="49856" xr:uid="{D09E6D28-2679-4421-A425-0CB38A2B5008}"/>
    <cellStyle name="Millares 6 2 3 2 2 2 3 3 3" xfId="32351" xr:uid="{2E7B46A3-5030-4106-8E40-917B7B0E000B}"/>
    <cellStyle name="Millares 6 2 3 2 2 2 3 4" xfId="41104" xr:uid="{B8AE86A5-E1EB-40CC-9FC6-E7601E0F215C}"/>
    <cellStyle name="Millares 6 2 3 2 2 2 3 5" xfId="23599" xr:uid="{06CF6B88-B9FA-4BE1-B928-EBA44BCB936D}"/>
    <cellStyle name="Millares 6 2 3 2 2 2 4" xfId="8281" xr:uid="{00000000-0005-0000-0000-00009D190000}"/>
    <cellStyle name="Millares 6 2 3 2 2 2 4 2" xfId="17034" xr:uid="{2C3DAEE1-31E9-447A-8A22-B22D75EEF366}"/>
    <cellStyle name="Millares 6 2 3 2 2 2 4 2 2" xfId="52044" xr:uid="{57DECD9B-5657-47A5-B62D-FD0A0D27706D}"/>
    <cellStyle name="Millares 6 2 3 2 2 2 4 2 3" xfId="34539" xr:uid="{5313484C-3B39-420A-AB32-C4BB1AD88ACA}"/>
    <cellStyle name="Millares 6 2 3 2 2 2 4 3" xfId="43292" xr:uid="{4F8BBD4D-0D00-4F9D-B1BA-9A0AFB26CDA6}"/>
    <cellStyle name="Millares 6 2 3 2 2 2 4 4" xfId="25787" xr:uid="{49F2C193-8AE7-4101-8D8F-40E1E946FB07}"/>
    <cellStyle name="Millares 6 2 3 2 2 2 5" xfId="12658" xr:uid="{503978DC-1156-4513-87EB-32AD3FE390A7}"/>
    <cellStyle name="Millares 6 2 3 2 2 2 5 2" xfId="47668" xr:uid="{128EBB9F-D7E8-4BCD-B5B3-AEDC2DF4953E}"/>
    <cellStyle name="Millares 6 2 3 2 2 2 5 3" xfId="30163" xr:uid="{F29EFB18-F9BF-4A46-BD05-B02A3C49EF73}"/>
    <cellStyle name="Millares 6 2 3 2 2 2 6" xfId="38916" xr:uid="{EE6B94AB-C9BB-450E-95AA-D35C09959E0B}"/>
    <cellStyle name="Millares 6 2 3 2 2 2 7" xfId="21411" xr:uid="{BDC77CF7-436B-4E9F-808C-B63301ED6487}"/>
    <cellStyle name="Millares 6 2 3 2 2 3" xfId="4449" xr:uid="{00000000-0005-0000-0000-00009E190000}"/>
    <cellStyle name="Millares 6 2 3 2 2 3 2" xfId="6638" xr:uid="{00000000-0005-0000-0000-00009F190000}"/>
    <cellStyle name="Millares 6 2 3 2 2 3 2 2" xfId="11015" xr:uid="{00000000-0005-0000-0000-0000A0190000}"/>
    <cellStyle name="Millares 6 2 3 2 2 3 2 2 2" xfId="19768" xr:uid="{2B271350-05E5-47C7-AE99-46DE0818437E}"/>
    <cellStyle name="Millares 6 2 3 2 2 3 2 2 2 2" xfId="54778" xr:uid="{27B22CBA-F765-4EAE-9BA0-685084542258}"/>
    <cellStyle name="Millares 6 2 3 2 2 3 2 2 2 3" xfId="37273" xr:uid="{FE7D201C-D849-489B-BA78-38098396952D}"/>
    <cellStyle name="Millares 6 2 3 2 2 3 2 2 3" xfId="46026" xr:uid="{0F537250-BA47-4B65-98AA-D355CFC67689}"/>
    <cellStyle name="Millares 6 2 3 2 2 3 2 2 4" xfId="28521" xr:uid="{44D87F9F-AAB8-46E5-A36E-3B24388EFF7D}"/>
    <cellStyle name="Millares 6 2 3 2 2 3 2 3" xfId="15392" xr:uid="{657B07D2-F513-4979-906B-40A2BE6A4320}"/>
    <cellStyle name="Millares 6 2 3 2 2 3 2 3 2" xfId="50402" xr:uid="{F2E3E7CD-2B29-4EA2-BAF6-1F2A996D1C9D}"/>
    <cellStyle name="Millares 6 2 3 2 2 3 2 3 3" xfId="32897" xr:uid="{8F55B593-51BC-41BC-9C65-F0541E05FEDB}"/>
    <cellStyle name="Millares 6 2 3 2 2 3 2 4" xfId="41650" xr:uid="{3A984B02-4B20-4CFD-82E8-05DB59A27E11}"/>
    <cellStyle name="Millares 6 2 3 2 2 3 2 5" xfId="24145" xr:uid="{D91C71FB-B7FC-4174-9768-1C02B9205B6B}"/>
    <cellStyle name="Millares 6 2 3 2 2 3 3" xfId="8827" xr:uid="{00000000-0005-0000-0000-0000A1190000}"/>
    <cellStyle name="Millares 6 2 3 2 2 3 3 2" xfId="17580" xr:uid="{DC75CE68-60EB-4FD0-9557-B4CD6FCB35BE}"/>
    <cellStyle name="Millares 6 2 3 2 2 3 3 2 2" xfId="52590" xr:uid="{7F4AF991-641B-4D02-A37A-7E2D2977D955}"/>
    <cellStyle name="Millares 6 2 3 2 2 3 3 2 3" xfId="35085" xr:uid="{23047F3D-0BA7-4073-BFE5-41EE6B3E2B04}"/>
    <cellStyle name="Millares 6 2 3 2 2 3 3 3" xfId="43838" xr:uid="{2B44D095-45CB-4B20-A44B-C9DC1EEAB851}"/>
    <cellStyle name="Millares 6 2 3 2 2 3 3 4" xfId="26333" xr:uid="{1A1EEEE4-8DF6-42D3-AEF7-F8B765C81B00}"/>
    <cellStyle name="Millares 6 2 3 2 2 3 4" xfId="13204" xr:uid="{1AE62477-0E33-455F-B2EE-F4BC4DFB03C2}"/>
    <cellStyle name="Millares 6 2 3 2 2 3 4 2" xfId="48214" xr:uid="{00D8B3AA-9A46-4993-828D-A9366BE024C5}"/>
    <cellStyle name="Millares 6 2 3 2 2 3 4 3" xfId="30709" xr:uid="{61A1671E-0F43-4D4A-ABD0-372F14EF5C97}"/>
    <cellStyle name="Millares 6 2 3 2 2 3 5" xfId="39462" xr:uid="{B666F62B-82A9-4CC6-87AE-E164B62A5F97}"/>
    <cellStyle name="Millares 6 2 3 2 2 3 6" xfId="21957" xr:uid="{60CA3A71-3D0C-4B45-84CF-8D1B2FFB5F95}"/>
    <cellStyle name="Millares 6 2 3 2 2 4" xfId="5544" xr:uid="{00000000-0005-0000-0000-0000A2190000}"/>
    <cellStyle name="Millares 6 2 3 2 2 4 2" xfId="9921" xr:uid="{00000000-0005-0000-0000-0000A3190000}"/>
    <cellStyle name="Millares 6 2 3 2 2 4 2 2" xfId="18674" xr:uid="{07695C75-42E6-4408-981E-31C4760C0EB7}"/>
    <cellStyle name="Millares 6 2 3 2 2 4 2 2 2" xfId="53684" xr:uid="{D96E0703-E319-417E-B7E4-326E33E17361}"/>
    <cellStyle name="Millares 6 2 3 2 2 4 2 2 3" xfId="36179" xr:uid="{A0C9AB28-D9D7-4692-9417-F4ADBD266ED2}"/>
    <cellStyle name="Millares 6 2 3 2 2 4 2 3" xfId="44932" xr:uid="{9FC884C8-8D5B-45AB-AEC2-652FE02ABC8F}"/>
    <cellStyle name="Millares 6 2 3 2 2 4 2 4" xfId="27427" xr:uid="{B88B711B-7D3C-41DF-B66E-0F1854E21F0E}"/>
    <cellStyle name="Millares 6 2 3 2 2 4 3" xfId="14298" xr:uid="{8D424B84-887D-46FD-A00E-594A7D2E2843}"/>
    <cellStyle name="Millares 6 2 3 2 2 4 3 2" xfId="49308" xr:uid="{DD743E76-4E06-4D20-8736-FC9821E3A061}"/>
    <cellStyle name="Millares 6 2 3 2 2 4 3 3" xfId="31803" xr:uid="{5BAB1D5B-5946-45FA-82DC-19C77F05C99A}"/>
    <cellStyle name="Millares 6 2 3 2 2 4 4" xfId="40556" xr:uid="{E681E272-B2DB-40C8-AA3D-F65E16B9B35C}"/>
    <cellStyle name="Millares 6 2 3 2 2 4 5" xfId="23051" xr:uid="{30958057-F89B-497D-91E8-8AE0BB660C4A}"/>
    <cellStyle name="Millares 6 2 3 2 2 5" xfId="7733" xr:uid="{00000000-0005-0000-0000-0000A4190000}"/>
    <cellStyle name="Millares 6 2 3 2 2 5 2" xfId="16486" xr:uid="{3F13B2F9-FC24-4D5E-8AD7-2680A4FA1940}"/>
    <cellStyle name="Millares 6 2 3 2 2 5 2 2" xfId="51496" xr:uid="{7A457085-B06C-4B0C-AF6B-698B8EF07C46}"/>
    <cellStyle name="Millares 6 2 3 2 2 5 2 3" xfId="33991" xr:uid="{B371B97F-D55A-4F8D-A64B-DD332DBC4479}"/>
    <cellStyle name="Millares 6 2 3 2 2 5 3" xfId="42744" xr:uid="{2C59E4B4-FD6D-4373-8B83-A8AF7EDE56A2}"/>
    <cellStyle name="Millares 6 2 3 2 2 5 4" xfId="25239" xr:uid="{CDFF77BB-8384-4164-A329-C8674F37EFE6}"/>
    <cellStyle name="Millares 6 2 3 2 2 6" xfId="12110" xr:uid="{5358002D-665E-4296-8876-CCD861D128CA}"/>
    <cellStyle name="Millares 6 2 3 2 2 6 2" xfId="47120" xr:uid="{A04DD57A-C79C-4F7A-B25C-015E9AB7D8A5}"/>
    <cellStyle name="Millares 6 2 3 2 2 6 3" xfId="29615" xr:uid="{FD048C0D-608F-46D0-8E95-174C51FF26E3}"/>
    <cellStyle name="Millares 6 2 3 2 2 7" xfId="38368" xr:uid="{9768E00A-E717-4CA4-854F-41BA06560C32}"/>
    <cellStyle name="Millares 6 2 3 2 2 8" xfId="20863" xr:uid="{77AF95C5-C968-408A-89D0-78F9F39C03EE}"/>
    <cellStyle name="Millares 6 2 3 2 3" xfId="3627" xr:uid="{00000000-0005-0000-0000-0000A5190000}"/>
    <cellStyle name="Millares 6 2 3 2 3 2" xfId="4723" xr:uid="{00000000-0005-0000-0000-0000A6190000}"/>
    <cellStyle name="Millares 6 2 3 2 3 2 2" xfId="6912" xr:uid="{00000000-0005-0000-0000-0000A7190000}"/>
    <cellStyle name="Millares 6 2 3 2 3 2 2 2" xfId="11289" xr:uid="{00000000-0005-0000-0000-0000A8190000}"/>
    <cellStyle name="Millares 6 2 3 2 3 2 2 2 2" xfId="20042" xr:uid="{5B4FA42B-0D4C-49D3-A590-A7FE7CEFE255}"/>
    <cellStyle name="Millares 6 2 3 2 3 2 2 2 2 2" xfId="55052" xr:uid="{CF00B3D9-B128-42E9-A86C-A7087FF1ABA8}"/>
    <cellStyle name="Millares 6 2 3 2 3 2 2 2 2 3" xfId="37547" xr:uid="{37AC9E0F-6F35-48DE-B3C6-135C05E31979}"/>
    <cellStyle name="Millares 6 2 3 2 3 2 2 2 3" xfId="46300" xr:uid="{F0C65DA8-763A-4296-96EC-21CF5A162191}"/>
    <cellStyle name="Millares 6 2 3 2 3 2 2 2 4" xfId="28795" xr:uid="{0E9AF409-62F6-4BEF-8675-A8810326EB18}"/>
    <cellStyle name="Millares 6 2 3 2 3 2 2 3" xfId="15666" xr:uid="{92A61933-1B8D-4480-B8D9-322056B58685}"/>
    <cellStyle name="Millares 6 2 3 2 3 2 2 3 2" xfId="50676" xr:uid="{6EBCBB8F-616A-4369-A986-CF7405BBE156}"/>
    <cellStyle name="Millares 6 2 3 2 3 2 2 3 3" xfId="33171" xr:uid="{5F1BB96B-E71F-4783-A426-0E956A005657}"/>
    <cellStyle name="Millares 6 2 3 2 3 2 2 4" xfId="41924" xr:uid="{071DB35B-9BDD-42E6-B2A0-17D11D7ADCA4}"/>
    <cellStyle name="Millares 6 2 3 2 3 2 2 5" xfId="24419" xr:uid="{F64A9522-EB63-4B2A-A876-480AB0A8BEC6}"/>
    <cellStyle name="Millares 6 2 3 2 3 2 3" xfId="9101" xr:uid="{00000000-0005-0000-0000-0000A9190000}"/>
    <cellStyle name="Millares 6 2 3 2 3 2 3 2" xfId="17854" xr:uid="{40C3AF80-3E6C-4FB8-BF3E-9C199856DE49}"/>
    <cellStyle name="Millares 6 2 3 2 3 2 3 2 2" xfId="52864" xr:uid="{12A3123F-1945-4196-987C-D722BEB88408}"/>
    <cellStyle name="Millares 6 2 3 2 3 2 3 2 3" xfId="35359" xr:uid="{CCE67116-AFD3-47F8-BA6C-010198773F94}"/>
    <cellStyle name="Millares 6 2 3 2 3 2 3 3" xfId="44112" xr:uid="{E6DB586B-C908-4CEF-8F40-6B4731A84190}"/>
    <cellStyle name="Millares 6 2 3 2 3 2 3 4" xfId="26607" xr:uid="{7ADFF94A-3073-4665-AF44-4F4D91762424}"/>
    <cellStyle name="Millares 6 2 3 2 3 2 4" xfId="13478" xr:uid="{8BB2E374-3210-4F63-B049-BE4AB3254FA5}"/>
    <cellStyle name="Millares 6 2 3 2 3 2 4 2" xfId="48488" xr:uid="{C68464C2-C1EF-42AF-8CD1-606615032056}"/>
    <cellStyle name="Millares 6 2 3 2 3 2 4 3" xfId="30983" xr:uid="{F13DF125-1198-4DB3-9C8B-E0DA5623BD01}"/>
    <cellStyle name="Millares 6 2 3 2 3 2 5" xfId="39736" xr:uid="{AA8FCAED-D0F1-4C1B-AFD7-BD1FF7880BC9}"/>
    <cellStyle name="Millares 6 2 3 2 3 2 6" xfId="22231" xr:uid="{99324811-CE59-4407-B274-DEACA760ACD8}"/>
    <cellStyle name="Millares 6 2 3 2 3 3" xfId="5818" xr:uid="{00000000-0005-0000-0000-0000AA190000}"/>
    <cellStyle name="Millares 6 2 3 2 3 3 2" xfId="10195" xr:uid="{00000000-0005-0000-0000-0000AB190000}"/>
    <cellStyle name="Millares 6 2 3 2 3 3 2 2" xfId="18948" xr:uid="{389FEE6A-3385-4875-95C4-3CCA90A77A1B}"/>
    <cellStyle name="Millares 6 2 3 2 3 3 2 2 2" xfId="53958" xr:uid="{7E84AC43-5DF7-4E6F-AEA9-2C4E1CA7D944}"/>
    <cellStyle name="Millares 6 2 3 2 3 3 2 2 3" xfId="36453" xr:uid="{46CD1EB5-2AA3-4026-94FD-1E9D8B9896AF}"/>
    <cellStyle name="Millares 6 2 3 2 3 3 2 3" xfId="45206" xr:uid="{31888865-1929-4C15-840B-3329022DEAFA}"/>
    <cellStyle name="Millares 6 2 3 2 3 3 2 4" xfId="27701" xr:uid="{8D4CE74F-F392-4C82-8839-75A4783AEE27}"/>
    <cellStyle name="Millares 6 2 3 2 3 3 3" xfId="14572" xr:uid="{E7DF61F2-97EB-4418-B96A-66775D0B3BE0}"/>
    <cellStyle name="Millares 6 2 3 2 3 3 3 2" xfId="49582" xr:uid="{2A6EEF2F-93F8-421C-8C4F-E5CAD69A5F51}"/>
    <cellStyle name="Millares 6 2 3 2 3 3 3 3" xfId="32077" xr:uid="{A05EFF23-926C-4FBF-9B01-FDE0FFEF0DEB}"/>
    <cellStyle name="Millares 6 2 3 2 3 3 4" xfId="40830" xr:uid="{F53E3DE1-F399-4607-BC4D-5527224C8941}"/>
    <cellStyle name="Millares 6 2 3 2 3 3 5" xfId="23325" xr:uid="{BBFFDC32-F18F-4445-AD92-F67622317AB9}"/>
    <cellStyle name="Millares 6 2 3 2 3 4" xfId="8007" xr:uid="{00000000-0005-0000-0000-0000AC190000}"/>
    <cellStyle name="Millares 6 2 3 2 3 4 2" xfId="16760" xr:uid="{A9891194-38D3-40F5-8768-FAD07C5F990E}"/>
    <cellStyle name="Millares 6 2 3 2 3 4 2 2" xfId="51770" xr:uid="{7B5D6BB2-2236-46BF-8CAA-6CBF4FCB0953}"/>
    <cellStyle name="Millares 6 2 3 2 3 4 2 3" xfId="34265" xr:uid="{977660A8-02BA-4B0D-9F99-9C0244CCC4F0}"/>
    <cellStyle name="Millares 6 2 3 2 3 4 3" xfId="43018" xr:uid="{8E6182B0-392A-4F19-B66B-E66ACD2C528F}"/>
    <cellStyle name="Millares 6 2 3 2 3 4 4" xfId="25513" xr:uid="{E163ADCF-3456-4370-AE5E-6E9BD88FB556}"/>
    <cellStyle name="Millares 6 2 3 2 3 5" xfId="12384" xr:uid="{1327C327-EAAB-4C53-B490-3ABFE817F597}"/>
    <cellStyle name="Millares 6 2 3 2 3 5 2" xfId="47394" xr:uid="{37C4509C-F279-44ED-ADC6-A55AC1B6B2F1}"/>
    <cellStyle name="Millares 6 2 3 2 3 5 3" xfId="29889" xr:uid="{B31AC6A6-DC57-4EBF-886D-1630344F66D0}"/>
    <cellStyle name="Millares 6 2 3 2 3 6" xfId="38642" xr:uid="{CCDE0110-917A-43AC-9526-6373514F1DAF}"/>
    <cellStyle name="Millares 6 2 3 2 3 7" xfId="21137" xr:uid="{291517DD-4B01-4F69-9DFA-D7C8F710C011}"/>
    <cellStyle name="Millares 6 2 3 2 4" xfId="4175" xr:uid="{00000000-0005-0000-0000-0000AD190000}"/>
    <cellStyle name="Millares 6 2 3 2 4 2" xfId="6364" xr:uid="{00000000-0005-0000-0000-0000AE190000}"/>
    <cellStyle name="Millares 6 2 3 2 4 2 2" xfId="10741" xr:uid="{00000000-0005-0000-0000-0000AF190000}"/>
    <cellStyle name="Millares 6 2 3 2 4 2 2 2" xfId="19494" xr:uid="{479FF1FE-05F3-463F-A7E0-C9BFD79D0E60}"/>
    <cellStyle name="Millares 6 2 3 2 4 2 2 2 2" xfId="54504" xr:uid="{86C736C3-31F7-4D6F-84B1-C8B7CE407366}"/>
    <cellStyle name="Millares 6 2 3 2 4 2 2 2 3" xfId="36999" xr:uid="{D2DA43F0-891C-419B-9642-73E17B40F360}"/>
    <cellStyle name="Millares 6 2 3 2 4 2 2 3" xfId="45752" xr:uid="{53D16FB9-4EDD-45D0-888A-E97D65AA9077}"/>
    <cellStyle name="Millares 6 2 3 2 4 2 2 4" xfId="28247" xr:uid="{4E8B957D-800A-483F-B24E-5B39EF7F9980}"/>
    <cellStyle name="Millares 6 2 3 2 4 2 3" xfId="15118" xr:uid="{A6DBFBE6-A4F8-458A-9F01-2DD3DF0A0369}"/>
    <cellStyle name="Millares 6 2 3 2 4 2 3 2" xfId="50128" xr:uid="{F46B0132-EE6A-427C-9EBA-386F4072D511}"/>
    <cellStyle name="Millares 6 2 3 2 4 2 3 3" xfId="32623" xr:uid="{F690CEEC-F9BC-4030-B1D1-374B5A51CA39}"/>
    <cellStyle name="Millares 6 2 3 2 4 2 4" xfId="41376" xr:uid="{F005D0F7-FE3A-4A9E-9A45-6E0DCA1007BF}"/>
    <cellStyle name="Millares 6 2 3 2 4 2 5" xfId="23871" xr:uid="{26ED3060-E98E-42EA-A016-39AEF927171E}"/>
    <cellStyle name="Millares 6 2 3 2 4 3" xfId="8553" xr:uid="{00000000-0005-0000-0000-0000B0190000}"/>
    <cellStyle name="Millares 6 2 3 2 4 3 2" xfId="17306" xr:uid="{C9631E4F-4185-43AE-9145-136B21651CF9}"/>
    <cellStyle name="Millares 6 2 3 2 4 3 2 2" xfId="52316" xr:uid="{6E56BDCA-3E44-46E6-A0DD-C93F1E7D87C3}"/>
    <cellStyle name="Millares 6 2 3 2 4 3 2 3" xfId="34811" xr:uid="{33BC64F5-66DF-4941-A1A5-9E6E38B24315}"/>
    <cellStyle name="Millares 6 2 3 2 4 3 3" xfId="43564" xr:uid="{0C712A0A-5C70-4B0A-8CF4-ADB7D5C35675}"/>
    <cellStyle name="Millares 6 2 3 2 4 3 4" xfId="26059" xr:uid="{1E853279-67C2-46AF-975C-B0AA803D3F6D}"/>
    <cellStyle name="Millares 6 2 3 2 4 4" xfId="12930" xr:uid="{A854F855-0F1F-496A-A556-514913FBAC9B}"/>
    <cellStyle name="Millares 6 2 3 2 4 4 2" xfId="47940" xr:uid="{3EBC51C5-4547-4693-B21B-95B98359DB41}"/>
    <cellStyle name="Millares 6 2 3 2 4 4 3" xfId="30435" xr:uid="{21C45F4C-9A83-4F43-B269-0BE9F46AE211}"/>
    <cellStyle name="Millares 6 2 3 2 4 5" xfId="39188" xr:uid="{FA31F452-93C8-4E78-91E8-30A38CCB5D27}"/>
    <cellStyle name="Millares 6 2 3 2 4 6" xfId="21683" xr:uid="{1BFE51CD-CE46-4CE5-9EF5-BBFC952F717B}"/>
    <cellStyle name="Millares 6 2 3 2 5" xfId="5270" xr:uid="{00000000-0005-0000-0000-0000B1190000}"/>
    <cellStyle name="Millares 6 2 3 2 5 2" xfId="9647" xr:uid="{00000000-0005-0000-0000-0000B2190000}"/>
    <cellStyle name="Millares 6 2 3 2 5 2 2" xfId="18400" xr:uid="{5105F6C8-0313-4C22-AAA9-634EBE2959B0}"/>
    <cellStyle name="Millares 6 2 3 2 5 2 2 2" xfId="53410" xr:uid="{93144105-F545-40E6-9891-45E9E97F1849}"/>
    <cellStyle name="Millares 6 2 3 2 5 2 2 3" xfId="35905" xr:uid="{7556CD50-09FE-425F-A1CC-1B707C439477}"/>
    <cellStyle name="Millares 6 2 3 2 5 2 3" xfId="44658" xr:uid="{211E0D11-67F5-4649-9EFD-309B6C3A955D}"/>
    <cellStyle name="Millares 6 2 3 2 5 2 4" xfId="27153" xr:uid="{B710D78E-7A5F-4892-A99C-98D72FCF75FA}"/>
    <cellStyle name="Millares 6 2 3 2 5 3" xfId="14024" xr:uid="{3285DE94-86D2-46FA-B0B9-BC15CFBCC31F}"/>
    <cellStyle name="Millares 6 2 3 2 5 3 2" xfId="49034" xr:uid="{D54C53DC-09EB-4B66-A8EF-A73459817DE0}"/>
    <cellStyle name="Millares 6 2 3 2 5 3 3" xfId="31529" xr:uid="{B8C10C8D-9804-4F74-8005-5BEA69528A69}"/>
    <cellStyle name="Millares 6 2 3 2 5 4" xfId="40282" xr:uid="{5DD5DE83-ECE5-4499-A5EF-D27020DBA177}"/>
    <cellStyle name="Millares 6 2 3 2 5 5" xfId="22777" xr:uid="{A0A21B00-AB31-4CF1-A3B3-E0C9894EA364}"/>
    <cellStyle name="Millares 6 2 3 2 6" xfId="7459" xr:uid="{00000000-0005-0000-0000-0000B3190000}"/>
    <cellStyle name="Millares 6 2 3 2 6 2" xfId="16212" xr:uid="{8204EEC7-2D78-42E7-95FD-D9DA80303F20}"/>
    <cellStyle name="Millares 6 2 3 2 6 2 2" xfId="51222" xr:uid="{0DA9E227-E42A-4F65-AE2D-9ED2307AAF90}"/>
    <cellStyle name="Millares 6 2 3 2 6 2 3" xfId="33717" xr:uid="{CDDDC85F-57CE-4B7E-BF76-68C7C7D57982}"/>
    <cellStyle name="Millares 6 2 3 2 6 3" xfId="42470" xr:uid="{7514138D-E8D7-4517-A036-5EBEE938519A}"/>
    <cellStyle name="Millares 6 2 3 2 6 4" xfId="24965" xr:uid="{04AB37D2-C339-4F3A-9068-56374BEAE7E4}"/>
    <cellStyle name="Millares 6 2 3 2 7" xfId="11836" xr:uid="{FBBDC6F1-39BA-40F1-A870-A02D250845B0}"/>
    <cellStyle name="Millares 6 2 3 2 7 2" xfId="46846" xr:uid="{8759D21A-C92D-481C-959E-F79C45CFFE96}"/>
    <cellStyle name="Millares 6 2 3 2 7 3" xfId="29341" xr:uid="{33082966-E0CD-4F43-9FC1-33250519157D}"/>
    <cellStyle name="Millares 6 2 3 2 8" xfId="38094" xr:uid="{38B524C8-2E90-496C-ACB8-2259EBF34523}"/>
    <cellStyle name="Millares 6 2 3 2 9" xfId="20589" xr:uid="{FA205EE4-6A5C-4A2E-9487-C069CF5765D7}"/>
    <cellStyle name="Millares 6 2 3 3" xfId="3236" xr:uid="{00000000-0005-0000-0000-0000B4190000}"/>
    <cellStyle name="Millares 6 2 3 3 2" xfId="3789" xr:uid="{00000000-0005-0000-0000-0000B5190000}"/>
    <cellStyle name="Millares 6 2 3 3 2 2" xfId="4885" xr:uid="{00000000-0005-0000-0000-0000B6190000}"/>
    <cellStyle name="Millares 6 2 3 3 2 2 2" xfId="7074" xr:uid="{00000000-0005-0000-0000-0000B7190000}"/>
    <cellStyle name="Millares 6 2 3 3 2 2 2 2" xfId="11451" xr:uid="{00000000-0005-0000-0000-0000B8190000}"/>
    <cellStyle name="Millares 6 2 3 3 2 2 2 2 2" xfId="20204" xr:uid="{D9E17402-1E61-4F54-80F6-63E56801D8E7}"/>
    <cellStyle name="Millares 6 2 3 3 2 2 2 2 2 2" xfId="55214" xr:uid="{08C08CF8-637F-4F60-A924-EB3D60413AB7}"/>
    <cellStyle name="Millares 6 2 3 3 2 2 2 2 2 3" xfId="37709" xr:uid="{B75A65B7-7F7B-4C5F-ABAE-D32C7DFA3687}"/>
    <cellStyle name="Millares 6 2 3 3 2 2 2 2 3" xfId="46462" xr:uid="{F660EF2B-269A-4F0D-975A-B2036E6A586E}"/>
    <cellStyle name="Millares 6 2 3 3 2 2 2 2 4" xfId="28957" xr:uid="{145C4AB7-1928-49D8-A97B-AB33D33435BF}"/>
    <cellStyle name="Millares 6 2 3 3 2 2 2 3" xfId="15828" xr:uid="{54282913-A8F1-4064-B98F-D40B7E347BE9}"/>
    <cellStyle name="Millares 6 2 3 3 2 2 2 3 2" xfId="50838" xr:uid="{0C833FCE-8E6E-4F2D-AFCB-6CA5A247D7C6}"/>
    <cellStyle name="Millares 6 2 3 3 2 2 2 3 3" xfId="33333" xr:uid="{8C0A9B77-E7EB-47F6-B2F3-65A3CAA8388B}"/>
    <cellStyle name="Millares 6 2 3 3 2 2 2 4" xfId="42086" xr:uid="{E792568A-D08C-431C-8EFB-9E61A3DC0F75}"/>
    <cellStyle name="Millares 6 2 3 3 2 2 2 5" xfId="24581" xr:uid="{2F0E6BD7-3AF6-44B8-A60C-19AA85EDBF66}"/>
    <cellStyle name="Millares 6 2 3 3 2 2 3" xfId="9263" xr:uid="{00000000-0005-0000-0000-0000B9190000}"/>
    <cellStyle name="Millares 6 2 3 3 2 2 3 2" xfId="18016" xr:uid="{0CC0E0A6-EFF3-476B-B8CC-38BCB1F473B2}"/>
    <cellStyle name="Millares 6 2 3 3 2 2 3 2 2" xfId="53026" xr:uid="{A79C8984-71B9-4700-922A-EE3776F207F5}"/>
    <cellStyle name="Millares 6 2 3 3 2 2 3 2 3" xfId="35521" xr:uid="{2E0A8089-E8EE-4D4A-8934-01D8D121BBCC}"/>
    <cellStyle name="Millares 6 2 3 3 2 2 3 3" xfId="44274" xr:uid="{74A29604-EE34-4547-B02C-A23C8A2AC516}"/>
    <cellStyle name="Millares 6 2 3 3 2 2 3 4" xfId="26769" xr:uid="{FB295926-33E4-436C-9005-B7D4DDA980B3}"/>
    <cellStyle name="Millares 6 2 3 3 2 2 4" xfId="13640" xr:uid="{A4175123-203E-4E09-90D0-A460150ACFE2}"/>
    <cellStyle name="Millares 6 2 3 3 2 2 4 2" xfId="48650" xr:uid="{45DA0162-E2CE-4E09-9193-6BB0411D5E29}"/>
    <cellStyle name="Millares 6 2 3 3 2 2 4 3" xfId="31145" xr:uid="{F1AE45D7-F918-4DCF-8FC9-C1919964D3B1}"/>
    <cellStyle name="Millares 6 2 3 3 2 2 5" xfId="39898" xr:uid="{35C92A54-808A-40E4-8B8E-FDC17AB8DD65}"/>
    <cellStyle name="Millares 6 2 3 3 2 2 6" xfId="22393" xr:uid="{05FFEC68-BDEC-42B6-869C-507DE62C0D49}"/>
    <cellStyle name="Millares 6 2 3 3 2 3" xfId="5980" xr:uid="{00000000-0005-0000-0000-0000BA190000}"/>
    <cellStyle name="Millares 6 2 3 3 2 3 2" xfId="10357" xr:uid="{00000000-0005-0000-0000-0000BB190000}"/>
    <cellStyle name="Millares 6 2 3 3 2 3 2 2" xfId="19110" xr:uid="{4977D141-DF51-47D8-BF1F-9BA95B742AE3}"/>
    <cellStyle name="Millares 6 2 3 3 2 3 2 2 2" xfId="54120" xr:uid="{2D381CED-B81E-49DF-BC5C-561435CE1D38}"/>
    <cellStyle name="Millares 6 2 3 3 2 3 2 2 3" xfId="36615" xr:uid="{B9F4BD8F-A29F-472A-81C4-259C6E9A97F4}"/>
    <cellStyle name="Millares 6 2 3 3 2 3 2 3" xfId="45368" xr:uid="{6CBEC2DF-A2F3-482B-869E-D2E2B0A3A1B3}"/>
    <cellStyle name="Millares 6 2 3 3 2 3 2 4" xfId="27863" xr:uid="{77B8FCC8-B452-401F-80F9-9D6E0665630F}"/>
    <cellStyle name="Millares 6 2 3 3 2 3 3" xfId="14734" xr:uid="{2A8F4D59-7EE9-4F90-AD46-DF11EE6B449E}"/>
    <cellStyle name="Millares 6 2 3 3 2 3 3 2" xfId="49744" xr:uid="{F7C2E349-2032-42BA-A8FB-C22EE3D8CB1E}"/>
    <cellStyle name="Millares 6 2 3 3 2 3 3 3" xfId="32239" xr:uid="{04213D51-5DB3-46BA-A189-D5201B157418}"/>
    <cellStyle name="Millares 6 2 3 3 2 3 4" xfId="40992" xr:uid="{7A63C2AA-F9ED-4A26-A876-F913204696C2}"/>
    <cellStyle name="Millares 6 2 3 3 2 3 5" xfId="23487" xr:uid="{02E03681-2FDB-4277-BDA2-8919DE18F35D}"/>
    <cellStyle name="Millares 6 2 3 3 2 4" xfId="8169" xr:uid="{00000000-0005-0000-0000-0000BC190000}"/>
    <cellStyle name="Millares 6 2 3 3 2 4 2" xfId="16922" xr:uid="{ED841424-CE18-448F-913B-639189BD4AE6}"/>
    <cellStyle name="Millares 6 2 3 3 2 4 2 2" xfId="51932" xr:uid="{4CF79DDF-2DCA-4D3A-AEFB-EF11E6E12829}"/>
    <cellStyle name="Millares 6 2 3 3 2 4 2 3" xfId="34427" xr:uid="{36BE5A4B-CEB7-458F-914F-12A7619BD319}"/>
    <cellStyle name="Millares 6 2 3 3 2 4 3" xfId="43180" xr:uid="{EB105C6F-90FF-474A-8F9B-74A0DBC63CF5}"/>
    <cellStyle name="Millares 6 2 3 3 2 4 4" xfId="25675" xr:uid="{009605A7-BE45-424D-8F66-A792699D8E93}"/>
    <cellStyle name="Millares 6 2 3 3 2 5" xfId="12546" xr:uid="{5EE34B98-C55D-41C6-BFD4-37389F43B76B}"/>
    <cellStyle name="Millares 6 2 3 3 2 5 2" xfId="47556" xr:uid="{6611357A-5E25-49BF-B3DA-AB242DFC040B}"/>
    <cellStyle name="Millares 6 2 3 3 2 5 3" xfId="30051" xr:uid="{5DD7AEBE-CC3E-407B-95BC-60426E999E36}"/>
    <cellStyle name="Millares 6 2 3 3 2 6" xfId="38804" xr:uid="{D7137A22-5301-4EEB-94D2-7F23F685A4FA}"/>
    <cellStyle name="Millares 6 2 3 3 2 7" xfId="21299" xr:uid="{044A4C8B-C346-49EE-AD11-9440CFBAF0B2}"/>
    <cellStyle name="Millares 6 2 3 3 3" xfId="4337" xr:uid="{00000000-0005-0000-0000-0000BD190000}"/>
    <cellStyle name="Millares 6 2 3 3 3 2" xfId="6526" xr:uid="{00000000-0005-0000-0000-0000BE190000}"/>
    <cellStyle name="Millares 6 2 3 3 3 2 2" xfId="10903" xr:uid="{00000000-0005-0000-0000-0000BF190000}"/>
    <cellStyle name="Millares 6 2 3 3 3 2 2 2" xfId="19656" xr:uid="{E660476B-156E-4628-8887-D6711E07F28C}"/>
    <cellStyle name="Millares 6 2 3 3 3 2 2 2 2" xfId="54666" xr:uid="{DF77E78D-4083-4769-8811-E062A4977E4F}"/>
    <cellStyle name="Millares 6 2 3 3 3 2 2 2 3" xfId="37161" xr:uid="{F6EC1F49-D948-4E2F-A738-3886D2E3755C}"/>
    <cellStyle name="Millares 6 2 3 3 3 2 2 3" xfId="45914" xr:uid="{1D12E515-83B1-4EFE-835D-3A4C35274591}"/>
    <cellStyle name="Millares 6 2 3 3 3 2 2 4" xfId="28409" xr:uid="{08C38BA2-FCF2-43B7-A026-D7799DA9096E}"/>
    <cellStyle name="Millares 6 2 3 3 3 2 3" xfId="15280" xr:uid="{CE8381D1-6F59-46D5-A291-EFE32AF7C6B8}"/>
    <cellStyle name="Millares 6 2 3 3 3 2 3 2" xfId="50290" xr:uid="{06D89276-A3CF-47BD-BFF0-F78A73E8C8B8}"/>
    <cellStyle name="Millares 6 2 3 3 3 2 3 3" xfId="32785" xr:uid="{0E115CDB-ECA1-4EC2-9077-9526832D2054}"/>
    <cellStyle name="Millares 6 2 3 3 3 2 4" xfId="41538" xr:uid="{FF422248-89CF-4B33-ADCF-BCC92BD710AF}"/>
    <cellStyle name="Millares 6 2 3 3 3 2 5" xfId="24033" xr:uid="{4B21323B-7FB8-4D85-BC71-E0E4F8114BA4}"/>
    <cellStyle name="Millares 6 2 3 3 3 3" xfId="8715" xr:uid="{00000000-0005-0000-0000-0000C0190000}"/>
    <cellStyle name="Millares 6 2 3 3 3 3 2" xfId="17468" xr:uid="{8260FE60-8638-46C4-9478-E45B37D7F13B}"/>
    <cellStyle name="Millares 6 2 3 3 3 3 2 2" xfId="52478" xr:uid="{EC06D688-4D3E-4862-ACFD-3B64B8B28105}"/>
    <cellStyle name="Millares 6 2 3 3 3 3 2 3" xfId="34973" xr:uid="{25FEA04A-4489-4164-81BB-ABEA7FF45595}"/>
    <cellStyle name="Millares 6 2 3 3 3 3 3" xfId="43726" xr:uid="{14FF50E1-1EF0-4278-B3F4-BCC359A3A72E}"/>
    <cellStyle name="Millares 6 2 3 3 3 3 4" xfId="26221" xr:uid="{F306E69F-98B3-4BA4-B32D-0005EF908FEE}"/>
    <cellStyle name="Millares 6 2 3 3 3 4" xfId="13092" xr:uid="{EBC6C63D-A818-4EBC-BCD6-EE980FBABF7D}"/>
    <cellStyle name="Millares 6 2 3 3 3 4 2" xfId="48102" xr:uid="{E45DD060-6A37-415A-932C-E84C5E349D17}"/>
    <cellStyle name="Millares 6 2 3 3 3 4 3" xfId="30597" xr:uid="{A24B0932-DEB0-4450-AB3E-BDDAC730D6F2}"/>
    <cellStyle name="Millares 6 2 3 3 3 5" xfId="39350" xr:uid="{72BBD4B8-B0BD-4313-BC4A-B0E82CBF84A7}"/>
    <cellStyle name="Millares 6 2 3 3 3 6" xfId="21845" xr:uid="{CF2C3A78-87C6-4F7E-A68D-A4F2BFD45A4A}"/>
    <cellStyle name="Millares 6 2 3 3 4" xfId="5432" xr:uid="{00000000-0005-0000-0000-0000C1190000}"/>
    <cellStyle name="Millares 6 2 3 3 4 2" xfId="9809" xr:uid="{00000000-0005-0000-0000-0000C2190000}"/>
    <cellStyle name="Millares 6 2 3 3 4 2 2" xfId="18562" xr:uid="{599AFEB5-7E21-4C95-AF0C-1C33FDFFE471}"/>
    <cellStyle name="Millares 6 2 3 3 4 2 2 2" xfId="53572" xr:uid="{8F6448A6-D150-4CFC-B67C-E4D15DC1D046}"/>
    <cellStyle name="Millares 6 2 3 3 4 2 2 3" xfId="36067" xr:uid="{D5D9666C-4D36-44A4-9582-A4475685B5EA}"/>
    <cellStyle name="Millares 6 2 3 3 4 2 3" xfId="44820" xr:uid="{3C6B963B-BFB9-41A3-817F-A5DCA56A2750}"/>
    <cellStyle name="Millares 6 2 3 3 4 2 4" xfId="27315" xr:uid="{95C60A45-6E0A-4128-83FA-F5F35529DF62}"/>
    <cellStyle name="Millares 6 2 3 3 4 3" xfId="14186" xr:uid="{375FC376-BFC7-4F10-BC30-82F730FD5A8A}"/>
    <cellStyle name="Millares 6 2 3 3 4 3 2" xfId="49196" xr:uid="{17A504CE-65A9-42DB-A235-11BDB098D66F}"/>
    <cellStyle name="Millares 6 2 3 3 4 3 3" xfId="31691" xr:uid="{E0CF3BB3-4B57-4A33-B22F-A56FC78FFCB6}"/>
    <cellStyle name="Millares 6 2 3 3 4 4" xfId="40444" xr:uid="{6ADBFE08-9A34-4B9F-B99C-C7144E3863BF}"/>
    <cellStyle name="Millares 6 2 3 3 4 5" xfId="22939" xr:uid="{E7D2C3BF-D2FA-418B-948F-8FF2CB0093FD}"/>
    <cellStyle name="Millares 6 2 3 3 5" xfId="7621" xr:uid="{00000000-0005-0000-0000-0000C3190000}"/>
    <cellStyle name="Millares 6 2 3 3 5 2" xfId="16374" xr:uid="{7D78A891-BD6B-4A0A-B064-EE1A6C9E3B1B}"/>
    <cellStyle name="Millares 6 2 3 3 5 2 2" xfId="51384" xr:uid="{F88FD68C-63EC-4405-9C29-4F703CED00CC}"/>
    <cellStyle name="Millares 6 2 3 3 5 2 3" xfId="33879" xr:uid="{21E1145F-C1B3-4E5C-9152-8E2AA66980F6}"/>
    <cellStyle name="Millares 6 2 3 3 5 3" xfId="42632" xr:uid="{13C1CC4A-A7A7-48A1-BAD5-79CECFE84F57}"/>
    <cellStyle name="Millares 6 2 3 3 5 4" xfId="25127" xr:uid="{ECFABA4A-4CF9-49AB-B2CE-A302C63A908D}"/>
    <cellStyle name="Millares 6 2 3 3 6" xfId="11998" xr:uid="{49662A69-3D9C-4B7D-96AA-1D5CBA731ADE}"/>
    <cellStyle name="Millares 6 2 3 3 6 2" xfId="47008" xr:uid="{B268C247-8244-443B-AECA-78F43F30463C}"/>
    <cellStyle name="Millares 6 2 3 3 6 3" xfId="29503" xr:uid="{EE64BAEC-FF58-45FE-A06E-BD8CFDE11436}"/>
    <cellStyle name="Millares 6 2 3 3 7" xfId="38256" xr:uid="{7E6E4E4E-32EA-4035-B955-22691D3A4BA2}"/>
    <cellStyle name="Millares 6 2 3 3 8" xfId="20751" xr:uid="{05ACFF31-754A-499E-A922-3F23866ED618}"/>
    <cellStyle name="Millares 6 2 3 4" xfId="3515" xr:uid="{00000000-0005-0000-0000-0000C4190000}"/>
    <cellStyle name="Millares 6 2 3 4 2" xfId="4611" xr:uid="{00000000-0005-0000-0000-0000C5190000}"/>
    <cellStyle name="Millares 6 2 3 4 2 2" xfId="6800" xr:uid="{00000000-0005-0000-0000-0000C6190000}"/>
    <cellStyle name="Millares 6 2 3 4 2 2 2" xfId="11177" xr:uid="{00000000-0005-0000-0000-0000C7190000}"/>
    <cellStyle name="Millares 6 2 3 4 2 2 2 2" xfId="19930" xr:uid="{14F203F0-3820-428E-8071-8E92C890E445}"/>
    <cellStyle name="Millares 6 2 3 4 2 2 2 2 2" xfId="54940" xr:uid="{917E5334-CCD8-46BB-A8AC-187162BCB16B}"/>
    <cellStyle name="Millares 6 2 3 4 2 2 2 2 3" xfId="37435" xr:uid="{EBCEBE53-CFF7-4FBE-ABAC-EE9C95DEB626}"/>
    <cellStyle name="Millares 6 2 3 4 2 2 2 3" xfId="46188" xr:uid="{8FE4D5E4-DD76-45FC-95F1-6DE8311499BD}"/>
    <cellStyle name="Millares 6 2 3 4 2 2 2 4" xfId="28683" xr:uid="{5B367AE6-0576-4805-BA5D-3AD4F638CC0F}"/>
    <cellStyle name="Millares 6 2 3 4 2 2 3" xfId="15554" xr:uid="{CD1E367C-62C7-497F-B323-F6B0098F73B8}"/>
    <cellStyle name="Millares 6 2 3 4 2 2 3 2" xfId="50564" xr:uid="{B8CA643C-77F3-4CF4-B705-79DCB6B19AA9}"/>
    <cellStyle name="Millares 6 2 3 4 2 2 3 3" xfId="33059" xr:uid="{3FDBD39D-44D5-4884-92DE-09368DCA70C1}"/>
    <cellStyle name="Millares 6 2 3 4 2 2 4" xfId="41812" xr:uid="{B2283266-BB5C-4AB5-8AFF-F0EDAC2D84E4}"/>
    <cellStyle name="Millares 6 2 3 4 2 2 5" xfId="24307" xr:uid="{1DE48F67-76A3-42E9-B64C-146E209FD4D1}"/>
    <cellStyle name="Millares 6 2 3 4 2 3" xfId="8989" xr:uid="{00000000-0005-0000-0000-0000C8190000}"/>
    <cellStyle name="Millares 6 2 3 4 2 3 2" xfId="17742" xr:uid="{82F60CFE-1B6D-4EB7-9D47-40256DFC0C61}"/>
    <cellStyle name="Millares 6 2 3 4 2 3 2 2" xfId="52752" xr:uid="{7A1544C3-F119-408D-97DB-51D4BBE1ED56}"/>
    <cellStyle name="Millares 6 2 3 4 2 3 2 3" xfId="35247" xr:uid="{8CDD3894-1EF8-4BF2-B528-72BE3592CDF6}"/>
    <cellStyle name="Millares 6 2 3 4 2 3 3" xfId="44000" xr:uid="{974DFDFF-C5A5-4850-B2F3-EFB4F2794033}"/>
    <cellStyle name="Millares 6 2 3 4 2 3 4" xfId="26495" xr:uid="{A60DD877-D645-4103-96AC-0A12ECCD0DB7}"/>
    <cellStyle name="Millares 6 2 3 4 2 4" xfId="13366" xr:uid="{20D61E31-2A9B-437D-83DA-DB59E8718BDF}"/>
    <cellStyle name="Millares 6 2 3 4 2 4 2" xfId="48376" xr:uid="{79F64CF4-1F5E-4B92-83EE-19C0A59827A1}"/>
    <cellStyle name="Millares 6 2 3 4 2 4 3" xfId="30871" xr:uid="{5E9B9047-ECDF-4859-8590-5F62C56C774A}"/>
    <cellStyle name="Millares 6 2 3 4 2 5" xfId="39624" xr:uid="{FDD1F9CF-45E1-4548-963C-2AA87C4322A8}"/>
    <cellStyle name="Millares 6 2 3 4 2 6" xfId="22119" xr:uid="{2BB06527-A6E4-44AB-B4B9-48DAA2F5673B}"/>
    <cellStyle name="Millares 6 2 3 4 3" xfId="5706" xr:uid="{00000000-0005-0000-0000-0000C9190000}"/>
    <cellStyle name="Millares 6 2 3 4 3 2" xfId="10083" xr:uid="{00000000-0005-0000-0000-0000CA190000}"/>
    <cellStyle name="Millares 6 2 3 4 3 2 2" xfId="18836" xr:uid="{CB9CD2B0-EEAA-42FB-B1C6-060B9374036C}"/>
    <cellStyle name="Millares 6 2 3 4 3 2 2 2" xfId="53846" xr:uid="{ABA0692F-4C33-425C-9457-821766EFDC62}"/>
    <cellStyle name="Millares 6 2 3 4 3 2 2 3" xfId="36341" xr:uid="{EFB2AA79-DFE5-499F-9C96-EE812095189E}"/>
    <cellStyle name="Millares 6 2 3 4 3 2 3" xfId="45094" xr:uid="{FAF5C7D1-9589-4350-B936-868FA2262074}"/>
    <cellStyle name="Millares 6 2 3 4 3 2 4" xfId="27589" xr:uid="{C3E92ACA-885F-4806-8AC4-ABC2D4F29F93}"/>
    <cellStyle name="Millares 6 2 3 4 3 3" xfId="14460" xr:uid="{4901FAF2-DE1A-40C3-951E-45B47646DE7E}"/>
    <cellStyle name="Millares 6 2 3 4 3 3 2" xfId="49470" xr:uid="{333CFA88-F48E-4E19-8F10-FD13FD4F9ED9}"/>
    <cellStyle name="Millares 6 2 3 4 3 3 3" xfId="31965" xr:uid="{F319F596-296C-43DC-B259-CFF385154B39}"/>
    <cellStyle name="Millares 6 2 3 4 3 4" xfId="40718" xr:uid="{6AC05617-AA53-4D2E-866F-91E86947E43F}"/>
    <cellStyle name="Millares 6 2 3 4 3 5" xfId="23213" xr:uid="{D5662882-B099-4939-B750-6B9BD846C6DD}"/>
    <cellStyle name="Millares 6 2 3 4 4" xfId="7895" xr:uid="{00000000-0005-0000-0000-0000CB190000}"/>
    <cellStyle name="Millares 6 2 3 4 4 2" xfId="16648" xr:uid="{E2B648E5-7B57-434C-A309-A03934922818}"/>
    <cellStyle name="Millares 6 2 3 4 4 2 2" xfId="51658" xr:uid="{ABD0C874-6532-40FE-A8FB-A9DB69874970}"/>
    <cellStyle name="Millares 6 2 3 4 4 2 3" xfId="34153" xr:uid="{3F6DAB2C-5585-476F-A720-558A2ABB3FA7}"/>
    <cellStyle name="Millares 6 2 3 4 4 3" xfId="42906" xr:uid="{60DF1098-1F66-4499-8027-BCD2D85151A8}"/>
    <cellStyle name="Millares 6 2 3 4 4 4" xfId="25401" xr:uid="{6EA43F57-D4E6-4F6C-8EF2-9F7F719A12F4}"/>
    <cellStyle name="Millares 6 2 3 4 5" xfId="12272" xr:uid="{1233D1A9-A5BD-4E1E-B3D2-8EF5BF1A0744}"/>
    <cellStyle name="Millares 6 2 3 4 5 2" xfId="47282" xr:uid="{281D6DC0-9585-47F1-A1DA-848ED3B0D8EB}"/>
    <cellStyle name="Millares 6 2 3 4 5 3" xfId="29777" xr:uid="{EF5B18AD-BE82-45F7-8EA6-113C81F4FAE7}"/>
    <cellStyle name="Millares 6 2 3 4 6" xfId="38530" xr:uid="{3534F7F4-3A4E-4489-AD9A-46E058EDFBD7}"/>
    <cellStyle name="Millares 6 2 3 4 7" xfId="21025" xr:uid="{EA971D84-5C23-4AA5-83CB-DF171AC38BC2}"/>
    <cellStyle name="Millares 6 2 3 5" xfId="4063" xr:uid="{00000000-0005-0000-0000-0000CC190000}"/>
    <cellStyle name="Millares 6 2 3 5 2" xfId="6252" xr:uid="{00000000-0005-0000-0000-0000CD190000}"/>
    <cellStyle name="Millares 6 2 3 5 2 2" xfId="10629" xr:uid="{00000000-0005-0000-0000-0000CE190000}"/>
    <cellStyle name="Millares 6 2 3 5 2 2 2" xfId="19382" xr:uid="{D90F4836-5D6E-48C1-AEED-87252917BBBC}"/>
    <cellStyle name="Millares 6 2 3 5 2 2 2 2" xfId="54392" xr:uid="{063B42E3-1E47-4C4D-8EA6-CB8BD739A5F7}"/>
    <cellStyle name="Millares 6 2 3 5 2 2 2 3" xfId="36887" xr:uid="{4CE3ECF4-87F3-4331-B294-A6F6C6E07305}"/>
    <cellStyle name="Millares 6 2 3 5 2 2 3" xfId="45640" xr:uid="{43DA931D-763A-429C-BC2A-140B4DD50EC7}"/>
    <cellStyle name="Millares 6 2 3 5 2 2 4" xfId="28135" xr:uid="{31B5728B-B6F8-4B9A-86C1-F5A10308C198}"/>
    <cellStyle name="Millares 6 2 3 5 2 3" xfId="15006" xr:uid="{F5DB4E70-8A55-40D6-9482-1EE6304BAE1D}"/>
    <cellStyle name="Millares 6 2 3 5 2 3 2" xfId="50016" xr:uid="{CD451F15-4E7C-4DCB-AC85-45311A5E2BF2}"/>
    <cellStyle name="Millares 6 2 3 5 2 3 3" xfId="32511" xr:uid="{A1FBC79D-8601-405C-B329-C9A989F8F0C4}"/>
    <cellStyle name="Millares 6 2 3 5 2 4" xfId="41264" xr:uid="{6922AEEF-D2BE-4224-8D93-766E270B68EE}"/>
    <cellStyle name="Millares 6 2 3 5 2 5" xfId="23759" xr:uid="{81568B31-DE54-409F-A726-BCB377FD72A9}"/>
    <cellStyle name="Millares 6 2 3 5 3" xfId="8441" xr:uid="{00000000-0005-0000-0000-0000CF190000}"/>
    <cellStyle name="Millares 6 2 3 5 3 2" xfId="17194" xr:uid="{2B165698-128E-4D5D-84A7-CA9FF83ABA6D}"/>
    <cellStyle name="Millares 6 2 3 5 3 2 2" xfId="52204" xr:uid="{6DA9B800-6E88-4664-9039-F537D752DE99}"/>
    <cellStyle name="Millares 6 2 3 5 3 2 3" xfId="34699" xr:uid="{326B0D46-3C45-4468-99D0-CCB170F9AEE3}"/>
    <cellStyle name="Millares 6 2 3 5 3 3" xfId="43452" xr:uid="{8FAFAD6B-3BB9-4D9C-9EE0-3FD35CC279EC}"/>
    <cellStyle name="Millares 6 2 3 5 3 4" xfId="25947" xr:uid="{493B959D-1C17-4A10-84D4-34F2B1462F20}"/>
    <cellStyle name="Millares 6 2 3 5 4" xfId="12818" xr:uid="{E58E416C-FDDD-4ABE-ABE1-B433F6B17A45}"/>
    <cellStyle name="Millares 6 2 3 5 4 2" xfId="47828" xr:uid="{192846FE-C49B-4510-B8FB-EE96E3C6A91A}"/>
    <cellStyle name="Millares 6 2 3 5 4 3" xfId="30323" xr:uid="{B4B18902-B426-4DC1-80E5-F9165D38451B}"/>
    <cellStyle name="Millares 6 2 3 5 5" xfId="39076" xr:uid="{CFAD724E-D704-4FB2-B93F-1873AE92509A}"/>
    <cellStyle name="Millares 6 2 3 5 6" xfId="21571" xr:uid="{F632E74D-B312-494E-8791-CCEF5A758166}"/>
    <cellStyle name="Millares 6 2 3 6" xfId="5158" xr:uid="{00000000-0005-0000-0000-0000D0190000}"/>
    <cellStyle name="Millares 6 2 3 6 2" xfId="9535" xr:uid="{00000000-0005-0000-0000-0000D1190000}"/>
    <cellStyle name="Millares 6 2 3 6 2 2" xfId="18288" xr:uid="{26F43BA6-4FCB-4E00-82ED-A26883E531ED}"/>
    <cellStyle name="Millares 6 2 3 6 2 2 2" xfId="53298" xr:uid="{912F0D01-9E79-4B79-B001-C883538AC5F2}"/>
    <cellStyle name="Millares 6 2 3 6 2 2 3" xfId="35793" xr:uid="{8AFB2EDD-3427-4356-A2D8-5D2BE46116BF}"/>
    <cellStyle name="Millares 6 2 3 6 2 3" xfId="44546" xr:uid="{1A581DBC-31D6-4551-A951-C932F716C1C0}"/>
    <cellStyle name="Millares 6 2 3 6 2 4" xfId="27041" xr:uid="{23FFAA9B-6C07-478A-968A-2EE42FF4171F}"/>
    <cellStyle name="Millares 6 2 3 6 3" xfId="13912" xr:uid="{01764E1E-D542-4D42-9046-568919881B58}"/>
    <cellStyle name="Millares 6 2 3 6 3 2" xfId="48922" xr:uid="{F683DD1F-DBE6-43C8-ABBA-7BCF92218FC3}"/>
    <cellStyle name="Millares 6 2 3 6 3 3" xfId="31417" xr:uid="{D877740B-CD56-41FB-9395-DF78345316DC}"/>
    <cellStyle name="Millares 6 2 3 6 4" xfId="40170" xr:uid="{6777A646-C146-49AA-96F6-07417AA0DF82}"/>
    <cellStyle name="Millares 6 2 3 6 5" xfId="22665" xr:uid="{1EA73B79-B1C3-4AF9-A5C6-F802775244B1}"/>
    <cellStyle name="Millares 6 2 3 7" xfId="7347" xr:uid="{00000000-0005-0000-0000-0000D2190000}"/>
    <cellStyle name="Millares 6 2 3 7 2" xfId="16100" xr:uid="{1154FB09-5E83-4D02-B291-2B264BA1EF43}"/>
    <cellStyle name="Millares 6 2 3 7 2 2" xfId="51110" xr:uid="{2223070C-EBC5-4F80-A748-45D475CDAA2B}"/>
    <cellStyle name="Millares 6 2 3 7 2 3" xfId="33605" xr:uid="{7FA99D8D-F7B6-41A0-A3C3-4DED516A22BF}"/>
    <cellStyle name="Millares 6 2 3 7 3" xfId="42358" xr:uid="{1881922A-021F-4E7D-8243-AADD8D90EE77}"/>
    <cellStyle name="Millares 6 2 3 7 4" xfId="24853" xr:uid="{7EB1ECAE-52CE-41F8-93BB-9AD3FBB5594C}"/>
    <cellStyle name="Millares 6 2 3 8" xfId="11724" xr:uid="{60AB8774-0E9A-4940-9465-DE05374AAA53}"/>
    <cellStyle name="Millares 6 2 3 8 2" xfId="46734" xr:uid="{6D1449AA-F1C0-49D2-A297-23CB3A7639F6}"/>
    <cellStyle name="Millares 6 2 3 8 3" xfId="29229" xr:uid="{B69852FC-6926-4B6B-91BE-AA46F593B04D}"/>
    <cellStyle name="Millares 6 2 3 9" xfId="37982" xr:uid="{CE0055D2-20BA-40E4-B955-83CF7CFD79AE}"/>
    <cellStyle name="Millares 6 2 4" xfId="3015" xr:uid="{00000000-0005-0000-0000-0000D3190000}"/>
    <cellStyle name="Millares 6 2 4 2" xfId="3291" xr:uid="{00000000-0005-0000-0000-0000D4190000}"/>
    <cellStyle name="Millares 6 2 4 2 2" xfId="3844" xr:uid="{00000000-0005-0000-0000-0000D5190000}"/>
    <cellStyle name="Millares 6 2 4 2 2 2" xfId="4940" xr:uid="{00000000-0005-0000-0000-0000D6190000}"/>
    <cellStyle name="Millares 6 2 4 2 2 2 2" xfId="7129" xr:uid="{00000000-0005-0000-0000-0000D7190000}"/>
    <cellStyle name="Millares 6 2 4 2 2 2 2 2" xfId="11506" xr:uid="{00000000-0005-0000-0000-0000D8190000}"/>
    <cellStyle name="Millares 6 2 4 2 2 2 2 2 2" xfId="20259" xr:uid="{30742B0D-E282-4221-8082-8DBA666D941E}"/>
    <cellStyle name="Millares 6 2 4 2 2 2 2 2 2 2" xfId="55269" xr:uid="{C5DBF45B-733E-4B88-A7CF-67CACF6C9EE2}"/>
    <cellStyle name="Millares 6 2 4 2 2 2 2 2 2 3" xfId="37764" xr:uid="{5AFA0948-AF5C-4D9E-959C-F5BE11E0C6B9}"/>
    <cellStyle name="Millares 6 2 4 2 2 2 2 2 3" xfId="46517" xr:uid="{EF80EB50-23C2-4DD5-8A13-FCC20D4F4BC3}"/>
    <cellStyle name="Millares 6 2 4 2 2 2 2 2 4" xfId="29012" xr:uid="{2BF90023-DD34-4EEF-90BA-F997AE74DAA5}"/>
    <cellStyle name="Millares 6 2 4 2 2 2 2 3" xfId="15883" xr:uid="{870C2F0C-D2DA-4AE5-8FC0-AB4CE9A5EFE8}"/>
    <cellStyle name="Millares 6 2 4 2 2 2 2 3 2" xfId="50893" xr:uid="{F7BADD39-3878-4198-A9A7-20445529C8F0}"/>
    <cellStyle name="Millares 6 2 4 2 2 2 2 3 3" xfId="33388" xr:uid="{57193FF9-F18C-4567-958D-A35030DED7A1}"/>
    <cellStyle name="Millares 6 2 4 2 2 2 2 4" xfId="42141" xr:uid="{76F0E340-C458-4DCE-9247-BE054FACA16E}"/>
    <cellStyle name="Millares 6 2 4 2 2 2 2 5" xfId="24636" xr:uid="{4A9B211F-52A3-4AEF-BDC4-D3EA74CAA8AF}"/>
    <cellStyle name="Millares 6 2 4 2 2 2 3" xfId="9318" xr:uid="{00000000-0005-0000-0000-0000D9190000}"/>
    <cellStyle name="Millares 6 2 4 2 2 2 3 2" xfId="18071" xr:uid="{05BEAE48-2BF9-4B20-A126-395561EA48F5}"/>
    <cellStyle name="Millares 6 2 4 2 2 2 3 2 2" xfId="53081" xr:uid="{FDD906BF-4DBB-4C45-A936-91932B070840}"/>
    <cellStyle name="Millares 6 2 4 2 2 2 3 2 3" xfId="35576" xr:uid="{280639D5-63E6-4474-B3C9-2D088D7E14CF}"/>
    <cellStyle name="Millares 6 2 4 2 2 2 3 3" xfId="44329" xr:uid="{8237972E-A592-4710-BC5C-D28203237EB0}"/>
    <cellStyle name="Millares 6 2 4 2 2 2 3 4" xfId="26824" xr:uid="{1192F237-9AA1-4927-81F7-D122A2E40E42}"/>
    <cellStyle name="Millares 6 2 4 2 2 2 4" xfId="13695" xr:uid="{A39BADA8-DB2C-483E-8ADF-533C549171F3}"/>
    <cellStyle name="Millares 6 2 4 2 2 2 4 2" xfId="48705" xr:uid="{A7266AA4-847E-49AE-9BAB-76DE3A26830D}"/>
    <cellStyle name="Millares 6 2 4 2 2 2 4 3" xfId="31200" xr:uid="{56EDCA63-21BB-4E08-8A6E-F58F4F5BB8AE}"/>
    <cellStyle name="Millares 6 2 4 2 2 2 5" xfId="39953" xr:uid="{25CA82E6-106D-4C39-B2B2-E6A22E52D87C}"/>
    <cellStyle name="Millares 6 2 4 2 2 2 6" xfId="22448" xr:uid="{1DEF16FD-E23C-4FE2-B059-00F080A02B72}"/>
    <cellStyle name="Millares 6 2 4 2 2 3" xfId="6035" xr:uid="{00000000-0005-0000-0000-0000DA190000}"/>
    <cellStyle name="Millares 6 2 4 2 2 3 2" xfId="10412" xr:uid="{00000000-0005-0000-0000-0000DB190000}"/>
    <cellStyle name="Millares 6 2 4 2 2 3 2 2" xfId="19165" xr:uid="{8766D927-B836-4799-8FEB-9FCC26A4E1F9}"/>
    <cellStyle name="Millares 6 2 4 2 2 3 2 2 2" xfId="54175" xr:uid="{98AF3D99-6450-4859-AF38-61DF3F500856}"/>
    <cellStyle name="Millares 6 2 4 2 2 3 2 2 3" xfId="36670" xr:uid="{EE175F85-507E-44D9-BA6E-87036C0F593D}"/>
    <cellStyle name="Millares 6 2 4 2 2 3 2 3" xfId="45423" xr:uid="{2D567FC5-0794-41F2-A8B1-C604CAB7C97C}"/>
    <cellStyle name="Millares 6 2 4 2 2 3 2 4" xfId="27918" xr:uid="{C2457E0E-D265-4821-9B94-556024DBED1E}"/>
    <cellStyle name="Millares 6 2 4 2 2 3 3" xfId="14789" xr:uid="{FC2623DB-DBE9-4753-AFCB-DB5EC1009F2E}"/>
    <cellStyle name="Millares 6 2 4 2 2 3 3 2" xfId="49799" xr:uid="{9DF5F6C9-0FCA-44A5-8DE8-9B19E496D5B7}"/>
    <cellStyle name="Millares 6 2 4 2 2 3 3 3" xfId="32294" xr:uid="{10A36EB7-729D-42E5-BFF8-7769D256462A}"/>
    <cellStyle name="Millares 6 2 4 2 2 3 4" xfId="41047" xr:uid="{10792265-8369-4586-AA32-68C6DD6B507A}"/>
    <cellStyle name="Millares 6 2 4 2 2 3 5" xfId="23542" xr:uid="{22F35DAC-DF5D-4CDF-84A8-0C582020584F}"/>
    <cellStyle name="Millares 6 2 4 2 2 4" xfId="8224" xr:uid="{00000000-0005-0000-0000-0000DC190000}"/>
    <cellStyle name="Millares 6 2 4 2 2 4 2" xfId="16977" xr:uid="{181C634E-A57B-4E08-A0B6-9CF9D57DA601}"/>
    <cellStyle name="Millares 6 2 4 2 2 4 2 2" xfId="51987" xr:uid="{6F719E6D-2AAC-49BF-AC00-FA709682A84A}"/>
    <cellStyle name="Millares 6 2 4 2 2 4 2 3" xfId="34482" xr:uid="{B9FE3FB8-FCDE-4411-96F6-6EC528389F6D}"/>
    <cellStyle name="Millares 6 2 4 2 2 4 3" xfId="43235" xr:uid="{C46C8985-D75C-4FF8-AA8E-40130FBCF386}"/>
    <cellStyle name="Millares 6 2 4 2 2 4 4" xfId="25730" xr:uid="{630AB0A3-C797-4E3B-9D1F-E3856A69AEB0}"/>
    <cellStyle name="Millares 6 2 4 2 2 5" xfId="12601" xr:uid="{3A642A55-CA9F-4948-B5AF-57E7A35C02D6}"/>
    <cellStyle name="Millares 6 2 4 2 2 5 2" xfId="47611" xr:uid="{DE4EAAAD-8433-4684-810D-34BE115175FC}"/>
    <cellStyle name="Millares 6 2 4 2 2 5 3" xfId="30106" xr:uid="{F73674A8-B077-48EE-A985-00AF5BDD4C15}"/>
    <cellStyle name="Millares 6 2 4 2 2 6" xfId="38859" xr:uid="{DF46AD75-2F3E-4B99-A017-1B358A0E3104}"/>
    <cellStyle name="Millares 6 2 4 2 2 7" xfId="21354" xr:uid="{2D7A2D5C-BBBE-4D25-AFAE-7E9918EBDB81}"/>
    <cellStyle name="Millares 6 2 4 2 3" xfId="4392" xr:uid="{00000000-0005-0000-0000-0000DD190000}"/>
    <cellStyle name="Millares 6 2 4 2 3 2" xfId="6581" xr:uid="{00000000-0005-0000-0000-0000DE190000}"/>
    <cellStyle name="Millares 6 2 4 2 3 2 2" xfId="10958" xr:uid="{00000000-0005-0000-0000-0000DF190000}"/>
    <cellStyle name="Millares 6 2 4 2 3 2 2 2" xfId="19711" xr:uid="{10F6FE1D-662B-4C50-8061-72F0CD6FFA1B}"/>
    <cellStyle name="Millares 6 2 4 2 3 2 2 2 2" xfId="54721" xr:uid="{0C4FFC61-A4A1-4B88-B6CF-327744343EF8}"/>
    <cellStyle name="Millares 6 2 4 2 3 2 2 2 3" xfId="37216" xr:uid="{7674448B-DC8C-43D3-ACAC-BD5C581E56EC}"/>
    <cellStyle name="Millares 6 2 4 2 3 2 2 3" xfId="45969" xr:uid="{235FA983-5E34-41CF-8ED0-30392AAD2A2E}"/>
    <cellStyle name="Millares 6 2 4 2 3 2 2 4" xfId="28464" xr:uid="{9129D7A5-4042-4C78-BE87-7C827664FA48}"/>
    <cellStyle name="Millares 6 2 4 2 3 2 3" xfId="15335" xr:uid="{9EFFB49C-3D91-4196-B555-50E17BD52C29}"/>
    <cellStyle name="Millares 6 2 4 2 3 2 3 2" xfId="50345" xr:uid="{F607849D-4FED-4C41-B2AA-7235177FE200}"/>
    <cellStyle name="Millares 6 2 4 2 3 2 3 3" xfId="32840" xr:uid="{1CFF0E22-A58F-4F28-BB56-60E2C50871D5}"/>
    <cellStyle name="Millares 6 2 4 2 3 2 4" xfId="41593" xr:uid="{43B92FC3-FB58-480A-A0CC-6F251F7B2166}"/>
    <cellStyle name="Millares 6 2 4 2 3 2 5" xfId="24088" xr:uid="{5256E472-B0BC-45D2-A367-E58C671027BD}"/>
    <cellStyle name="Millares 6 2 4 2 3 3" xfId="8770" xr:uid="{00000000-0005-0000-0000-0000E0190000}"/>
    <cellStyle name="Millares 6 2 4 2 3 3 2" xfId="17523" xr:uid="{1C5EC57E-BD70-4356-9C8C-82C0C9E20C6C}"/>
    <cellStyle name="Millares 6 2 4 2 3 3 2 2" xfId="52533" xr:uid="{D5354BE5-583C-4A07-BFD6-671F248E1F0A}"/>
    <cellStyle name="Millares 6 2 4 2 3 3 2 3" xfId="35028" xr:uid="{AC95BE0F-8E80-4DC2-8536-0C8B5096D92B}"/>
    <cellStyle name="Millares 6 2 4 2 3 3 3" xfId="43781" xr:uid="{4B4E1046-2605-43C6-82BA-648BE103ED5A}"/>
    <cellStyle name="Millares 6 2 4 2 3 3 4" xfId="26276" xr:uid="{E2775A9A-A3A2-46D1-8A2D-C0FFC31F5FD7}"/>
    <cellStyle name="Millares 6 2 4 2 3 4" xfId="13147" xr:uid="{231ABAE9-6AB4-4C41-805A-FDFEA57E3BA6}"/>
    <cellStyle name="Millares 6 2 4 2 3 4 2" xfId="48157" xr:uid="{BFB54C79-0ADF-44A3-BBE6-A3C5A7E03B89}"/>
    <cellStyle name="Millares 6 2 4 2 3 4 3" xfId="30652" xr:uid="{8AB56E5B-94D0-43EE-81F2-CEEAAC388C9D}"/>
    <cellStyle name="Millares 6 2 4 2 3 5" xfId="39405" xr:uid="{564F34CF-28EC-4A5B-839F-7167D44162CA}"/>
    <cellStyle name="Millares 6 2 4 2 3 6" xfId="21900" xr:uid="{1BBDD100-3477-48AC-AFDD-C28C7C36414D}"/>
    <cellStyle name="Millares 6 2 4 2 4" xfId="5487" xr:uid="{00000000-0005-0000-0000-0000E1190000}"/>
    <cellStyle name="Millares 6 2 4 2 4 2" xfId="9864" xr:uid="{00000000-0005-0000-0000-0000E2190000}"/>
    <cellStyle name="Millares 6 2 4 2 4 2 2" xfId="18617" xr:uid="{35E392DA-D30E-489C-BB0B-EE6760B21AE1}"/>
    <cellStyle name="Millares 6 2 4 2 4 2 2 2" xfId="53627" xr:uid="{B2B9EAD0-912A-42D8-8230-E140548E20D4}"/>
    <cellStyle name="Millares 6 2 4 2 4 2 2 3" xfId="36122" xr:uid="{BEE8300E-7A5E-4B19-B4CA-6C76EA5F3EF1}"/>
    <cellStyle name="Millares 6 2 4 2 4 2 3" xfId="44875" xr:uid="{7E118EC0-D92A-4851-B1C1-2C4A9367118A}"/>
    <cellStyle name="Millares 6 2 4 2 4 2 4" xfId="27370" xr:uid="{9DAD0193-1212-455D-BF79-A49001437BA2}"/>
    <cellStyle name="Millares 6 2 4 2 4 3" xfId="14241" xr:uid="{E5FD9A1B-AD01-441C-9B7A-F1D83E108EFD}"/>
    <cellStyle name="Millares 6 2 4 2 4 3 2" xfId="49251" xr:uid="{88EBC886-7CD3-498E-8CBF-6C3D1EA53071}"/>
    <cellStyle name="Millares 6 2 4 2 4 3 3" xfId="31746" xr:uid="{8BC5CDAF-094A-42E7-9534-997049D63BF1}"/>
    <cellStyle name="Millares 6 2 4 2 4 4" xfId="40499" xr:uid="{296BBBCD-550C-4E5C-917B-2F582091A1C4}"/>
    <cellStyle name="Millares 6 2 4 2 4 5" xfId="22994" xr:uid="{5A95B175-1BC3-45FC-AB44-8BD220D65205}"/>
    <cellStyle name="Millares 6 2 4 2 5" xfId="7676" xr:uid="{00000000-0005-0000-0000-0000E3190000}"/>
    <cellStyle name="Millares 6 2 4 2 5 2" xfId="16429" xr:uid="{B4BA518E-CF03-4EE1-AAA9-9F5F842BD39D}"/>
    <cellStyle name="Millares 6 2 4 2 5 2 2" xfId="51439" xr:uid="{199DE759-3637-454E-9BD3-423B6D17431A}"/>
    <cellStyle name="Millares 6 2 4 2 5 2 3" xfId="33934" xr:uid="{07FD27DB-8104-4AA1-BB38-46198A7AE423}"/>
    <cellStyle name="Millares 6 2 4 2 5 3" xfId="42687" xr:uid="{F4F9F2DD-1A83-4B67-AD1E-28FFF0D25CCE}"/>
    <cellStyle name="Millares 6 2 4 2 5 4" xfId="25182" xr:uid="{19ECF695-443B-4DC0-84C5-303195E44B9B}"/>
    <cellStyle name="Millares 6 2 4 2 6" xfId="12053" xr:uid="{D1D82EEE-7A8B-4305-96A2-A84582C7BB06}"/>
    <cellStyle name="Millares 6 2 4 2 6 2" xfId="47063" xr:uid="{0E50B97F-B1DB-4EA1-B92E-B1351A5DF1E2}"/>
    <cellStyle name="Millares 6 2 4 2 6 3" xfId="29558" xr:uid="{383508E2-A300-4CF4-8077-159FEE2FAC51}"/>
    <cellStyle name="Millares 6 2 4 2 7" xfId="38311" xr:uid="{61309DDE-6571-49A8-A366-3E0A250FADEC}"/>
    <cellStyle name="Millares 6 2 4 2 8" xfId="20806" xr:uid="{02DF7CA1-C704-4E4C-B44D-90C2C7D44698}"/>
    <cellStyle name="Millares 6 2 4 3" xfId="3570" xr:uid="{00000000-0005-0000-0000-0000E4190000}"/>
    <cellStyle name="Millares 6 2 4 3 2" xfId="4666" xr:uid="{00000000-0005-0000-0000-0000E5190000}"/>
    <cellStyle name="Millares 6 2 4 3 2 2" xfId="6855" xr:uid="{00000000-0005-0000-0000-0000E6190000}"/>
    <cellStyle name="Millares 6 2 4 3 2 2 2" xfId="11232" xr:uid="{00000000-0005-0000-0000-0000E7190000}"/>
    <cellStyle name="Millares 6 2 4 3 2 2 2 2" xfId="19985" xr:uid="{60532521-8045-4C1D-BF87-E274625BDE86}"/>
    <cellStyle name="Millares 6 2 4 3 2 2 2 2 2" xfId="54995" xr:uid="{F5749853-21C4-43D7-8BF4-1C185578F8C4}"/>
    <cellStyle name="Millares 6 2 4 3 2 2 2 2 3" xfId="37490" xr:uid="{26AD88C9-DE49-4310-B014-7F2A01A1F735}"/>
    <cellStyle name="Millares 6 2 4 3 2 2 2 3" xfId="46243" xr:uid="{DD253447-6A8E-4EBA-8489-BBA49486C2FB}"/>
    <cellStyle name="Millares 6 2 4 3 2 2 2 4" xfId="28738" xr:uid="{AC3C6629-0340-4B28-B145-20E7D01E3EA6}"/>
    <cellStyle name="Millares 6 2 4 3 2 2 3" xfId="15609" xr:uid="{12A19732-5D63-483D-8F17-2049970EA48E}"/>
    <cellStyle name="Millares 6 2 4 3 2 2 3 2" xfId="50619" xr:uid="{6AECCC00-150E-4A0D-AA64-51D1ECA2DCB4}"/>
    <cellStyle name="Millares 6 2 4 3 2 2 3 3" xfId="33114" xr:uid="{72074E84-7C43-49F6-9FDE-67477B1E346D}"/>
    <cellStyle name="Millares 6 2 4 3 2 2 4" xfId="41867" xr:uid="{972EC46C-CC1E-45AF-B576-F7AC5DC3908B}"/>
    <cellStyle name="Millares 6 2 4 3 2 2 5" xfId="24362" xr:uid="{19F0D149-633F-4EB8-9B6E-4EABD22E0050}"/>
    <cellStyle name="Millares 6 2 4 3 2 3" xfId="9044" xr:uid="{00000000-0005-0000-0000-0000E8190000}"/>
    <cellStyle name="Millares 6 2 4 3 2 3 2" xfId="17797" xr:uid="{8A9A024A-DDB8-4841-AD65-6D57005ADA23}"/>
    <cellStyle name="Millares 6 2 4 3 2 3 2 2" xfId="52807" xr:uid="{F01C2A86-C626-4241-895C-B267587F438F}"/>
    <cellStyle name="Millares 6 2 4 3 2 3 2 3" xfId="35302" xr:uid="{E85F6032-AC12-4D93-A15C-6884C7C74C18}"/>
    <cellStyle name="Millares 6 2 4 3 2 3 3" xfId="44055" xr:uid="{D7553E74-671A-4429-8DCF-A855EA2444F4}"/>
    <cellStyle name="Millares 6 2 4 3 2 3 4" xfId="26550" xr:uid="{500D537B-C4DB-4101-952B-57475129EF2B}"/>
    <cellStyle name="Millares 6 2 4 3 2 4" xfId="13421" xr:uid="{2C6F6C58-2395-4B79-87EA-BDE08A28191F}"/>
    <cellStyle name="Millares 6 2 4 3 2 4 2" xfId="48431" xr:uid="{D0BB7471-57C5-40CD-8D0D-CD4EABB94F05}"/>
    <cellStyle name="Millares 6 2 4 3 2 4 3" xfId="30926" xr:uid="{C7273483-D9D6-478E-8554-72833C4E0F01}"/>
    <cellStyle name="Millares 6 2 4 3 2 5" xfId="39679" xr:uid="{23F34360-C96E-48EE-84C7-DD9730A38320}"/>
    <cellStyle name="Millares 6 2 4 3 2 6" xfId="22174" xr:uid="{12C85F23-7DDD-4FEF-9DDC-95A05EAA6284}"/>
    <cellStyle name="Millares 6 2 4 3 3" xfId="5761" xr:uid="{00000000-0005-0000-0000-0000E9190000}"/>
    <cellStyle name="Millares 6 2 4 3 3 2" xfId="10138" xr:uid="{00000000-0005-0000-0000-0000EA190000}"/>
    <cellStyle name="Millares 6 2 4 3 3 2 2" xfId="18891" xr:uid="{CA9E93B6-47ED-495E-9534-CDE857D6D977}"/>
    <cellStyle name="Millares 6 2 4 3 3 2 2 2" xfId="53901" xr:uid="{99B519BA-AA14-4DEC-995B-088104597DE4}"/>
    <cellStyle name="Millares 6 2 4 3 3 2 2 3" xfId="36396" xr:uid="{5CA4EEC1-8A5F-44A5-8479-DBB4006758FE}"/>
    <cellStyle name="Millares 6 2 4 3 3 2 3" xfId="45149" xr:uid="{0834535B-F520-4785-8BBE-CEE3EEBA6B3E}"/>
    <cellStyle name="Millares 6 2 4 3 3 2 4" xfId="27644" xr:uid="{7A5C440D-784D-47EA-81DE-5D8818D87290}"/>
    <cellStyle name="Millares 6 2 4 3 3 3" xfId="14515" xr:uid="{8177E4F9-9530-4F89-B37E-EC947E207E03}"/>
    <cellStyle name="Millares 6 2 4 3 3 3 2" xfId="49525" xr:uid="{6605F5CF-528A-4C44-B15E-B5432F444281}"/>
    <cellStyle name="Millares 6 2 4 3 3 3 3" xfId="32020" xr:uid="{2DE27887-54AD-43E3-997F-90E0F46199FA}"/>
    <cellStyle name="Millares 6 2 4 3 3 4" xfId="40773" xr:uid="{9F917790-3236-4654-8303-C28369AD3FC4}"/>
    <cellStyle name="Millares 6 2 4 3 3 5" xfId="23268" xr:uid="{28815018-2CB6-4B89-BEA6-783D9AD2D1FD}"/>
    <cellStyle name="Millares 6 2 4 3 4" xfId="7950" xr:uid="{00000000-0005-0000-0000-0000EB190000}"/>
    <cellStyle name="Millares 6 2 4 3 4 2" xfId="16703" xr:uid="{3D7FE69A-AFC6-40FC-9418-31E17E4D8F71}"/>
    <cellStyle name="Millares 6 2 4 3 4 2 2" xfId="51713" xr:uid="{130FB23B-3350-4A31-B8AA-32500201C94A}"/>
    <cellStyle name="Millares 6 2 4 3 4 2 3" xfId="34208" xr:uid="{667BD536-7109-4104-9A68-40C71FCF2E82}"/>
    <cellStyle name="Millares 6 2 4 3 4 3" xfId="42961" xr:uid="{4B1B326E-6C81-473C-8D43-7E225E9E8077}"/>
    <cellStyle name="Millares 6 2 4 3 4 4" xfId="25456" xr:uid="{19D97D83-8C90-421C-B917-C9A97D548F93}"/>
    <cellStyle name="Millares 6 2 4 3 5" xfId="12327" xr:uid="{9DBE32A8-66CC-47A6-A840-64BCA4658C43}"/>
    <cellStyle name="Millares 6 2 4 3 5 2" xfId="47337" xr:uid="{DD3CB563-7CC5-441A-84CB-CE534866E1A0}"/>
    <cellStyle name="Millares 6 2 4 3 5 3" xfId="29832" xr:uid="{BC943C40-2133-4729-A331-5FFDAD49E4EA}"/>
    <cellStyle name="Millares 6 2 4 3 6" xfId="38585" xr:uid="{20962E82-54B4-4DCD-AA68-F5A2C986507E}"/>
    <cellStyle name="Millares 6 2 4 3 7" xfId="21080" xr:uid="{902C214E-7116-405D-8C95-AA8A051BFDF7}"/>
    <cellStyle name="Millares 6 2 4 4" xfId="4118" xr:uid="{00000000-0005-0000-0000-0000EC190000}"/>
    <cellStyle name="Millares 6 2 4 4 2" xfId="6307" xr:uid="{00000000-0005-0000-0000-0000ED190000}"/>
    <cellStyle name="Millares 6 2 4 4 2 2" xfId="10684" xr:uid="{00000000-0005-0000-0000-0000EE190000}"/>
    <cellStyle name="Millares 6 2 4 4 2 2 2" xfId="19437" xr:uid="{C8976FF6-272B-4AA5-9217-9106EB1158C2}"/>
    <cellStyle name="Millares 6 2 4 4 2 2 2 2" xfId="54447" xr:uid="{BE0D4A9B-FDF7-4383-8D01-1609569B1445}"/>
    <cellStyle name="Millares 6 2 4 4 2 2 2 3" xfId="36942" xr:uid="{ED6D6C30-4499-47F5-AA9B-1F33651BECB8}"/>
    <cellStyle name="Millares 6 2 4 4 2 2 3" xfId="45695" xr:uid="{79C9259A-E22D-4541-9816-08F3853D0764}"/>
    <cellStyle name="Millares 6 2 4 4 2 2 4" xfId="28190" xr:uid="{3137161B-D2D2-4900-B076-3E24B2C7DDC1}"/>
    <cellStyle name="Millares 6 2 4 4 2 3" xfId="15061" xr:uid="{2E0EA8E0-8431-4716-9674-D14C4EB58E33}"/>
    <cellStyle name="Millares 6 2 4 4 2 3 2" xfId="50071" xr:uid="{5901E36A-B53D-4A0B-93FC-9D73F22EC302}"/>
    <cellStyle name="Millares 6 2 4 4 2 3 3" xfId="32566" xr:uid="{594CF206-4088-4C61-BE99-04C610FF857A}"/>
    <cellStyle name="Millares 6 2 4 4 2 4" xfId="41319" xr:uid="{BCF6E685-DDB3-4C5E-8996-15D0F02006C1}"/>
    <cellStyle name="Millares 6 2 4 4 2 5" xfId="23814" xr:uid="{562EBDF8-C590-4ADC-9653-734954CD4006}"/>
    <cellStyle name="Millares 6 2 4 4 3" xfId="8496" xr:uid="{00000000-0005-0000-0000-0000EF190000}"/>
    <cellStyle name="Millares 6 2 4 4 3 2" xfId="17249" xr:uid="{5DA17596-98B9-4AA5-AC56-B6E0C2B17FDD}"/>
    <cellStyle name="Millares 6 2 4 4 3 2 2" xfId="52259" xr:uid="{2228A389-5559-4C3E-9F9B-71541B23326E}"/>
    <cellStyle name="Millares 6 2 4 4 3 2 3" xfId="34754" xr:uid="{B0EC391F-EE45-46CE-90B4-6DCCD9AF8F70}"/>
    <cellStyle name="Millares 6 2 4 4 3 3" xfId="43507" xr:uid="{BF86DCC4-BF82-4EAC-A513-54E0312E03F8}"/>
    <cellStyle name="Millares 6 2 4 4 3 4" xfId="26002" xr:uid="{BCD5FB4D-3C71-4B53-B5F8-D401C33BDCA3}"/>
    <cellStyle name="Millares 6 2 4 4 4" xfId="12873" xr:uid="{A00D40A1-7409-4947-9E25-43AB1BE869D4}"/>
    <cellStyle name="Millares 6 2 4 4 4 2" xfId="47883" xr:uid="{5CA4BE95-2AA5-4623-AD0D-F98C8C4CAC2F}"/>
    <cellStyle name="Millares 6 2 4 4 4 3" xfId="30378" xr:uid="{298E979C-0B99-419F-8FA0-FDD26DF96EFF}"/>
    <cellStyle name="Millares 6 2 4 4 5" xfId="39131" xr:uid="{1E77B420-547E-4D38-ABF8-184D62F66A49}"/>
    <cellStyle name="Millares 6 2 4 4 6" xfId="21626" xr:uid="{F9B415D9-C8AF-45D9-8179-3056D9933E4A}"/>
    <cellStyle name="Millares 6 2 4 5" xfId="5213" xr:uid="{00000000-0005-0000-0000-0000F0190000}"/>
    <cellStyle name="Millares 6 2 4 5 2" xfId="9590" xr:uid="{00000000-0005-0000-0000-0000F1190000}"/>
    <cellStyle name="Millares 6 2 4 5 2 2" xfId="18343" xr:uid="{F9823CFD-1C56-483D-A9F0-F2191EBA0DF0}"/>
    <cellStyle name="Millares 6 2 4 5 2 2 2" xfId="53353" xr:uid="{ED5D54E7-DFAF-4B6E-9D21-4829B417BD90}"/>
    <cellStyle name="Millares 6 2 4 5 2 2 3" xfId="35848" xr:uid="{8F6AC13F-2F99-4C00-A092-B32C3AE421D7}"/>
    <cellStyle name="Millares 6 2 4 5 2 3" xfId="44601" xr:uid="{8647F67D-A72B-4A23-8D27-5DD717954DBB}"/>
    <cellStyle name="Millares 6 2 4 5 2 4" xfId="27096" xr:uid="{A6180167-6F58-4455-9723-E117454967B8}"/>
    <cellStyle name="Millares 6 2 4 5 3" xfId="13967" xr:uid="{89906700-FA11-42D4-B575-3AD61AA8513E}"/>
    <cellStyle name="Millares 6 2 4 5 3 2" xfId="48977" xr:uid="{B3732E43-CCF5-4D7A-8282-99BA7A8BF9DE}"/>
    <cellStyle name="Millares 6 2 4 5 3 3" xfId="31472" xr:uid="{11F8E3B6-0CD2-4349-AA6B-155E7708970F}"/>
    <cellStyle name="Millares 6 2 4 5 4" xfId="40225" xr:uid="{2F72852F-7DD5-4D65-8E45-DAC447ED50DA}"/>
    <cellStyle name="Millares 6 2 4 5 5" xfId="22720" xr:uid="{5E444FD9-9224-47DE-A371-EBEFDFE4E0AE}"/>
    <cellStyle name="Millares 6 2 4 6" xfId="7402" xr:uid="{00000000-0005-0000-0000-0000F2190000}"/>
    <cellStyle name="Millares 6 2 4 6 2" xfId="16155" xr:uid="{1DD0587C-C7DA-4888-8FAA-3DCDE5A889C7}"/>
    <cellStyle name="Millares 6 2 4 6 2 2" xfId="51165" xr:uid="{4E18C636-D337-43AE-B657-7BEA0F41957B}"/>
    <cellStyle name="Millares 6 2 4 6 2 3" xfId="33660" xr:uid="{A057B8E9-AEC7-47BC-815E-CD1317F6CDB8}"/>
    <cellStyle name="Millares 6 2 4 6 3" xfId="42413" xr:uid="{5A089B2C-0245-441A-A397-588721A90680}"/>
    <cellStyle name="Millares 6 2 4 6 4" xfId="24908" xr:uid="{8A2CB037-E79B-4A52-AA52-8FACB4B86D2C}"/>
    <cellStyle name="Millares 6 2 4 7" xfId="11779" xr:uid="{3F18C825-7CC6-462F-B529-9126F8C14B35}"/>
    <cellStyle name="Millares 6 2 4 7 2" xfId="46789" xr:uid="{317E5B38-7913-4BDA-A242-1B8571A9DCB7}"/>
    <cellStyle name="Millares 6 2 4 7 3" xfId="29284" xr:uid="{C8A6A1CE-3999-4CC0-AA30-B12E6E840C88}"/>
    <cellStyle name="Millares 6 2 4 8" xfId="38037" xr:uid="{0682C036-58A4-466D-8ADB-21036530523D}"/>
    <cellStyle name="Millares 6 2 4 9" xfId="20532" xr:uid="{44B3755D-DEA9-443A-98C5-F6F4417623D6}"/>
    <cellStyle name="Millares 6 2 5" xfId="2902" xr:uid="{00000000-0005-0000-0000-0000F3190000}"/>
    <cellStyle name="Millares 6 2 5 2" xfId="3181" xr:uid="{00000000-0005-0000-0000-0000F4190000}"/>
    <cellStyle name="Millares 6 2 5 2 2" xfId="3734" xr:uid="{00000000-0005-0000-0000-0000F5190000}"/>
    <cellStyle name="Millares 6 2 5 2 2 2" xfId="4830" xr:uid="{00000000-0005-0000-0000-0000F6190000}"/>
    <cellStyle name="Millares 6 2 5 2 2 2 2" xfId="7019" xr:uid="{00000000-0005-0000-0000-0000F7190000}"/>
    <cellStyle name="Millares 6 2 5 2 2 2 2 2" xfId="11396" xr:uid="{00000000-0005-0000-0000-0000F8190000}"/>
    <cellStyle name="Millares 6 2 5 2 2 2 2 2 2" xfId="20149" xr:uid="{82A11A2B-5E60-4649-8FC6-C809CDF943F0}"/>
    <cellStyle name="Millares 6 2 5 2 2 2 2 2 2 2" xfId="55159" xr:uid="{4A70A265-4AA4-4C40-8B26-CB6269486843}"/>
    <cellStyle name="Millares 6 2 5 2 2 2 2 2 2 3" xfId="37654" xr:uid="{70FB93A3-3B48-4E15-B172-09C4559F2B0A}"/>
    <cellStyle name="Millares 6 2 5 2 2 2 2 2 3" xfId="46407" xr:uid="{25BF716C-69F1-479D-9A14-970F1A04B4E0}"/>
    <cellStyle name="Millares 6 2 5 2 2 2 2 2 4" xfId="28902" xr:uid="{C9989731-C49F-41E9-BDC9-A377D9461CDB}"/>
    <cellStyle name="Millares 6 2 5 2 2 2 2 3" xfId="15773" xr:uid="{8BDEBB2C-6CC7-420C-ACE0-4F88D1B4106C}"/>
    <cellStyle name="Millares 6 2 5 2 2 2 2 3 2" xfId="50783" xr:uid="{A7C8EC1C-34A1-4544-8442-D5E6701DB680}"/>
    <cellStyle name="Millares 6 2 5 2 2 2 2 3 3" xfId="33278" xr:uid="{461F26DB-DDA5-4703-985E-50581591A4B8}"/>
    <cellStyle name="Millares 6 2 5 2 2 2 2 4" xfId="42031" xr:uid="{44C9BEF5-7C74-4CDC-AC61-E339608523D7}"/>
    <cellStyle name="Millares 6 2 5 2 2 2 2 5" xfId="24526" xr:uid="{173FA990-34CC-4FCF-939B-17F74956EB4A}"/>
    <cellStyle name="Millares 6 2 5 2 2 2 3" xfId="9208" xr:uid="{00000000-0005-0000-0000-0000F9190000}"/>
    <cellStyle name="Millares 6 2 5 2 2 2 3 2" xfId="17961" xr:uid="{B4EF1E2E-8432-453D-ADFA-2ACCAB763EA7}"/>
    <cellStyle name="Millares 6 2 5 2 2 2 3 2 2" xfId="52971" xr:uid="{27EAB2F6-59C7-4623-9F69-09D80CB3EB19}"/>
    <cellStyle name="Millares 6 2 5 2 2 2 3 2 3" xfId="35466" xr:uid="{636A665A-5570-426B-A1A0-9F7D497E1BA9}"/>
    <cellStyle name="Millares 6 2 5 2 2 2 3 3" xfId="44219" xr:uid="{DAEE6092-3236-4EA2-A6AD-C5829CBA790A}"/>
    <cellStyle name="Millares 6 2 5 2 2 2 3 4" xfId="26714" xr:uid="{E70647AF-E60E-4504-A5D1-F26D17A6F4DD}"/>
    <cellStyle name="Millares 6 2 5 2 2 2 4" xfId="13585" xr:uid="{2ACE3B68-3A16-45CF-8605-945A81F776F1}"/>
    <cellStyle name="Millares 6 2 5 2 2 2 4 2" xfId="48595" xr:uid="{2341A583-F72B-42F2-B275-B5F0565A66AB}"/>
    <cellStyle name="Millares 6 2 5 2 2 2 4 3" xfId="31090" xr:uid="{F8FAFD90-C701-4BD3-854D-C05E33813662}"/>
    <cellStyle name="Millares 6 2 5 2 2 2 5" xfId="39843" xr:uid="{CDFE4E00-F197-4EF3-93A6-3135A54E6F87}"/>
    <cellStyle name="Millares 6 2 5 2 2 2 6" xfId="22338" xr:uid="{092B42EE-AD0B-44CE-A486-684434206366}"/>
    <cellStyle name="Millares 6 2 5 2 2 3" xfId="5925" xr:uid="{00000000-0005-0000-0000-0000FA190000}"/>
    <cellStyle name="Millares 6 2 5 2 2 3 2" xfId="10302" xr:uid="{00000000-0005-0000-0000-0000FB190000}"/>
    <cellStyle name="Millares 6 2 5 2 2 3 2 2" xfId="19055" xr:uid="{D37248B3-4657-45AD-ADE5-DDD296BE2997}"/>
    <cellStyle name="Millares 6 2 5 2 2 3 2 2 2" xfId="54065" xr:uid="{E5C4A7AE-8C59-4747-AD3D-077BAE661DC7}"/>
    <cellStyle name="Millares 6 2 5 2 2 3 2 2 3" xfId="36560" xr:uid="{BB301BE9-5AFE-4845-A20C-5428E1279DED}"/>
    <cellStyle name="Millares 6 2 5 2 2 3 2 3" xfId="45313" xr:uid="{C0C80927-2FAA-4C9D-83C1-33982A6592CF}"/>
    <cellStyle name="Millares 6 2 5 2 2 3 2 4" xfId="27808" xr:uid="{1E98DECB-7DF6-4ECA-AAA0-AF159F3E1587}"/>
    <cellStyle name="Millares 6 2 5 2 2 3 3" xfId="14679" xr:uid="{00312102-30BA-47FB-9518-58E15998BF09}"/>
    <cellStyle name="Millares 6 2 5 2 2 3 3 2" xfId="49689" xr:uid="{246671BE-F80C-43E2-8B46-A518F727F6E2}"/>
    <cellStyle name="Millares 6 2 5 2 2 3 3 3" xfId="32184" xr:uid="{3685134F-A715-43F0-9484-D6159EFF8BFF}"/>
    <cellStyle name="Millares 6 2 5 2 2 3 4" xfId="40937" xr:uid="{5C71F1B2-3246-415D-B729-5A46D0BC99EC}"/>
    <cellStyle name="Millares 6 2 5 2 2 3 5" xfId="23432" xr:uid="{0695F148-E0EC-4314-9749-3CEDE987A556}"/>
    <cellStyle name="Millares 6 2 5 2 2 4" xfId="8114" xr:uid="{00000000-0005-0000-0000-0000FC190000}"/>
    <cellStyle name="Millares 6 2 5 2 2 4 2" xfId="16867" xr:uid="{254DD7DA-29E1-4576-BC18-85C932ABB408}"/>
    <cellStyle name="Millares 6 2 5 2 2 4 2 2" xfId="51877" xr:uid="{D907AD5B-ED0E-4CC9-8522-96F87C7CB58E}"/>
    <cellStyle name="Millares 6 2 5 2 2 4 2 3" xfId="34372" xr:uid="{B1EDD7F8-CE58-4A4C-9299-C9982B07BA37}"/>
    <cellStyle name="Millares 6 2 5 2 2 4 3" xfId="43125" xr:uid="{3EEEBECF-AAF5-48E0-A826-CD9B06D07370}"/>
    <cellStyle name="Millares 6 2 5 2 2 4 4" xfId="25620" xr:uid="{8191CAE4-6139-4F32-9037-FABAE7E0F1AE}"/>
    <cellStyle name="Millares 6 2 5 2 2 5" xfId="12491" xr:uid="{483A91C7-702F-460C-B412-52EDDB815541}"/>
    <cellStyle name="Millares 6 2 5 2 2 5 2" xfId="47501" xr:uid="{138B349F-C6C9-4E58-9DD5-9C61854937A8}"/>
    <cellStyle name="Millares 6 2 5 2 2 5 3" xfId="29996" xr:uid="{481BFF76-F0BD-4CEB-A345-00940E52C885}"/>
    <cellStyle name="Millares 6 2 5 2 2 6" xfId="38749" xr:uid="{C8745FB9-8971-4FD4-827F-1181B5932579}"/>
    <cellStyle name="Millares 6 2 5 2 2 7" xfId="21244" xr:uid="{348E6603-D9DF-479B-97B4-8F6DA90F2118}"/>
    <cellStyle name="Millares 6 2 5 2 3" xfId="4282" xr:uid="{00000000-0005-0000-0000-0000FD190000}"/>
    <cellStyle name="Millares 6 2 5 2 3 2" xfId="6471" xr:uid="{00000000-0005-0000-0000-0000FE190000}"/>
    <cellStyle name="Millares 6 2 5 2 3 2 2" xfId="10848" xr:uid="{00000000-0005-0000-0000-0000FF190000}"/>
    <cellStyle name="Millares 6 2 5 2 3 2 2 2" xfId="19601" xr:uid="{E585210F-9382-46CD-A0AB-8FC9D7A8086C}"/>
    <cellStyle name="Millares 6 2 5 2 3 2 2 2 2" xfId="54611" xr:uid="{0B70778B-C2C5-45AF-9DCB-EC19678FF63F}"/>
    <cellStyle name="Millares 6 2 5 2 3 2 2 2 3" xfId="37106" xr:uid="{EE0BB2F9-0A24-46DD-9FDF-756EF304EC4F}"/>
    <cellStyle name="Millares 6 2 5 2 3 2 2 3" xfId="45859" xr:uid="{47379D8E-E2DE-45B5-8AB4-BD706E4ADF4D}"/>
    <cellStyle name="Millares 6 2 5 2 3 2 2 4" xfId="28354" xr:uid="{A1C3138D-46AE-43CE-BE07-0077E80D85C6}"/>
    <cellStyle name="Millares 6 2 5 2 3 2 3" xfId="15225" xr:uid="{541BCB97-B359-422D-8542-297A7A190161}"/>
    <cellStyle name="Millares 6 2 5 2 3 2 3 2" xfId="50235" xr:uid="{DD48B32A-2D0B-487E-B617-3833011B9ADF}"/>
    <cellStyle name="Millares 6 2 5 2 3 2 3 3" xfId="32730" xr:uid="{05C36010-908D-420F-96B9-54DFBED4264F}"/>
    <cellStyle name="Millares 6 2 5 2 3 2 4" xfId="41483" xr:uid="{44528486-5DAF-4A50-82EA-C5ACEAB78430}"/>
    <cellStyle name="Millares 6 2 5 2 3 2 5" xfId="23978" xr:uid="{D5EED567-2F7A-4E3D-B938-77E439C2560D}"/>
    <cellStyle name="Millares 6 2 5 2 3 3" xfId="8660" xr:uid="{00000000-0005-0000-0000-0000001A0000}"/>
    <cellStyle name="Millares 6 2 5 2 3 3 2" xfId="17413" xr:uid="{A3BB6C5D-40A3-43BF-AF9C-1ABEFE47DCF9}"/>
    <cellStyle name="Millares 6 2 5 2 3 3 2 2" xfId="52423" xr:uid="{75F619BA-1563-4E00-BF64-8FAB0DA8DBCF}"/>
    <cellStyle name="Millares 6 2 5 2 3 3 2 3" xfId="34918" xr:uid="{59755E04-D218-4950-A011-D0FECE8FB3A4}"/>
    <cellStyle name="Millares 6 2 5 2 3 3 3" xfId="43671" xr:uid="{4FD701EC-7A96-4538-9E27-4DADCA014768}"/>
    <cellStyle name="Millares 6 2 5 2 3 3 4" xfId="26166" xr:uid="{B52BF23B-5ED3-4B5A-8292-1047DEDF89A5}"/>
    <cellStyle name="Millares 6 2 5 2 3 4" xfId="13037" xr:uid="{48DE227A-6B17-4E20-AF0F-2F7178C1BF5C}"/>
    <cellStyle name="Millares 6 2 5 2 3 4 2" xfId="48047" xr:uid="{B4ADDDCF-012B-42DD-801F-637638C9E9E8}"/>
    <cellStyle name="Millares 6 2 5 2 3 4 3" xfId="30542" xr:uid="{08D3B919-2B11-431C-A292-5FB4AF851AE3}"/>
    <cellStyle name="Millares 6 2 5 2 3 5" xfId="39295" xr:uid="{CCCC867E-4018-40B6-8DD9-1A612F3AB14E}"/>
    <cellStyle name="Millares 6 2 5 2 3 6" xfId="21790" xr:uid="{47C11381-AB06-4EBB-89AB-BEF94ECAF39D}"/>
    <cellStyle name="Millares 6 2 5 2 4" xfId="5377" xr:uid="{00000000-0005-0000-0000-0000011A0000}"/>
    <cellStyle name="Millares 6 2 5 2 4 2" xfId="9754" xr:uid="{00000000-0005-0000-0000-0000021A0000}"/>
    <cellStyle name="Millares 6 2 5 2 4 2 2" xfId="18507" xr:uid="{CDE59876-0DB2-43B6-A9CF-DB89C2032A9D}"/>
    <cellStyle name="Millares 6 2 5 2 4 2 2 2" xfId="53517" xr:uid="{A0788F66-C98D-464D-8970-92BC95CCB6A6}"/>
    <cellStyle name="Millares 6 2 5 2 4 2 2 3" xfId="36012" xr:uid="{F648B7A4-448D-47CC-8647-A7D16F6CC2E8}"/>
    <cellStyle name="Millares 6 2 5 2 4 2 3" xfId="44765" xr:uid="{16A92336-0A2D-479F-98D9-0981178EA3B9}"/>
    <cellStyle name="Millares 6 2 5 2 4 2 4" xfId="27260" xr:uid="{1386EA92-A3BB-45A9-8A7C-AB21B1BC1497}"/>
    <cellStyle name="Millares 6 2 5 2 4 3" xfId="14131" xr:uid="{E7759A4E-A9FA-47C5-BD41-5F2FE498B962}"/>
    <cellStyle name="Millares 6 2 5 2 4 3 2" xfId="49141" xr:uid="{DB20B4D6-2102-45CC-BF7C-A14259082A87}"/>
    <cellStyle name="Millares 6 2 5 2 4 3 3" xfId="31636" xr:uid="{C0C1C3A1-C72A-47ED-93FA-9C08CE01DD54}"/>
    <cellStyle name="Millares 6 2 5 2 4 4" xfId="40389" xr:uid="{7A98F0C0-BCE7-4A1A-9967-4E646936BDA2}"/>
    <cellStyle name="Millares 6 2 5 2 4 5" xfId="22884" xr:uid="{BD1B7259-BEC2-4191-9A1F-68D66B180868}"/>
    <cellStyle name="Millares 6 2 5 2 5" xfId="7566" xr:uid="{00000000-0005-0000-0000-0000031A0000}"/>
    <cellStyle name="Millares 6 2 5 2 5 2" xfId="16319" xr:uid="{CB945503-B99A-40BC-82E2-A2F68A7950AD}"/>
    <cellStyle name="Millares 6 2 5 2 5 2 2" xfId="51329" xr:uid="{4B7CFF7E-9827-4889-B5FF-A94D5039A33F}"/>
    <cellStyle name="Millares 6 2 5 2 5 2 3" xfId="33824" xr:uid="{0A770F24-E5CE-49BF-A4D0-19F751249ACF}"/>
    <cellStyle name="Millares 6 2 5 2 5 3" xfId="42577" xr:uid="{F83FB51A-6B89-4424-AC89-432D57B7246C}"/>
    <cellStyle name="Millares 6 2 5 2 5 4" xfId="25072" xr:uid="{D5D6B9AF-C662-4916-B5E1-C3A95E595F5A}"/>
    <cellStyle name="Millares 6 2 5 2 6" xfId="11943" xr:uid="{2A57105D-8897-41E7-BC85-6C5AE5A9BCEF}"/>
    <cellStyle name="Millares 6 2 5 2 6 2" xfId="46953" xr:uid="{F9A9D123-2215-46F5-8800-E957C5856D98}"/>
    <cellStyle name="Millares 6 2 5 2 6 3" xfId="29448" xr:uid="{B3409ED7-3530-40C3-9F94-7FA53BA5EA2A}"/>
    <cellStyle name="Millares 6 2 5 2 7" xfId="38201" xr:uid="{03A90C29-CA73-4C86-90A5-39E7D8466DDC}"/>
    <cellStyle name="Millares 6 2 5 2 8" xfId="20696" xr:uid="{F8B66783-FECD-476F-A547-C688609C885E}"/>
    <cellStyle name="Millares 6 2 5 3" xfId="3460" xr:uid="{00000000-0005-0000-0000-0000041A0000}"/>
    <cellStyle name="Millares 6 2 5 3 2" xfId="4556" xr:uid="{00000000-0005-0000-0000-0000051A0000}"/>
    <cellStyle name="Millares 6 2 5 3 2 2" xfId="6745" xr:uid="{00000000-0005-0000-0000-0000061A0000}"/>
    <cellStyle name="Millares 6 2 5 3 2 2 2" xfId="11122" xr:uid="{00000000-0005-0000-0000-0000071A0000}"/>
    <cellStyle name="Millares 6 2 5 3 2 2 2 2" xfId="19875" xr:uid="{78CBA7C8-30FB-4874-8F51-2D9A4EE2D4AF}"/>
    <cellStyle name="Millares 6 2 5 3 2 2 2 2 2" xfId="54885" xr:uid="{C634AA3E-DFDB-4EFE-B95D-8274DFEA6207}"/>
    <cellStyle name="Millares 6 2 5 3 2 2 2 2 3" xfId="37380" xr:uid="{F8B91948-F726-4A1D-BC97-DBE813A82632}"/>
    <cellStyle name="Millares 6 2 5 3 2 2 2 3" xfId="46133" xr:uid="{967E9FB2-D175-47FC-9452-983116AA46FC}"/>
    <cellStyle name="Millares 6 2 5 3 2 2 2 4" xfId="28628" xr:uid="{4AC99B8B-759A-4B51-9938-A515B6ADF52B}"/>
    <cellStyle name="Millares 6 2 5 3 2 2 3" xfId="15499" xr:uid="{826BA6C2-FDC0-4559-BE59-5F598B8647E1}"/>
    <cellStyle name="Millares 6 2 5 3 2 2 3 2" xfId="50509" xr:uid="{05A555AD-BEE0-4A57-87FE-17AB91A63FC1}"/>
    <cellStyle name="Millares 6 2 5 3 2 2 3 3" xfId="33004" xr:uid="{F0EBD60A-92E0-401A-8675-B7D512439449}"/>
    <cellStyle name="Millares 6 2 5 3 2 2 4" xfId="41757" xr:uid="{7B04455E-90E1-4E5A-8A43-7D4AB6FCC929}"/>
    <cellStyle name="Millares 6 2 5 3 2 2 5" xfId="24252" xr:uid="{855AAF6F-152F-47CE-AFE1-EA959B0D1BF0}"/>
    <cellStyle name="Millares 6 2 5 3 2 3" xfId="8934" xr:uid="{00000000-0005-0000-0000-0000081A0000}"/>
    <cellStyle name="Millares 6 2 5 3 2 3 2" xfId="17687" xr:uid="{E0C22D16-E80D-4D49-9241-1E1C42DD36C8}"/>
    <cellStyle name="Millares 6 2 5 3 2 3 2 2" xfId="52697" xr:uid="{50578C2F-56BA-4844-9459-60E7FC0D5A4F}"/>
    <cellStyle name="Millares 6 2 5 3 2 3 2 3" xfId="35192" xr:uid="{1EA2EBB7-B03C-4114-AE18-EBA5F3D5737C}"/>
    <cellStyle name="Millares 6 2 5 3 2 3 3" xfId="43945" xr:uid="{B1A69CF6-9982-4383-9BA8-0E5A914CA165}"/>
    <cellStyle name="Millares 6 2 5 3 2 3 4" xfId="26440" xr:uid="{E8B95E3D-446C-4924-B9E5-C4E6007B2075}"/>
    <cellStyle name="Millares 6 2 5 3 2 4" xfId="13311" xr:uid="{FDDAC47D-8A57-46F2-B04F-59C4552B74D8}"/>
    <cellStyle name="Millares 6 2 5 3 2 4 2" xfId="48321" xr:uid="{301C97A2-51CD-496F-8B57-9F46BA16819A}"/>
    <cellStyle name="Millares 6 2 5 3 2 4 3" xfId="30816" xr:uid="{28092E7B-9B85-4179-9A7C-98E39076F25D}"/>
    <cellStyle name="Millares 6 2 5 3 2 5" xfId="39569" xr:uid="{4B3D665B-FB1B-4F49-9292-FEBDBD717DEA}"/>
    <cellStyle name="Millares 6 2 5 3 2 6" xfId="22064" xr:uid="{BE5BE8FF-C914-4818-A4FF-594D83797F1A}"/>
    <cellStyle name="Millares 6 2 5 3 3" xfId="5651" xr:uid="{00000000-0005-0000-0000-0000091A0000}"/>
    <cellStyle name="Millares 6 2 5 3 3 2" xfId="10028" xr:uid="{00000000-0005-0000-0000-00000A1A0000}"/>
    <cellStyle name="Millares 6 2 5 3 3 2 2" xfId="18781" xr:uid="{BFAEA412-1D20-4536-8DB2-18629831676A}"/>
    <cellStyle name="Millares 6 2 5 3 3 2 2 2" xfId="53791" xr:uid="{39EB1688-E0ED-49C9-9241-6574AEE1EC6D}"/>
    <cellStyle name="Millares 6 2 5 3 3 2 2 3" xfId="36286" xr:uid="{367CB7B2-60E7-42DC-9DB5-170DB772271F}"/>
    <cellStyle name="Millares 6 2 5 3 3 2 3" xfId="45039" xr:uid="{6EC61C3E-AB06-4B53-81E7-AE15283E7333}"/>
    <cellStyle name="Millares 6 2 5 3 3 2 4" xfId="27534" xr:uid="{50B0F719-0E06-4083-BDBF-DF1A7DC1DFF5}"/>
    <cellStyle name="Millares 6 2 5 3 3 3" xfId="14405" xr:uid="{8E9F2C7D-F2F5-4CCA-8D5D-D781CA0DF3C3}"/>
    <cellStyle name="Millares 6 2 5 3 3 3 2" xfId="49415" xr:uid="{40FFC372-E465-4773-AB76-600E7D57F96C}"/>
    <cellStyle name="Millares 6 2 5 3 3 3 3" xfId="31910" xr:uid="{79FCB38B-C65F-486D-9825-AC27DE9D88B5}"/>
    <cellStyle name="Millares 6 2 5 3 3 4" xfId="40663" xr:uid="{F1E688F4-5ECA-4D8A-AC38-DFB5877B1D79}"/>
    <cellStyle name="Millares 6 2 5 3 3 5" xfId="23158" xr:uid="{F3546A3D-32BD-4B90-988D-8B8FE9F136B1}"/>
    <cellStyle name="Millares 6 2 5 3 4" xfId="7840" xr:uid="{00000000-0005-0000-0000-00000B1A0000}"/>
    <cellStyle name="Millares 6 2 5 3 4 2" xfId="16593" xr:uid="{DFE27FA6-7372-4A68-BA74-608F005D212E}"/>
    <cellStyle name="Millares 6 2 5 3 4 2 2" xfId="51603" xr:uid="{8D5C9AA5-60A4-4A8C-9782-180791B0802B}"/>
    <cellStyle name="Millares 6 2 5 3 4 2 3" xfId="34098" xr:uid="{CAC1A2DF-3A67-4781-9A02-F04DD637FA7D}"/>
    <cellStyle name="Millares 6 2 5 3 4 3" xfId="42851" xr:uid="{76531B27-D278-4EDE-98C5-147E464FF13E}"/>
    <cellStyle name="Millares 6 2 5 3 4 4" xfId="25346" xr:uid="{A6B546E5-EACD-453F-A060-9C03ADFC45D6}"/>
    <cellStyle name="Millares 6 2 5 3 5" xfId="12217" xr:uid="{DB10D970-83E2-4589-A30D-B1CA07476183}"/>
    <cellStyle name="Millares 6 2 5 3 5 2" xfId="47227" xr:uid="{E54349C6-2FC4-43BC-BA28-4FBEF2A33F13}"/>
    <cellStyle name="Millares 6 2 5 3 5 3" xfId="29722" xr:uid="{5253A474-FAFB-4912-B5AF-7A8FBD6E57C5}"/>
    <cellStyle name="Millares 6 2 5 3 6" xfId="38475" xr:uid="{888EC68D-A2AE-4860-BC6E-682C5D9823A6}"/>
    <cellStyle name="Millares 6 2 5 3 7" xfId="20970" xr:uid="{CFA744A9-E7E0-45B9-8C96-C471055AF04F}"/>
    <cellStyle name="Millares 6 2 5 4" xfId="4008" xr:uid="{00000000-0005-0000-0000-00000C1A0000}"/>
    <cellStyle name="Millares 6 2 5 4 2" xfId="6197" xr:uid="{00000000-0005-0000-0000-00000D1A0000}"/>
    <cellStyle name="Millares 6 2 5 4 2 2" xfId="10574" xr:uid="{00000000-0005-0000-0000-00000E1A0000}"/>
    <cellStyle name="Millares 6 2 5 4 2 2 2" xfId="19327" xr:uid="{BFF64C20-BBA1-4140-9E8F-4E650E10F628}"/>
    <cellStyle name="Millares 6 2 5 4 2 2 2 2" xfId="54337" xr:uid="{B577601D-F709-4318-A1D3-F1689D46750A}"/>
    <cellStyle name="Millares 6 2 5 4 2 2 2 3" xfId="36832" xr:uid="{D8B5C209-487A-4A38-83CC-D03B5A7B4B0D}"/>
    <cellStyle name="Millares 6 2 5 4 2 2 3" xfId="45585" xr:uid="{B85E18AF-F138-4717-980C-91D7BC5502D7}"/>
    <cellStyle name="Millares 6 2 5 4 2 2 4" xfId="28080" xr:uid="{6ACD7108-A8D8-4772-8FE1-706889356FFD}"/>
    <cellStyle name="Millares 6 2 5 4 2 3" xfId="14951" xr:uid="{20EC3FF8-3D96-4202-AE20-CE903A743CD9}"/>
    <cellStyle name="Millares 6 2 5 4 2 3 2" xfId="49961" xr:uid="{040189EE-BDED-4718-96DD-280627325516}"/>
    <cellStyle name="Millares 6 2 5 4 2 3 3" xfId="32456" xr:uid="{A0B0986F-58B9-4307-AB1E-4AB6BEF11E69}"/>
    <cellStyle name="Millares 6 2 5 4 2 4" xfId="41209" xr:uid="{DCBE2E4D-2DCC-41DB-A90D-D900CAFE2ADF}"/>
    <cellStyle name="Millares 6 2 5 4 2 5" xfId="23704" xr:uid="{74C08F35-5C47-4406-A827-D974E2C4BC62}"/>
    <cellStyle name="Millares 6 2 5 4 3" xfId="8386" xr:uid="{00000000-0005-0000-0000-00000F1A0000}"/>
    <cellStyle name="Millares 6 2 5 4 3 2" xfId="17139" xr:uid="{0AE578F0-2E41-4A5A-AB16-A5E67C4DFED7}"/>
    <cellStyle name="Millares 6 2 5 4 3 2 2" xfId="52149" xr:uid="{E9205BA1-42C8-4AAD-9208-06C1464146D0}"/>
    <cellStyle name="Millares 6 2 5 4 3 2 3" xfId="34644" xr:uid="{F6BFCD8E-B048-49A7-B12F-C85F97062A28}"/>
    <cellStyle name="Millares 6 2 5 4 3 3" xfId="43397" xr:uid="{31374EE4-C215-427B-BA45-5A071F0DBA00}"/>
    <cellStyle name="Millares 6 2 5 4 3 4" xfId="25892" xr:uid="{9CDA0FA4-312C-4838-854F-1A6AC0020D4D}"/>
    <cellStyle name="Millares 6 2 5 4 4" xfId="12763" xr:uid="{DF664D61-70A7-429D-9B4B-8B17DF625CEB}"/>
    <cellStyle name="Millares 6 2 5 4 4 2" xfId="47773" xr:uid="{8493693A-505B-4CE7-900A-321FD7366EEA}"/>
    <cellStyle name="Millares 6 2 5 4 4 3" xfId="30268" xr:uid="{F3DD0E42-EB14-4D8A-B38E-1EA7B6895AA3}"/>
    <cellStyle name="Millares 6 2 5 4 5" xfId="39021" xr:uid="{ADB203A0-5ED3-4657-BF8C-AE73A2FE4F2A}"/>
    <cellStyle name="Millares 6 2 5 4 6" xfId="21516" xr:uid="{13B4977F-BBF5-4479-8A80-B9B558432217}"/>
    <cellStyle name="Millares 6 2 5 5" xfId="5103" xr:uid="{00000000-0005-0000-0000-0000101A0000}"/>
    <cellStyle name="Millares 6 2 5 5 2" xfId="9480" xr:uid="{00000000-0005-0000-0000-0000111A0000}"/>
    <cellStyle name="Millares 6 2 5 5 2 2" xfId="18233" xr:uid="{C7F71016-A0DA-4A8C-A23C-1698568C980A}"/>
    <cellStyle name="Millares 6 2 5 5 2 2 2" xfId="53243" xr:uid="{42FA5526-85EF-4391-ADC4-9BF3DA68D148}"/>
    <cellStyle name="Millares 6 2 5 5 2 2 3" xfId="35738" xr:uid="{30811575-DACF-4F85-83A9-08EB8E30D2E8}"/>
    <cellStyle name="Millares 6 2 5 5 2 3" xfId="44491" xr:uid="{D00682F3-C4F8-4381-9F35-977EFD3DC295}"/>
    <cellStyle name="Millares 6 2 5 5 2 4" xfId="26986" xr:uid="{AD3B5A9F-B8BD-45BC-B956-B0B714AE913F}"/>
    <cellStyle name="Millares 6 2 5 5 3" xfId="13857" xr:uid="{74F005B6-8DF7-49B1-A492-0557D83BCDD7}"/>
    <cellStyle name="Millares 6 2 5 5 3 2" xfId="48867" xr:uid="{D77CCC9C-2BE4-4072-91AD-7C7FB794A6A7}"/>
    <cellStyle name="Millares 6 2 5 5 3 3" xfId="31362" xr:uid="{32429BBD-2AE3-495D-AFFD-51AD82EBEC20}"/>
    <cellStyle name="Millares 6 2 5 5 4" xfId="40115" xr:uid="{2751644B-C887-4DC5-8C43-B107F8BC09BF}"/>
    <cellStyle name="Millares 6 2 5 5 5" xfId="22610" xr:uid="{EA5EE9CE-E897-4511-B6EA-1C035FA7631D}"/>
    <cellStyle name="Millares 6 2 5 6" xfId="7292" xr:uid="{00000000-0005-0000-0000-0000121A0000}"/>
    <cellStyle name="Millares 6 2 5 6 2" xfId="16045" xr:uid="{DC96A265-0FD5-4143-AC27-AC6EB6409CFC}"/>
    <cellStyle name="Millares 6 2 5 6 2 2" xfId="51055" xr:uid="{E037A96D-A829-4F77-B7B6-531418F56874}"/>
    <cellStyle name="Millares 6 2 5 6 2 3" xfId="33550" xr:uid="{4EA2622D-B3BD-48C6-8E7C-17F398529275}"/>
    <cellStyle name="Millares 6 2 5 6 3" xfId="42303" xr:uid="{5DD63942-D3E8-4615-9132-083F0E545F70}"/>
    <cellStyle name="Millares 6 2 5 6 4" xfId="24798" xr:uid="{04B9BD94-57B7-45AF-995F-479EABF952F8}"/>
    <cellStyle name="Millares 6 2 5 7" xfId="11669" xr:uid="{5CE17406-E888-463A-BDB9-06CFB3973B36}"/>
    <cellStyle name="Millares 6 2 5 7 2" xfId="46679" xr:uid="{0B0689D8-BC52-4F2B-A5F7-F31B2BAA2DD1}"/>
    <cellStyle name="Millares 6 2 5 7 3" xfId="29174" xr:uid="{B4B93DF3-D01B-41BC-9631-FEBB2B94091F}"/>
    <cellStyle name="Millares 6 2 5 8" xfId="37927" xr:uid="{4F01A7BC-6B51-4249-A877-B635F3A2FD61}"/>
    <cellStyle name="Millares 6 2 5 9" xfId="20422" xr:uid="{0B6948FE-4B7C-477F-A59A-5A992D45AA99}"/>
    <cellStyle name="Millares 6 2 6" xfId="3131" xr:uid="{00000000-0005-0000-0000-0000131A0000}"/>
    <cellStyle name="Millares 6 2 6 2" xfId="3685" xr:uid="{00000000-0005-0000-0000-0000141A0000}"/>
    <cellStyle name="Millares 6 2 6 2 2" xfId="4781" xr:uid="{00000000-0005-0000-0000-0000151A0000}"/>
    <cellStyle name="Millares 6 2 6 2 2 2" xfId="6970" xr:uid="{00000000-0005-0000-0000-0000161A0000}"/>
    <cellStyle name="Millares 6 2 6 2 2 2 2" xfId="11347" xr:uid="{00000000-0005-0000-0000-0000171A0000}"/>
    <cellStyle name="Millares 6 2 6 2 2 2 2 2" xfId="20100" xr:uid="{6CC06DCF-4652-49A7-BED0-FE2B14B12A49}"/>
    <cellStyle name="Millares 6 2 6 2 2 2 2 2 2" xfId="55110" xr:uid="{5BBFB1B8-8F8C-4286-AFED-57CE17E41F5E}"/>
    <cellStyle name="Millares 6 2 6 2 2 2 2 2 3" xfId="37605" xr:uid="{EA453F57-9A57-4082-8052-B2AE67314641}"/>
    <cellStyle name="Millares 6 2 6 2 2 2 2 3" xfId="46358" xr:uid="{3578B7EB-D9C9-447F-B1AC-0548F53D220E}"/>
    <cellStyle name="Millares 6 2 6 2 2 2 2 4" xfId="28853" xr:uid="{52882103-B5ED-4599-B58F-506FEEA3F2D7}"/>
    <cellStyle name="Millares 6 2 6 2 2 2 3" xfId="15724" xr:uid="{F47A1DE4-1535-4726-95CE-9C0C62374448}"/>
    <cellStyle name="Millares 6 2 6 2 2 2 3 2" xfId="50734" xr:uid="{C1D87EDA-D423-4E96-9754-D1F8CDAAFB4C}"/>
    <cellStyle name="Millares 6 2 6 2 2 2 3 3" xfId="33229" xr:uid="{FE284FFD-7BE7-4A04-8916-78E731E0E55F}"/>
    <cellStyle name="Millares 6 2 6 2 2 2 4" xfId="41982" xr:uid="{D4716816-E219-4266-A6AA-BBB833CC0DC5}"/>
    <cellStyle name="Millares 6 2 6 2 2 2 5" xfId="24477" xr:uid="{432BEF45-D3BE-48DE-B2E1-B12B5BF66C6D}"/>
    <cellStyle name="Millares 6 2 6 2 2 3" xfId="9159" xr:uid="{00000000-0005-0000-0000-0000181A0000}"/>
    <cellStyle name="Millares 6 2 6 2 2 3 2" xfId="17912" xr:uid="{9B6E7F0B-3DF2-4C2E-8C5B-370F06C54B23}"/>
    <cellStyle name="Millares 6 2 6 2 2 3 2 2" xfId="52922" xr:uid="{B37C5F48-DA78-421D-960F-50BB2C665CE0}"/>
    <cellStyle name="Millares 6 2 6 2 2 3 2 3" xfId="35417" xr:uid="{D1782AE0-C093-468B-9623-A4788411C2F3}"/>
    <cellStyle name="Millares 6 2 6 2 2 3 3" xfId="44170" xr:uid="{AF991600-BEBA-4222-B490-03780F3B55AE}"/>
    <cellStyle name="Millares 6 2 6 2 2 3 4" xfId="26665" xr:uid="{D01D169D-68AF-4EF9-BCED-3BC23AD3E0C0}"/>
    <cellStyle name="Millares 6 2 6 2 2 4" xfId="13536" xr:uid="{C04A7F44-968C-4F73-A7CE-8A89DD85D5B4}"/>
    <cellStyle name="Millares 6 2 6 2 2 4 2" xfId="48546" xr:uid="{46006920-40CB-431D-BD65-9ECE0245CA90}"/>
    <cellStyle name="Millares 6 2 6 2 2 4 3" xfId="31041" xr:uid="{4EBA5AA4-6B5B-4213-B632-4E2961942383}"/>
    <cellStyle name="Millares 6 2 6 2 2 5" xfId="39794" xr:uid="{C42CC105-5443-482E-9CD2-64969C185115}"/>
    <cellStyle name="Millares 6 2 6 2 2 6" xfId="22289" xr:uid="{8647A69F-41E6-43A2-84D5-B926CC583570}"/>
    <cellStyle name="Millares 6 2 6 2 3" xfId="5876" xr:uid="{00000000-0005-0000-0000-0000191A0000}"/>
    <cellStyle name="Millares 6 2 6 2 3 2" xfId="10253" xr:uid="{00000000-0005-0000-0000-00001A1A0000}"/>
    <cellStyle name="Millares 6 2 6 2 3 2 2" xfId="19006" xr:uid="{79410882-DD1D-49B5-9E65-ECD1CD64C185}"/>
    <cellStyle name="Millares 6 2 6 2 3 2 2 2" xfId="54016" xr:uid="{C9645D47-FBAF-4D8F-AF60-94200EEB942D}"/>
    <cellStyle name="Millares 6 2 6 2 3 2 2 3" xfId="36511" xr:uid="{AA1C01B0-B066-42DD-B0E6-9C03E330F067}"/>
    <cellStyle name="Millares 6 2 6 2 3 2 3" xfId="45264" xr:uid="{0D3E8BFC-9299-4728-BFC6-D27B045941E4}"/>
    <cellStyle name="Millares 6 2 6 2 3 2 4" xfId="27759" xr:uid="{A994D79F-2C8C-43A8-A69F-A3B5E3D60FCA}"/>
    <cellStyle name="Millares 6 2 6 2 3 3" xfId="14630" xr:uid="{63179F1A-56A7-4425-8201-44C8E006EFB2}"/>
    <cellStyle name="Millares 6 2 6 2 3 3 2" xfId="49640" xr:uid="{50BFE715-F4E2-49C4-BCCD-6D05736F3EC6}"/>
    <cellStyle name="Millares 6 2 6 2 3 3 3" xfId="32135" xr:uid="{A45040DD-85AA-4919-9D9A-068811293976}"/>
    <cellStyle name="Millares 6 2 6 2 3 4" xfId="40888" xr:uid="{2993314F-9687-4351-A6A1-4D3C62473822}"/>
    <cellStyle name="Millares 6 2 6 2 3 5" xfId="23383" xr:uid="{C5DE4622-5A28-497A-A9C4-4A3C8676ACFB}"/>
    <cellStyle name="Millares 6 2 6 2 4" xfId="8065" xr:uid="{00000000-0005-0000-0000-00001B1A0000}"/>
    <cellStyle name="Millares 6 2 6 2 4 2" xfId="16818" xr:uid="{EE435004-5C5D-4C7C-B39B-36083C79770C}"/>
    <cellStyle name="Millares 6 2 6 2 4 2 2" xfId="51828" xr:uid="{B4D915B3-439B-4F05-BE73-98C28DAB8587}"/>
    <cellStyle name="Millares 6 2 6 2 4 2 3" xfId="34323" xr:uid="{95A5373A-1F5B-4AEB-8B44-CAF2455E23A0}"/>
    <cellStyle name="Millares 6 2 6 2 4 3" xfId="43076" xr:uid="{81FE87CD-418B-4E71-88B8-AF394E3E20C3}"/>
    <cellStyle name="Millares 6 2 6 2 4 4" xfId="25571" xr:uid="{F746A4DF-2859-4181-A5DC-AB27AC3C3332}"/>
    <cellStyle name="Millares 6 2 6 2 5" xfId="12442" xr:uid="{EE51B126-9169-4282-A822-0D80B5DD711C}"/>
    <cellStyle name="Millares 6 2 6 2 5 2" xfId="47452" xr:uid="{47198BC2-E89E-4843-A892-EA8DC0370FD2}"/>
    <cellStyle name="Millares 6 2 6 2 5 3" xfId="29947" xr:uid="{FD89DCBF-6CD9-4425-9ADD-E69CE58AE50B}"/>
    <cellStyle name="Millares 6 2 6 2 6" xfId="38700" xr:uid="{F4293CBF-855F-4112-9BF6-6A7E4BBD2289}"/>
    <cellStyle name="Millares 6 2 6 2 7" xfId="21195" xr:uid="{FE562D38-1033-4A02-8EBE-9BF2CDA84B2A}"/>
    <cellStyle name="Millares 6 2 6 3" xfId="4233" xr:uid="{00000000-0005-0000-0000-00001C1A0000}"/>
    <cellStyle name="Millares 6 2 6 3 2" xfId="6422" xr:uid="{00000000-0005-0000-0000-00001D1A0000}"/>
    <cellStyle name="Millares 6 2 6 3 2 2" xfId="10799" xr:uid="{00000000-0005-0000-0000-00001E1A0000}"/>
    <cellStyle name="Millares 6 2 6 3 2 2 2" xfId="19552" xr:uid="{981FE959-FDF9-4561-BAC7-3D7A9C941D5D}"/>
    <cellStyle name="Millares 6 2 6 3 2 2 2 2" xfId="54562" xr:uid="{E0F7F547-EC90-41F9-84FC-9D9225BB4D9D}"/>
    <cellStyle name="Millares 6 2 6 3 2 2 2 3" xfId="37057" xr:uid="{9FFF8CDA-D791-4337-9934-4983F3A3ACB5}"/>
    <cellStyle name="Millares 6 2 6 3 2 2 3" xfId="45810" xr:uid="{332AC9B6-F821-407E-A648-A6A42AE1174D}"/>
    <cellStyle name="Millares 6 2 6 3 2 2 4" xfId="28305" xr:uid="{19226F42-110C-4C05-8B8C-985C069D36D5}"/>
    <cellStyle name="Millares 6 2 6 3 2 3" xfId="15176" xr:uid="{24482DD9-E758-4E6E-9F73-0A4FAC6C1E82}"/>
    <cellStyle name="Millares 6 2 6 3 2 3 2" xfId="50186" xr:uid="{90A364C2-BDCA-4061-B4CD-02B0C9CE57BA}"/>
    <cellStyle name="Millares 6 2 6 3 2 3 3" xfId="32681" xr:uid="{BE31F9C8-34BA-462C-B1F0-7965FFDAE915}"/>
    <cellStyle name="Millares 6 2 6 3 2 4" xfId="41434" xr:uid="{541EA729-833D-4380-B0D7-75FCAC2AE2B5}"/>
    <cellStyle name="Millares 6 2 6 3 2 5" xfId="23929" xr:uid="{611AA4C0-9896-4E70-8528-C2EC07E881C8}"/>
    <cellStyle name="Millares 6 2 6 3 3" xfId="8611" xr:uid="{00000000-0005-0000-0000-00001F1A0000}"/>
    <cellStyle name="Millares 6 2 6 3 3 2" xfId="17364" xr:uid="{A06210D6-35DA-4EE2-B92D-A42444C82627}"/>
    <cellStyle name="Millares 6 2 6 3 3 2 2" xfId="52374" xr:uid="{76FC1FE7-60A0-410E-B8FD-8E2A13C34700}"/>
    <cellStyle name="Millares 6 2 6 3 3 2 3" xfId="34869" xr:uid="{12972F80-AAA8-4E63-A22D-90B9A3CC7839}"/>
    <cellStyle name="Millares 6 2 6 3 3 3" xfId="43622" xr:uid="{B58FAD0A-D76E-4C03-B136-8BC433B81824}"/>
    <cellStyle name="Millares 6 2 6 3 3 4" xfId="26117" xr:uid="{D1EC6A2A-ED6E-45A3-8E20-2885E8D85419}"/>
    <cellStyle name="Millares 6 2 6 3 4" xfId="12988" xr:uid="{66DD107F-6D52-43C9-B721-1DC0180E976E}"/>
    <cellStyle name="Millares 6 2 6 3 4 2" xfId="47998" xr:uid="{9D01B29E-68E5-4B01-9B07-BFAD48AEDC8C}"/>
    <cellStyle name="Millares 6 2 6 3 4 3" xfId="30493" xr:uid="{8F00F98F-584B-477B-8C2B-10A212AC1682}"/>
    <cellStyle name="Millares 6 2 6 3 5" xfId="39246" xr:uid="{3B816A66-5F2A-473B-9ACC-1E17A3107620}"/>
    <cellStyle name="Millares 6 2 6 3 6" xfId="21741" xr:uid="{3C1B4E63-02A0-4B79-B231-D2D6B38D8B88}"/>
    <cellStyle name="Millares 6 2 6 4" xfId="5328" xr:uid="{00000000-0005-0000-0000-0000201A0000}"/>
    <cellStyle name="Millares 6 2 6 4 2" xfId="9705" xr:uid="{00000000-0005-0000-0000-0000211A0000}"/>
    <cellStyle name="Millares 6 2 6 4 2 2" xfId="18458" xr:uid="{3E79342F-F3CE-4EDA-8749-E8E02F287659}"/>
    <cellStyle name="Millares 6 2 6 4 2 2 2" xfId="53468" xr:uid="{76F5E7D2-1111-4B40-9512-63F30B507862}"/>
    <cellStyle name="Millares 6 2 6 4 2 2 3" xfId="35963" xr:uid="{F706ED50-5D49-4548-A64A-F49FD3CF4319}"/>
    <cellStyle name="Millares 6 2 6 4 2 3" xfId="44716" xr:uid="{F9507BD0-6C9D-4A47-9787-0328505307D0}"/>
    <cellStyle name="Millares 6 2 6 4 2 4" xfId="27211" xr:uid="{6F1E11AC-8A8D-4A3C-B819-EB9B6FC43BEE}"/>
    <cellStyle name="Millares 6 2 6 4 3" xfId="14082" xr:uid="{1201AFC7-FED7-4987-97D7-3190171A664B}"/>
    <cellStyle name="Millares 6 2 6 4 3 2" xfId="49092" xr:uid="{9C5217B2-1CB8-45AE-8159-BAEEBC4D9705}"/>
    <cellStyle name="Millares 6 2 6 4 3 3" xfId="31587" xr:uid="{DA292F03-0164-497D-AD50-2A3584C3F7E8}"/>
    <cellStyle name="Millares 6 2 6 4 4" xfId="40340" xr:uid="{B6F6EB97-6101-400C-B5CD-7A0D70642114}"/>
    <cellStyle name="Millares 6 2 6 4 5" xfId="22835" xr:uid="{52CCF22E-1CE3-479B-9E83-C5687DEF3EFB}"/>
    <cellStyle name="Millares 6 2 6 5" xfId="7517" xr:uid="{00000000-0005-0000-0000-0000221A0000}"/>
    <cellStyle name="Millares 6 2 6 5 2" xfId="16270" xr:uid="{2B5FBD77-642D-4DBB-AC2E-E68EC1994812}"/>
    <cellStyle name="Millares 6 2 6 5 2 2" xfId="51280" xr:uid="{D804FB0A-E12E-4534-9F65-DE0425FB6264}"/>
    <cellStyle name="Millares 6 2 6 5 2 3" xfId="33775" xr:uid="{0DD2AE56-8B89-4109-9068-8883B2CF4707}"/>
    <cellStyle name="Millares 6 2 6 5 3" xfId="42528" xr:uid="{2F4083C3-3AD8-4F0D-98A1-27735BFF57DA}"/>
    <cellStyle name="Millares 6 2 6 5 4" xfId="25023" xr:uid="{F75C9556-3117-4D3B-A4CE-479C423A2CAA}"/>
    <cellStyle name="Millares 6 2 6 6" xfId="11894" xr:uid="{1C73C031-1722-4CAE-9D98-210F564C29CA}"/>
    <cellStyle name="Millares 6 2 6 6 2" xfId="46904" xr:uid="{9FC1094B-851C-4CF8-A5E8-9A95B8C6654B}"/>
    <cellStyle name="Millares 6 2 6 6 3" xfId="29399" xr:uid="{7BCEF891-E5C7-4953-AE0E-6E23E440CB6E}"/>
    <cellStyle name="Millares 6 2 6 7" xfId="38152" xr:uid="{7FD50B54-0C21-49C7-8C0F-66440E976A68}"/>
    <cellStyle name="Millares 6 2 6 8" xfId="20647" xr:uid="{E7D28EB1-B1F0-41CF-8190-FE10A3361335}"/>
    <cellStyle name="Millares 6 2 7" xfId="3410" xr:uid="{00000000-0005-0000-0000-0000231A0000}"/>
    <cellStyle name="Millares 6 2 7 2" xfId="4507" xr:uid="{00000000-0005-0000-0000-0000241A0000}"/>
    <cellStyle name="Millares 6 2 7 2 2" xfId="6696" xr:uid="{00000000-0005-0000-0000-0000251A0000}"/>
    <cellStyle name="Millares 6 2 7 2 2 2" xfId="11073" xr:uid="{00000000-0005-0000-0000-0000261A0000}"/>
    <cellStyle name="Millares 6 2 7 2 2 2 2" xfId="19826" xr:uid="{CF059B7B-B170-4245-B71B-9A4020FF3297}"/>
    <cellStyle name="Millares 6 2 7 2 2 2 2 2" xfId="54836" xr:uid="{7AD96084-E389-4844-8BD9-B35CF6AE9A8E}"/>
    <cellStyle name="Millares 6 2 7 2 2 2 2 3" xfId="37331" xr:uid="{7F936EC5-DAC8-4CBA-92D5-30EA6C3CB4FA}"/>
    <cellStyle name="Millares 6 2 7 2 2 2 3" xfId="46084" xr:uid="{A9E9617B-D1A3-493D-8240-F5122D4C4CDA}"/>
    <cellStyle name="Millares 6 2 7 2 2 2 4" xfId="28579" xr:uid="{34570503-7D8E-48A0-BB8A-823296417E7F}"/>
    <cellStyle name="Millares 6 2 7 2 2 3" xfId="15450" xr:uid="{9B98E878-A9F7-4F07-AEC9-13A70F8AC511}"/>
    <cellStyle name="Millares 6 2 7 2 2 3 2" xfId="50460" xr:uid="{3CA3E947-DE58-4AFC-8017-A9B98FC352CE}"/>
    <cellStyle name="Millares 6 2 7 2 2 3 3" xfId="32955" xr:uid="{F332AAB6-EF58-4412-95E3-5E1EC50D93F0}"/>
    <cellStyle name="Millares 6 2 7 2 2 4" xfId="41708" xr:uid="{27C27F15-4E3D-4438-AD22-08151725AB5D}"/>
    <cellStyle name="Millares 6 2 7 2 2 5" xfId="24203" xr:uid="{36BC74F0-1D2E-4176-85D8-25984A81B587}"/>
    <cellStyle name="Millares 6 2 7 2 3" xfId="8885" xr:uid="{00000000-0005-0000-0000-0000271A0000}"/>
    <cellStyle name="Millares 6 2 7 2 3 2" xfId="17638" xr:uid="{0ACCE003-33C6-43B3-BF30-FC85A6F27F95}"/>
    <cellStyle name="Millares 6 2 7 2 3 2 2" xfId="52648" xr:uid="{915FDCA9-698B-4580-A9E6-11DA84155F73}"/>
    <cellStyle name="Millares 6 2 7 2 3 2 3" xfId="35143" xr:uid="{889D5E0E-508B-47B5-8ABB-9D63DFAA66D8}"/>
    <cellStyle name="Millares 6 2 7 2 3 3" xfId="43896" xr:uid="{8B7DD84C-CE0F-4077-8365-DA896B74357E}"/>
    <cellStyle name="Millares 6 2 7 2 3 4" xfId="26391" xr:uid="{C609DE0E-FDB9-477B-B892-8AF265F8439F}"/>
    <cellStyle name="Millares 6 2 7 2 4" xfId="13262" xr:uid="{EE1148C1-C61B-4015-9F56-C225499C63E6}"/>
    <cellStyle name="Millares 6 2 7 2 4 2" xfId="48272" xr:uid="{94BA8593-EEDC-4962-8790-A89AE5928158}"/>
    <cellStyle name="Millares 6 2 7 2 4 3" xfId="30767" xr:uid="{E599710E-0FFF-4173-8800-7C4604DED981}"/>
    <cellStyle name="Millares 6 2 7 2 5" xfId="39520" xr:uid="{0123CCE0-2C77-4815-8CA4-19BE3A542FA5}"/>
    <cellStyle name="Millares 6 2 7 2 6" xfId="22015" xr:uid="{E16550C3-D0CD-48C2-926A-AD558E5DD91D}"/>
    <cellStyle name="Millares 6 2 7 3" xfId="5602" xr:uid="{00000000-0005-0000-0000-0000281A0000}"/>
    <cellStyle name="Millares 6 2 7 3 2" xfId="9979" xr:uid="{00000000-0005-0000-0000-0000291A0000}"/>
    <cellStyle name="Millares 6 2 7 3 2 2" xfId="18732" xr:uid="{F0EF23B7-4658-4E5E-9655-26BBEF8D34D6}"/>
    <cellStyle name="Millares 6 2 7 3 2 2 2" xfId="53742" xr:uid="{2C58CFED-B102-4300-BD0D-747781F446FE}"/>
    <cellStyle name="Millares 6 2 7 3 2 2 3" xfId="36237" xr:uid="{BB10D206-28D8-4F25-8E7D-2DF4AA4A8EAE}"/>
    <cellStyle name="Millares 6 2 7 3 2 3" xfId="44990" xr:uid="{D0445778-973A-43A9-B210-10FA3950369E}"/>
    <cellStyle name="Millares 6 2 7 3 2 4" xfId="27485" xr:uid="{CF0499EC-CCD0-408C-9C7E-B8FE0273D103}"/>
    <cellStyle name="Millares 6 2 7 3 3" xfId="14356" xr:uid="{D34D574C-EF0A-410F-AB88-88819930052E}"/>
    <cellStyle name="Millares 6 2 7 3 3 2" xfId="49366" xr:uid="{E2303970-5711-4991-B4C0-58A51370C51C}"/>
    <cellStyle name="Millares 6 2 7 3 3 3" xfId="31861" xr:uid="{F65EA0AA-DE6A-402D-B86D-2D201E710832}"/>
    <cellStyle name="Millares 6 2 7 3 4" xfId="40614" xr:uid="{2588059E-5457-4EE9-A107-40D6846E577A}"/>
    <cellStyle name="Millares 6 2 7 3 5" xfId="23109" xr:uid="{CFE62E1C-6463-4FD8-806F-4EAC9189BD7F}"/>
    <cellStyle name="Millares 6 2 7 4" xfId="7791" xr:uid="{00000000-0005-0000-0000-00002A1A0000}"/>
    <cellStyle name="Millares 6 2 7 4 2" xfId="16544" xr:uid="{6A363069-1104-4785-87F9-B85BB24C6A3B}"/>
    <cellStyle name="Millares 6 2 7 4 2 2" xfId="51554" xr:uid="{3AD3186A-FB80-49A5-983B-F1C73BE4965B}"/>
    <cellStyle name="Millares 6 2 7 4 2 3" xfId="34049" xr:uid="{9826249F-E640-4632-98B7-E67032446077}"/>
    <cellStyle name="Millares 6 2 7 4 3" xfId="42802" xr:uid="{A82A501F-1E1A-4D87-8764-EEBFDCADCC8E}"/>
    <cellStyle name="Millares 6 2 7 4 4" xfId="25297" xr:uid="{97BD1D40-381B-45AF-BDBF-9EABE2B5E11A}"/>
    <cellStyle name="Millares 6 2 7 5" xfId="12168" xr:uid="{C4F5A22B-01B9-428C-B395-8E48B28C7338}"/>
    <cellStyle name="Millares 6 2 7 5 2" xfId="47178" xr:uid="{216787E8-DCCD-4548-989E-A898F66742E7}"/>
    <cellStyle name="Millares 6 2 7 5 3" xfId="29673" xr:uid="{854B5FBB-63CB-47BE-AC89-8F142F3AD9E8}"/>
    <cellStyle name="Millares 6 2 7 6" xfId="38426" xr:uid="{B38CA900-2F69-4E81-9ED9-6E5DE3243175}"/>
    <cellStyle name="Millares 6 2 7 7" xfId="20921" xr:uid="{3A981966-9722-4460-A98F-69FCB0BC8138}"/>
    <cellStyle name="Millares 6 2 8" xfId="3960" xr:uid="{00000000-0005-0000-0000-00002B1A0000}"/>
    <cellStyle name="Millares 6 2 8 2" xfId="6149" xr:uid="{00000000-0005-0000-0000-00002C1A0000}"/>
    <cellStyle name="Millares 6 2 8 2 2" xfId="10526" xr:uid="{00000000-0005-0000-0000-00002D1A0000}"/>
    <cellStyle name="Millares 6 2 8 2 2 2" xfId="19279" xr:uid="{5BB236F7-B55D-4836-9AAD-8F2416375FCF}"/>
    <cellStyle name="Millares 6 2 8 2 2 2 2" xfId="54289" xr:uid="{9FB5D129-AC55-46B9-A2AD-F123619EC154}"/>
    <cellStyle name="Millares 6 2 8 2 2 2 3" xfId="36784" xr:uid="{61B4566D-6195-43EC-B686-39825D4BDF6A}"/>
    <cellStyle name="Millares 6 2 8 2 2 3" xfId="45537" xr:uid="{200EF610-8EEF-4F56-9FC1-3E450010E255}"/>
    <cellStyle name="Millares 6 2 8 2 2 4" xfId="28032" xr:uid="{208FB027-ED7B-45A9-8757-A7C61F2EFE56}"/>
    <cellStyle name="Millares 6 2 8 2 3" xfId="14903" xr:uid="{B27DE0FA-DE01-4D37-9CF7-C05E86F423A3}"/>
    <cellStyle name="Millares 6 2 8 2 3 2" xfId="49913" xr:uid="{B03B577A-FEAB-44E0-ACE4-1B8F74E12204}"/>
    <cellStyle name="Millares 6 2 8 2 3 3" xfId="32408" xr:uid="{C6A3FF9A-1BA8-4D7D-BF84-E49DC98B7044}"/>
    <cellStyle name="Millares 6 2 8 2 4" xfId="41161" xr:uid="{2BA36CC7-4D58-4D37-9004-FAA6B54C169C}"/>
    <cellStyle name="Millares 6 2 8 2 5" xfId="23656" xr:uid="{278852FD-7173-404E-B79C-19BE3C8B1B98}"/>
    <cellStyle name="Millares 6 2 8 3" xfId="8338" xr:uid="{00000000-0005-0000-0000-00002E1A0000}"/>
    <cellStyle name="Millares 6 2 8 3 2" xfId="17091" xr:uid="{3E4A66DB-E752-41FC-8999-39DEDA840E7B}"/>
    <cellStyle name="Millares 6 2 8 3 2 2" xfId="52101" xr:uid="{7CC07585-BD95-4E5D-8EDE-174D0ED1D62A}"/>
    <cellStyle name="Millares 6 2 8 3 2 3" xfId="34596" xr:uid="{46A26740-8431-4F5A-A73E-5EBC3498762D}"/>
    <cellStyle name="Millares 6 2 8 3 3" xfId="43349" xr:uid="{9471F505-290E-4AFF-B1DF-B8600D98FD69}"/>
    <cellStyle name="Millares 6 2 8 3 4" xfId="25844" xr:uid="{84910ABD-9259-447D-B837-84B3FB11E501}"/>
    <cellStyle name="Millares 6 2 8 4" xfId="12715" xr:uid="{2EAAAF4C-9F18-4240-A2E8-E30824D2F2AF}"/>
    <cellStyle name="Millares 6 2 8 4 2" xfId="47725" xr:uid="{CEF785E6-0A95-42EB-9755-80915C8064FE}"/>
    <cellStyle name="Millares 6 2 8 4 3" xfId="30220" xr:uid="{A0362A3C-4B20-4C9D-B3B2-E4B48C1F416F}"/>
    <cellStyle name="Millares 6 2 8 5" xfId="38973" xr:uid="{EA8E0406-1708-4D20-B163-4E22A2C67F03}"/>
    <cellStyle name="Millares 6 2 8 6" xfId="21468" xr:uid="{311A7013-F94F-42FE-8344-95C30FFF3F9D}"/>
    <cellStyle name="Millares 6 2 9" xfId="5055" xr:uid="{00000000-0005-0000-0000-00002F1A0000}"/>
    <cellStyle name="Millares 6 2 9 2" xfId="9432" xr:uid="{00000000-0005-0000-0000-0000301A0000}"/>
    <cellStyle name="Millares 6 2 9 2 2" xfId="18185" xr:uid="{85C138E1-00A0-43F2-8052-DB0513608AD5}"/>
    <cellStyle name="Millares 6 2 9 2 2 2" xfId="53195" xr:uid="{462E846E-D947-46F1-806D-727315DD7873}"/>
    <cellStyle name="Millares 6 2 9 2 2 3" xfId="35690" xr:uid="{71C72D04-5EBC-44DA-AAC8-15A0A85A9301}"/>
    <cellStyle name="Millares 6 2 9 2 3" xfId="44443" xr:uid="{13E923D1-ED58-4B74-A701-DA0F2E2B0C80}"/>
    <cellStyle name="Millares 6 2 9 2 4" xfId="26938" xr:uid="{05A67B7B-399C-4EF4-AB7F-9DFA1C7691F3}"/>
    <cellStyle name="Millares 6 2 9 3" xfId="13809" xr:uid="{3D7C3720-C853-4F59-A668-5D2A8F6DD29F}"/>
    <cellStyle name="Millares 6 2 9 3 2" xfId="48819" xr:uid="{4CD652E5-7836-4239-861A-82C7E13AF84C}"/>
    <cellStyle name="Millares 6 2 9 3 3" xfId="31314" xr:uid="{0F502ED9-6C9C-4568-BD45-695E63A85F55}"/>
    <cellStyle name="Millares 6 2 9 4" xfId="40067" xr:uid="{02F72554-1A33-4490-9BF7-6F5CE93E9F26}"/>
    <cellStyle name="Millares 6 2 9 5" xfId="22562" xr:uid="{7A27A4A1-EBC2-45EC-B513-10D0A9A4ACAD}"/>
    <cellStyle name="Millares 6 3" xfId="237" xr:uid="{00000000-0005-0000-0000-0000311A0000}"/>
    <cellStyle name="Millares 6 3 10" xfId="7246" xr:uid="{00000000-0005-0000-0000-0000321A0000}"/>
    <cellStyle name="Millares 6 3 10 2" xfId="15999" xr:uid="{B6CCD65E-B310-4716-B763-A79405B85EDE}"/>
    <cellStyle name="Millares 6 3 10 2 2" xfId="51009" xr:uid="{5955C55F-2576-4135-91D0-5C174081BABF}"/>
    <cellStyle name="Millares 6 3 10 2 3" xfId="33504" xr:uid="{AC40FE3C-BA5B-4CAB-B648-517D3CC5A267}"/>
    <cellStyle name="Millares 6 3 10 3" xfId="42257" xr:uid="{062437DF-6D72-4280-BDFD-2DC5A84A0AB4}"/>
    <cellStyle name="Millares 6 3 10 4" xfId="24752" xr:uid="{7A26924D-EE30-4D93-8D38-4F733D7FF0E8}"/>
    <cellStyle name="Millares 6 3 11" xfId="11623" xr:uid="{1C533F3E-90E1-458B-87FD-32B28A69F93B}"/>
    <cellStyle name="Millares 6 3 11 2" xfId="46633" xr:uid="{0B9C5AAE-B4C7-4EDB-8018-DE0FC7F1E9F3}"/>
    <cellStyle name="Millares 6 3 11 3" xfId="29128" xr:uid="{62BC4B74-E432-4B50-9F0E-2ABC9216F529}"/>
    <cellStyle name="Millares 6 3 12" xfId="37881" xr:uid="{C16AEDD6-3743-48EF-AED1-B8955FA369A2}"/>
    <cellStyle name="Millares 6 3 13" xfId="20376" xr:uid="{DABE8819-4D1E-449B-9FF9-F9D07D542D62}"/>
    <cellStyle name="Millares 6 3 2" xfId="238" xr:uid="{00000000-0005-0000-0000-0000331A0000}"/>
    <cellStyle name="Millares 6 3 2 10" xfId="11624" xr:uid="{D89F2B79-4DB4-4A09-AAB5-CAB9CE1C27B7}"/>
    <cellStyle name="Millares 6 3 2 10 2" xfId="46634" xr:uid="{5214130A-001D-4E3F-8A7C-773853C6D9EA}"/>
    <cellStyle name="Millares 6 3 2 10 3" xfId="29129" xr:uid="{3FC05967-99E9-4403-8110-A5D8EC0ECF63}"/>
    <cellStyle name="Millares 6 3 2 11" xfId="37882" xr:uid="{FF5D52AB-4C21-4CEE-BEC7-C9A3B1A65598}"/>
    <cellStyle name="Millares 6 3 2 12" xfId="20377" xr:uid="{D67ACD6B-ACDB-4B2F-B86B-8F60ECC0DB6B}"/>
    <cellStyle name="Millares 6 3 2 2" xfId="2963" xr:uid="{00000000-0005-0000-0000-0000341A0000}"/>
    <cellStyle name="Millares 6 3 2 2 10" xfId="20480" xr:uid="{0C71615E-FA06-4F14-B39F-27F452ECC66F}"/>
    <cellStyle name="Millares 6 3 2 2 2" xfId="3075" xr:uid="{00000000-0005-0000-0000-0000351A0000}"/>
    <cellStyle name="Millares 6 3 2 2 2 2" xfId="3351" xr:uid="{00000000-0005-0000-0000-0000361A0000}"/>
    <cellStyle name="Millares 6 3 2 2 2 2 2" xfId="3904" xr:uid="{00000000-0005-0000-0000-0000371A0000}"/>
    <cellStyle name="Millares 6 3 2 2 2 2 2 2" xfId="5000" xr:uid="{00000000-0005-0000-0000-0000381A0000}"/>
    <cellStyle name="Millares 6 3 2 2 2 2 2 2 2" xfId="7189" xr:uid="{00000000-0005-0000-0000-0000391A0000}"/>
    <cellStyle name="Millares 6 3 2 2 2 2 2 2 2 2" xfId="11566" xr:uid="{00000000-0005-0000-0000-00003A1A0000}"/>
    <cellStyle name="Millares 6 3 2 2 2 2 2 2 2 2 2" xfId="20319" xr:uid="{E8E32675-92BC-49EB-8A2F-96CAFB813F47}"/>
    <cellStyle name="Millares 6 3 2 2 2 2 2 2 2 2 2 2" xfId="55329" xr:uid="{B043BAB2-2BD8-4CD9-8D3D-F2B49DE95729}"/>
    <cellStyle name="Millares 6 3 2 2 2 2 2 2 2 2 2 3" xfId="37824" xr:uid="{BBC8ECED-5316-4695-BAE0-4E460CCF3A0F}"/>
    <cellStyle name="Millares 6 3 2 2 2 2 2 2 2 2 3" xfId="46577" xr:uid="{44D7F36C-B589-4890-A9C4-0102C0443E27}"/>
    <cellStyle name="Millares 6 3 2 2 2 2 2 2 2 2 4" xfId="29072" xr:uid="{D67D9F08-7344-4EA4-A04D-027302FA2408}"/>
    <cellStyle name="Millares 6 3 2 2 2 2 2 2 2 3" xfId="15943" xr:uid="{B84EACA0-6A19-4E6F-A1CE-4F4B4EDBFEF4}"/>
    <cellStyle name="Millares 6 3 2 2 2 2 2 2 2 3 2" xfId="50953" xr:uid="{5ABB1E0A-A1A3-48D3-9D96-4BEB6263FD29}"/>
    <cellStyle name="Millares 6 3 2 2 2 2 2 2 2 3 3" xfId="33448" xr:uid="{FE9B29FD-61F7-4C1A-AE3C-A635B656045B}"/>
    <cellStyle name="Millares 6 3 2 2 2 2 2 2 2 4" xfId="42201" xr:uid="{F17A2824-0A7D-4645-9A7A-504075BD7BA2}"/>
    <cellStyle name="Millares 6 3 2 2 2 2 2 2 2 5" xfId="24696" xr:uid="{1223AFB6-68FE-42B7-A859-4E89ED3F0529}"/>
    <cellStyle name="Millares 6 3 2 2 2 2 2 2 3" xfId="9378" xr:uid="{00000000-0005-0000-0000-00003B1A0000}"/>
    <cellStyle name="Millares 6 3 2 2 2 2 2 2 3 2" xfId="18131" xr:uid="{DB46E8BD-D47F-49ED-9A04-950923EAB30C}"/>
    <cellStyle name="Millares 6 3 2 2 2 2 2 2 3 2 2" xfId="53141" xr:uid="{09D17FB7-BF07-48B2-8AC8-875049AD5971}"/>
    <cellStyle name="Millares 6 3 2 2 2 2 2 2 3 2 3" xfId="35636" xr:uid="{1F142A01-4FD7-43FD-B18A-CD59DBC36D37}"/>
    <cellStyle name="Millares 6 3 2 2 2 2 2 2 3 3" xfId="44389" xr:uid="{CF15E904-8D3E-47F9-A408-97C1C3D32E21}"/>
    <cellStyle name="Millares 6 3 2 2 2 2 2 2 3 4" xfId="26884" xr:uid="{E37DB1CC-5B13-4916-9AC5-1872CC608211}"/>
    <cellStyle name="Millares 6 3 2 2 2 2 2 2 4" xfId="13755" xr:uid="{B01ABB69-4B49-4D8A-9AC4-5630D5191627}"/>
    <cellStyle name="Millares 6 3 2 2 2 2 2 2 4 2" xfId="48765" xr:uid="{5548AEBC-E610-47B5-9B31-BB722FBC1E10}"/>
    <cellStyle name="Millares 6 3 2 2 2 2 2 2 4 3" xfId="31260" xr:uid="{C34ABC55-4AA0-4A4E-A72F-A10E67B9805B}"/>
    <cellStyle name="Millares 6 3 2 2 2 2 2 2 5" xfId="40013" xr:uid="{FBF7B0F3-0F5C-4440-AB8D-A412E272D288}"/>
    <cellStyle name="Millares 6 3 2 2 2 2 2 2 6" xfId="22508" xr:uid="{521D5401-4FB2-453D-B98D-A5480AF1BB2F}"/>
    <cellStyle name="Millares 6 3 2 2 2 2 2 3" xfId="6095" xr:uid="{00000000-0005-0000-0000-00003C1A0000}"/>
    <cellStyle name="Millares 6 3 2 2 2 2 2 3 2" xfId="10472" xr:uid="{00000000-0005-0000-0000-00003D1A0000}"/>
    <cellStyle name="Millares 6 3 2 2 2 2 2 3 2 2" xfId="19225" xr:uid="{5BFC5B91-65F1-4F55-A7F6-7DA99E5057A0}"/>
    <cellStyle name="Millares 6 3 2 2 2 2 2 3 2 2 2" xfId="54235" xr:uid="{811EE494-7AE0-40F4-AEFB-B8DA37B9A8A1}"/>
    <cellStyle name="Millares 6 3 2 2 2 2 2 3 2 2 3" xfId="36730" xr:uid="{3D048924-991A-4D68-A869-9A6947B60E62}"/>
    <cellStyle name="Millares 6 3 2 2 2 2 2 3 2 3" xfId="45483" xr:uid="{61811973-02B2-4E36-A9E5-39BE22D3801E}"/>
    <cellStyle name="Millares 6 3 2 2 2 2 2 3 2 4" xfId="27978" xr:uid="{75011EA5-9680-4E64-B5A2-5DE8C4E0CBC4}"/>
    <cellStyle name="Millares 6 3 2 2 2 2 2 3 3" xfId="14849" xr:uid="{66FD4CB1-BFFF-46F1-BA1C-A4425401D2BA}"/>
    <cellStyle name="Millares 6 3 2 2 2 2 2 3 3 2" xfId="49859" xr:uid="{90FE6750-EBA4-48E8-9790-941F31F46EE4}"/>
    <cellStyle name="Millares 6 3 2 2 2 2 2 3 3 3" xfId="32354" xr:uid="{CD0A7B8E-45C1-4B23-B993-24C4D33F5547}"/>
    <cellStyle name="Millares 6 3 2 2 2 2 2 3 4" xfId="41107" xr:uid="{FA419E6B-8AF0-4209-A3D6-507916BD4CC6}"/>
    <cellStyle name="Millares 6 3 2 2 2 2 2 3 5" xfId="23602" xr:uid="{E2E2C6C8-AAF6-47BF-ADFE-D4213744FD93}"/>
    <cellStyle name="Millares 6 3 2 2 2 2 2 4" xfId="8284" xr:uid="{00000000-0005-0000-0000-00003E1A0000}"/>
    <cellStyle name="Millares 6 3 2 2 2 2 2 4 2" xfId="17037" xr:uid="{24AE8F88-5F2C-4920-8B96-AEE2CD8F745B}"/>
    <cellStyle name="Millares 6 3 2 2 2 2 2 4 2 2" xfId="52047" xr:uid="{8B22E261-6D05-4338-B6FB-A43A7424B1D3}"/>
    <cellStyle name="Millares 6 3 2 2 2 2 2 4 2 3" xfId="34542" xr:uid="{5EFF12C2-BC9B-4AC7-BAA5-B981A815AEE8}"/>
    <cellStyle name="Millares 6 3 2 2 2 2 2 4 3" xfId="43295" xr:uid="{57629983-A577-4B08-BA0B-61A87EB2B7D1}"/>
    <cellStyle name="Millares 6 3 2 2 2 2 2 4 4" xfId="25790" xr:uid="{8BD57453-D7C5-473C-875F-0EEE47CF7FB1}"/>
    <cellStyle name="Millares 6 3 2 2 2 2 2 5" xfId="12661" xr:uid="{822B1A1D-9892-45AC-8228-89C6C0B987AE}"/>
    <cellStyle name="Millares 6 3 2 2 2 2 2 5 2" xfId="47671" xr:uid="{42654902-AEBD-4E77-B43D-4999182C5696}"/>
    <cellStyle name="Millares 6 3 2 2 2 2 2 5 3" xfId="30166" xr:uid="{0D1C08AB-FD62-416D-B3B5-623D3D6DB6D7}"/>
    <cellStyle name="Millares 6 3 2 2 2 2 2 6" xfId="38919" xr:uid="{0A4D0713-DEDF-4F12-B3AB-BE9E49018E91}"/>
    <cellStyle name="Millares 6 3 2 2 2 2 2 7" xfId="21414" xr:uid="{5057A1CB-130A-4494-A713-CEAB24CBCE16}"/>
    <cellStyle name="Millares 6 3 2 2 2 2 3" xfId="4452" xr:uid="{00000000-0005-0000-0000-00003F1A0000}"/>
    <cellStyle name="Millares 6 3 2 2 2 2 3 2" xfId="6641" xr:uid="{00000000-0005-0000-0000-0000401A0000}"/>
    <cellStyle name="Millares 6 3 2 2 2 2 3 2 2" xfId="11018" xr:uid="{00000000-0005-0000-0000-0000411A0000}"/>
    <cellStyle name="Millares 6 3 2 2 2 2 3 2 2 2" xfId="19771" xr:uid="{B2A1A39A-0774-4095-A3A6-C40F0FF8C073}"/>
    <cellStyle name="Millares 6 3 2 2 2 2 3 2 2 2 2" xfId="54781" xr:uid="{0634397F-2BF8-4464-BA0B-E13F8C35066D}"/>
    <cellStyle name="Millares 6 3 2 2 2 2 3 2 2 2 3" xfId="37276" xr:uid="{0199C01A-0533-46BC-8CDE-BA44DD8740D4}"/>
    <cellStyle name="Millares 6 3 2 2 2 2 3 2 2 3" xfId="46029" xr:uid="{C066E738-94C2-4E45-8C4B-87C609865DA4}"/>
    <cellStyle name="Millares 6 3 2 2 2 2 3 2 2 4" xfId="28524" xr:uid="{07AF72FB-CFE4-47DB-8AFF-6F968D7E7C58}"/>
    <cellStyle name="Millares 6 3 2 2 2 2 3 2 3" xfId="15395" xr:uid="{7BA88FF7-57AA-42D6-A865-073A358AAA82}"/>
    <cellStyle name="Millares 6 3 2 2 2 2 3 2 3 2" xfId="50405" xr:uid="{20E601BA-3653-43BA-865A-51BCC9D6B50F}"/>
    <cellStyle name="Millares 6 3 2 2 2 2 3 2 3 3" xfId="32900" xr:uid="{1B6243A3-A1A8-466F-A6B6-37F2634E5869}"/>
    <cellStyle name="Millares 6 3 2 2 2 2 3 2 4" xfId="41653" xr:uid="{C757F07B-2DF6-491F-9494-ECC8135AB479}"/>
    <cellStyle name="Millares 6 3 2 2 2 2 3 2 5" xfId="24148" xr:uid="{5246C98E-D3AE-4B19-B0E3-C1A9153577DE}"/>
    <cellStyle name="Millares 6 3 2 2 2 2 3 3" xfId="8830" xr:uid="{00000000-0005-0000-0000-0000421A0000}"/>
    <cellStyle name="Millares 6 3 2 2 2 2 3 3 2" xfId="17583" xr:uid="{E1F020B2-8061-41DC-BD37-2DA4BE5BAD56}"/>
    <cellStyle name="Millares 6 3 2 2 2 2 3 3 2 2" xfId="52593" xr:uid="{D6ED69B3-DB12-4938-87F0-752029956072}"/>
    <cellStyle name="Millares 6 3 2 2 2 2 3 3 2 3" xfId="35088" xr:uid="{E5252AD4-0A99-408E-8F1E-3C87DC113E79}"/>
    <cellStyle name="Millares 6 3 2 2 2 2 3 3 3" xfId="43841" xr:uid="{F07D2143-312D-43DF-860A-D3439AE109B4}"/>
    <cellStyle name="Millares 6 3 2 2 2 2 3 3 4" xfId="26336" xr:uid="{8908EDB5-72C4-42E5-8507-4A38D8400098}"/>
    <cellStyle name="Millares 6 3 2 2 2 2 3 4" xfId="13207" xr:uid="{7A7D53DC-7EAA-401B-A6EC-045BB04945C6}"/>
    <cellStyle name="Millares 6 3 2 2 2 2 3 4 2" xfId="48217" xr:uid="{7742BE4B-3BF5-48A1-97F9-346E58D9D276}"/>
    <cellStyle name="Millares 6 3 2 2 2 2 3 4 3" xfId="30712" xr:uid="{F3F0EB18-6B66-47AE-8DC8-8088CB97279E}"/>
    <cellStyle name="Millares 6 3 2 2 2 2 3 5" xfId="39465" xr:uid="{1E328C95-9929-4BC1-A16F-A739DFF2D733}"/>
    <cellStyle name="Millares 6 3 2 2 2 2 3 6" xfId="21960" xr:uid="{6549FFC1-C1EB-4439-A3FB-24424A5B3892}"/>
    <cellStyle name="Millares 6 3 2 2 2 2 4" xfId="5547" xr:uid="{00000000-0005-0000-0000-0000431A0000}"/>
    <cellStyle name="Millares 6 3 2 2 2 2 4 2" xfId="9924" xr:uid="{00000000-0005-0000-0000-0000441A0000}"/>
    <cellStyle name="Millares 6 3 2 2 2 2 4 2 2" xfId="18677" xr:uid="{55A542F8-40E2-4105-9FCC-296EFD1B5C49}"/>
    <cellStyle name="Millares 6 3 2 2 2 2 4 2 2 2" xfId="53687" xr:uid="{4C8873FB-DB14-41E3-84BD-6E9729CF8900}"/>
    <cellStyle name="Millares 6 3 2 2 2 2 4 2 2 3" xfId="36182" xr:uid="{6AA897DB-9A82-4F2C-9C0F-C83A200FCF0D}"/>
    <cellStyle name="Millares 6 3 2 2 2 2 4 2 3" xfId="44935" xr:uid="{FCAFB184-6299-4797-9B60-8C7FD055B4A5}"/>
    <cellStyle name="Millares 6 3 2 2 2 2 4 2 4" xfId="27430" xr:uid="{8ADB8D22-E072-4CF5-A483-892E4F7D150E}"/>
    <cellStyle name="Millares 6 3 2 2 2 2 4 3" xfId="14301" xr:uid="{3B2B5431-9378-4D09-9BED-BAACA84F77D1}"/>
    <cellStyle name="Millares 6 3 2 2 2 2 4 3 2" xfId="49311" xr:uid="{7A3F3328-7737-4FBB-A82C-F2067B6B7EC8}"/>
    <cellStyle name="Millares 6 3 2 2 2 2 4 3 3" xfId="31806" xr:uid="{8D0AB03F-9BFC-4C4C-A953-DE4A37DB5A79}"/>
    <cellStyle name="Millares 6 3 2 2 2 2 4 4" xfId="40559" xr:uid="{1192C96D-49CB-46AD-B9DD-84A77976F089}"/>
    <cellStyle name="Millares 6 3 2 2 2 2 4 5" xfId="23054" xr:uid="{F83D7153-1BC1-430D-AFC5-BABDE0C1946B}"/>
    <cellStyle name="Millares 6 3 2 2 2 2 5" xfId="7736" xr:uid="{00000000-0005-0000-0000-0000451A0000}"/>
    <cellStyle name="Millares 6 3 2 2 2 2 5 2" xfId="16489" xr:uid="{205B4CC2-EFE6-4DF3-BE74-45306723D998}"/>
    <cellStyle name="Millares 6 3 2 2 2 2 5 2 2" xfId="51499" xr:uid="{5BC09172-1EE7-4AD1-AEFF-081FFE328DF3}"/>
    <cellStyle name="Millares 6 3 2 2 2 2 5 2 3" xfId="33994" xr:uid="{6E1F2BB6-AC70-4634-9557-44EC1192F5F2}"/>
    <cellStyle name="Millares 6 3 2 2 2 2 5 3" xfId="42747" xr:uid="{C9172FC0-A465-4E38-B513-192BA67DD81F}"/>
    <cellStyle name="Millares 6 3 2 2 2 2 5 4" xfId="25242" xr:uid="{8A86D9B4-7861-4A84-806D-30770BAEFAD9}"/>
    <cellStyle name="Millares 6 3 2 2 2 2 6" xfId="12113" xr:uid="{C285DED7-40F4-499F-9852-FBE3193E03FA}"/>
    <cellStyle name="Millares 6 3 2 2 2 2 6 2" xfId="47123" xr:uid="{36164752-AB91-4023-B703-667230C24B0E}"/>
    <cellStyle name="Millares 6 3 2 2 2 2 6 3" xfId="29618" xr:uid="{FCB4EA95-0045-4DF1-AC0D-58FB0348C347}"/>
    <cellStyle name="Millares 6 3 2 2 2 2 7" xfId="38371" xr:uid="{069011F9-56A1-4F0D-AA72-23C45A0261DF}"/>
    <cellStyle name="Millares 6 3 2 2 2 2 8" xfId="20866" xr:uid="{BD5281CE-E85F-4206-A6F3-7A2EF0FD2B87}"/>
    <cellStyle name="Millares 6 3 2 2 2 3" xfId="3630" xr:uid="{00000000-0005-0000-0000-0000461A0000}"/>
    <cellStyle name="Millares 6 3 2 2 2 3 2" xfId="4726" xr:uid="{00000000-0005-0000-0000-0000471A0000}"/>
    <cellStyle name="Millares 6 3 2 2 2 3 2 2" xfId="6915" xr:uid="{00000000-0005-0000-0000-0000481A0000}"/>
    <cellStyle name="Millares 6 3 2 2 2 3 2 2 2" xfId="11292" xr:uid="{00000000-0005-0000-0000-0000491A0000}"/>
    <cellStyle name="Millares 6 3 2 2 2 3 2 2 2 2" xfId="20045" xr:uid="{368863D7-F29B-4F7C-A9E0-831C73181041}"/>
    <cellStyle name="Millares 6 3 2 2 2 3 2 2 2 2 2" xfId="55055" xr:uid="{CA7212DD-C6B2-4214-B6D6-A6FB7953FD4F}"/>
    <cellStyle name="Millares 6 3 2 2 2 3 2 2 2 2 3" xfId="37550" xr:uid="{C4D1F840-0DFA-455A-86FC-2C81E414433D}"/>
    <cellStyle name="Millares 6 3 2 2 2 3 2 2 2 3" xfId="46303" xr:uid="{EF0E5146-049A-4897-9399-BDE1D17E9E48}"/>
    <cellStyle name="Millares 6 3 2 2 2 3 2 2 2 4" xfId="28798" xr:uid="{F431BDB5-DF6E-4CAB-9E52-C6E1399458CA}"/>
    <cellStyle name="Millares 6 3 2 2 2 3 2 2 3" xfId="15669" xr:uid="{C0156E32-C6C4-4006-8942-21E857A88147}"/>
    <cellStyle name="Millares 6 3 2 2 2 3 2 2 3 2" xfId="50679" xr:uid="{2663CC2E-9648-4965-903F-90DAD6B008BC}"/>
    <cellStyle name="Millares 6 3 2 2 2 3 2 2 3 3" xfId="33174" xr:uid="{979A5239-A802-4F16-B846-8BD17AA00150}"/>
    <cellStyle name="Millares 6 3 2 2 2 3 2 2 4" xfId="41927" xr:uid="{CD9E5A62-8463-4769-934F-ADAA89C0D471}"/>
    <cellStyle name="Millares 6 3 2 2 2 3 2 2 5" xfId="24422" xr:uid="{594C9FEE-E95A-4ABA-9673-557924D93F31}"/>
    <cellStyle name="Millares 6 3 2 2 2 3 2 3" xfId="9104" xr:uid="{00000000-0005-0000-0000-00004A1A0000}"/>
    <cellStyle name="Millares 6 3 2 2 2 3 2 3 2" xfId="17857" xr:uid="{9D495AB8-0625-4BE5-98F4-5141E8B50A5E}"/>
    <cellStyle name="Millares 6 3 2 2 2 3 2 3 2 2" xfId="52867" xr:uid="{669F1D22-0E15-421E-BD46-C57B7F33A355}"/>
    <cellStyle name="Millares 6 3 2 2 2 3 2 3 2 3" xfId="35362" xr:uid="{C13E1450-263A-4381-8561-AEB612EA6846}"/>
    <cellStyle name="Millares 6 3 2 2 2 3 2 3 3" xfId="44115" xr:uid="{77350870-321C-48B7-B86D-4E89C436F9DC}"/>
    <cellStyle name="Millares 6 3 2 2 2 3 2 3 4" xfId="26610" xr:uid="{BCD8AD9D-2063-4F09-BA70-CC101A3D5F53}"/>
    <cellStyle name="Millares 6 3 2 2 2 3 2 4" xfId="13481" xr:uid="{65E63F8C-4534-4802-9BEE-B45A3EB632A3}"/>
    <cellStyle name="Millares 6 3 2 2 2 3 2 4 2" xfId="48491" xr:uid="{211A4EAC-8188-4508-9A02-10D315250A20}"/>
    <cellStyle name="Millares 6 3 2 2 2 3 2 4 3" xfId="30986" xr:uid="{425A93BF-88CE-43AE-935C-114EAC79ABDB}"/>
    <cellStyle name="Millares 6 3 2 2 2 3 2 5" xfId="39739" xr:uid="{3E7B7FBC-36F1-497F-B010-C97071493D4F}"/>
    <cellStyle name="Millares 6 3 2 2 2 3 2 6" xfId="22234" xr:uid="{EBC18CF7-B8E1-4974-9816-C50F122930C1}"/>
    <cellStyle name="Millares 6 3 2 2 2 3 3" xfId="5821" xr:uid="{00000000-0005-0000-0000-00004B1A0000}"/>
    <cellStyle name="Millares 6 3 2 2 2 3 3 2" xfId="10198" xr:uid="{00000000-0005-0000-0000-00004C1A0000}"/>
    <cellStyle name="Millares 6 3 2 2 2 3 3 2 2" xfId="18951" xr:uid="{24628E49-AEED-4D39-B8F8-019A7BCF5812}"/>
    <cellStyle name="Millares 6 3 2 2 2 3 3 2 2 2" xfId="53961" xr:uid="{15732A36-A6D8-4DCB-8AE4-3F936028574D}"/>
    <cellStyle name="Millares 6 3 2 2 2 3 3 2 2 3" xfId="36456" xr:uid="{CA1BE75D-D86A-40B4-8AF6-A8AFEE7F918A}"/>
    <cellStyle name="Millares 6 3 2 2 2 3 3 2 3" xfId="45209" xr:uid="{201D301B-07DB-4CE2-9A79-5F9021FF2C0D}"/>
    <cellStyle name="Millares 6 3 2 2 2 3 3 2 4" xfId="27704" xr:uid="{CC0EF9C1-543E-4297-9CC0-0EC7D0CD1F31}"/>
    <cellStyle name="Millares 6 3 2 2 2 3 3 3" xfId="14575" xr:uid="{A1CD1BC8-AA15-46BA-8B5D-0035E31550AB}"/>
    <cellStyle name="Millares 6 3 2 2 2 3 3 3 2" xfId="49585" xr:uid="{C47EEF6D-4E3F-4D62-9487-E71705976101}"/>
    <cellStyle name="Millares 6 3 2 2 2 3 3 3 3" xfId="32080" xr:uid="{A4C7C09A-6ABC-4F72-83E8-44C3B81BED4D}"/>
    <cellStyle name="Millares 6 3 2 2 2 3 3 4" xfId="40833" xr:uid="{1EAFA4F9-1FC9-4823-A478-0B9997887767}"/>
    <cellStyle name="Millares 6 3 2 2 2 3 3 5" xfId="23328" xr:uid="{D7B89206-0ABB-42AB-8793-F51BEADD0066}"/>
    <cellStyle name="Millares 6 3 2 2 2 3 4" xfId="8010" xr:uid="{00000000-0005-0000-0000-00004D1A0000}"/>
    <cellStyle name="Millares 6 3 2 2 2 3 4 2" xfId="16763" xr:uid="{EFA339FF-1349-4672-8295-1D83A18D8CAF}"/>
    <cellStyle name="Millares 6 3 2 2 2 3 4 2 2" xfId="51773" xr:uid="{8A019F37-CD93-4986-96E6-328EE466EBC5}"/>
    <cellStyle name="Millares 6 3 2 2 2 3 4 2 3" xfId="34268" xr:uid="{327DF543-BB24-41E7-A550-8B9C88F2E9FC}"/>
    <cellStyle name="Millares 6 3 2 2 2 3 4 3" xfId="43021" xr:uid="{6752240E-8AF4-4097-A6CE-C7CF4EC0E469}"/>
    <cellStyle name="Millares 6 3 2 2 2 3 4 4" xfId="25516" xr:uid="{69B4940C-C021-40B7-B57B-15AF4FF066C7}"/>
    <cellStyle name="Millares 6 3 2 2 2 3 5" xfId="12387" xr:uid="{96D6180A-6121-4EEA-92F5-A785CF64FF10}"/>
    <cellStyle name="Millares 6 3 2 2 2 3 5 2" xfId="47397" xr:uid="{5FAE6DF2-C890-4292-80E9-5DA9C3E9FD94}"/>
    <cellStyle name="Millares 6 3 2 2 2 3 5 3" xfId="29892" xr:uid="{51A3A278-DF65-40B3-A6AE-2C399D4A9B1D}"/>
    <cellStyle name="Millares 6 3 2 2 2 3 6" xfId="38645" xr:uid="{FD84F729-1D74-4E82-AA73-A799BD3017E1}"/>
    <cellStyle name="Millares 6 3 2 2 2 3 7" xfId="21140" xr:uid="{41903509-C758-494D-AE26-6A89F381E2D0}"/>
    <cellStyle name="Millares 6 3 2 2 2 4" xfId="4178" xr:uid="{00000000-0005-0000-0000-00004E1A0000}"/>
    <cellStyle name="Millares 6 3 2 2 2 4 2" xfId="6367" xr:uid="{00000000-0005-0000-0000-00004F1A0000}"/>
    <cellStyle name="Millares 6 3 2 2 2 4 2 2" xfId="10744" xr:uid="{00000000-0005-0000-0000-0000501A0000}"/>
    <cellStyle name="Millares 6 3 2 2 2 4 2 2 2" xfId="19497" xr:uid="{7D028C2E-F3E7-414E-9011-6CEDCFEFE7D0}"/>
    <cellStyle name="Millares 6 3 2 2 2 4 2 2 2 2" xfId="54507" xr:uid="{1A986D13-FF5A-4ACB-A508-9C95DCC4CA75}"/>
    <cellStyle name="Millares 6 3 2 2 2 4 2 2 2 3" xfId="37002" xr:uid="{E5AD2D6D-519B-4328-AF74-E19E1076099A}"/>
    <cellStyle name="Millares 6 3 2 2 2 4 2 2 3" xfId="45755" xr:uid="{596E9E56-2AC3-4440-95F1-DC8224A39D9C}"/>
    <cellStyle name="Millares 6 3 2 2 2 4 2 2 4" xfId="28250" xr:uid="{88294786-CFBC-4F58-889E-FC5749D20012}"/>
    <cellStyle name="Millares 6 3 2 2 2 4 2 3" xfId="15121" xr:uid="{20B9D41B-5CC1-4661-B5FC-73D0967C8759}"/>
    <cellStyle name="Millares 6 3 2 2 2 4 2 3 2" xfId="50131" xr:uid="{5E0AD13D-EAC5-451A-A778-554E5D5D354A}"/>
    <cellStyle name="Millares 6 3 2 2 2 4 2 3 3" xfId="32626" xr:uid="{14982A4C-B1EE-4CCE-BEB4-59CB8D7E8D85}"/>
    <cellStyle name="Millares 6 3 2 2 2 4 2 4" xfId="41379" xr:uid="{C5F9FEB9-AED3-40A5-B2DE-1FB5B9381CD6}"/>
    <cellStyle name="Millares 6 3 2 2 2 4 2 5" xfId="23874" xr:uid="{C93539BA-9924-48B5-9016-21CB64951217}"/>
    <cellStyle name="Millares 6 3 2 2 2 4 3" xfId="8556" xr:uid="{00000000-0005-0000-0000-0000511A0000}"/>
    <cellStyle name="Millares 6 3 2 2 2 4 3 2" xfId="17309" xr:uid="{06D296E4-F4C1-47E1-8BC0-EF6E992709EC}"/>
    <cellStyle name="Millares 6 3 2 2 2 4 3 2 2" xfId="52319" xr:uid="{929954EC-F787-4380-BE1C-F1A3680956BF}"/>
    <cellStyle name="Millares 6 3 2 2 2 4 3 2 3" xfId="34814" xr:uid="{1878A9E7-11A4-43B6-BD00-2595CDC3CEF6}"/>
    <cellStyle name="Millares 6 3 2 2 2 4 3 3" xfId="43567" xr:uid="{923A9A6E-EF4A-490D-8F35-C7B8B164AAB3}"/>
    <cellStyle name="Millares 6 3 2 2 2 4 3 4" xfId="26062" xr:uid="{216CABDE-928B-4DFF-B914-F5254A5D2378}"/>
    <cellStyle name="Millares 6 3 2 2 2 4 4" xfId="12933" xr:uid="{3311FE30-B52B-4BC1-9824-F478682A64D9}"/>
    <cellStyle name="Millares 6 3 2 2 2 4 4 2" xfId="47943" xr:uid="{75B65AC6-C11D-4239-8D70-48A31DB8091D}"/>
    <cellStyle name="Millares 6 3 2 2 2 4 4 3" xfId="30438" xr:uid="{E83849D7-C5BB-41A2-8388-EAE64BA6E50D}"/>
    <cellStyle name="Millares 6 3 2 2 2 4 5" xfId="39191" xr:uid="{354A36F8-49C0-4F2A-84DF-BD61EF3F8BCB}"/>
    <cellStyle name="Millares 6 3 2 2 2 4 6" xfId="21686" xr:uid="{A150795F-BD41-42F2-B167-6B95F4696267}"/>
    <cellStyle name="Millares 6 3 2 2 2 5" xfId="5273" xr:uid="{00000000-0005-0000-0000-0000521A0000}"/>
    <cellStyle name="Millares 6 3 2 2 2 5 2" xfId="9650" xr:uid="{00000000-0005-0000-0000-0000531A0000}"/>
    <cellStyle name="Millares 6 3 2 2 2 5 2 2" xfId="18403" xr:uid="{437E40DA-3307-4BBA-BBD1-679BB1CE6CF7}"/>
    <cellStyle name="Millares 6 3 2 2 2 5 2 2 2" xfId="53413" xr:uid="{14CC17D4-3BCE-4DDB-AFB8-0CE8B0D84144}"/>
    <cellStyle name="Millares 6 3 2 2 2 5 2 2 3" xfId="35908" xr:uid="{084F78CA-38EC-4400-9BE4-79DA74F1F369}"/>
    <cellStyle name="Millares 6 3 2 2 2 5 2 3" xfId="44661" xr:uid="{04CDE577-0A92-46BE-9E0A-10B64A1F8931}"/>
    <cellStyle name="Millares 6 3 2 2 2 5 2 4" xfId="27156" xr:uid="{67EC87A2-A9EF-4662-92E0-6C7961574FFC}"/>
    <cellStyle name="Millares 6 3 2 2 2 5 3" xfId="14027" xr:uid="{C1EA275E-E2BE-40B9-A4B2-C63783BFE194}"/>
    <cellStyle name="Millares 6 3 2 2 2 5 3 2" xfId="49037" xr:uid="{31FA7178-603C-4EFF-8DD4-A0968689E0E6}"/>
    <cellStyle name="Millares 6 3 2 2 2 5 3 3" xfId="31532" xr:uid="{077906A3-0874-410A-8BB8-BDAF61A14BD1}"/>
    <cellStyle name="Millares 6 3 2 2 2 5 4" xfId="40285" xr:uid="{831158DE-F11F-4365-86D7-42B7565655A7}"/>
    <cellStyle name="Millares 6 3 2 2 2 5 5" xfId="22780" xr:uid="{F186A17D-4844-46E0-8FF4-8B990378D038}"/>
    <cellStyle name="Millares 6 3 2 2 2 6" xfId="7462" xr:uid="{00000000-0005-0000-0000-0000541A0000}"/>
    <cellStyle name="Millares 6 3 2 2 2 6 2" xfId="16215" xr:uid="{73AE2FA3-4EA9-4DAA-A13F-A6A6C1ADBFAA}"/>
    <cellStyle name="Millares 6 3 2 2 2 6 2 2" xfId="51225" xr:uid="{FA519910-6BEF-4E4E-8EFB-BBE9291B6B77}"/>
    <cellStyle name="Millares 6 3 2 2 2 6 2 3" xfId="33720" xr:uid="{67E1EDDC-32B5-4763-B491-2FD66AAFBFCC}"/>
    <cellStyle name="Millares 6 3 2 2 2 6 3" xfId="42473" xr:uid="{9C116D47-BDF5-434B-A60E-E804DFE43BE2}"/>
    <cellStyle name="Millares 6 3 2 2 2 6 4" xfId="24968" xr:uid="{BC8C546C-4100-4F48-9AF4-F8BADB23505B}"/>
    <cellStyle name="Millares 6 3 2 2 2 7" xfId="11839" xr:uid="{AA79440C-D4DF-4983-8C43-A10CD5DBB7EE}"/>
    <cellStyle name="Millares 6 3 2 2 2 7 2" xfId="46849" xr:uid="{B082BBA8-5AED-4A99-90E1-186C8348A4A1}"/>
    <cellStyle name="Millares 6 3 2 2 2 7 3" xfId="29344" xr:uid="{602ECC46-7498-4F06-947D-49CF719CF42E}"/>
    <cellStyle name="Millares 6 3 2 2 2 8" xfId="38097" xr:uid="{D98B9784-E9FA-4D3B-8011-616B598F9ADB}"/>
    <cellStyle name="Millares 6 3 2 2 2 9" xfId="20592" xr:uid="{FE153E27-80A7-4DE6-9DB3-4682DD4AB343}"/>
    <cellStyle name="Millares 6 3 2 2 3" xfId="3239" xr:uid="{00000000-0005-0000-0000-0000551A0000}"/>
    <cellStyle name="Millares 6 3 2 2 3 2" xfId="3792" xr:uid="{00000000-0005-0000-0000-0000561A0000}"/>
    <cellStyle name="Millares 6 3 2 2 3 2 2" xfId="4888" xr:uid="{00000000-0005-0000-0000-0000571A0000}"/>
    <cellStyle name="Millares 6 3 2 2 3 2 2 2" xfId="7077" xr:uid="{00000000-0005-0000-0000-0000581A0000}"/>
    <cellStyle name="Millares 6 3 2 2 3 2 2 2 2" xfId="11454" xr:uid="{00000000-0005-0000-0000-0000591A0000}"/>
    <cellStyle name="Millares 6 3 2 2 3 2 2 2 2 2" xfId="20207" xr:uid="{6A3691C2-C3E2-4465-AE35-DEF99D8E9962}"/>
    <cellStyle name="Millares 6 3 2 2 3 2 2 2 2 2 2" xfId="55217" xr:uid="{C84FEC10-4E35-4493-8AC1-4097A1D6F5BC}"/>
    <cellStyle name="Millares 6 3 2 2 3 2 2 2 2 2 3" xfId="37712" xr:uid="{77328566-0352-44AC-B117-A64D40CAC752}"/>
    <cellStyle name="Millares 6 3 2 2 3 2 2 2 2 3" xfId="46465" xr:uid="{3D04DBCC-0D3E-4C51-B4FF-FA66AACD746F}"/>
    <cellStyle name="Millares 6 3 2 2 3 2 2 2 2 4" xfId="28960" xr:uid="{1D4F251E-D303-4884-A544-212FD15B8A84}"/>
    <cellStyle name="Millares 6 3 2 2 3 2 2 2 3" xfId="15831" xr:uid="{B37ED25B-956C-4032-AE9C-25E82C9A55F0}"/>
    <cellStyle name="Millares 6 3 2 2 3 2 2 2 3 2" xfId="50841" xr:uid="{5270E9EE-0704-4997-B555-AF976C0CE29A}"/>
    <cellStyle name="Millares 6 3 2 2 3 2 2 2 3 3" xfId="33336" xr:uid="{84776F8C-9A47-4096-8F03-482EE85DD428}"/>
    <cellStyle name="Millares 6 3 2 2 3 2 2 2 4" xfId="42089" xr:uid="{798AEE10-6467-42BB-81EA-68DD8D88301A}"/>
    <cellStyle name="Millares 6 3 2 2 3 2 2 2 5" xfId="24584" xr:uid="{ECEBA7E3-39C0-49F4-ADD3-A666A974423A}"/>
    <cellStyle name="Millares 6 3 2 2 3 2 2 3" xfId="9266" xr:uid="{00000000-0005-0000-0000-00005A1A0000}"/>
    <cellStyle name="Millares 6 3 2 2 3 2 2 3 2" xfId="18019" xr:uid="{72CCCCBB-EC9B-4E11-BE9C-E708443DBC54}"/>
    <cellStyle name="Millares 6 3 2 2 3 2 2 3 2 2" xfId="53029" xr:uid="{1C07CFE5-C7B1-45D8-8701-50FC5E16FAA7}"/>
    <cellStyle name="Millares 6 3 2 2 3 2 2 3 2 3" xfId="35524" xr:uid="{4B359EDB-4604-4B02-ACA5-1D4080AA689F}"/>
    <cellStyle name="Millares 6 3 2 2 3 2 2 3 3" xfId="44277" xr:uid="{940F7AA2-101F-463A-A4C5-C5F6E5DF54D2}"/>
    <cellStyle name="Millares 6 3 2 2 3 2 2 3 4" xfId="26772" xr:uid="{34671DD9-F8F2-429D-AB44-E2CA30F2DA75}"/>
    <cellStyle name="Millares 6 3 2 2 3 2 2 4" xfId="13643" xr:uid="{4BEF31EF-EF00-4EA6-98B9-BA9F7E0B8188}"/>
    <cellStyle name="Millares 6 3 2 2 3 2 2 4 2" xfId="48653" xr:uid="{D883C494-0752-43E0-A91D-145FCE0F502D}"/>
    <cellStyle name="Millares 6 3 2 2 3 2 2 4 3" xfId="31148" xr:uid="{D053F598-7429-48E4-8014-46B8FEDAC01E}"/>
    <cellStyle name="Millares 6 3 2 2 3 2 2 5" xfId="39901" xr:uid="{7812D3A6-A0F9-42F0-BAE3-A91838AEE972}"/>
    <cellStyle name="Millares 6 3 2 2 3 2 2 6" xfId="22396" xr:uid="{E18A3899-90F7-498D-9C8A-161F8FE45904}"/>
    <cellStyle name="Millares 6 3 2 2 3 2 3" xfId="5983" xr:uid="{00000000-0005-0000-0000-00005B1A0000}"/>
    <cellStyle name="Millares 6 3 2 2 3 2 3 2" xfId="10360" xr:uid="{00000000-0005-0000-0000-00005C1A0000}"/>
    <cellStyle name="Millares 6 3 2 2 3 2 3 2 2" xfId="19113" xr:uid="{C8E1E3FF-6222-45B3-8AF2-F4877F93A09B}"/>
    <cellStyle name="Millares 6 3 2 2 3 2 3 2 2 2" xfId="54123" xr:uid="{6C20D383-E6E8-45E1-BE87-405D19D560A8}"/>
    <cellStyle name="Millares 6 3 2 2 3 2 3 2 2 3" xfId="36618" xr:uid="{6BE4CF3B-F089-49D3-8001-ABA680429AAF}"/>
    <cellStyle name="Millares 6 3 2 2 3 2 3 2 3" xfId="45371" xr:uid="{43645FDF-477A-48BE-9819-BAA6558049E1}"/>
    <cellStyle name="Millares 6 3 2 2 3 2 3 2 4" xfId="27866" xr:uid="{89F5D1FF-ED62-4A27-A9B2-93E3CFA29809}"/>
    <cellStyle name="Millares 6 3 2 2 3 2 3 3" xfId="14737" xr:uid="{D2158C48-A6B9-4471-9AAD-043EDDAD2EBF}"/>
    <cellStyle name="Millares 6 3 2 2 3 2 3 3 2" xfId="49747" xr:uid="{560DC240-1A30-494A-BF43-F1138C757ECD}"/>
    <cellStyle name="Millares 6 3 2 2 3 2 3 3 3" xfId="32242" xr:uid="{189F0B4A-C8AC-44A3-8574-5C202DD6ECE6}"/>
    <cellStyle name="Millares 6 3 2 2 3 2 3 4" xfId="40995" xr:uid="{BCC7E223-A2E1-48AC-8A31-0BED9CAE89DC}"/>
    <cellStyle name="Millares 6 3 2 2 3 2 3 5" xfId="23490" xr:uid="{3BAE0458-29C9-46F2-8061-42CD30A267FF}"/>
    <cellStyle name="Millares 6 3 2 2 3 2 4" xfId="8172" xr:uid="{00000000-0005-0000-0000-00005D1A0000}"/>
    <cellStyle name="Millares 6 3 2 2 3 2 4 2" xfId="16925" xr:uid="{D10AEF59-5C97-4230-91E0-7CC79A25A642}"/>
    <cellStyle name="Millares 6 3 2 2 3 2 4 2 2" xfId="51935" xr:uid="{2D493D9A-F200-4961-9E8A-FCA0D954094A}"/>
    <cellStyle name="Millares 6 3 2 2 3 2 4 2 3" xfId="34430" xr:uid="{7CF1E70B-4A0F-4D35-8D08-5EBC36E75ECC}"/>
    <cellStyle name="Millares 6 3 2 2 3 2 4 3" xfId="43183" xr:uid="{7FF6FEA4-6722-41F7-8CA1-9B89F524C48D}"/>
    <cellStyle name="Millares 6 3 2 2 3 2 4 4" xfId="25678" xr:uid="{CE603E49-BA19-47F7-A17F-427E49C5B805}"/>
    <cellStyle name="Millares 6 3 2 2 3 2 5" xfId="12549" xr:uid="{5D293792-8BD8-4F56-A4B4-870BC8363812}"/>
    <cellStyle name="Millares 6 3 2 2 3 2 5 2" xfId="47559" xr:uid="{87E5C420-ECA8-4E77-A751-00A9833CDBE2}"/>
    <cellStyle name="Millares 6 3 2 2 3 2 5 3" xfId="30054" xr:uid="{440C7A3F-76B8-40AA-9F19-0981CF83E16D}"/>
    <cellStyle name="Millares 6 3 2 2 3 2 6" xfId="38807" xr:uid="{296250BF-38AB-44D8-889A-DA6BA48EB115}"/>
    <cellStyle name="Millares 6 3 2 2 3 2 7" xfId="21302" xr:uid="{816B90DF-B615-49B7-BD5F-24D28EEB8BEA}"/>
    <cellStyle name="Millares 6 3 2 2 3 3" xfId="4340" xr:uid="{00000000-0005-0000-0000-00005E1A0000}"/>
    <cellStyle name="Millares 6 3 2 2 3 3 2" xfId="6529" xr:uid="{00000000-0005-0000-0000-00005F1A0000}"/>
    <cellStyle name="Millares 6 3 2 2 3 3 2 2" xfId="10906" xr:uid="{00000000-0005-0000-0000-0000601A0000}"/>
    <cellStyle name="Millares 6 3 2 2 3 3 2 2 2" xfId="19659" xr:uid="{BF96EA94-E587-4D8F-80AC-EE1275C17086}"/>
    <cellStyle name="Millares 6 3 2 2 3 3 2 2 2 2" xfId="54669" xr:uid="{78011630-EB8C-4E1D-9C80-8E6562A0BE56}"/>
    <cellStyle name="Millares 6 3 2 2 3 3 2 2 2 3" xfId="37164" xr:uid="{DC3A2695-C63F-4C26-BD32-FD27026AB747}"/>
    <cellStyle name="Millares 6 3 2 2 3 3 2 2 3" xfId="45917" xr:uid="{18F36D17-1E07-4684-993E-0F0ADAA0BCB1}"/>
    <cellStyle name="Millares 6 3 2 2 3 3 2 2 4" xfId="28412" xr:uid="{2A746FB0-A6F6-4426-8668-0668431D635F}"/>
    <cellStyle name="Millares 6 3 2 2 3 3 2 3" xfId="15283" xr:uid="{046C3B1D-C32B-45B5-A3C3-5C136300EF9F}"/>
    <cellStyle name="Millares 6 3 2 2 3 3 2 3 2" xfId="50293" xr:uid="{35212C59-1CD5-4EC4-8FEE-DCEEFDFF9E79}"/>
    <cellStyle name="Millares 6 3 2 2 3 3 2 3 3" xfId="32788" xr:uid="{FD8D6C76-88E9-4544-834D-038553EE773D}"/>
    <cellStyle name="Millares 6 3 2 2 3 3 2 4" xfId="41541" xr:uid="{DA7DCE41-EEFD-44AE-87E4-7FAD3C4DCF71}"/>
    <cellStyle name="Millares 6 3 2 2 3 3 2 5" xfId="24036" xr:uid="{1C3D43B0-FC12-45F8-B344-AC88292ADD8F}"/>
    <cellStyle name="Millares 6 3 2 2 3 3 3" xfId="8718" xr:uid="{00000000-0005-0000-0000-0000611A0000}"/>
    <cellStyle name="Millares 6 3 2 2 3 3 3 2" xfId="17471" xr:uid="{837331F0-F224-4C65-BF25-56256145FFE4}"/>
    <cellStyle name="Millares 6 3 2 2 3 3 3 2 2" xfId="52481" xr:uid="{B54C2703-96E7-413A-B68F-2044547A9855}"/>
    <cellStyle name="Millares 6 3 2 2 3 3 3 2 3" xfId="34976" xr:uid="{679F44EE-538E-455F-BF77-246C90141F52}"/>
    <cellStyle name="Millares 6 3 2 2 3 3 3 3" xfId="43729" xr:uid="{B4DDEDF2-3416-4B4E-AEAB-6E63F83A6C6D}"/>
    <cellStyle name="Millares 6 3 2 2 3 3 3 4" xfId="26224" xr:uid="{05C251AA-F32D-4C3C-B887-CA57BE6AEDD2}"/>
    <cellStyle name="Millares 6 3 2 2 3 3 4" xfId="13095" xr:uid="{C047FF9B-E91D-40F2-86EA-3A8C2E133795}"/>
    <cellStyle name="Millares 6 3 2 2 3 3 4 2" xfId="48105" xr:uid="{EE7C14DC-AF4A-4872-A45D-071A8B34F2EC}"/>
    <cellStyle name="Millares 6 3 2 2 3 3 4 3" xfId="30600" xr:uid="{BFAD3E7B-8FA8-43BD-B661-47EBFBF57969}"/>
    <cellStyle name="Millares 6 3 2 2 3 3 5" xfId="39353" xr:uid="{16F745EC-BCD3-46B5-B262-A90015D0EA45}"/>
    <cellStyle name="Millares 6 3 2 2 3 3 6" xfId="21848" xr:uid="{C8D15208-BA2D-4A35-BB87-140E17FB1A0E}"/>
    <cellStyle name="Millares 6 3 2 2 3 4" xfId="5435" xr:uid="{00000000-0005-0000-0000-0000621A0000}"/>
    <cellStyle name="Millares 6 3 2 2 3 4 2" xfId="9812" xr:uid="{00000000-0005-0000-0000-0000631A0000}"/>
    <cellStyle name="Millares 6 3 2 2 3 4 2 2" xfId="18565" xr:uid="{EED40D5A-1B3C-4BDD-B5C1-0D2B31C86240}"/>
    <cellStyle name="Millares 6 3 2 2 3 4 2 2 2" xfId="53575" xr:uid="{E6523F72-AF72-428B-8750-9831FE05D6CE}"/>
    <cellStyle name="Millares 6 3 2 2 3 4 2 2 3" xfId="36070" xr:uid="{8314649C-783E-4503-A1D7-A73F42B9AAFF}"/>
    <cellStyle name="Millares 6 3 2 2 3 4 2 3" xfId="44823" xr:uid="{62F57365-1AC8-4A08-99E5-F3D89CF1DB23}"/>
    <cellStyle name="Millares 6 3 2 2 3 4 2 4" xfId="27318" xr:uid="{2A217D4E-C7CD-434A-9C36-32B89F58AD7D}"/>
    <cellStyle name="Millares 6 3 2 2 3 4 3" xfId="14189" xr:uid="{948007B4-B9F0-47E0-90AB-2438AC3AAF9B}"/>
    <cellStyle name="Millares 6 3 2 2 3 4 3 2" xfId="49199" xr:uid="{5EDD1812-54BF-4CC5-A7F3-50ADDA53A09C}"/>
    <cellStyle name="Millares 6 3 2 2 3 4 3 3" xfId="31694" xr:uid="{D870415E-C7BB-4916-8C20-3043E70F3626}"/>
    <cellStyle name="Millares 6 3 2 2 3 4 4" xfId="40447" xr:uid="{C8C1D62D-9BD7-49E8-8A1C-007A89FDD01A}"/>
    <cellStyle name="Millares 6 3 2 2 3 4 5" xfId="22942" xr:uid="{0343845D-610E-4CFB-B75B-B247B32C8E9C}"/>
    <cellStyle name="Millares 6 3 2 2 3 5" xfId="7624" xr:uid="{00000000-0005-0000-0000-0000641A0000}"/>
    <cellStyle name="Millares 6 3 2 2 3 5 2" xfId="16377" xr:uid="{53287739-BB75-4421-BDAF-678A97C64721}"/>
    <cellStyle name="Millares 6 3 2 2 3 5 2 2" xfId="51387" xr:uid="{102EE3FB-2C44-4962-9D40-DCC73F58B193}"/>
    <cellStyle name="Millares 6 3 2 2 3 5 2 3" xfId="33882" xr:uid="{3D0FF4D1-E2B4-48E5-83EC-628C2C1D5D41}"/>
    <cellStyle name="Millares 6 3 2 2 3 5 3" xfId="42635" xr:uid="{FB6D0AF5-57E3-42BE-AC13-8246A1245F5D}"/>
    <cellStyle name="Millares 6 3 2 2 3 5 4" xfId="25130" xr:uid="{92967015-4BCC-4427-9D14-572216257727}"/>
    <cellStyle name="Millares 6 3 2 2 3 6" xfId="12001" xr:uid="{F0E919FE-6B27-4CF9-8046-AC23EB2066AF}"/>
    <cellStyle name="Millares 6 3 2 2 3 6 2" xfId="47011" xr:uid="{298ADD2D-4C9E-43EA-A620-6E1AAA859B86}"/>
    <cellStyle name="Millares 6 3 2 2 3 6 3" xfId="29506" xr:uid="{DE6B01C0-2F95-4045-B6EA-EFEB247A9C32}"/>
    <cellStyle name="Millares 6 3 2 2 3 7" xfId="38259" xr:uid="{3DAAC5CC-9E60-4FAF-A65F-55661FC82F10}"/>
    <cellStyle name="Millares 6 3 2 2 3 8" xfId="20754" xr:uid="{FC90E4FA-77D2-4FA4-ABE1-D0FB93C11613}"/>
    <cellStyle name="Millares 6 3 2 2 4" xfId="3518" xr:uid="{00000000-0005-0000-0000-0000651A0000}"/>
    <cellStyle name="Millares 6 3 2 2 4 2" xfId="4614" xr:uid="{00000000-0005-0000-0000-0000661A0000}"/>
    <cellStyle name="Millares 6 3 2 2 4 2 2" xfId="6803" xr:uid="{00000000-0005-0000-0000-0000671A0000}"/>
    <cellStyle name="Millares 6 3 2 2 4 2 2 2" xfId="11180" xr:uid="{00000000-0005-0000-0000-0000681A0000}"/>
    <cellStyle name="Millares 6 3 2 2 4 2 2 2 2" xfId="19933" xr:uid="{1EFC1DAA-26C1-4E65-AB86-3A6219FBF9B6}"/>
    <cellStyle name="Millares 6 3 2 2 4 2 2 2 2 2" xfId="54943" xr:uid="{D11F1DEF-F54D-4482-B44E-DED431D5F7BE}"/>
    <cellStyle name="Millares 6 3 2 2 4 2 2 2 2 3" xfId="37438" xr:uid="{0E0480A5-D844-4B9A-86BD-91F31D2B8559}"/>
    <cellStyle name="Millares 6 3 2 2 4 2 2 2 3" xfId="46191" xr:uid="{5E232ACA-9D09-4C9B-800A-A1D9E43697FB}"/>
    <cellStyle name="Millares 6 3 2 2 4 2 2 2 4" xfId="28686" xr:uid="{751DAE7C-3C73-4A48-A9BD-7FCFDC70EB43}"/>
    <cellStyle name="Millares 6 3 2 2 4 2 2 3" xfId="15557" xr:uid="{A82FBC9A-814C-4E05-B858-857304CD84EF}"/>
    <cellStyle name="Millares 6 3 2 2 4 2 2 3 2" xfId="50567" xr:uid="{BE5F97FA-448A-4FEB-8738-660C15F8A3DE}"/>
    <cellStyle name="Millares 6 3 2 2 4 2 2 3 3" xfId="33062" xr:uid="{C5C34661-08AB-41A3-B52A-5E8D44368508}"/>
    <cellStyle name="Millares 6 3 2 2 4 2 2 4" xfId="41815" xr:uid="{AF58D354-9D1B-4FEF-A2BE-67C984187309}"/>
    <cellStyle name="Millares 6 3 2 2 4 2 2 5" xfId="24310" xr:uid="{397A374B-6613-4715-ACA5-182B15534944}"/>
    <cellStyle name="Millares 6 3 2 2 4 2 3" xfId="8992" xr:uid="{00000000-0005-0000-0000-0000691A0000}"/>
    <cellStyle name="Millares 6 3 2 2 4 2 3 2" xfId="17745" xr:uid="{4C326A21-D517-4D3E-8E89-826A7EC05337}"/>
    <cellStyle name="Millares 6 3 2 2 4 2 3 2 2" xfId="52755" xr:uid="{7A6849FB-2B8E-4CC9-931E-1D4528929F8D}"/>
    <cellStyle name="Millares 6 3 2 2 4 2 3 2 3" xfId="35250" xr:uid="{8C4C8716-54F9-46AC-8509-F3E47CF255EF}"/>
    <cellStyle name="Millares 6 3 2 2 4 2 3 3" xfId="44003" xr:uid="{DD042C5B-4698-44E4-8372-80BF402FCBF6}"/>
    <cellStyle name="Millares 6 3 2 2 4 2 3 4" xfId="26498" xr:uid="{9DF03598-65CB-4F8C-A64A-38ED2A254EBC}"/>
    <cellStyle name="Millares 6 3 2 2 4 2 4" xfId="13369" xr:uid="{804D4FEC-A23C-44E2-8245-ED4D758DED75}"/>
    <cellStyle name="Millares 6 3 2 2 4 2 4 2" xfId="48379" xr:uid="{0B4C4331-116D-4244-B0C6-2C8EBCFB8C21}"/>
    <cellStyle name="Millares 6 3 2 2 4 2 4 3" xfId="30874" xr:uid="{7A6A75A8-F8A3-47A1-918F-38CC445CB4DA}"/>
    <cellStyle name="Millares 6 3 2 2 4 2 5" xfId="39627" xr:uid="{8E47E4AE-595B-4BD7-840A-E45BEBD5F01A}"/>
    <cellStyle name="Millares 6 3 2 2 4 2 6" xfId="22122" xr:uid="{586D11F0-475D-4E0C-BF6B-E73370003981}"/>
    <cellStyle name="Millares 6 3 2 2 4 3" xfId="5709" xr:uid="{00000000-0005-0000-0000-00006A1A0000}"/>
    <cellStyle name="Millares 6 3 2 2 4 3 2" xfId="10086" xr:uid="{00000000-0005-0000-0000-00006B1A0000}"/>
    <cellStyle name="Millares 6 3 2 2 4 3 2 2" xfId="18839" xr:uid="{DE7D89BA-DD0C-4623-A0DF-34206C6762FB}"/>
    <cellStyle name="Millares 6 3 2 2 4 3 2 2 2" xfId="53849" xr:uid="{6BBD48E0-E4E7-48E7-B93B-2597A805F0B7}"/>
    <cellStyle name="Millares 6 3 2 2 4 3 2 2 3" xfId="36344" xr:uid="{EDD0B978-71F1-41ED-9291-3244C5BF9369}"/>
    <cellStyle name="Millares 6 3 2 2 4 3 2 3" xfId="45097" xr:uid="{3820FA34-0FE5-43AB-9D24-F9C80974E2D5}"/>
    <cellStyle name="Millares 6 3 2 2 4 3 2 4" xfId="27592" xr:uid="{C3E906FD-A67C-4559-BFE7-F4AA355B3D0E}"/>
    <cellStyle name="Millares 6 3 2 2 4 3 3" xfId="14463" xr:uid="{0B0CAD64-3F31-43D8-8BCD-3EBE3A74D58E}"/>
    <cellStyle name="Millares 6 3 2 2 4 3 3 2" xfId="49473" xr:uid="{ED5B7D40-79DC-4E64-A9DB-91F27277998E}"/>
    <cellStyle name="Millares 6 3 2 2 4 3 3 3" xfId="31968" xr:uid="{836A96A3-6A30-47EB-953E-EF6F135681C8}"/>
    <cellStyle name="Millares 6 3 2 2 4 3 4" xfId="40721" xr:uid="{062A978B-8402-4CA8-9899-08FDA36B8A17}"/>
    <cellStyle name="Millares 6 3 2 2 4 3 5" xfId="23216" xr:uid="{092769A6-77BC-4397-BD22-ED1F6DCAE9F5}"/>
    <cellStyle name="Millares 6 3 2 2 4 4" xfId="7898" xr:uid="{00000000-0005-0000-0000-00006C1A0000}"/>
    <cellStyle name="Millares 6 3 2 2 4 4 2" xfId="16651" xr:uid="{B39446D1-055E-4114-B6D9-56C91ADA113B}"/>
    <cellStyle name="Millares 6 3 2 2 4 4 2 2" xfId="51661" xr:uid="{49593747-ED48-46CB-924C-7F2C842432A9}"/>
    <cellStyle name="Millares 6 3 2 2 4 4 2 3" xfId="34156" xr:uid="{0ED16B86-51CE-4EE6-B10C-89D5CF13EA36}"/>
    <cellStyle name="Millares 6 3 2 2 4 4 3" xfId="42909" xr:uid="{B643DA99-1358-4D25-B5AF-B5A0F8F5E87F}"/>
    <cellStyle name="Millares 6 3 2 2 4 4 4" xfId="25404" xr:uid="{27D446E6-9553-4F51-9A54-E678D9D0A4AB}"/>
    <cellStyle name="Millares 6 3 2 2 4 5" xfId="12275" xr:uid="{12DBBE6E-8949-4205-851C-F194E4B814C6}"/>
    <cellStyle name="Millares 6 3 2 2 4 5 2" xfId="47285" xr:uid="{4C328B02-9D14-4153-A546-E3C6895F6EC8}"/>
    <cellStyle name="Millares 6 3 2 2 4 5 3" xfId="29780" xr:uid="{0489FAF5-59FF-4B28-8C40-9D55CBE5AC33}"/>
    <cellStyle name="Millares 6 3 2 2 4 6" xfId="38533" xr:uid="{2748828B-BC4E-44E7-8A0E-531C1D2676CB}"/>
    <cellStyle name="Millares 6 3 2 2 4 7" xfId="21028" xr:uid="{DDC10583-BBED-47AB-BFE1-7523A101C71A}"/>
    <cellStyle name="Millares 6 3 2 2 5" xfId="4066" xr:uid="{00000000-0005-0000-0000-00006D1A0000}"/>
    <cellStyle name="Millares 6 3 2 2 5 2" xfId="6255" xr:uid="{00000000-0005-0000-0000-00006E1A0000}"/>
    <cellStyle name="Millares 6 3 2 2 5 2 2" xfId="10632" xr:uid="{00000000-0005-0000-0000-00006F1A0000}"/>
    <cellStyle name="Millares 6 3 2 2 5 2 2 2" xfId="19385" xr:uid="{C094FB9E-F0B6-4E27-B184-D408272C9D20}"/>
    <cellStyle name="Millares 6 3 2 2 5 2 2 2 2" xfId="54395" xr:uid="{B99E06DD-5045-40F0-8851-CC4DACBDFE47}"/>
    <cellStyle name="Millares 6 3 2 2 5 2 2 2 3" xfId="36890" xr:uid="{1C23EEFA-E970-49D4-B10A-4C9C55BF0F33}"/>
    <cellStyle name="Millares 6 3 2 2 5 2 2 3" xfId="45643" xr:uid="{C9BB6EF4-5B09-40B2-86E1-F90F6AD52746}"/>
    <cellStyle name="Millares 6 3 2 2 5 2 2 4" xfId="28138" xr:uid="{26A680F6-F090-4B82-B1EE-6E28375108A8}"/>
    <cellStyle name="Millares 6 3 2 2 5 2 3" xfId="15009" xr:uid="{7BF1A507-90E1-4858-8ABA-AB73C259FDD7}"/>
    <cellStyle name="Millares 6 3 2 2 5 2 3 2" xfId="50019" xr:uid="{CE68A133-9FB0-4C83-A7B2-81C47F8CCE78}"/>
    <cellStyle name="Millares 6 3 2 2 5 2 3 3" xfId="32514" xr:uid="{471883CB-29C3-4A8F-8BB3-5F3070D9D55A}"/>
    <cellStyle name="Millares 6 3 2 2 5 2 4" xfId="41267" xr:uid="{AC478672-CB2D-48B6-B25F-7933EFC120F3}"/>
    <cellStyle name="Millares 6 3 2 2 5 2 5" xfId="23762" xr:uid="{54DB3FE4-CF4D-49FE-BD01-DED2E9E4595D}"/>
    <cellStyle name="Millares 6 3 2 2 5 3" xfId="8444" xr:uid="{00000000-0005-0000-0000-0000701A0000}"/>
    <cellStyle name="Millares 6 3 2 2 5 3 2" xfId="17197" xr:uid="{28306CAD-04CE-4C91-BFE9-6B5F058D2A6E}"/>
    <cellStyle name="Millares 6 3 2 2 5 3 2 2" xfId="52207" xr:uid="{F84614B0-1F37-4CC6-BB38-317C9238594C}"/>
    <cellStyle name="Millares 6 3 2 2 5 3 2 3" xfId="34702" xr:uid="{C42B6416-C206-4C4F-A09D-A5DC45C32234}"/>
    <cellStyle name="Millares 6 3 2 2 5 3 3" xfId="43455" xr:uid="{EF8C8EB4-E845-4131-9897-A4C121CDC16C}"/>
    <cellStyle name="Millares 6 3 2 2 5 3 4" xfId="25950" xr:uid="{FF8D9A69-6D47-4E89-9050-836DC1A772CF}"/>
    <cellStyle name="Millares 6 3 2 2 5 4" xfId="12821" xr:uid="{D8C0977C-BC2E-4632-96AC-892B4CAB84E4}"/>
    <cellStyle name="Millares 6 3 2 2 5 4 2" xfId="47831" xr:uid="{7B7F61E4-91CC-45B2-B805-0671C2B052BC}"/>
    <cellStyle name="Millares 6 3 2 2 5 4 3" xfId="30326" xr:uid="{AF456899-BB96-433E-8AAE-3CE3E0710611}"/>
    <cellStyle name="Millares 6 3 2 2 5 5" xfId="39079" xr:uid="{ACB92939-032B-48A7-8F3D-ECFE10C9B9DE}"/>
    <cellStyle name="Millares 6 3 2 2 5 6" xfId="21574" xr:uid="{51E22DD5-8E22-47A4-AD5B-EA7F51931A84}"/>
    <cellStyle name="Millares 6 3 2 2 6" xfId="5161" xr:uid="{00000000-0005-0000-0000-0000711A0000}"/>
    <cellStyle name="Millares 6 3 2 2 6 2" xfId="9538" xr:uid="{00000000-0005-0000-0000-0000721A0000}"/>
    <cellStyle name="Millares 6 3 2 2 6 2 2" xfId="18291" xr:uid="{6A819051-0E9B-491A-A3EB-FABEFB2ED2B3}"/>
    <cellStyle name="Millares 6 3 2 2 6 2 2 2" xfId="53301" xr:uid="{61E8D459-71AC-4EE9-8244-AA86CCC85FC0}"/>
    <cellStyle name="Millares 6 3 2 2 6 2 2 3" xfId="35796" xr:uid="{78B4A80F-2FB6-4590-8C65-D337A38E0B2F}"/>
    <cellStyle name="Millares 6 3 2 2 6 2 3" xfId="44549" xr:uid="{7E778D5C-EEA1-40FD-94B3-4843430FBDE4}"/>
    <cellStyle name="Millares 6 3 2 2 6 2 4" xfId="27044" xr:uid="{80A8B969-76A6-4984-A962-F18C37202955}"/>
    <cellStyle name="Millares 6 3 2 2 6 3" xfId="13915" xr:uid="{B504D385-19C0-491E-983E-7A19B8F9469B}"/>
    <cellStyle name="Millares 6 3 2 2 6 3 2" xfId="48925" xr:uid="{B0A2CE12-ED9C-47C0-A3C2-BABEFBD75D8D}"/>
    <cellStyle name="Millares 6 3 2 2 6 3 3" xfId="31420" xr:uid="{BCD80FAD-A05B-4B96-9F36-D1063377F42E}"/>
    <cellStyle name="Millares 6 3 2 2 6 4" xfId="40173" xr:uid="{42F1CB3C-FC32-42DF-80E2-8EA6BC48B058}"/>
    <cellStyle name="Millares 6 3 2 2 6 5" xfId="22668" xr:uid="{417F24CA-1081-43C0-8B1F-476BCAD03B99}"/>
    <cellStyle name="Millares 6 3 2 2 7" xfId="7350" xr:uid="{00000000-0005-0000-0000-0000731A0000}"/>
    <cellStyle name="Millares 6 3 2 2 7 2" xfId="16103" xr:uid="{E138ED31-79EA-40B0-938C-A48D67B9FFA9}"/>
    <cellStyle name="Millares 6 3 2 2 7 2 2" xfId="51113" xr:uid="{CD969BDD-A1DC-463F-A176-CCBFBAA8F166}"/>
    <cellStyle name="Millares 6 3 2 2 7 2 3" xfId="33608" xr:uid="{4EA05E17-56CE-4CF3-B18B-99CD3C1ED391}"/>
    <cellStyle name="Millares 6 3 2 2 7 3" xfId="42361" xr:uid="{3DCBA260-33DC-4ED9-907E-1F5EABB9F315}"/>
    <cellStyle name="Millares 6 3 2 2 7 4" xfId="24856" xr:uid="{CB731D37-A8DE-4349-8943-9F5FA1FAE449}"/>
    <cellStyle name="Millares 6 3 2 2 8" xfId="11727" xr:uid="{603CF3E4-7B1A-41F2-8EB3-4990694E8DDA}"/>
    <cellStyle name="Millares 6 3 2 2 8 2" xfId="46737" xr:uid="{BB344125-902F-4D1C-A0A4-BB148CCF188B}"/>
    <cellStyle name="Millares 6 3 2 2 8 3" xfId="29232" xr:uid="{A33DDDDB-0A66-4107-BE25-81121DD862B9}"/>
    <cellStyle name="Millares 6 3 2 2 9" xfId="37985" xr:uid="{C8298C35-8526-46B7-AF04-7696D666D001}"/>
    <cellStyle name="Millares 6 3 2 3" xfId="3018" xr:uid="{00000000-0005-0000-0000-0000741A0000}"/>
    <cellStyle name="Millares 6 3 2 3 2" xfId="3294" xr:uid="{00000000-0005-0000-0000-0000751A0000}"/>
    <cellStyle name="Millares 6 3 2 3 2 2" xfId="3847" xr:uid="{00000000-0005-0000-0000-0000761A0000}"/>
    <cellStyle name="Millares 6 3 2 3 2 2 2" xfId="4943" xr:uid="{00000000-0005-0000-0000-0000771A0000}"/>
    <cellStyle name="Millares 6 3 2 3 2 2 2 2" xfId="7132" xr:uid="{00000000-0005-0000-0000-0000781A0000}"/>
    <cellStyle name="Millares 6 3 2 3 2 2 2 2 2" xfId="11509" xr:uid="{00000000-0005-0000-0000-0000791A0000}"/>
    <cellStyle name="Millares 6 3 2 3 2 2 2 2 2 2" xfId="20262" xr:uid="{16B29FAE-E3C3-47F8-8D29-BF7A342FDEE1}"/>
    <cellStyle name="Millares 6 3 2 3 2 2 2 2 2 2 2" xfId="55272" xr:uid="{DEAED631-69F4-41AE-96B8-D708594BA8D3}"/>
    <cellStyle name="Millares 6 3 2 3 2 2 2 2 2 2 3" xfId="37767" xr:uid="{565BA7AB-6C72-4C19-BE6B-EE8071E3D0C0}"/>
    <cellStyle name="Millares 6 3 2 3 2 2 2 2 2 3" xfId="46520" xr:uid="{801761A5-18A2-4832-B470-A55B3D7BBEC6}"/>
    <cellStyle name="Millares 6 3 2 3 2 2 2 2 2 4" xfId="29015" xr:uid="{95C9AFB2-B2F2-4318-BC4E-3FF2BF5F1871}"/>
    <cellStyle name="Millares 6 3 2 3 2 2 2 2 3" xfId="15886" xr:uid="{9D678BE8-D6A7-4E17-BDC9-0E03F5E7ED1E}"/>
    <cellStyle name="Millares 6 3 2 3 2 2 2 2 3 2" xfId="50896" xr:uid="{0718EAB3-7703-4A3D-B7BD-FBCD97DD9634}"/>
    <cellStyle name="Millares 6 3 2 3 2 2 2 2 3 3" xfId="33391" xr:uid="{5EE1080E-76D3-4903-B01A-1DB938AE0B5B}"/>
    <cellStyle name="Millares 6 3 2 3 2 2 2 2 4" xfId="42144" xr:uid="{140C939E-8FC2-4FEB-B4FD-F7AAD3764DB9}"/>
    <cellStyle name="Millares 6 3 2 3 2 2 2 2 5" xfId="24639" xr:uid="{4E6ED69E-05D0-448D-8A35-67EC913FC41A}"/>
    <cellStyle name="Millares 6 3 2 3 2 2 2 3" xfId="9321" xr:uid="{00000000-0005-0000-0000-00007A1A0000}"/>
    <cellStyle name="Millares 6 3 2 3 2 2 2 3 2" xfId="18074" xr:uid="{DC7FEE0B-72CD-421A-88D2-7F4DBB7651E3}"/>
    <cellStyle name="Millares 6 3 2 3 2 2 2 3 2 2" xfId="53084" xr:uid="{3E22EE25-01B3-491E-AD6E-97BDEDC34B4B}"/>
    <cellStyle name="Millares 6 3 2 3 2 2 2 3 2 3" xfId="35579" xr:uid="{1EEEB6D7-3483-4679-8F96-331F625031BC}"/>
    <cellStyle name="Millares 6 3 2 3 2 2 2 3 3" xfId="44332" xr:uid="{F053E0D9-F266-4742-8315-5C901C598C19}"/>
    <cellStyle name="Millares 6 3 2 3 2 2 2 3 4" xfId="26827" xr:uid="{A71DC810-AA84-4EC0-ACF9-B5610A766047}"/>
    <cellStyle name="Millares 6 3 2 3 2 2 2 4" xfId="13698" xr:uid="{52155124-3EDA-461D-B967-37A6CDE70222}"/>
    <cellStyle name="Millares 6 3 2 3 2 2 2 4 2" xfId="48708" xr:uid="{A50F1BE3-BC06-4D2E-9A78-735D5F8FB61B}"/>
    <cellStyle name="Millares 6 3 2 3 2 2 2 4 3" xfId="31203" xr:uid="{511EBBF3-630E-44C5-BA8B-FE7C2278C4CC}"/>
    <cellStyle name="Millares 6 3 2 3 2 2 2 5" xfId="39956" xr:uid="{FC88B7DB-CA79-44BE-A315-E64DAB333B9F}"/>
    <cellStyle name="Millares 6 3 2 3 2 2 2 6" xfId="22451" xr:uid="{2EF22D7D-B6AD-4131-BDC1-7D7C889ED51B}"/>
    <cellStyle name="Millares 6 3 2 3 2 2 3" xfId="6038" xr:uid="{00000000-0005-0000-0000-00007B1A0000}"/>
    <cellStyle name="Millares 6 3 2 3 2 2 3 2" xfId="10415" xr:uid="{00000000-0005-0000-0000-00007C1A0000}"/>
    <cellStyle name="Millares 6 3 2 3 2 2 3 2 2" xfId="19168" xr:uid="{A3DC2008-F63F-4454-B8C1-9C644BDC3970}"/>
    <cellStyle name="Millares 6 3 2 3 2 2 3 2 2 2" xfId="54178" xr:uid="{EC5946ED-45D3-4064-96BE-6C646ADB1368}"/>
    <cellStyle name="Millares 6 3 2 3 2 2 3 2 2 3" xfId="36673" xr:uid="{8B0E3ABB-1733-44E0-B5E1-26031BE4AA6F}"/>
    <cellStyle name="Millares 6 3 2 3 2 2 3 2 3" xfId="45426" xr:uid="{8E2C52E7-CE18-4BBB-A8DB-BE6A18DE023A}"/>
    <cellStyle name="Millares 6 3 2 3 2 2 3 2 4" xfId="27921" xr:uid="{5CD5384B-401E-4614-ABBE-2F55F7E03243}"/>
    <cellStyle name="Millares 6 3 2 3 2 2 3 3" xfId="14792" xr:uid="{B05141D3-2DEF-41E7-B814-F75B99B4B425}"/>
    <cellStyle name="Millares 6 3 2 3 2 2 3 3 2" xfId="49802" xr:uid="{578EC0B9-627E-4310-A93D-60C1EBE380EC}"/>
    <cellStyle name="Millares 6 3 2 3 2 2 3 3 3" xfId="32297" xr:uid="{AA1AEE42-3FEA-4DCB-89CF-2D2F85D74902}"/>
    <cellStyle name="Millares 6 3 2 3 2 2 3 4" xfId="41050" xr:uid="{224973EC-3315-474B-97CA-B72DD7189713}"/>
    <cellStyle name="Millares 6 3 2 3 2 2 3 5" xfId="23545" xr:uid="{F40FD614-D387-42C8-92DF-45A2C046B0FE}"/>
    <cellStyle name="Millares 6 3 2 3 2 2 4" xfId="8227" xr:uid="{00000000-0005-0000-0000-00007D1A0000}"/>
    <cellStyle name="Millares 6 3 2 3 2 2 4 2" xfId="16980" xr:uid="{7F0A1300-94B9-4733-9ADC-53C74B01E838}"/>
    <cellStyle name="Millares 6 3 2 3 2 2 4 2 2" xfId="51990" xr:uid="{39BD0216-5F29-40FE-83ED-D377537E6B8C}"/>
    <cellStyle name="Millares 6 3 2 3 2 2 4 2 3" xfId="34485" xr:uid="{42D1D01E-105E-4A93-917E-B8C1C5880BEB}"/>
    <cellStyle name="Millares 6 3 2 3 2 2 4 3" xfId="43238" xr:uid="{A355AC7F-CBD6-4DB8-ACCD-15110988FD4E}"/>
    <cellStyle name="Millares 6 3 2 3 2 2 4 4" xfId="25733" xr:uid="{513C99C0-4601-4FA7-B511-BAA6968E2566}"/>
    <cellStyle name="Millares 6 3 2 3 2 2 5" xfId="12604" xr:uid="{4CDAE56A-60E3-4114-BD3B-E89878888840}"/>
    <cellStyle name="Millares 6 3 2 3 2 2 5 2" xfId="47614" xr:uid="{194DE854-E846-4336-9C4A-B4B28835415A}"/>
    <cellStyle name="Millares 6 3 2 3 2 2 5 3" xfId="30109" xr:uid="{69FC6384-9C1F-449A-A2A2-3EDE0AE6C065}"/>
    <cellStyle name="Millares 6 3 2 3 2 2 6" xfId="38862" xr:uid="{E2E0B0BF-B5E4-4C35-ADA6-8C1A9D4507AB}"/>
    <cellStyle name="Millares 6 3 2 3 2 2 7" xfId="21357" xr:uid="{BE70B395-DE85-4DE8-81A2-81135C9FBEF8}"/>
    <cellStyle name="Millares 6 3 2 3 2 3" xfId="4395" xr:uid="{00000000-0005-0000-0000-00007E1A0000}"/>
    <cellStyle name="Millares 6 3 2 3 2 3 2" xfId="6584" xr:uid="{00000000-0005-0000-0000-00007F1A0000}"/>
    <cellStyle name="Millares 6 3 2 3 2 3 2 2" xfId="10961" xr:uid="{00000000-0005-0000-0000-0000801A0000}"/>
    <cellStyle name="Millares 6 3 2 3 2 3 2 2 2" xfId="19714" xr:uid="{AEB00793-3C0A-490A-8497-BC4F77FA827E}"/>
    <cellStyle name="Millares 6 3 2 3 2 3 2 2 2 2" xfId="54724" xr:uid="{35CE7CD6-34F0-4F2A-A8B8-B5A01FC8BC41}"/>
    <cellStyle name="Millares 6 3 2 3 2 3 2 2 2 3" xfId="37219" xr:uid="{DC6B4172-9A3D-44B5-82C4-67C53CD37C85}"/>
    <cellStyle name="Millares 6 3 2 3 2 3 2 2 3" xfId="45972" xr:uid="{685314BE-6133-4B69-8978-7A86CFAC8859}"/>
    <cellStyle name="Millares 6 3 2 3 2 3 2 2 4" xfId="28467" xr:uid="{40FE4E3D-5122-4160-927F-CA9CFFDAA744}"/>
    <cellStyle name="Millares 6 3 2 3 2 3 2 3" xfId="15338" xr:uid="{D0428AB2-FAEF-4C3B-A209-92749B2BBE50}"/>
    <cellStyle name="Millares 6 3 2 3 2 3 2 3 2" xfId="50348" xr:uid="{F157305E-374B-465C-8E77-722F3C575141}"/>
    <cellStyle name="Millares 6 3 2 3 2 3 2 3 3" xfId="32843" xr:uid="{499E7ABC-DFDD-4480-B439-80DAD098122D}"/>
    <cellStyle name="Millares 6 3 2 3 2 3 2 4" xfId="41596" xr:uid="{7FF90122-8D99-47BF-BB11-2581D489C946}"/>
    <cellStyle name="Millares 6 3 2 3 2 3 2 5" xfId="24091" xr:uid="{6C173B6C-18BD-46A2-B611-BD9DEE817F4C}"/>
    <cellStyle name="Millares 6 3 2 3 2 3 3" xfId="8773" xr:uid="{00000000-0005-0000-0000-0000811A0000}"/>
    <cellStyle name="Millares 6 3 2 3 2 3 3 2" xfId="17526" xr:uid="{CC23B934-9B0D-44DB-84D4-DC30FC7104D7}"/>
    <cellStyle name="Millares 6 3 2 3 2 3 3 2 2" xfId="52536" xr:uid="{EB3D1AC9-1DA9-48A2-B106-EF24B0772F6E}"/>
    <cellStyle name="Millares 6 3 2 3 2 3 3 2 3" xfId="35031" xr:uid="{937045F6-79D2-4C5B-B220-37C0B6E7F381}"/>
    <cellStyle name="Millares 6 3 2 3 2 3 3 3" xfId="43784" xr:uid="{58955C0E-744B-42A7-9426-765BA6C5C6A7}"/>
    <cellStyle name="Millares 6 3 2 3 2 3 3 4" xfId="26279" xr:uid="{46981C98-4FE3-43DB-9982-73DF053E1131}"/>
    <cellStyle name="Millares 6 3 2 3 2 3 4" xfId="13150" xr:uid="{CB9DC1FF-09D3-44F4-8DC6-D1A72D83A1CE}"/>
    <cellStyle name="Millares 6 3 2 3 2 3 4 2" xfId="48160" xr:uid="{FEDCEFF1-8B5A-4918-99C5-6230DA705EB6}"/>
    <cellStyle name="Millares 6 3 2 3 2 3 4 3" xfId="30655" xr:uid="{EB4AEDFC-C58D-473B-8834-F9C5F0427A90}"/>
    <cellStyle name="Millares 6 3 2 3 2 3 5" xfId="39408" xr:uid="{76B95D05-4594-47B0-8C2F-9B0E560ADB04}"/>
    <cellStyle name="Millares 6 3 2 3 2 3 6" xfId="21903" xr:uid="{47D9EA55-5812-488B-AFB4-1474DED7EB36}"/>
    <cellStyle name="Millares 6 3 2 3 2 4" xfId="5490" xr:uid="{00000000-0005-0000-0000-0000821A0000}"/>
    <cellStyle name="Millares 6 3 2 3 2 4 2" xfId="9867" xr:uid="{00000000-0005-0000-0000-0000831A0000}"/>
    <cellStyle name="Millares 6 3 2 3 2 4 2 2" xfId="18620" xr:uid="{152C406B-3688-4F54-B547-DFE28FA85CFB}"/>
    <cellStyle name="Millares 6 3 2 3 2 4 2 2 2" xfId="53630" xr:uid="{9371680B-29A8-4797-A966-FE726E3DDC30}"/>
    <cellStyle name="Millares 6 3 2 3 2 4 2 2 3" xfId="36125" xr:uid="{1950E27D-4C13-4F48-B5F7-A22661CA8ECC}"/>
    <cellStyle name="Millares 6 3 2 3 2 4 2 3" xfId="44878" xr:uid="{6C726F69-FF08-433A-B7B2-6758002EC93A}"/>
    <cellStyle name="Millares 6 3 2 3 2 4 2 4" xfId="27373" xr:uid="{74559FED-4F8F-4427-9CB2-53CB53FBA009}"/>
    <cellStyle name="Millares 6 3 2 3 2 4 3" xfId="14244" xr:uid="{60A4D6FA-1999-4B56-94A5-FC58F3C8A352}"/>
    <cellStyle name="Millares 6 3 2 3 2 4 3 2" xfId="49254" xr:uid="{8BC0C8EA-01D0-4BDC-8516-6287CC4DD231}"/>
    <cellStyle name="Millares 6 3 2 3 2 4 3 3" xfId="31749" xr:uid="{75EF472A-2262-40A3-B2CE-E677415DD885}"/>
    <cellStyle name="Millares 6 3 2 3 2 4 4" xfId="40502" xr:uid="{97EE3C44-4A73-4FCD-BFFB-85FF6BAD2207}"/>
    <cellStyle name="Millares 6 3 2 3 2 4 5" xfId="22997" xr:uid="{A3232AD6-FB37-46F7-A136-C4318366884D}"/>
    <cellStyle name="Millares 6 3 2 3 2 5" xfId="7679" xr:uid="{00000000-0005-0000-0000-0000841A0000}"/>
    <cellStyle name="Millares 6 3 2 3 2 5 2" xfId="16432" xr:uid="{33E9A895-DFAA-4694-8DD4-ABAC9711ED35}"/>
    <cellStyle name="Millares 6 3 2 3 2 5 2 2" xfId="51442" xr:uid="{A64B2719-C7FA-4D73-B164-C99A24D60CA2}"/>
    <cellStyle name="Millares 6 3 2 3 2 5 2 3" xfId="33937" xr:uid="{38D04E5C-C4C9-4766-80E3-C23D14D863D9}"/>
    <cellStyle name="Millares 6 3 2 3 2 5 3" xfId="42690" xr:uid="{69BF9053-1695-4D08-8FE7-0F2A40481353}"/>
    <cellStyle name="Millares 6 3 2 3 2 5 4" xfId="25185" xr:uid="{112A3953-7AE7-4FD3-8B5A-DEB240991CCC}"/>
    <cellStyle name="Millares 6 3 2 3 2 6" xfId="12056" xr:uid="{FE9F7222-2062-44E1-940B-FCCE9B16EEDE}"/>
    <cellStyle name="Millares 6 3 2 3 2 6 2" xfId="47066" xr:uid="{953E44BA-50F6-4811-9652-5FD20EFE425E}"/>
    <cellStyle name="Millares 6 3 2 3 2 6 3" xfId="29561" xr:uid="{F8679112-1D73-4454-88CA-CCC409A095EF}"/>
    <cellStyle name="Millares 6 3 2 3 2 7" xfId="38314" xr:uid="{4B284C4C-3809-4926-99E2-FF72541C2CC1}"/>
    <cellStyle name="Millares 6 3 2 3 2 8" xfId="20809" xr:uid="{8EF5814E-C370-4743-88B0-E08A7069A14A}"/>
    <cellStyle name="Millares 6 3 2 3 3" xfId="3573" xr:uid="{00000000-0005-0000-0000-0000851A0000}"/>
    <cellStyle name="Millares 6 3 2 3 3 2" xfId="4669" xr:uid="{00000000-0005-0000-0000-0000861A0000}"/>
    <cellStyle name="Millares 6 3 2 3 3 2 2" xfId="6858" xr:uid="{00000000-0005-0000-0000-0000871A0000}"/>
    <cellStyle name="Millares 6 3 2 3 3 2 2 2" xfId="11235" xr:uid="{00000000-0005-0000-0000-0000881A0000}"/>
    <cellStyle name="Millares 6 3 2 3 3 2 2 2 2" xfId="19988" xr:uid="{C1A171A0-EF18-4E67-A71C-F96D10A59887}"/>
    <cellStyle name="Millares 6 3 2 3 3 2 2 2 2 2" xfId="54998" xr:uid="{660CCF73-DD69-45FB-A9CE-9B6E9D12FD9E}"/>
    <cellStyle name="Millares 6 3 2 3 3 2 2 2 2 3" xfId="37493" xr:uid="{B095A12A-16CB-45A6-BCE7-E12ABAEADC48}"/>
    <cellStyle name="Millares 6 3 2 3 3 2 2 2 3" xfId="46246" xr:uid="{555EDE31-A29F-4107-8822-418AFE2544D1}"/>
    <cellStyle name="Millares 6 3 2 3 3 2 2 2 4" xfId="28741" xr:uid="{22F218D0-96CB-48DA-ACD9-33D61AF47E74}"/>
    <cellStyle name="Millares 6 3 2 3 3 2 2 3" xfId="15612" xr:uid="{A9BAB092-9BDB-44B4-A40F-40E3908EDD36}"/>
    <cellStyle name="Millares 6 3 2 3 3 2 2 3 2" xfId="50622" xr:uid="{2AB76F78-6EC8-473A-B04D-9DB713AC8217}"/>
    <cellStyle name="Millares 6 3 2 3 3 2 2 3 3" xfId="33117" xr:uid="{278FFFBB-E400-47AF-9A65-5E92A03D9A69}"/>
    <cellStyle name="Millares 6 3 2 3 3 2 2 4" xfId="41870" xr:uid="{1F75515B-3591-476D-9E67-2CE90006C948}"/>
    <cellStyle name="Millares 6 3 2 3 3 2 2 5" xfId="24365" xr:uid="{A108DE20-A0AB-4EC5-BE34-994AFEE76840}"/>
    <cellStyle name="Millares 6 3 2 3 3 2 3" xfId="9047" xr:uid="{00000000-0005-0000-0000-0000891A0000}"/>
    <cellStyle name="Millares 6 3 2 3 3 2 3 2" xfId="17800" xr:uid="{3A58139D-6A06-4B85-A385-D7478ADD939D}"/>
    <cellStyle name="Millares 6 3 2 3 3 2 3 2 2" xfId="52810" xr:uid="{70AAE632-D7C9-447C-BEAD-775072965E15}"/>
    <cellStyle name="Millares 6 3 2 3 3 2 3 2 3" xfId="35305" xr:uid="{8E074F2F-3167-46F5-A292-8F379BBCACCB}"/>
    <cellStyle name="Millares 6 3 2 3 3 2 3 3" xfId="44058" xr:uid="{45A11C48-D654-44E8-9BDE-037E1D0EF2DE}"/>
    <cellStyle name="Millares 6 3 2 3 3 2 3 4" xfId="26553" xr:uid="{A0C19ED9-C7FF-4D52-9CDC-015DFB3E290E}"/>
    <cellStyle name="Millares 6 3 2 3 3 2 4" xfId="13424" xr:uid="{DC0A268D-9DCD-4A58-97D3-15B66C37790D}"/>
    <cellStyle name="Millares 6 3 2 3 3 2 4 2" xfId="48434" xr:uid="{22F9FEA7-A9DC-401A-92CD-4F8194A9FB62}"/>
    <cellStyle name="Millares 6 3 2 3 3 2 4 3" xfId="30929" xr:uid="{101ED422-443B-4725-805A-02FE85B58FD7}"/>
    <cellStyle name="Millares 6 3 2 3 3 2 5" xfId="39682" xr:uid="{C33247D2-A346-4428-833B-F976931B640C}"/>
    <cellStyle name="Millares 6 3 2 3 3 2 6" xfId="22177" xr:uid="{E8CC99F8-969D-49F3-A44B-54526446B13B}"/>
    <cellStyle name="Millares 6 3 2 3 3 3" xfId="5764" xr:uid="{00000000-0005-0000-0000-00008A1A0000}"/>
    <cellStyle name="Millares 6 3 2 3 3 3 2" xfId="10141" xr:uid="{00000000-0005-0000-0000-00008B1A0000}"/>
    <cellStyle name="Millares 6 3 2 3 3 3 2 2" xfId="18894" xr:uid="{D55756D7-65CB-454D-BE1E-0A35B4C547CF}"/>
    <cellStyle name="Millares 6 3 2 3 3 3 2 2 2" xfId="53904" xr:uid="{F4547ED5-7BA8-40E2-87A9-4D109C6541F8}"/>
    <cellStyle name="Millares 6 3 2 3 3 3 2 2 3" xfId="36399" xr:uid="{1CFE3689-2C65-4673-A231-510D080B31CE}"/>
    <cellStyle name="Millares 6 3 2 3 3 3 2 3" xfId="45152" xr:uid="{877B1257-B19D-4922-8F5D-227C5D3BA1BD}"/>
    <cellStyle name="Millares 6 3 2 3 3 3 2 4" xfId="27647" xr:uid="{6672DF08-60C0-4D8E-9FF1-E9811D632CBE}"/>
    <cellStyle name="Millares 6 3 2 3 3 3 3" xfId="14518" xr:uid="{332A8098-4986-4129-8DE9-883D4559B4A8}"/>
    <cellStyle name="Millares 6 3 2 3 3 3 3 2" xfId="49528" xr:uid="{E2CF3220-0D98-4CC4-AE18-B6D94192CB43}"/>
    <cellStyle name="Millares 6 3 2 3 3 3 3 3" xfId="32023" xr:uid="{289E2FD1-1CE5-4689-BE91-EE1F712B0FFE}"/>
    <cellStyle name="Millares 6 3 2 3 3 3 4" xfId="40776" xr:uid="{5527D0F6-56CA-4A0B-B12F-51B8D9CC021D}"/>
    <cellStyle name="Millares 6 3 2 3 3 3 5" xfId="23271" xr:uid="{DCC5AF96-7D3F-49C7-83D9-E7C752CB64CC}"/>
    <cellStyle name="Millares 6 3 2 3 3 4" xfId="7953" xr:uid="{00000000-0005-0000-0000-00008C1A0000}"/>
    <cellStyle name="Millares 6 3 2 3 3 4 2" xfId="16706" xr:uid="{5D04C757-E4B6-452B-B561-42A49C5BBB9D}"/>
    <cellStyle name="Millares 6 3 2 3 3 4 2 2" xfId="51716" xr:uid="{A9AA4AA7-34E3-425F-8E64-E4C1110A8C4E}"/>
    <cellStyle name="Millares 6 3 2 3 3 4 2 3" xfId="34211" xr:uid="{DBFC70E4-32F3-424B-BF5E-83F8FDB3AC3B}"/>
    <cellStyle name="Millares 6 3 2 3 3 4 3" xfId="42964" xr:uid="{13506DBE-D9A5-44A3-B60D-39801961C14A}"/>
    <cellStyle name="Millares 6 3 2 3 3 4 4" xfId="25459" xr:uid="{1F082AE1-35ED-46D5-B747-D96079DC4984}"/>
    <cellStyle name="Millares 6 3 2 3 3 5" xfId="12330" xr:uid="{4467430E-DADF-42A2-9F48-9DAE738F1EC8}"/>
    <cellStyle name="Millares 6 3 2 3 3 5 2" xfId="47340" xr:uid="{30E9F51C-B4B0-4A2F-87C5-57450CFB6F66}"/>
    <cellStyle name="Millares 6 3 2 3 3 5 3" xfId="29835" xr:uid="{D5DC59C5-430F-4108-AF60-F4097903E208}"/>
    <cellStyle name="Millares 6 3 2 3 3 6" xfId="38588" xr:uid="{EE469292-7FB3-405D-B66B-E9C366A9FE20}"/>
    <cellStyle name="Millares 6 3 2 3 3 7" xfId="21083" xr:uid="{C6084751-B564-4D0D-87B0-4FC3D2892AFC}"/>
    <cellStyle name="Millares 6 3 2 3 4" xfId="4121" xr:uid="{00000000-0005-0000-0000-00008D1A0000}"/>
    <cellStyle name="Millares 6 3 2 3 4 2" xfId="6310" xr:uid="{00000000-0005-0000-0000-00008E1A0000}"/>
    <cellStyle name="Millares 6 3 2 3 4 2 2" xfId="10687" xr:uid="{00000000-0005-0000-0000-00008F1A0000}"/>
    <cellStyle name="Millares 6 3 2 3 4 2 2 2" xfId="19440" xr:uid="{20A37C35-3E1D-4FF4-8FBE-92944EECBB67}"/>
    <cellStyle name="Millares 6 3 2 3 4 2 2 2 2" xfId="54450" xr:uid="{6F9B6FFF-4E6E-4EB8-883E-7A4EB8AE581F}"/>
    <cellStyle name="Millares 6 3 2 3 4 2 2 2 3" xfId="36945" xr:uid="{7696082D-26E0-4419-A6A7-1DDCF6135199}"/>
    <cellStyle name="Millares 6 3 2 3 4 2 2 3" xfId="45698" xr:uid="{F7043622-2BCC-4B08-AD05-BDC2927988FD}"/>
    <cellStyle name="Millares 6 3 2 3 4 2 2 4" xfId="28193" xr:uid="{92B272BE-205D-4464-ACD2-AEB2C054525A}"/>
    <cellStyle name="Millares 6 3 2 3 4 2 3" xfId="15064" xr:uid="{5E341A4B-1544-46DE-A808-DECBD735ED44}"/>
    <cellStyle name="Millares 6 3 2 3 4 2 3 2" xfId="50074" xr:uid="{3892409B-870A-455B-967A-AF553F5BCCC0}"/>
    <cellStyle name="Millares 6 3 2 3 4 2 3 3" xfId="32569" xr:uid="{6EF78ECA-1CEA-4C88-B233-F62678D3032D}"/>
    <cellStyle name="Millares 6 3 2 3 4 2 4" xfId="41322" xr:uid="{4D942277-070A-46AF-BE6B-D51642127093}"/>
    <cellStyle name="Millares 6 3 2 3 4 2 5" xfId="23817" xr:uid="{EEA06FE7-E0A4-4FBF-BFEE-84E9DA95E340}"/>
    <cellStyle name="Millares 6 3 2 3 4 3" xfId="8499" xr:uid="{00000000-0005-0000-0000-0000901A0000}"/>
    <cellStyle name="Millares 6 3 2 3 4 3 2" xfId="17252" xr:uid="{AA3B6F94-C0AD-4945-9A88-5E8446ED39C2}"/>
    <cellStyle name="Millares 6 3 2 3 4 3 2 2" xfId="52262" xr:uid="{60717A75-929B-4E44-A43C-539BDBF303B2}"/>
    <cellStyle name="Millares 6 3 2 3 4 3 2 3" xfId="34757" xr:uid="{3D9B2EBD-61AE-4DA3-A680-12E8AB052BE4}"/>
    <cellStyle name="Millares 6 3 2 3 4 3 3" xfId="43510" xr:uid="{65334381-EF92-48A1-967C-ADC54BFA6F12}"/>
    <cellStyle name="Millares 6 3 2 3 4 3 4" xfId="26005" xr:uid="{AFEFAB01-BD40-4092-AF92-225662B57878}"/>
    <cellStyle name="Millares 6 3 2 3 4 4" xfId="12876" xr:uid="{3B49BEEF-048B-43DE-A6FC-C15C46279DB5}"/>
    <cellStyle name="Millares 6 3 2 3 4 4 2" xfId="47886" xr:uid="{B2EFD387-19D2-461A-B48D-24F2AC1113ED}"/>
    <cellStyle name="Millares 6 3 2 3 4 4 3" xfId="30381" xr:uid="{699C8AC8-F7D7-4063-BAC0-0EA77A631B7D}"/>
    <cellStyle name="Millares 6 3 2 3 4 5" xfId="39134" xr:uid="{7A15CD48-5534-461D-BEA3-383B57E54350}"/>
    <cellStyle name="Millares 6 3 2 3 4 6" xfId="21629" xr:uid="{162095F4-CB9F-4A2A-B51D-7ED6FB99F31E}"/>
    <cellStyle name="Millares 6 3 2 3 5" xfId="5216" xr:uid="{00000000-0005-0000-0000-0000911A0000}"/>
    <cellStyle name="Millares 6 3 2 3 5 2" xfId="9593" xr:uid="{00000000-0005-0000-0000-0000921A0000}"/>
    <cellStyle name="Millares 6 3 2 3 5 2 2" xfId="18346" xr:uid="{F184E157-AC10-4759-9EF6-97AD5128E349}"/>
    <cellStyle name="Millares 6 3 2 3 5 2 2 2" xfId="53356" xr:uid="{BDDDDFB4-729C-4F2C-9800-86BE14FBECF0}"/>
    <cellStyle name="Millares 6 3 2 3 5 2 2 3" xfId="35851" xr:uid="{1B0A21CB-EC43-4889-A1E4-FA6034732E64}"/>
    <cellStyle name="Millares 6 3 2 3 5 2 3" xfId="44604" xr:uid="{7E70A85A-388E-4029-A8C6-3369268E48C4}"/>
    <cellStyle name="Millares 6 3 2 3 5 2 4" xfId="27099" xr:uid="{9A0182F2-2045-44FE-A42E-4046ACEB8E0C}"/>
    <cellStyle name="Millares 6 3 2 3 5 3" xfId="13970" xr:uid="{BFDB984D-E9F8-48D9-95F9-A8787DF4056C}"/>
    <cellStyle name="Millares 6 3 2 3 5 3 2" xfId="48980" xr:uid="{B91E0141-27F1-4761-BBA0-9FCF388A2E2A}"/>
    <cellStyle name="Millares 6 3 2 3 5 3 3" xfId="31475" xr:uid="{4A87052A-8681-4FF9-ABAA-C06724EED6DA}"/>
    <cellStyle name="Millares 6 3 2 3 5 4" xfId="40228" xr:uid="{3690DA19-B639-45D4-B52E-0C74B7D57BAB}"/>
    <cellStyle name="Millares 6 3 2 3 5 5" xfId="22723" xr:uid="{CF6DE7F0-EA2A-4853-9FBA-EF303792BFA5}"/>
    <cellStyle name="Millares 6 3 2 3 6" xfId="7405" xr:uid="{00000000-0005-0000-0000-0000931A0000}"/>
    <cellStyle name="Millares 6 3 2 3 6 2" xfId="16158" xr:uid="{65FD4563-899B-4047-A1F8-17CC07214027}"/>
    <cellStyle name="Millares 6 3 2 3 6 2 2" xfId="51168" xr:uid="{BB0850C3-906B-4E04-9C18-0AEC8AF45002}"/>
    <cellStyle name="Millares 6 3 2 3 6 2 3" xfId="33663" xr:uid="{0A1BB201-CF6B-4FF9-85C6-97266D4EE270}"/>
    <cellStyle name="Millares 6 3 2 3 6 3" xfId="42416" xr:uid="{AEA055DB-AD93-4193-80A8-8D2106A43937}"/>
    <cellStyle name="Millares 6 3 2 3 6 4" xfId="24911" xr:uid="{1107EC7A-0F61-45E7-9331-0EE269610AFE}"/>
    <cellStyle name="Millares 6 3 2 3 7" xfId="11782" xr:uid="{772555AD-B966-439A-BB4B-5C672CC79925}"/>
    <cellStyle name="Millares 6 3 2 3 7 2" xfId="46792" xr:uid="{6DCA7370-EE67-4FC3-B06F-43AA7FAA15B9}"/>
    <cellStyle name="Millares 6 3 2 3 7 3" xfId="29287" xr:uid="{602BC438-18D1-4F42-9545-60E01219CA64}"/>
    <cellStyle name="Millares 6 3 2 3 8" xfId="38040" xr:uid="{C511DFA6-FA95-402D-A637-0E279B2B1624}"/>
    <cellStyle name="Millares 6 3 2 3 9" xfId="20535" xr:uid="{A897E9B4-533D-43A0-9E58-431B3C8BFB56}"/>
    <cellStyle name="Millares 6 3 2 4" xfId="2905" xr:uid="{00000000-0005-0000-0000-0000941A0000}"/>
    <cellStyle name="Millares 6 3 2 4 2" xfId="3184" xr:uid="{00000000-0005-0000-0000-0000951A0000}"/>
    <cellStyle name="Millares 6 3 2 4 2 2" xfId="3737" xr:uid="{00000000-0005-0000-0000-0000961A0000}"/>
    <cellStyle name="Millares 6 3 2 4 2 2 2" xfId="4833" xr:uid="{00000000-0005-0000-0000-0000971A0000}"/>
    <cellStyle name="Millares 6 3 2 4 2 2 2 2" xfId="7022" xr:uid="{00000000-0005-0000-0000-0000981A0000}"/>
    <cellStyle name="Millares 6 3 2 4 2 2 2 2 2" xfId="11399" xr:uid="{00000000-0005-0000-0000-0000991A0000}"/>
    <cellStyle name="Millares 6 3 2 4 2 2 2 2 2 2" xfId="20152" xr:uid="{3BCDF11F-0E73-47C0-8A12-80BB8BF8588D}"/>
    <cellStyle name="Millares 6 3 2 4 2 2 2 2 2 2 2" xfId="55162" xr:uid="{D6273770-7BC3-460F-A374-B2162EC6250D}"/>
    <cellStyle name="Millares 6 3 2 4 2 2 2 2 2 2 3" xfId="37657" xr:uid="{6495EEF1-0E89-4035-87D6-7CBC7F2A8B98}"/>
    <cellStyle name="Millares 6 3 2 4 2 2 2 2 2 3" xfId="46410" xr:uid="{D2CEA7BC-B1D0-47F1-A14B-27AC43CAE90C}"/>
    <cellStyle name="Millares 6 3 2 4 2 2 2 2 2 4" xfId="28905" xr:uid="{2AECCF21-1A71-4000-9303-2B274C9B0399}"/>
    <cellStyle name="Millares 6 3 2 4 2 2 2 2 3" xfId="15776" xr:uid="{ED3D1F4E-A85D-4358-92BA-3A01764C1F3B}"/>
    <cellStyle name="Millares 6 3 2 4 2 2 2 2 3 2" xfId="50786" xr:uid="{2D25B509-C0A6-4000-A6BE-542B0857293D}"/>
    <cellStyle name="Millares 6 3 2 4 2 2 2 2 3 3" xfId="33281" xr:uid="{88684D55-470A-474C-9599-F7FA78578C49}"/>
    <cellStyle name="Millares 6 3 2 4 2 2 2 2 4" xfId="42034" xr:uid="{3C8365F2-9B7F-453D-89F0-C8AC2D9FD1ED}"/>
    <cellStyle name="Millares 6 3 2 4 2 2 2 2 5" xfId="24529" xr:uid="{6D7CFDD1-82E2-4449-A17B-C221396ACFA1}"/>
    <cellStyle name="Millares 6 3 2 4 2 2 2 3" xfId="9211" xr:uid="{00000000-0005-0000-0000-00009A1A0000}"/>
    <cellStyle name="Millares 6 3 2 4 2 2 2 3 2" xfId="17964" xr:uid="{934FA3B3-CFA1-4B5F-9554-FFD2962FBDB3}"/>
    <cellStyle name="Millares 6 3 2 4 2 2 2 3 2 2" xfId="52974" xr:uid="{CCAAABEA-73D8-4D16-9385-6EE3D0A7E7D4}"/>
    <cellStyle name="Millares 6 3 2 4 2 2 2 3 2 3" xfId="35469" xr:uid="{052B38C5-446A-46C4-84B5-E9F38982DF16}"/>
    <cellStyle name="Millares 6 3 2 4 2 2 2 3 3" xfId="44222" xr:uid="{3A68B8CF-57D1-47BD-8F23-FD6972F4DF7C}"/>
    <cellStyle name="Millares 6 3 2 4 2 2 2 3 4" xfId="26717" xr:uid="{DAE48366-C338-476E-9713-3A2B24EFB177}"/>
    <cellStyle name="Millares 6 3 2 4 2 2 2 4" xfId="13588" xr:uid="{C0A3F5DC-57CB-4CC2-B8AA-8A0EED75E68D}"/>
    <cellStyle name="Millares 6 3 2 4 2 2 2 4 2" xfId="48598" xr:uid="{FCAD8150-4388-447A-AACB-40156F674207}"/>
    <cellStyle name="Millares 6 3 2 4 2 2 2 4 3" xfId="31093" xr:uid="{B2245FAA-635C-4378-8622-C516E22DC0CE}"/>
    <cellStyle name="Millares 6 3 2 4 2 2 2 5" xfId="39846" xr:uid="{1CC443E0-A65D-4CEE-88ED-E77612D2AD4D}"/>
    <cellStyle name="Millares 6 3 2 4 2 2 2 6" xfId="22341" xr:uid="{535A1681-4598-442D-A36B-70325FCEF5BA}"/>
    <cellStyle name="Millares 6 3 2 4 2 2 3" xfId="5928" xr:uid="{00000000-0005-0000-0000-00009B1A0000}"/>
    <cellStyle name="Millares 6 3 2 4 2 2 3 2" xfId="10305" xr:uid="{00000000-0005-0000-0000-00009C1A0000}"/>
    <cellStyle name="Millares 6 3 2 4 2 2 3 2 2" xfId="19058" xr:uid="{C1F9D02F-7175-4366-BC43-737C0F3DEE43}"/>
    <cellStyle name="Millares 6 3 2 4 2 2 3 2 2 2" xfId="54068" xr:uid="{B0B39C99-9CB1-431F-B75C-D3FE219AFC39}"/>
    <cellStyle name="Millares 6 3 2 4 2 2 3 2 2 3" xfId="36563" xr:uid="{C27670D8-473C-464A-A0A5-65EB8A207199}"/>
    <cellStyle name="Millares 6 3 2 4 2 2 3 2 3" xfId="45316" xr:uid="{5C015525-7360-4BFA-9A60-BBC7D7593DE7}"/>
    <cellStyle name="Millares 6 3 2 4 2 2 3 2 4" xfId="27811" xr:uid="{0F427030-3AB9-4B42-BFB8-E42A663FCAE4}"/>
    <cellStyle name="Millares 6 3 2 4 2 2 3 3" xfId="14682" xr:uid="{5B4C6E5D-8565-44E6-900B-79093FCAB4BF}"/>
    <cellStyle name="Millares 6 3 2 4 2 2 3 3 2" xfId="49692" xr:uid="{CB2BE49F-32BC-4DC1-ABB9-635DFF445569}"/>
    <cellStyle name="Millares 6 3 2 4 2 2 3 3 3" xfId="32187" xr:uid="{AE56FC6B-8D7F-47CA-A73B-66F029CBA186}"/>
    <cellStyle name="Millares 6 3 2 4 2 2 3 4" xfId="40940" xr:uid="{76E64EAA-7F85-4D9E-ACA3-A68CF28C3992}"/>
    <cellStyle name="Millares 6 3 2 4 2 2 3 5" xfId="23435" xr:uid="{53DF51A7-4F26-469B-BBED-ECB0D204DE5F}"/>
    <cellStyle name="Millares 6 3 2 4 2 2 4" xfId="8117" xr:uid="{00000000-0005-0000-0000-00009D1A0000}"/>
    <cellStyle name="Millares 6 3 2 4 2 2 4 2" xfId="16870" xr:uid="{4CAD12E1-C955-4F02-A253-6B4D4F1FFF00}"/>
    <cellStyle name="Millares 6 3 2 4 2 2 4 2 2" xfId="51880" xr:uid="{DFF7BA68-1E93-4A4C-886C-4D0ADF648263}"/>
    <cellStyle name="Millares 6 3 2 4 2 2 4 2 3" xfId="34375" xr:uid="{A3A9A050-2289-4F00-AC7E-4D40B2A524C8}"/>
    <cellStyle name="Millares 6 3 2 4 2 2 4 3" xfId="43128" xr:uid="{E4625174-A428-4354-A82D-B7D91C85EB5C}"/>
    <cellStyle name="Millares 6 3 2 4 2 2 4 4" xfId="25623" xr:uid="{AF1A7F77-5110-440D-A5EA-DEEA5F58C120}"/>
    <cellStyle name="Millares 6 3 2 4 2 2 5" xfId="12494" xr:uid="{2634B5A0-B75F-4B08-BD56-F46851324A49}"/>
    <cellStyle name="Millares 6 3 2 4 2 2 5 2" xfId="47504" xr:uid="{2867E0F8-A20A-4E77-A97E-031C3762912A}"/>
    <cellStyle name="Millares 6 3 2 4 2 2 5 3" xfId="29999" xr:uid="{2779910E-4EF6-452E-8D5D-27A46FDE2763}"/>
    <cellStyle name="Millares 6 3 2 4 2 2 6" xfId="38752" xr:uid="{807CC78E-B51D-42FF-9D3A-19878F448B27}"/>
    <cellStyle name="Millares 6 3 2 4 2 2 7" xfId="21247" xr:uid="{526007BF-D5CF-4F93-9300-EA5EE119AF4C}"/>
    <cellStyle name="Millares 6 3 2 4 2 3" xfId="4285" xr:uid="{00000000-0005-0000-0000-00009E1A0000}"/>
    <cellStyle name="Millares 6 3 2 4 2 3 2" xfId="6474" xr:uid="{00000000-0005-0000-0000-00009F1A0000}"/>
    <cellStyle name="Millares 6 3 2 4 2 3 2 2" xfId="10851" xr:uid="{00000000-0005-0000-0000-0000A01A0000}"/>
    <cellStyle name="Millares 6 3 2 4 2 3 2 2 2" xfId="19604" xr:uid="{4E8CA967-8C77-430F-AE86-E33661C79438}"/>
    <cellStyle name="Millares 6 3 2 4 2 3 2 2 2 2" xfId="54614" xr:uid="{B36C6789-7930-4EED-9EC5-63B745A9B13A}"/>
    <cellStyle name="Millares 6 3 2 4 2 3 2 2 2 3" xfId="37109" xr:uid="{F5D96807-54F7-4879-8E38-6431671D8B82}"/>
    <cellStyle name="Millares 6 3 2 4 2 3 2 2 3" xfId="45862" xr:uid="{C8FD4E8A-5646-46D6-8983-C46B7A97AF4B}"/>
    <cellStyle name="Millares 6 3 2 4 2 3 2 2 4" xfId="28357" xr:uid="{0993707B-379C-45C9-96EE-88FA8F206CAF}"/>
    <cellStyle name="Millares 6 3 2 4 2 3 2 3" xfId="15228" xr:uid="{2A348547-F561-4F8E-8959-F5869A810CE6}"/>
    <cellStyle name="Millares 6 3 2 4 2 3 2 3 2" xfId="50238" xr:uid="{D89B390F-F595-4E25-AEFF-742E0BA259E5}"/>
    <cellStyle name="Millares 6 3 2 4 2 3 2 3 3" xfId="32733" xr:uid="{E0AA39CE-380E-4B39-89EC-2598D7372477}"/>
    <cellStyle name="Millares 6 3 2 4 2 3 2 4" xfId="41486" xr:uid="{88293D43-3ACA-473C-BFD1-7C70C924C4F8}"/>
    <cellStyle name="Millares 6 3 2 4 2 3 2 5" xfId="23981" xr:uid="{7B33FBD1-AC22-4416-8EFB-D28B1CFA4FDA}"/>
    <cellStyle name="Millares 6 3 2 4 2 3 3" xfId="8663" xr:uid="{00000000-0005-0000-0000-0000A11A0000}"/>
    <cellStyle name="Millares 6 3 2 4 2 3 3 2" xfId="17416" xr:uid="{8FB031AF-7F0E-40B5-8536-F3FD57766001}"/>
    <cellStyle name="Millares 6 3 2 4 2 3 3 2 2" xfId="52426" xr:uid="{B8CB18A4-F9B3-431C-B660-DB4F3D4C1486}"/>
    <cellStyle name="Millares 6 3 2 4 2 3 3 2 3" xfId="34921" xr:uid="{C81831C3-01B0-4369-91AE-B8A81F0687D3}"/>
    <cellStyle name="Millares 6 3 2 4 2 3 3 3" xfId="43674" xr:uid="{3276EB19-FF4E-4302-8F6D-007F383C2872}"/>
    <cellStyle name="Millares 6 3 2 4 2 3 3 4" xfId="26169" xr:uid="{923E040A-E8A8-41E4-A4E7-42FACBCC7D4D}"/>
    <cellStyle name="Millares 6 3 2 4 2 3 4" xfId="13040" xr:uid="{010C12D0-8DB3-4FEE-B858-B9F0B719080C}"/>
    <cellStyle name="Millares 6 3 2 4 2 3 4 2" xfId="48050" xr:uid="{8766992C-580B-480C-8F9B-AC888EA51498}"/>
    <cellStyle name="Millares 6 3 2 4 2 3 4 3" xfId="30545" xr:uid="{7520268F-F2F2-4D25-B6E2-9A710C2723D8}"/>
    <cellStyle name="Millares 6 3 2 4 2 3 5" xfId="39298" xr:uid="{DA766442-15E5-4762-B35E-EA4ED1185578}"/>
    <cellStyle name="Millares 6 3 2 4 2 3 6" xfId="21793" xr:uid="{895706A2-745E-4994-BA2A-3BCB502DEE91}"/>
    <cellStyle name="Millares 6 3 2 4 2 4" xfId="5380" xr:uid="{00000000-0005-0000-0000-0000A21A0000}"/>
    <cellStyle name="Millares 6 3 2 4 2 4 2" xfId="9757" xr:uid="{00000000-0005-0000-0000-0000A31A0000}"/>
    <cellStyle name="Millares 6 3 2 4 2 4 2 2" xfId="18510" xr:uid="{A5AC8C83-E704-47C6-B790-C8A44127F101}"/>
    <cellStyle name="Millares 6 3 2 4 2 4 2 2 2" xfId="53520" xr:uid="{8F6AC084-3967-4342-8ED1-968B556D01FC}"/>
    <cellStyle name="Millares 6 3 2 4 2 4 2 2 3" xfId="36015" xr:uid="{2E7AC0D7-2B51-4C98-85C2-C421A5BCBA70}"/>
    <cellStyle name="Millares 6 3 2 4 2 4 2 3" xfId="44768" xr:uid="{15B14CF2-3ABE-4789-B521-06323C1C88C8}"/>
    <cellStyle name="Millares 6 3 2 4 2 4 2 4" xfId="27263" xr:uid="{85863D9D-F7BE-4A08-88EA-0839B7DA112C}"/>
    <cellStyle name="Millares 6 3 2 4 2 4 3" xfId="14134" xr:uid="{07FBE93B-828D-4A20-9170-F59EA8BF7ADB}"/>
    <cellStyle name="Millares 6 3 2 4 2 4 3 2" xfId="49144" xr:uid="{52CD4758-D016-45E4-BA5C-3AE1D21ABF3A}"/>
    <cellStyle name="Millares 6 3 2 4 2 4 3 3" xfId="31639" xr:uid="{5D004E99-2924-4BAB-B6D2-31D94334576D}"/>
    <cellStyle name="Millares 6 3 2 4 2 4 4" xfId="40392" xr:uid="{46853653-535E-4E82-A718-9E7110F383E3}"/>
    <cellStyle name="Millares 6 3 2 4 2 4 5" xfId="22887" xr:uid="{07358931-ADD1-48EC-AC74-75E12848F5FF}"/>
    <cellStyle name="Millares 6 3 2 4 2 5" xfId="7569" xr:uid="{00000000-0005-0000-0000-0000A41A0000}"/>
    <cellStyle name="Millares 6 3 2 4 2 5 2" xfId="16322" xr:uid="{FA894F0D-1C1B-4BD9-97F2-E00F9AF48D5D}"/>
    <cellStyle name="Millares 6 3 2 4 2 5 2 2" xfId="51332" xr:uid="{264191EB-B297-40CD-BA2F-0DE15BC68804}"/>
    <cellStyle name="Millares 6 3 2 4 2 5 2 3" xfId="33827" xr:uid="{569B065E-A6AA-4BB4-A3CB-63242F07C8E3}"/>
    <cellStyle name="Millares 6 3 2 4 2 5 3" xfId="42580" xr:uid="{EF7856D1-0568-4D99-8850-AB70A0FCCD20}"/>
    <cellStyle name="Millares 6 3 2 4 2 5 4" xfId="25075" xr:uid="{1B6DF547-618E-4178-A2B8-A77B359F3625}"/>
    <cellStyle name="Millares 6 3 2 4 2 6" xfId="11946" xr:uid="{4FA97404-2E85-4662-B47F-815C18E397F7}"/>
    <cellStyle name="Millares 6 3 2 4 2 6 2" xfId="46956" xr:uid="{8AA52CC4-77ED-415C-B50F-926C00D18C2D}"/>
    <cellStyle name="Millares 6 3 2 4 2 6 3" xfId="29451" xr:uid="{27819F3D-072C-4122-A8F4-C2E7FF20A1D8}"/>
    <cellStyle name="Millares 6 3 2 4 2 7" xfId="38204" xr:uid="{6660665D-0E68-437F-8CD6-2DA3C04EEF6D}"/>
    <cellStyle name="Millares 6 3 2 4 2 8" xfId="20699" xr:uid="{C4FE0EE3-A4A8-4A6F-96A7-1DFD5ED1BE84}"/>
    <cellStyle name="Millares 6 3 2 4 3" xfId="3463" xr:uid="{00000000-0005-0000-0000-0000A51A0000}"/>
    <cellStyle name="Millares 6 3 2 4 3 2" xfId="4559" xr:uid="{00000000-0005-0000-0000-0000A61A0000}"/>
    <cellStyle name="Millares 6 3 2 4 3 2 2" xfId="6748" xr:uid="{00000000-0005-0000-0000-0000A71A0000}"/>
    <cellStyle name="Millares 6 3 2 4 3 2 2 2" xfId="11125" xr:uid="{00000000-0005-0000-0000-0000A81A0000}"/>
    <cellStyle name="Millares 6 3 2 4 3 2 2 2 2" xfId="19878" xr:uid="{A0082535-4410-4ABC-B024-244CB388330F}"/>
    <cellStyle name="Millares 6 3 2 4 3 2 2 2 2 2" xfId="54888" xr:uid="{84080F42-9675-4089-888E-4095FC7C5DA8}"/>
    <cellStyle name="Millares 6 3 2 4 3 2 2 2 2 3" xfId="37383" xr:uid="{38A0C255-0F8D-42EE-873C-F98B073FDC3F}"/>
    <cellStyle name="Millares 6 3 2 4 3 2 2 2 3" xfId="46136" xr:uid="{68D2E033-484B-4499-A762-112846FB435C}"/>
    <cellStyle name="Millares 6 3 2 4 3 2 2 2 4" xfId="28631" xr:uid="{CE7441AD-D4EF-44B3-A20C-6A3E7D19FABE}"/>
    <cellStyle name="Millares 6 3 2 4 3 2 2 3" xfId="15502" xr:uid="{B5ACD594-73E7-43F4-8A6E-5F7A6E119DEA}"/>
    <cellStyle name="Millares 6 3 2 4 3 2 2 3 2" xfId="50512" xr:uid="{C34F0A94-8AA9-4756-BBE5-9F9824767C60}"/>
    <cellStyle name="Millares 6 3 2 4 3 2 2 3 3" xfId="33007" xr:uid="{1BA6CCDB-36FE-45D3-B767-2D8D74CAA20D}"/>
    <cellStyle name="Millares 6 3 2 4 3 2 2 4" xfId="41760" xr:uid="{91CBD034-9074-4633-8610-B923FE6A8169}"/>
    <cellStyle name="Millares 6 3 2 4 3 2 2 5" xfId="24255" xr:uid="{BFB76318-21D7-4DF9-8DF1-8FCAF5FB23F3}"/>
    <cellStyle name="Millares 6 3 2 4 3 2 3" xfId="8937" xr:uid="{00000000-0005-0000-0000-0000A91A0000}"/>
    <cellStyle name="Millares 6 3 2 4 3 2 3 2" xfId="17690" xr:uid="{C251F212-B8E1-480C-B0F9-99CC63F7AE43}"/>
    <cellStyle name="Millares 6 3 2 4 3 2 3 2 2" xfId="52700" xr:uid="{6C21B8D8-6BD8-44A7-A22C-B42EBC2A2275}"/>
    <cellStyle name="Millares 6 3 2 4 3 2 3 2 3" xfId="35195" xr:uid="{D5FB5A6E-3A67-4719-9422-17975BB27630}"/>
    <cellStyle name="Millares 6 3 2 4 3 2 3 3" xfId="43948" xr:uid="{7C03FC5B-E4A4-4EEE-911A-F1D1295DFDF6}"/>
    <cellStyle name="Millares 6 3 2 4 3 2 3 4" xfId="26443" xr:uid="{3CE6E97C-98F9-414B-9863-BD07E96002E0}"/>
    <cellStyle name="Millares 6 3 2 4 3 2 4" xfId="13314" xr:uid="{3F7CE671-0DDB-47CB-9987-A54D13E7C45D}"/>
    <cellStyle name="Millares 6 3 2 4 3 2 4 2" xfId="48324" xr:uid="{80B418FA-4CDA-42E6-801E-2AE16B8B96C8}"/>
    <cellStyle name="Millares 6 3 2 4 3 2 4 3" xfId="30819" xr:uid="{BD439B94-E590-4982-A81C-C60B96FBD581}"/>
    <cellStyle name="Millares 6 3 2 4 3 2 5" xfId="39572" xr:uid="{720FDA36-2D86-4328-A560-A8934CA2D953}"/>
    <cellStyle name="Millares 6 3 2 4 3 2 6" xfId="22067" xr:uid="{4D935A69-3FC9-4DCF-81ED-49C902520F6A}"/>
    <cellStyle name="Millares 6 3 2 4 3 3" xfId="5654" xr:uid="{00000000-0005-0000-0000-0000AA1A0000}"/>
    <cellStyle name="Millares 6 3 2 4 3 3 2" xfId="10031" xr:uid="{00000000-0005-0000-0000-0000AB1A0000}"/>
    <cellStyle name="Millares 6 3 2 4 3 3 2 2" xfId="18784" xr:uid="{9D41EFBF-7406-4392-BC2B-4FE86B3FD42B}"/>
    <cellStyle name="Millares 6 3 2 4 3 3 2 2 2" xfId="53794" xr:uid="{4F07CAE3-AD1E-42F3-9529-27095385E000}"/>
    <cellStyle name="Millares 6 3 2 4 3 3 2 2 3" xfId="36289" xr:uid="{130F480B-9BDB-4A17-A546-B41443634077}"/>
    <cellStyle name="Millares 6 3 2 4 3 3 2 3" xfId="45042" xr:uid="{A73ADBEE-81EF-4DAD-A4F5-8314B19572EE}"/>
    <cellStyle name="Millares 6 3 2 4 3 3 2 4" xfId="27537" xr:uid="{97216F1B-4281-4074-A89E-CEBA921B4D6D}"/>
    <cellStyle name="Millares 6 3 2 4 3 3 3" xfId="14408" xr:uid="{EAE92E07-98B3-464D-BE85-6F653E342F7B}"/>
    <cellStyle name="Millares 6 3 2 4 3 3 3 2" xfId="49418" xr:uid="{AE0EFA5B-FD18-4A5E-8883-0D4EC4E747CB}"/>
    <cellStyle name="Millares 6 3 2 4 3 3 3 3" xfId="31913" xr:uid="{38B6FD9C-105E-4626-90E8-4A18C01DF995}"/>
    <cellStyle name="Millares 6 3 2 4 3 3 4" xfId="40666" xr:uid="{A07B6006-F2E9-4D49-AEEA-85D54615E241}"/>
    <cellStyle name="Millares 6 3 2 4 3 3 5" xfId="23161" xr:uid="{9FB91C46-F39F-4F33-A56B-736DBCE5D093}"/>
    <cellStyle name="Millares 6 3 2 4 3 4" xfId="7843" xr:uid="{00000000-0005-0000-0000-0000AC1A0000}"/>
    <cellStyle name="Millares 6 3 2 4 3 4 2" xfId="16596" xr:uid="{FB2FB123-23D2-49F7-8AD1-D0976ECA509E}"/>
    <cellStyle name="Millares 6 3 2 4 3 4 2 2" xfId="51606" xr:uid="{415EF287-EBED-4388-BCCB-EF309176D96F}"/>
    <cellStyle name="Millares 6 3 2 4 3 4 2 3" xfId="34101" xr:uid="{07A8DA82-3A09-4744-B453-003EBE75EF5A}"/>
    <cellStyle name="Millares 6 3 2 4 3 4 3" xfId="42854" xr:uid="{017A7C16-77FE-4299-9FEB-BDA5506769E6}"/>
    <cellStyle name="Millares 6 3 2 4 3 4 4" xfId="25349" xr:uid="{61CC86F4-0801-4089-BCA3-C6946B6EB995}"/>
    <cellStyle name="Millares 6 3 2 4 3 5" xfId="12220" xr:uid="{249C3EBF-6ED5-4A84-8DE3-66752496AF21}"/>
    <cellStyle name="Millares 6 3 2 4 3 5 2" xfId="47230" xr:uid="{C82914F6-41E0-47BD-A3D6-F7FE2C5857A6}"/>
    <cellStyle name="Millares 6 3 2 4 3 5 3" xfId="29725" xr:uid="{88498814-438D-41CA-AB4A-22381F711213}"/>
    <cellStyle name="Millares 6 3 2 4 3 6" xfId="38478" xr:uid="{79727E44-C0DA-42E0-9B8F-BC786F2D1877}"/>
    <cellStyle name="Millares 6 3 2 4 3 7" xfId="20973" xr:uid="{3F4DBA39-0DA5-4BE5-B7BF-E5198327F1EE}"/>
    <cellStyle name="Millares 6 3 2 4 4" xfId="4011" xr:uid="{00000000-0005-0000-0000-0000AD1A0000}"/>
    <cellStyle name="Millares 6 3 2 4 4 2" xfId="6200" xr:uid="{00000000-0005-0000-0000-0000AE1A0000}"/>
    <cellStyle name="Millares 6 3 2 4 4 2 2" xfId="10577" xr:uid="{00000000-0005-0000-0000-0000AF1A0000}"/>
    <cellStyle name="Millares 6 3 2 4 4 2 2 2" xfId="19330" xr:uid="{7413C4CC-E629-4AAB-94CE-05554BD83A3F}"/>
    <cellStyle name="Millares 6 3 2 4 4 2 2 2 2" xfId="54340" xr:uid="{28F3BE5A-DF58-4439-BA18-64A2D890F296}"/>
    <cellStyle name="Millares 6 3 2 4 4 2 2 2 3" xfId="36835" xr:uid="{4684BD03-B3E2-42CD-86C0-2045C6810114}"/>
    <cellStyle name="Millares 6 3 2 4 4 2 2 3" xfId="45588" xr:uid="{1BF700A3-6F38-4D8D-80E8-286AF44BF701}"/>
    <cellStyle name="Millares 6 3 2 4 4 2 2 4" xfId="28083" xr:uid="{0221B872-A113-4F1D-841E-2153781E564B}"/>
    <cellStyle name="Millares 6 3 2 4 4 2 3" xfId="14954" xr:uid="{63D1D25F-AA7E-4B04-BD37-C9138A1FD684}"/>
    <cellStyle name="Millares 6 3 2 4 4 2 3 2" xfId="49964" xr:uid="{05C9FD16-5970-41C4-9578-B25759C4CFDB}"/>
    <cellStyle name="Millares 6 3 2 4 4 2 3 3" xfId="32459" xr:uid="{6CB5D46E-0B67-453F-8520-18855025684A}"/>
    <cellStyle name="Millares 6 3 2 4 4 2 4" xfId="41212" xr:uid="{8F846859-7B97-4E00-867B-F4163964DA0D}"/>
    <cellStyle name="Millares 6 3 2 4 4 2 5" xfId="23707" xr:uid="{786FDD35-BD9C-4245-910B-F22A794D1E83}"/>
    <cellStyle name="Millares 6 3 2 4 4 3" xfId="8389" xr:uid="{00000000-0005-0000-0000-0000B01A0000}"/>
    <cellStyle name="Millares 6 3 2 4 4 3 2" xfId="17142" xr:uid="{99C822FF-B07D-480A-9739-99C991721723}"/>
    <cellStyle name="Millares 6 3 2 4 4 3 2 2" xfId="52152" xr:uid="{4B03D31C-8350-452E-88A3-EB83C98D8CE4}"/>
    <cellStyle name="Millares 6 3 2 4 4 3 2 3" xfId="34647" xr:uid="{93BB377E-4F1D-4D66-A89D-2D93640743B7}"/>
    <cellStyle name="Millares 6 3 2 4 4 3 3" xfId="43400" xr:uid="{BB1C85D2-F02F-439D-A61F-91C5B679D23F}"/>
    <cellStyle name="Millares 6 3 2 4 4 3 4" xfId="25895" xr:uid="{F3B4A081-07EC-4F74-AD14-11E7D859B720}"/>
    <cellStyle name="Millares 6 3 2 4 4 4" xfId="12766" xr:uid="{A5415857-BA75-4DB3-8112-CE4A4C68B7F0}"/>
    <cellStyle name="Millares 6 3 2 4 4 4 2" xfId="47776" xr:uid="{C64EB0F3-88D8-4509-BEE3-E0FBA29A357D}"/>
    <cellStyle name="Millares 6 3 2 4 4 4 3" xfId="30271" xr:uid="{A6AA3A55-9E69-486A-AA11-4C434C08088C}"/>
    <cellStyle name="Millares 6 3 2 4 4 5" xfId="39024" xr:uid="{CD29D75F-E729-421D-9F29-2BC99AB41BD2}"/>
    <cellStyle name="Millares 6 3 2 4 4 6" xfId="21519" xr:uid="{BDA2D0C6-3148-41EB-8F03-BA28415CB91B}"/>
    <cellStyle name="Millares 6 3 2 4 5" xfId="5106" xr:uid="{00000000-0005-0000-0000-0000B11A0000}"/>
    <cellStyle name="Millares 6 3 2 4 5 2" xfId="9483" xr:uid="{00000000-0005-0000-0000-0000B21A0000}"/>
    <cellStyle name="Millares 6 3 2 4 5 2 2" xfId="18236" xr:uid="{D1F81E09-8173-4A9A-8843-19EA32900A4D}"/>
    <cellStyle name="Millares 6 3 2 4 5 2 2 2" xfId="53246" xr:uid="{028FAC28-A683-4C28-A8C8-711CC74C14E4}"/>
    <cellStyle name="Millares 6 3 2 4 5 2 2 3" xfId="35741" xr:uid="{4AF4DF3E-4A4D-42EF-8696-593F7B2D1A64}"/>
    <cellStyle name="Millares 6 3 2 4 5 2 3" xfId="44494" xr:uid="{B4D9AA73-ECDE-490B-A61B-18661D108A22}"/>
    <cellStyle name="Millares 6 3 2 4 5 2 4" xfId="26989" xr:uid="{27025AEF-D469-4778-99D9-A5CBBADE9B45}"/>
    <cellStyle name="Millares 6 3 2 4 5 3" xfId="13860" xr:uid="{0D4673FC-3535-45D2-94B0-F894B1183492}"/>
    <cellStyle name="Millares 6 3 2 4 5 3 2" xfId="48870" xr:uid="{A0DFA2CA-29DB-4560-A9F5-635892D4ADCB}"/>
    <cellStyle name="Millares 6 3 2 4 5 3 3" xfId="31365" xr:uid="{B6FFCBF7-09C4-4F3A-AB30-8BA00CF17D58}"/>
    <cellStyle name="Millares 6 3 2 4 5 4" xfId="40118" xr:uid="{7E6C28B0-0544-4A09-82FF-A484E727FB66}"/>
    <cellStyle name="Millares 6 3 2 4 5 5" xfId="22613" xr:uid="{334E23D0-0922-4E0C-A045-0A48928CADBB}"/>
    <cellStyle name="Millares 6 3 2 4 6" xfId="7295" xr:uid="{00000000-0005-0000-0000-0000B31A0000}"/>
    <cellStyle name="Millares 6 3 2 4 6 2" xfId="16048" xr:uid="{A0ED838C-C939-4BA9-927C-13404F12A6AF}"/>
    <cellStyle name="Millares 6 3 2 4 6 2 2" xfId="51058" xr:uid="{3503985F-AA0E-4989-98D3-931B606E3D50}"/>
    <cellStyle name="Millares 6 3 2 4 6 2 3" xfId="33553" xr:uid="{49828990-8EE3-4DE5-A89D-8AABEB0B1E7E}"/>
    <cellStyle name="Millares 6 3 2 4 6 3" xfId="42306" xr:uid="{F8536B2B-B453-4DFC-B3DD-6C12E75C97C7}"/>
    <cellStyle name="Millares 6 3 2 4 6 4" xfId="24801" xr:uid="{B7C7A2DE-1877-490F-B764-36D148E95CCE}"/>
    <cellStyle name="Millares 6 3 2 4 7" xfId="11672" xr:uid="{EE402706-05C0-47EF-B06E-4AEDAEA6AB3F}"/>
    <cellStyle name="Millares 6 3 2 4 7 2" xfId="46682" xr:uid="{307FD184-78ED-487E-8962-C06EC0ECE4B0}"/>
    <cellStyle name="Millares 6 3 2 4 7 3" xfId="29177" xr:uid="{7A9D1B6E-1A5D-4381-8EE1-D0928FD14F9D}"/>
    <cellStyle name="Millares 6 3 2 4 8" xfId="37930" xr:uid="{54218150-1A34-41D4-9869-CAE3A9B44930}"/>
    <cellStyle name="Millares 6 3 2 4 9" xfId="20425" xr:uid="{6C9E6E85-61EB-408B-B373-23A146A93F09}"/>
    <cellStyle name="Millares 6 3 2 5" xfId="3134" xr:uid="{00000000-0005-0000-0000-0000B41A0000}"/>
    <cellStyle name="Millares 6 3 2 5 2" xfId="3688" xr:uid="{00000000-0005-0000-0000-0000B51A0000}"/>
    <cellStyle name="Millares 6 3 2 5 2 2" xfId="4784" xr:uid="{00000000-0005-0000-0000-0000B61A0000}"/>
    <cellStyle name="Millares 6 3 2 5 2 2 2" xfId="6973" xr:uid="{00000000-0005-0000-0000-0000B71A0000}"/>
    <cellStyle name="Millares 6 3 2 5 2 2 2 2" xfId="11350" xr:uid="{00000000-0005-0000-0000-0000B81A0000}"/>
    <cellStyle name="Millares 6 3 2 5 2 2 2 2 2" xfId="20103" xr:uid="{9686BC3D-F477-4296-A410-3DA48CC5B0A9}"/>
    <cellStyle name="Millares 6 3 2 5 2 2 2 2 2 2" xfId="55113" xr:uid="{857D2E0F-80F0-4AB2-95D2-2699758D0092}"/>
    <cellStyle name="Millares 6 3 2 5 2 2 2 2 2 3" xfId="37608" xr:uid="{70ACDCB1-DB99-4221-95BC-080E64FD618E}"/>
    <cellStyle name="Millares 6 3 2 5 2 2 2 2 3" xfId="46361" xr:uid="{836D2C04-15B4-4899-81D9-083A682B3950}"/>
    <cellStyle name="Millares 6 3 2 5 2 2 2 2 4" xfId="28856" xr:uid="{E5704987-8046-4BAE-AA73-91C1E615D69D}"/>
    <cellStyle name="Millares 6 3 2 5 2 2 2 3" xfId="15727" xr:uid="{D7161BB0-B6B2-48AC-9246-01BE8B699677}"/>
    <cellStyle name="Millares 6 3 2 5 2 2 2 3 2" xfId="50737" xr:uid="{C9EC260D-5CA4-41C0-B132-ABFBAD8DFC56}"/>
    <cellStyle name="Millares 6 3 2 5 2 2 2 3 3" xfId="33232" xr:uid="{468F8881-6A4A-4940-B95F-E71EAA14C712}"/>
    <cellStyle name="Millares 6 3 2 5 2 2 2 4" xfId="41985" xr:uid="{8403CD83-A016-42A1-ADB8-D08FBD04F2C9}"/>
    <cellStyle name="Millares 6 3 2 5 2 2 2 5" xfId="24480" xr:uid="{9E06C977-360F-4B97-AAC8-3FBA5166C89A}"/>
    <cellStyle name="Millares 6 3 2 5 2 2 3" xfId="9162" xr:uid="{00000000-0005-0000-0000-0000B91A0000}"/>
    <cellStyle name="Millares 6 3 2 5 2 2 3 2" xfId="17915" xr:uid="{7BCB213B-94FE-408B-909F-948E85D84627}"/>
    <cellStyle name="Millares 6 3 2 5 2 2 3 2 2" xfId="52925" xr:uid="{608303A5-8FE3-4F8C-B598-12DEA94ACB9D}"/>
    <cellStyle name="Millares 6 3 2 5 2 2 3 2 3" xfId="35420" xr:uid="{39950C95-FCC0-41D5-B3B5-5D552C69EB73}"/>
    <cellStyle name="Millares 6 3 2 5 2 2 3 3" xfId="44173" xr:uid="{2DFA4D63-61C4-47C6-AB20-FAD76A17EF06}"/>
    <cellStyle name="Millares 6 3 2 5 2 2 3 4" xfId="26668" xr:uid="{887FF85A-98DF-479A-B0A9-DD91DD58CEE9}"/>
    <cellStyle name="Millares 6 3 2 5 2 2 4" xfId="13539" xr:uid="{CD6C45A7-0E6C-4214-932D-A558AB817395}"/>
    <cellStyle name="Millares 6 3 2 5 2 2 4 2" xfId="48549" xr:uid="{D624A45A-1B8D-4397-8812-3E620DE11BF9}"/>
    <cellStyle name="Millares 6 3 2 5 2 2 4 3" xfId="31044" xr:uid="{E101C7DC-A397-47B8-A975-7776E8EFE44A}"/>
    <cellStyle name="Millares 6 3 2 5 2 2 5" xfId="39797" xr:uid="{9764B544-FE58-4629-937A-DD570951545A}"/>
    <cellStyle name="Millares 6 3 2 5 2 2 6" xfId="22292" xr:uid="{B6D0323A-0790-48E9-A166-5ACBF0456DEC}"/>
    <cellStyle name="Millares 6 3 2 5 2 3" xfId="5879" xr:uid="{00000000-0005-0000-0000-0000BA1A0000}"/>
    <cellStyle name="Millares 6 3 2 5 2 3 2" xfId="10256" xr:uid="{00000000-0005-0000-0000-0000BB1A0000}"/>
    <cellStyle name="Millares 6 3 2 5 2 3 2 2" xfId="19009" xr:uid="{123B5E6F-B070-4AAE-BC2D-101DE54A8EB1}"/>
    <cellStyle name="Millares 6 3 2 5 2 3 2 2 2" xfId="54019" xr:uid="{7C0482E3-F6B7-4DBC-9403-2596B1F19BFD}"/>
    <cellStyle name="Millares 6 3 2 5 2 3 2 2 3" xfId="36514" xr:uid="{83008C5B-7355-479E-A7D7-49F6EF79F998}"/>
    <cellStyle name="Millares 6 3 2 5 2 3 2 3" xfId="45267" xr:uid="{2BC4A6F0-FD0D-4020-8E0B-F88E18A8400A}"/>
    <cellStyle name="Millares 6 3 2 5 2 3 2 4" xfId="27762" xr:uid="{153F8B20-A093-4673-B0E2-6320224B0528}"/>
    <cellStyle name="Millares 6 3 2 5 2 3 3" xfId="14633" xr:uid="{1A29ADC5-8427-4ABB-B149-64D81EC70DA6}"/>
    <cellStyle name="Millares 6 3 2 5 2 3 3 2" xfId="49643" xr:uid="{10D0AB98-76FD-4801-AF16-9BAFECCAF1D3}"/>
    <cellStyle name="Millares 6 3 2 5 2 3 3 3" xfId="32138" xr:uid="{5424952C-445E-49B3-A855-7857D527AC42}"/>
    <cellStyle name="Millares 6 3 2 5 2 3 4" xfId="40891" xr:uid="{7EAF5AFA-BE9E-42BD-9EB5-6836C839F0EB}"/>
    <cellStyle name="Millares 6 3 2 5 2 3 5" xfId="23386" xr:uid="{20BA11F2-33C9-4617-99A3-FE7E92105D2F}"/>
    <cellStyle name="Millares 6 3 2 5 2 4" xfId="8068" xr:uid="{00000000-0005-0000-0000-0000BC1A0000}"/>
    <cellStyle name="Millares 6 3 2 5 2 4 2" xfId="16821" xr:uid="{7DE04C52-6EB8-42BB-8FFE-91B6229C6AB1}"/>
    <cellStyle name="Millares 6 3 2 5 2 4 2 2" xfId="51831" xr:uid="{73D8C729-C9D3-4A86-9ADE-F90A095082EB}"/>
    <cellStyle name="Millares 6 3 2 5 2 4 2 3" xfId="34326" xr:uid="{32A0CD5C-C86F-4C2A-AEE4-CE02B763400F}"/>
    <cellStyle name="Millares 6 3 2 5 2 4 3" xfId="43079" xr:uid="{EC8D6DA9-999A-4EFF-90FC-73412B82BFA1}"/>
    <cellStyle name="Millares 6 3 2 5 2 4 4" xfId="25574" xr:uid="{C52887B1-FE72-433E-8CB2-CE5D0CBF2987}"/>
    <cellStyle name="Millares 6 3 2 5 2 5" xfId="12445" xr:uid="{DE9B23F5-1210-41AC-BC27-37CD04803CF5}"/>
    <cellStyle name="Millares 6 3 2 5 2 5 2" xfId="47455" xr:uid="{2245172E-D8BC-46F0-AE08-0D84249A2934}"/>
    <cellStyle name="Millares 6 3 2 5 2 5 3" xfId="29950" xr:uid="{F849F55E-B284-421C-BABC-9AA0A18AF151}"/>
    <cellStyle name="Millares 6 3 2 5 2 6" xfId="38703" xr:uid="{E53FE9CD-D064-4E74-9EED-903860337E57}"/>
    <cellStyle name="Millares 6 3 2 5 2 7" xfId="21198" xr:uid="{26322362-0A7F-4759-A2C6-6B97F0DC5ED5}"/>
    <cellStyle name="Millares 6 3 2 5 3" xfId="4236" xr:uid="{00000000-0005-0000-0000-0000BD1A0000}"/>
    <cellStyle name="Millares 6 3 2 5 3 2" xfId="6425" xr:uid="{00000000-0005-0000-0000-0000BE1A0000}"/>
    <cellStyle name="Millares 6 3 2 5 3 2 2" xfId="10802" xr:uid="{00000000-0005-0000-0000-0000BF1A0000}"/>
    <cellStyle name="Millares 6 3 2 5 3 2 2 2" xfId="19555" xr:uid="{102E7136-4F57-422D-8D35-2D6D48B52771}"/>
    <cellStyle name="Millares 6 3 2 5 3 2 2 2 2" xfId="54565" xr:uid="{EFA3A9D4-BFBF-4B22-956D-6464F4B83F1F}"/>
    <cellStyle name="Millares 6 3 2 5 3 2 2 2 3" xfId="37060" xr:uid="{4CB4452F-AB8B-43F5-B55F-C54E12042B41}"/>
    <cellStyle name="Millares 6 3 2 5 3 2 2 3" xfId="45813" xr:uid="{6030E00D-B039-4CD6-9C52-91E0AA53AB1D}"/>
    <cellStyle name="Millares 6 3 2 5 3 2 2 4" xfId="28308" xr:uid="{68687712-384E-4473-BDDD-35CDCC77C468}"/>
    <cellStyle name="Millares 6 3 2 5 3 2 3" xfId="15179" xr:uid="{A22787F0-1D7C-4529-B4BD-40157F71BB73}"/>
    <cellStyle name="Millares 6 3 2 5 3 2 3 2" xfId="50189" xr:uid="{DB9F688B-9567-4A7D-B06B-544BD9BC0397}"/>
    <cellStyle name="Millares 6 3 2 5 3 2 3 3" xfId="32684" xr:uid="{930F13BA-1799-4E63-98C4-2868C2F7D759}"/>
    <cellStyle name="Millares 6 3 2 5 3 2 4" xfId="41437" xr:uid="{6D386B85-CBF7-43CD-B970-B039620AC391}"/>
    <cellStyle name="Millares 6 3 2 5 3 2 5" xfId="23932" xr:uid="{60EFA0C2-8057-4A1F-B724-6BF988E615B0}"/>
    <cellStyle name="Millares 6 3 2 5 3 3" xfId="8614" xr:uid="{00000000-0005-0000-0000-0000C01A0000}"/>
    <cellStyle name="Millares 6 3 2 5 3 3 2" xfId="17367" xr:uid="{3BB84F27-0D6C-4064-B5AB-92CC4DC42FB7}"/>
    <cellStyle name="Millares 6 3 2 5 3 3 2 2" xfId="52377" xr:uid="{9DBF309E-CCC1-49B3-A169-2AED6000CA9D}"/>
    <cellStyle name="Millares 6 3 2 5 3 3 2 3" xfId="34872" xr:uid="{EE57D89F-72BA-44DF-8DD2-14E2DE149989}"/>
    <cellStyle name="Millares 6 3 2 5 3 3 3" xfId="43625" xr:uid="{02129035-020D-4087-AEBE-35030690ACA4}"/>
    <cellStyle name="Millares 6 3 2 5 3 3 4" xfId="26120" xr:uid="{BF86C995-B98C-4080-BD94-603CAE933E48}"/>
    <cellStyle name="Millares 6 3 2 5 3 4" xfId="12991" xr:uid="{2A183ABC-5A3F-4C6F-AB65-5C00540F44E8}"/>
    <cellStyle name="Millares 6 3 2 5 3 4 2" xfId="48001" xr:uid="{8D97506E-79B5-4C9C-B3CF-C0F43EE4DDD2}"/>
    <cellStyle name="Millares 6 3 2 5 3 4 3" xfId="30496" xr:uid="{A74FCB92-7672-4256-97EB-4ED9C7BC8255}"/>
    <cellStyle name="Millares 6 3 2 5 3 5" xfId="39249" xr:uid="{9CBC799A-99BD-45F3-970D-9573C9803CF1}"/>
    <cellStyle name="Millares 6 3 2 5 3 6" xfId="21744" xr:uid="{12A4E597-361A-4060-AD7B-1F446E2D65A4}"/>
    <cellStyle name="Millares 6 3 2 5 4" xfId="5331" xr:uid="{00000000-0005-0000-0000-0000C11A0000}"/>
    <cellStyle name="Millares 6 3 2 5 4 2" xfId="9708" xr:uid="{00000000-0005-0000-0000-0000C21A0000}"/>
    <cellStyle name="Millares 6 3 2 5 4 2 2" xfId="18461" xr:uid="{01A4920A-F6B1-46D2-B160-C54A616C5B1E}"/>
    <cellStyle name="Millares 6 3 2 5 4 2 2 2" xfId="53471" xr:uid="{092555D2-B127-4F36-B3DC-B964C951AD98}"/>
    <cellStyle name="Millares 6 3 2 5 4 2 2 3" xfId="35966" xr:uid="{7214687D-DE92-4280-B2FB-FFA00175AA58}"/>
    <cellStyle name="Millares 6 3 2 5 4 2 3" xfId="44719" xr:uid="{3080A41C-1F6D-48E1-B878-429DF350BF0D}"/>
    <cellStyle name="Millares 6 3 2 5 4 2 4" xfId="27214" xr:uid="{15829AF5-859E-47F7-9EFA-D8BD2899FF22}"/>
    <cellStyle name="Millares 6 3 2 5 4 3" xfId="14085" xr:uid="{CC0BFD3F-303D-48A7-860A-8BCABBD5783A}"/>
    <cellStyle name="Millares 6 3 2 5 4 3 2" xfId="49095" xr:uid="{843855EA-1768-4F65-A40F-9241451C3209}"/>
    <cellStyle name="Millares 6 3 2 5 4 3 3" xfId="31590" xr:uid="{997C966C-1CDC-43C5-A167-792E4FC3B2D3}"/>
    <cellStyle name="Millares 6 3 2 5 4 4" xfId="40343" xr:uid="{3EE33D20-1B66-4EB8-83AC-5C898E8732DF}"/>
    <cellStyle name="Millares 6 3 2 5 4 5" xfId="22838" xr:uid="{086AA200-D6F2-4EF6-9A22-F8CA00272C13}"/>
    <cellStyle name="Millares 6 3 2 5 5" xfId="7520" xr:uid="{00000000-0005-0000-0000-0000C31A0000}"/>
    <cellStyle name="Millares 6 3 2 5 5 2" xfId="16273" xr:uid="{DAA25B5E-ABD9-4B2D-BAEB-8DC7C2D208C8}"/>
    <cellStyle name="Millares 6 3 2 5 5 2 2" xfId="51283" xr:uid="{AD4A82DA-8B2F-47E5-8D16-451B94A407E9}"/>
    <cellStyle name="Millares 6 3 2 5 5 2 3" xfId="33778" xr:uid="{FB7929D8-1E89-44AA-8045-726EC4E2C321}"/>
    <cellStyle name="Millares 6 3 2 5 5 3" xfId="42531" xr:uid="{B6BE6081-BE5B-4277-BB2D-45FB95935E12}"/>
    <cellStyle name="Millares 6 3 2 5 5 4" xfId="25026" xr:uid="{34F268E3-363B-4170-817C-BAF295374AA4}"/>
    <cellStyle name="Millares 6 3 2 5 6" xfId="11897" xr:uid="{B9891B4E-1CDA-4408-84FB-ED8FC2D36914}"/>
    <cellStyle name="Millares 6 3 2 5 6 2" xfId="46907" xr:uid="{71CF21FE-D1DB-45E0-B7E1-8D16CD3066C2}"/>
    <cellStyle name="Millares 6 3 2 5 6 3" xfId="29402" xr:uid="{EBE96F32-2478-4091-A0B1-303CBD5C9D55}"/>
    <cellStyle name="Millares 6 3 2 5 7" xfId="38155" xr:uid="{4DDF83AC-6387-4511-B7C2-671F6657756F}"/>
    <cellStyle name="Millares 6 3 2 5 8" xfId="20650" xr:uid="{A1DBEFC0-8894-4CC4-A24B-407A8C8E0971}"/>
    <cellStyle name="Millares 6 3 2 6" xfId="3413" xr:uid="{00000000-0005-0000-0000-0000C41A0000}"/>
    <cellStyle name="Millares 6 3 2 6 2" xfId="4510" xr:uid="{00000000-0005-0000-0000-0000C51A0000}"/>
    <cellStyle name="Millares 6 3 2 6 2 2" xfId="6699" xr:uid="{00000000-0005-0000-0000-0000C61A0000}"/>
    <cellStyle name="Millares 6 3 2 6 2 2 2" xfId="11076" xr:uid="{00000000-0005-0000-0000-0000C71A0000}"/>
    <cellStyle name="Millares 6 3 2 6 2 2 2 2" xfId="19829" xr:uid="{9BB0DB88-39A7-4877-87F2-C7B8C45AB4E6}"/>
    <cellStyle name="Millares 6 3 2 6 2 2 2 2 2" xfId="54839" xr:uid="{7171B8AD-AB20-4155-835A-E42AA29C0645}"/>
    <cellStyle name="Millares 6 3 2 6 2 2 2 2 3" xfId="37334" xr:uid="{BC162563-D565-468B-80C4-BDEC46A51F02}"/>
    <cellStyle name="Millares 6 3 2 6 2 2 2 3" xfId="46087" xr:uid="{5C201172-02F8-41C6-BD99-18E49524527B}"/>
    <cellStyle name="Millares 6 3 2 6 2 2 2 4" xfId="28582" xr:uid="{2502AB0E-83FC-48FF-9FA8-0C19DDBBF4AD}"/>
    <cellStyle name="Millares 6 3 2 6 2 2 3" xfId="15453" xr:uid="{6C56A9D4-5FC1-4902-B78F-1B2023B5CDC8}"/>
    <cellStyle name="Millares 6 3 2 6 2 2 3 2" xfId="50463" xr:uid="{846C51E9-D4E3-4131-945F-4DBF49C44B3E}"/>
    <cellStyle name="Millares 6 3 2 6 2 2 3 3" xfId="32958" xr:uid="{77D80969-6C5A-4082-BD50-10C1EE69C515}"/>
    <cellStyle name="Millares 6 3 2 6 2 2 4" xfId="41711" xr:uid="{04064AC2-E908-41E0-86C1-428F528EFFB4}"/>
    <cellStyle name="Millares 6 3 2 6 2 2 5" xfId="24206" xr:uid="{D1DDA892-E412-40DA-9DCC-5BB7AD802B8A}"/>
    <cellStyle name="Millares 6 3 2 6 2 3" xfId="8888" xr:uid="{00000000-0005-0000-0000-0000C81A0000}"/>
    <cellStyle name="Millares 6 3 2 6 2 3 2" xfId="17641" xr:uid="{D1E83052-580E-47A1-BC21-5C7F15C62FE1}"/>
    <cellStyle name="Millares 6 3 2 6 2 3 2 2" xfId="52651" xr:uid="{623517C2-67A5-4E3B-AA7A-47A40A76B53A}"/>
    <cellStyle name="Millares 6 3 2 6 2 3 2 3" xfId="35146" xr:uid="{C5F8069E-1798-4A8A-B810-88DC125DD611}"/>
    <cellStyle name="Millares 6 3 2 6 2 3 3" xfId="43899" xr:uid="{0B50F9B1-0390-4E7F-8069-595A5D2EB383}"/>
    <cellStyle name="Millares 6 3 2 6 2 3 4" xfId="26394" xr:uid="{9FD965E4-128F-4964-BC24-65FFEF63751A}"/>
    <cellStyle name="Millares 6 3 2 6 2 4" xfId="13265" xr:uid="{7F51CF81-DD5C-4981-A8F3-ED40E303E636}"/>
    <cellStyle name="Millares 6 3 2 6 2 4 2" xfId="48275" xr:uid="{8BDC1F74-E634-4762-8D53-C499E904C221}"/>
    <cellStyle name="Millares 6 3 2 6 2 4 3" xfId="30770" xr:uid="{BF757E75-12BE-466B-87FB-67AF836AAF16}"/>
    <cellStyle name="Millares 6 3 2 6 2 5" xfId="39523" xr:uid="{CBFD88DA-276B-41F7-AB26-0873D35C223A}"/>
    <cellStyle name="Millares 6 3 2 6 2 6" xfId="22018" xr:uid="{E71FBDDF-CD26-4144-9B6C-DC04DC9E1A5D}"/>
    <cellStyle name="Millares 6 3 2 6 3" xfId="5605" xr:uid="{00000000-0005-0000-0000-0000C91A0000}"/>
    <cellStyle name="Millares 6 3 2 6 3 2" xfId="9982" xr:uid="{00000000-0005-0000-0000-0000CA1A0000}"/>
    <cellStyle name="Millares 6 3 2 6 3 2 2" xfId="18735" xr:uid="{569FC900-C547-4FD1-8CBC-9809E5AA3D7C}"/>
    <cellStyle name="Millares 6 3 2 6 3 2 2 2" xfId="53745" xr:uid="{3975B7FF-8E2C-45AE-B2B8-702985C057DE}"/>
    <cellStyle name="Millares 6 3 2 6 3 2 2 3" xfId="36240" xr:uid="{2C0F635C-2A1C-4369-AA34-817974CDB2FB}"/>
    <cellStyle name="Millares 6 3 2 6 3 2 3" xfId="44993" xr:uid="{F5CC3E17-9087-4057-B5E1-B5BECB873378}"/>
    <cellStyle name="Millares 6 3 2 6 3 2 4" xfId="27488" xr:uid="{E6D960E5-C6EE-4688-8A12-A911DBF49ACE}"/>
    <cellStyle name="Millares 6 3 2 6 3 3" xfId="14359" xr:uid="{2F115630-2C05-49B7-AA09-2C0569F117DD}"/>
    <cellStyle name="Millares 6 3 2 6 3 3 2" xfId="49369" xr:uid="{15734949-89C7-4035-83F3-93A2E60B1C9D}"/>
    <cellStyle name="Millares 6 3 2 6 3 3 3" xfId="31864" xr:uid="{D1F802B1-E6A7-4ED4-BCB8-948BCA8E40DB}"/>
    <cellStyle name="Millares 6 3 2 6 3 4" xfId="40617" xr:uid="{2A745BA1-01DC-45D8-971C-76265C852A6B}"/>
    <cellStyle name="Millares 6 3 2 6 3 5" xfId="23112" xr:uid="{2E5AE7E4-D594-4CEC-8416-95BA4E41F6D9}"/>
    <cellStyle name="Millares 6 3 2 6 4" xfId="7794" xr:uid="{00000000-0005-0000-0000-0000CB1A0000}"/>
    <cellStyle name="Millares 6 3 2 6 4 2" xfId="16547" xr:uid="{480B80E1-313A-483C-B24B-46BDD705F5EF}"/>
    <cellStyle name="Millares 6 3 2 6 4 2 2" xfId="51557" xr:uid="{B210BDC2-5864-4C10-9BE8-317D7601AC90}"/>
    <cellStyle name="Millares 6 3 2 6 4 2 3" xfId="34052" xr:uid="{3CD623D0-BAEB-4371-BFE5-94E26FC0B1D3}"/>
    <cellStyle name="Millares 6 3 2 6 4 3" xfId="42805" xr:uid="{049A251E-32A9-4838-AFD5-FC019C8B8635}"/>
    <cellStyle name="Millares 6 3 2 6 4 4" xfId="25300" xr:uid="{3605081B-C59A-4C9D-8318-3ECB50069A72}"/>
    <cellStyle name="Millares 6 3 2 6 5" xfId="12171" xr:uid="{E4278CD4-0905-4FDD-8AAF-D8A823B03A0A}"/>
    <cellStyle name="Millares 6 3 2 6 5 2" xfId="47181" xr:uid="{682C88D1-4470-444D-9294-9005FB8476C1}"/>
    <cellStyle name="Millares 6 3 2 6 5 3" xfId="29676" xr:uid="{86124048-2D2F-42BB-8643-7DCE35B15EC1}"/>
    <cellStyle name="Millares 6 3 2 6 6" xfId="38429" xr:uid="{F780B292-AE3E-4892-91DE-1D1083367676}"/>
    <cellStyle name="Millares 6 3 2 6 7" xfId="20924" xr:uid="{68DAF82F-F634-4CEC-B230-D1826088D1C3}"/>
    <cellStyle name="Millares 6 3 2 7" xfId="3963" xr:uid="{00000000-0005-0000-0000-0000CC1A0000}"/>
    <cellStyle name="Millares 6 3 2 7 2" xfId="6152" xr:uid="{00000000-0005-0000-0000-0000CD1A0000}"/>
    <cellStyle name="Millares 6 3 2 7 2 2" xfId="10529" xr:uid="{00000000-0005-0000-0000-0000CE1A0000}"/>
    <cellStyle name="Millares 6 3 2 7 2 2 2" xfId="19282" xr:uid="{E2206114-2459-4727-8831-6F9463A85899}"/>
    <cellStyle name="Millares 6 3 2 7 2 2 2 2" xfId="54292" xr:uid="{89F22168-3BF4-462D-A244-2C3BC3DDF6BD}"/>
    <cellStyle name="Millares 6 3 2 7 2 2 2 3" xfId="36787" xr:uid="{BB70D233-F84E-40F9-8147-05DE462D535F}"/>
    <cellStyle name="Millares 6 3 2 7 2 2 3" xfId="45540" xr:uid="{87A2765A-25B0-4E9E-A6A7-9227898FB0C2}"/>
    <cellStyle name="Millares 6 3 2 7 2 2 4" xfId="28035" xr:uid="{F0AF5F30-5C9F-40C6-9D48-AA4EBE1F06FA}"/>
    <cellStyle name="Millares 6 3 2 7 2 3" xfId="14906" xr:uid="{A795DAD7-F111-4993-A866-69C9CDB1F099}"/>
    <cellStyle name="Millares 6 3 2 7 2 3 2" xfId="49916" xr:uid="{9F6106BE-60EF-4AA9-9C11-F68BE6FB0B33}"/>
    <cellStyle name="Millares 6 3 2 7 2 3 3" xfId="32411" xr:uid="{18CC1E7C-FECB-487A-B7E8-C1D29145C167}"/>
    <cellStyle name="Millares 6 3 2 7 2 4" xfId="41164" xr:uid="{6985D2E0-4D99-43CE-BDE0-D7A9D96C8156}"/>
    <cellStyle name="Millares 6 3 2 7 2 5" xfId="23659" xr:uid="{F4F2B9E5-B0E1-4226-994A-E44D5DBC150C}"/>
    <cellStyle name="Millares 6 3 2 7 3" xfId="8341" xr:uid="{00000000-0005-0000-0000-0000CF1A0000}"/>
    <cellStyle name="Millares 6 3 2 7 3 2" xfId="17094" xr:uid="{ABA644B1-FDAB-4B1E-A824-D4B725BF1E40}"/>
    <cellStyle name="Millares 6 3 2 7 3 2 2" xfId="52104" xr:uid="{C7D2EB1D-E15B-4DE6-A68E-7FB9A4F4DC07}"/>
    <cellStyle name="Millares 6 3 2 7 3 2 3" xfId="34599" xr:uid="{2BC7AE79-3C78-40F5-826D-4454663C330B}"/>
    <cellStyle name="Millares 6 3 2 7 3 3" xfId="43352" xr:uid="{2FDFF4EF-FEC4-4163-8A45-0923BD81FED9}"/>
    <cellStyle name="Millares 6 3 2 7 3 4" xfId="25847" xr:uid="{85226E55-9018-4889-B330-2BB14B3C218C}"/>
    <cellStyle name="Millares 6 3 2 7 4" xfId="12718" xr:uid="{2964EA2E-EE3A-4B8C-BF63-9D60265CF7C6}"/>
    <cellStyle name="Millares 6 3 2 7 4 2" xfId="47728" xr:uid="{ACBE773A-2423-486E-9234-F7E459047BC6}"/>
    <cellStyle name="Millares 6 3 2 7 4 3" xfId="30223" xr:uid="{6CCAE39A-80E9-4F47-898F-37A44728340B}"/>
    <cellStyle name="Millares 6 3 2 7 5" xfId="38976" xr:uid="{141226EC-2950-4B1D-BD30-54DF9EBDC33F}"/>
    <cellStyle name="Millares 6 3 2 7 6" xfId="21471" xr:uid="{F2349BD0-16A7-4115-855F-0C7716E79467}"/>
    <cellStyle name="Millares 6 3 2 8" xfId="5058" xr:uid="{00000000-0005-0000-0000-0000D01A0000}"/>
    <cellStyle name="Millares 6 3 2 8 2" xfId="9435" xr:uid="{00000000-0005-0000-0000-0000D11A0000}"/>
    <cellStyle name="Millares 6 3 2 8 2 2" xfId="18188" xr:uid="{49AA6BA2-BAD8-4CA7-AF86-1036FDC92C5A}"/>
    <cellStyle name="Millares 6 3 2 8 2 2 2" xfId="53198" xr:uid="{C9DE93DA-DA63-4CEF-B366-F6B92C83ECC8}"/>
    <cellStyle name="Millares 6 3 2 8 2 2 3" xfId="35693" xr:uid="{FC43D7C5-5DAA-49A9-BE29-ADF73EDC9659}"/>
    <cellStyle name="Millares 6 3 2 8 2 3" xfId="44446" xr:uid="{36B6545A-303E-4300-9542-FA137B24843C}"/>
    <cellStyle name="Millares 6 3 2 8 2 4" xfId="26941" xr:uid="{494125B1-0AA5-41DE-92D6-AED4BC6951E1}"/>
    <cellStyle name="Millares 6 3 2 8 3" xfId="13812" xr:uid="{3451FD02-A0C5-4810-9D0E-3760EF5D2606}"/>
    <cellStyle name="Millares 6 3 2 8 3 2" xfId="48822" xr:uid="{BE2C53B7-DF63-4FD9-BB88-BF29837A7338}"/>
    <cellStyle name="Millares 6 3 2 8 3 3" xfId="31317" xr:uid="{E121171C-6827-426A-B0F6-44C90103A538}"/>
    <cellStyle name="Millares 6 3 2 8 4" xfId="40070" xr:uid="{E2584822-01A1-4C9C-BEBA-C0DACC5530C0}"/>
    <cellStyle name="Millares 6 3 2 8 5" xfId="22565" xr:uid="{3534A452-9E18-4853-87A4-7B5641B1F2FB}"/>
    <cellStyle name="Millares 6 3 2 9" xfId="7247" xr:uid="{00000000-0005-0000-0000-0000D21A0000}"/>
    <cellStyle name="Millares 6 3 2 9 2" xfId="16000" xr:uid="{D6B494BC-C81A-4940-97F2-0235DAB5CE90}"/>
    <cellStyle name="Millares 6 3 2 9 2 2" xfId="51010" xr:uid="{46840CF9-153E-444C-A519-A2C43CA86017}"/>
    <cellStyle name="Millares 6 3 2 9 2 3" xfId="33505" xr:uid="{5E8E1A8E-B549-46E5-984A-ACC93430912D}"/>
    <cellStyle name="Millares 6 3 2 9 3" xfId="42258" xr:uid="{B1168040-431B-4383-94B6-683105397FA0}"/>
    <cellStyle name="Millares 6 3 2 9 4" xfId="24753" xr:uid="{9E2C735B-C38E-402B-B8AA-4EDAD130838A}"/>
    <cellStyle name="Millares 6 3 3" xfId="2962" xr:uid="{00000000-0005-0000-0000-0000D31A0000}"/>
    <cellStyle name="Millares 6 3 3 10" xfId="20479" xr:uid="{5FB0705D-FDA4-4292-8D3F-4AFFC42CC3CD}"/>
    <cellStyle name="Millares 6 3 3 2" xfId="3074" xr:uid="{00000000-0005-0000-0000-0000D41A0000}"/>
    <cellStyle name="Millares 6 3 3 2 2" xfId="3350" xr:uid="{00000000-0005-0000-0000-0000D51A0000}"/>
    <cellStyle name="Millares 6 3 3 2 2 2" xfId="3903" xr:uid="{00000000-0005-0000-0000-0000D61A0000}"/>
    <cellStyle name="Millares 6 3 3 2 2 2 2" xfId="4999" xr:uid="{00000000-0005-0000-0000-0000D71A0000}"/>
    <cellStyle name="Millares 6 3 3 2 2 2 2 2" xfId="7188" xr:uid="{00000000-0005-0000-0000-0000D81A0000}"/>
    <cellStyle name="Millares 6 3 3 2 2 2 2 2 2" xfId="11565" xr:uid="{00000000-0005-0000-0000-0000D91A0000}"/>
    <cellStyle name="Millares 6 3 3 2 2 2 2 2 2 2" xfId="20318" xr:uid="{92271676-93FA-424A-ADAD-5836671639B8}"/>
    <cellStyle name="Millares 6 3 3 2 2 2 2 2 2 2 2" xfId="55328" xr:uid="{B068EE24-CF98-4512-B987-D03732CB84F5}"/>
    <cellStyle name="Millares 6 3 3 2 2 2 2 2 2 2 3" xfId="37823" xr:uid="{C7A2FC87-05FE-4F38-9461-8E78697FC051}"/>
    <cellStyle name="Millares 6 3 3 2 2 2 2 2 2 3" xfId="46576" xr:uid="{E8BA2EF8-9CE9-44C1-964D-E9A692F3272F}"/>
    <cellStyle name="Millares 6 3 3 2 2 2 2 2 2 4" xfId="29071" xr:uid="{F824F84D-12D6-4EC7-9F09-ADDA6B97FF2E}"/>
    <cellStyle name="Millares 6 3 3 2 2 2 2 2 3" xfId="15942" xr:uid="{814ABF6D-C43D-443A-92DE-9F31B34AB89B}"/>
    <cellStyle name="Millares 6 3 3 2 2 2 2 2 3 2" xfId="50952" xr:uid="{9BFAF487-7D38-4874-BD41-1A5536C46638}"/>
    <cellStyle name="Millares 6 3 3 2 2 2 2 2 3 3" xfId="33447" xr:uid="{7430B471-E101-4DA8-B739-FD989B1733B2}"/>
    <cellStyle name="Millares 6 3 3 2 2 2 2 2 4" xfId="42200" xr:uid="{39E5342B-8605-41D9-A6F0-BE5CEBBA5BFF}"/>
    <cellStyle name="Millares 6 3 3 2 2 2 2 2 5" xfId="24695" xr:uid="{399A58BA-8569-4BDF-8328-16B5EF101939}"/>
    <cellStyle name="Millares 6 3 3 2 2 2 2 3" xfId="9377" xr:uid="{00000000-0005-0000-0000-0000DA1A0000}"/>
    <cellStyle name="Millares 6 3 3 2 2 2 2 3 2" xfId="18130" xr:uid="{BB1B7700-2A80-47F6-AFC0-06A353DF31B3}"/>
    <cellStyle name="Millares 6 3 3 2 2 2 2 3 2 2" xfId="53140" xr:uid="{C8F556C7-94EC-433D-A43E-BE60C1CC2E9F}"/>
    <cellStyle name="Millares 6 3 3 2 2 2 2 3 2 3" xfId="35635" xr:uid="{DDBA9138-0267-4357-8624-363D4EB15D26}"/>
    <cellStyle name="Millares 6 3 3 2 2 2 2 3 3" xfId="44388" xr:uid="{E7FA875B-72D4-4E37-8C68-0E7DAF64D85C}"/>
    <cellStyle name="Millares 6 3 3 2 2 2 2 3 4" xfId="26883" xr:uid="{8C1B59CF-67F6-479F-98D3-2DD980451A21}"/>
    <cellStyle name="Millares 6 3 3 2 2 2 2 4" xfId="13754" xr:uid="{9ACA0D1A-F3E1-4B4A-9DD6-EDBD86A78BCE}"/>
    <cellStyle name="Millares 6 3 3 2 2 2 2 4 2" xfId="48764" xr:uid="{ABBA734C-333F-4FED-9A38-8F222F5AEF8F}"/>
    <cellStyle name="Millares 6 3 3 2 2 2 2 4 3" xfId="31259" xr:uid="{B0DBA5CB-ECE6-4177-B096-07DDD00F64EE}"/>
    <cellStyle name="Millares 6 3 3 2 2 2 2 5" xfId="40012" xr:uid="{03FFE007-D895-446C-8994-291A778416ED}"/>
    <cellStyle name="Millares 6 3 3 2 2 2 2 6" xfId="22507" xr:uid="{C56AE22D-D613-4C6B-9F59-34326EB78944}"/>
    <cellStyle name="Millares 6 3 3 2 2 2 3" xfId="6094" xr:uid="{00000000-0005-0000-0000-0000DB1A0000}"/>
    <cellStyle name="Millares 6 3 3 2 2 2 3 2" xfId="10471" xr:uid="{00000000-0005-0000-0000-0000DC1A0000}"/>
    <cellStyle name="Millares 6 3 3 2 2 2 3 2 2" xfId="19224" xr:uid="{D1A8E826-DBE9-4997-A06C-22D32E033FF5}"/>
    <cellStyle name="Millares 6 3 3 2 2 2 3 2 2 2" xfId="54234" xr:uid="{5F825DD2-C1AA-4E25-9E37-8E25EF4BBFF5}"/>
    <cellStyle name="Millares 6 3 3 2 2 2 3 2 2 3" xfId="36729" xr:uid="{C1066FB3-9A62-4566-9F1D-A8A5AB977A77}"/>
    <cellStyle name="Millares 6 3 3 2 2 2 3 2 3" xfId="45482" xr:uid="{E449375E-A3FC-4D18-A64F-D9DF848B397C}"/>
    <cellStyle name="Millares 6 3 3 2 2 2 3 2 4" xfId="27977" xr:uid="{7EEC2F21-B416-4727-A6A4-29F272A6296C}"/>
    <cellStyle name="Millares 6 3 3 2 2 2 3 3" xfId="14848" xr:uid="{B7DD7B64-9756-4007-8F5A-EA8F14352BE0}"/>
    <cellStyle name="Millares 6 3 3 2 2 2 3 3 2" xfId="49858" xr:uid="{876A2002-331A-4A43-80D5-7908E39652CD}"/>
    <cellStyle name="Millares 6 3 3 2 2 2 3 3 3" xfId="32353" xr:uid="{28799DEC-8FA0-4ECA-AAF3-406D28351CFA}"/>
    <cellStyle name="Millares 6 3 3 2 2 2 3 4" xfId="41106" xr:uid="{8B3BE5E8-6AD1-4D2A-99D0-5D7123064998}"/>
    <cellStyle name="Millares 6 3 3 2 2 2 3 5" xfId="23601" xr:uid="{59D55D02-9ACF-445B-B398-0127F7299022}"/>
    <cellStyle name="Millares 6 3 3 2 2 2 4" xfId="8283" xr:uid="{00000000-0005-0000-0000-0000DD1A0000}"/>
    <cellStyle name="Millares 6 3 3 2 2 2 4 2" xfId="17036" xr:uid="{5AC0BCA9-3065-4AC0-A0FE-95D57AA00ACA}"/>
    <cellStyle name="Millares 6 3 3 2 2 2 4 2 2" xfId="52046" xr:uid="{A7E37451-BAE0-4251-A574-763B9F4CCFC1}"/>
    <cellStyle name="Millares 6 3 3 2 2 2 4 2 3" xfId="34541" xr:uid="{369BBF79-59A2-410D-ADC0-637FE2E525C1}"/>
    <cellStyle name="Millares 6 3 3 2 2 2 4 3" xfId="43294" xr:uid="{B26FDAEC-A477-478E-B7C2-5664CCBEB24A}"/>
    <cellStyle name="Millares 6 3 3 2 2 2 4 4" xfId="25789" xr:uid="{E4F4906C-A457-44D9-BB65-EC30EE929A42}"/>
    <cellStyle name="Millares 6 3 3 2 2 2 5" xfId="12660" xr:uid="{45AAE71F-A26B-4D77-BFB7-FB4078DD42C2}"/>
    <cellStyle name="Millares 6 3 3 2 2 2 5 2" xfId="47670" xr:uid="{D635A723-FC5F-4FBF-9715-9EE5B650FA2E}"/>
    <cellStyle name="Millares 6 3 3 2 2 2 5 3" xfId="30165" xr:uid="{6AA00C75-A72E-48FA-BC54-EC2879ED341A}"/>
    <cellStyle name="Millares 6 3 3 2 2 2 6" xfId="38918" xr:uid="{90EB8B72-06CB-4E80-91AC-2EA81755D82B}"/>
    <cellStyle name="Millares 6 3 3 2 2 2 7" xfId="21413" xr:uid="{F5431D12-2343-44C1-81DC-3AA5AD7AEDEF}"/>
    <cellStyle name="Millares 6 3 3 2 2 3" xfId="4451" xr:uid="{00000000-0005-0000-0000-0000DE1A0000}"/>
    <cellStyle name="Millares 6 3 3 2 2 3 2" xfId="6640" xr:uid="{00000000-0005-0000-0000-0000DF1A0000}"/>
    <cellStyle name="Millares 6 3 3 2 2 3 2 2" xfId="11017" xr:uid="{00000000-0005-0000-0000-0000E01A0000}"/>
    <cellStyle name="Millares 6 3 3 2 2 3 2 2 2" xfId="19770" xr:uid="{F9571DC7-81D2-42C8-9209-A0CD6C811162}"/>
    <cellStyle name="Millares 6 3 3 2 2 3 2 2 2 2" xfId="54780" xr:uid="{9302EFEE-6732-42D1-9D77-7EDCFA878B8A}"/>
    <cellStyle name="Millares 6 3 3 2 2 3 2 2 2 3" xfId="37275" xr:uid="{ECBFCDD5-52B1-4E24-80D1-3A97C3489795}"/>
    <cellStyle name="Millares 6 3 3 2 2 3 2 2 3" xfId="46028" xr:uid="{C108C57D-CC92-4141-82CB-2AB5C4C30628}"/>
    <cellStyle name="Millares 6 3 3 2 2 3 2 2 4" xfId="28523" xr:uid="{80B1D912-73B0-4EEB-8736-1D74A0F0E049}"/>
    <cellStyle name="Millares 6 3 3 2 2 3 2 3" xfId="15394" xr:uid="{658618DA-E37B-47C5-AB9E-538D310AA0E5}"/>
    <cellStyle name="Millares 6 3 3 2 2 3 2 3 2" xfId="50404" xr:uid="{4729456A-E42C-4DC1-883A-28D1F3050F0D}"/>
    <cellStyle name="Millares 6 3 3 2 2 3 2 3 3" xfId="32899" xr:uid="{DE6DA546-C728-4FFC-88BF-F1D7BA891626}"/>
    <cellStyle name="Millares 6 3 3 2 2 3 2 4" xfId="41652" xr:uid="{A621AF2C-A4D9-476B-B70E-6C23DF6F43CA}"/>
    <cellStyle name="Millares 6 3 3 2 2 3 2 5" xfId="24147" xr:uid="{406E4D30-CC8B-478D-B86F-32A3193F36C6}"/>
    <cellStyle name="Millares 6 3 3 2 2 3 3" xfId="8829" xr:uid="{00000000-0005-0000-0000-0000E11A0000}"/>
    <cellStyle name="Millares 6 3 3 2 2 3 3 2" xfId="17582" xr:uid="{B7A7BDF9-C0FA-464C-9865-E8762A3B8F85}"/>
    <cellStyle name="Millares 6 3 3 2 2 3 3 2 2" xfId="52592" xr:uid="{499BEFCE-8CB3-4E85-903A-9E5E618DE824}"/>
    <cellStyle name="Millares 6 3 3 2 2 3 3 2 3" xfId="35087" xr:uid="{8109AD6D-9AEE-49CC-85BC-26DB1BEF12C1}"/>
    <cellStyle name="Millares 6 3 3 2 2 3 3 3" xfId="43840" xr:uid="{DF6743C2-0043-4957-B18B-6DDD63223FF9}"/>
    <cellStyle name="Millares 6 3 3 2 2 3 3 4" xfId="26335" xr:uid="{D73CFBA9-3942-4497-8D4B-6BD9301A8E23}"/>
    <cellStyle name="Millares 6 3 3 2 2 3 4" xfId="13206" xr:uid="{E25B1FE5-0724-4478-88FF-8D2782BB8F6D}"/>
    <cellStyle name="Millares 6 3 3 2 2 3 4 2" xfId="48216" xr:uid="{7505B09E-5327-49AD-8066-0A7B70832BF9}"/>
    <cellStyle name="Millares 6 3 3 2 2 3 4 3" xfId="30711" xr:uid="{C9FED829-5488-41CD-BD58-A5EC132DEA76}"/>
    <cellStyle name="Millares 6 3 3 2 2 3 5" xfId="39464" xr:uid="{B30DA036-5715-41CF-82BA-0A350D00FE64}"/>
    <cellStyle name="Millares 6 3 3 2 2 3 6" xfId="21959" xr:uid="{E9B4B220-86F1-44E5-B0B1-BA9741E5F3BB}"/>
    <cellStyle name="Millares 6 3 3 2 2 4" xfId="5546" xr:uid="{00000000-0005-0000-0000-0000E21A0000}"/>
    <cellStyle name="Millares 6 3 3 2 2 4 2" xfId="9923" xr:uid="{00000000-0005-0000-0000-0000E31A0000}"/>
    <cellStyle name="Millares 6 3 3 2 2 4 2 2" xfId="18676" xr:uid="{69DF8A72-20F5-49D1-9D2F-BDAF08408579}"/>
    <cellStyle name="Millares 6 3 3 2 2 4 2 2 2" xfId="53686" xr:uid="{B4F6424A-C9F1-46E3-AF09-D1210F6CAB3E}"/>
    <cellStyle name="Millares 6 3 3 2 2 4 2 2 3" xfId="36181" xr:uid="{486CD176-3F40-4942-AA80-1ECEBCBBAA05}"/>
    <cellStyle name="Millares 6 3 3 2 2 4 2 3" xfId="44934" xr:uid="{56746AC6-132E-44DF-A066-3DAAB415004A}"/>
    <cellStyle name="Millares 6 3 3 2 2 4 2 4" xfId="27429" xr:uid="{346785F7-4B2C-47AE-88DA-7AC0F9C4D6E0}"/>
    <cellStyle name="Millares 6 3 3 2 2 4 3" xfId="14300" xr:uid="{75F8864A-962F-4FE9-AA5E-DBA810F1AB1A}"/>
    <cellStyle name="Millares 6 3 3 2 2 4 3 2" xfId="49310" xr:uid="{90C9DAB8-154C-4327-9611-566C0F678B1E}"/>
    <cellStyle name="Millares 6 3 3 2 2 4 3 3" xfId="31805" xr:uid="{01A4006F-781E-4788-9396-C6B1D2ED5220}"/>
    <cellStyle name="Millares 6 3 3 2 2 4 4" xfId="40558" xr:uid="{F487F01B-27F3-4E80-9DB4-BB8D12CC613D}"/>
    <cellStyle name="Millares 6 3 3 2 2 4 5" xfId="23053" xr:uid="{60647A43-8495-4347-A092-123D302F3FDD}"/>
    <cellStyle name="Millares 6 3 3 2 2 5" xfId="7735" xr:uid="{00000000-0005-0000-0000-0000E41A0000}"/>
    <cellStyle name="Millares 6 3 3 2 2 5 2" xfId="16488" xr:uid="{6FE8CCE9-D61C-4761-AC06-E7984ABE6409}"/>
    <cellStyle name="Millares 6 3 3 2 2 5 2 2" xfId="51498" xr:uid="{7291E169-D0E1-44B6-B730-37E827ECD297}"/>
    <cellStyle name="Millares 6 3 3 2 2 5 2 3" xfId="33993" xr:uid="{46BAC8F1-AFB3-4D80-9CA0-4D356F33C903}"/>
    <cellStyle name="Millares 6 3 3 2 2 5 3" xfId="42746" xr:uid="{A1269C55-060B-464E-BDC4-9AF18DEDCA3A}"/>
    <cellStyle name="Millares 6 3 3 2 2 5 4" xfId="25241" xr:uid="{6F7590EB-BBD6-4AFD-B220-3075B82D1ECE}"/>
    <cellStyle name="Millares 6 3 3 2 2 6" xfId="12112" xr:uid="{51A4A610-C424-434F-80B0-851FF761F6BC}"/>
    <cellStyle name="Millares 6 3 3 2 2 6 2" xfId="47122" xr:uid="{69B45558-1411-4412-A21D-4D85EE490722}"/>
    <cellStyle name="Millares 6 3 3 2 2 6 3" xfId="29617" xr:uid="{9FE7A488-1293-449B-BDDE-DA51170F8EF2}"/>
    <cellStyle name="Millares 6 3 3 2 2 7" xfId="38370" xr:uid="{7BFA036A-61F3-46B9-8481-1374898BA08C}"/>
    <cellStyle name="Millares 6 3 3 2 2 8" xfId="20865" xr:uid="{21944CD7-0FFD-4E57-88CC-C577CB8E678A}"/>
    <cellStyle name="Millares 6 3 3 2 3" xfId="3629" xr:uid="{00000000-0005-0000-0000-0000E51A0000}"/>
    <cellStyle name="Millares 6 3 3 2 3 2" xfId="4725" xr:uid="{00000000-0005-0000-0000-0000E61A0000}"/>
    <cellStyle name="Millares 6 3 3 2 3 2 2" xfId="6914" xr:uid="{00000000-0005-0000-0000-0000E71A0000}"/>
    <cellStyle name="Millares 6 3 3 2 3 2 2 2" xfId="11291" xr:uid="{00000000-0005-0000-0000-0000E81A0000}"/>
    <cellStyle name="Millares 6 3 3 2 3 2 2 2 2" xfId="20044" xr:uid="{361A3956-3EFA-47C4-BBE5-887E42E8DE7C}"/>
    <cellStyle name="Millares 6 3 3 2 3 2 2 2 2 2" xfId="55054" xr:uid="{7DDCDF22-9A15-4E9B-A92F-FE3F8F5ED0E5}"/>
    <cellStyle name="Millares 6 3 3 2 3 2 2 2 2 3" xfId="37549" xr:uid="{1E82421C-2747-47FF-A49A-A3BA0C672328}"/>
    <cellStyle name="Millares 6 3 3 2 3 2 2 2 3" xfId="46302" xr:uid="{196DF90C-35B8-456E-ADF6-D2CF848A8742}"/>
    <cellStyle name="Millares 6 3 3 2 3 2 2 2 4" xfId="28797" xr:uid="{25FAEF61-25DD-4A1D-8645-B2079A75AF44}"/>
    <cellStyle name="Millares 6 3 3 2 3 2 2 3" xfId="15668" xr:uid="{0D2131B6-6C20-4735-BF84-7F6856E5B043}"/>
    <cellStyle name="Millares 6 3 3 2 3 2 2 3 2" xfId="50678" xr:uid="{9D6D143E-F1C1-404B-965D-52A27384B3C0}"/>
    <cellStyle name="Millares 6 3 3 2 3 2 2 3 3" xfId="33173" xr:uid="{B8BD6C2C-64EF-430D-B06B-4F50ADA83812}"/>
    <cellStyle name="Millares 6 3 3 2 3 2 2 4" xfId="41926" xr:uid="{76048A25-9288-48D1-AE35-5C03A2C1A848}"/>
    <cellStyle name="Millares 6 3 3 2 3 2 2 5" xfId="24421" xr:uid="{D23CB5B3-ABB3-4E78-B21C-92275B2F1A2C}"/>
    <cellStyle name="Millares 6 3 3 2 3 2 3" xfId="9103" xr:uid="{00000000-0005-0000-0000-0000E91A0000}"/>
    <cellStyle name="Millares 6 3 3 2 3 2 3 2" xfId="17856" xr:uid="{3FA0F386-5A03-4D10-B8E1-9D4FBFB24F5F}"/>
    <cellStyle name="Millares 6 3 3 2 3 2 3 2 2" xfId="52866" xr:uid="{7B4B0B92-EA49-41C9-B353-7C72A542BB9C}"/>
    <cellStyle name="Millares 6 3 3 2 3 2 3 2 3" xfId="35361" xr:uid="{55EA7C24-8528-44DB-AC65-B569F4CD4BEA}"/>
    <cellStyle name="Millares 6 3 3 2 3 2 3 3" xfId="44114" xr:uid="{EFD3A596-A11D-4A55-9E91-8250BEB81441}"/>
    <cellStyle name="Millares 6 3 3 2 3 2 3 4" xfId="26609" xr:uid="{182C7233-8E11-45CB-853F-E80DCD5C4CC6}"/>
    <cellStyle name="Millares 6 3 3 2 3 2 4" xfId="13480" xr:uid="{7A0141EE-4FF8-44A6-804F-9A4369550BD3}"/>
    <cellStyle name="Millares 6 3 3 2 3 2 4 2" xfId="48490" xr:uid="{965CFB3E-BA8B-4180-8DAC-34F9796E4E9E}"/>
    <cellStyle name="Millares 6 3 3 2 3 2 4 3" xfId="30985" xr:uid="{614997EE-8967-4B85-9D6A-E977F2260515}"/>
    <cellStyle name="Millares 6 3 3 2 3 2 5" xfId="39738" xr:uid="{D7F3A9F0-53AE-4E27-8296-AD4091378695}"/>
    <cellStyle name="Millares 6 3 3 2 3 2 6" xfId="22233" xr:uid="{F654A0AE-9E72-415D-88A3-4EAA635DC3D6}"/>
    <cellStyle name="Millares 6 3 3 2 3 3" xfId="5820" xr:uid="{00000000-0005-0000-0000-0000EA1A0000}"/>
    <cellStyle name="Millares 6 3 3 2 3 3 2" xfId="10197" xr:uid="{00000000-0005-0000-0000-0000EB1A0000}"/>
    <cellStyle name="Millares 6 3 3 2 3 3 2 2" xfId="18950" xr:uid="{4966BB4A-59F5-4999-B71E-2832DCB904D2}"/>
    <cellStyle name="Millares 6 3 3 2 3 3 2 2 2" xfId="53960" xr:uid="{DD8B865C-3C00-450A-8859-C18157B05210}"/>
    <cellStyle name="Millares 6 3 3 2 3 3 2 2 3" xfId="36455" xr:uid="{EB729E64-628A-4445-ABD8-63665001AF2B}"/>
    <cellStyle name="Millares 6 3 3 2 3 3 2 3" xfId="45208" xr:uid="{9D6DC73F-184C-4349-BE39-0714F8F18EF6}"/>
    <cellStyle name="Millares 6 3 3 2 3 3 2 4" xfId="27703" xr:uid="{220FF46A-E50B-4277-BC5D-34A615CB94F5}"/>
    <cellStyle name="Millares 6 3 3 2 3 3 3" xfId="14574" xr:uid="{61326ABC-BEBF-4671-B411-A1D9CC8FC035}"/>
    <cellStyle name="Millares 6 3 3 2 3 3 3 2" xfId="49584" xr:uid="{6CC887D9-2402-4D18-AC80-C3C5AC5B2CB5}"/>
    <cellStyle name="Millares 6 3 3 2 3 3 3 3" xfId="32079" xr:uid="{6BD470CB-E0B3-48D3-A286-A09A351A936D}"/>
    <cellStyle name="Millares 6 3 3 2 3 3 4" xfId="40832" xr:uid="{C0BF16C5-6329-4208-BB28-C04FB2E55831}"/>
    <cellStyle name="Millares 6 3 3 2 3 3 5" xfId="23327" xr:uid="{912A823C-C648-46EA-810F-484DEDE447AC}"/>
    <cellStyle name="Millares 6 3 3 2 3 4" xfId="8009" xr:uid="{00000000-0005-0000-0000-0000EC1A0000}"/>
    <cellStyle name="Millares 6 3 3 2 3 4 2" xfId="16762" xr:uid="{824FA3D2-5AD8-4972-BA54-84AA5EEE0266}"/>
    <cellStyle name="Millares 6 3 3 2 3 4 2 2" xfId="51772" xr:uid="{8F515866-04DB-4D16-B2E4-3524FD53759B}"/>
    <cellStyle name="Millares 6 3 3 2 3 4 2 3" xfId="34267" xr:uid="{04529AB5-D1F3-4A3E-B984-BD089F467FF9}"/>
    <cellStyle name="Millares 6 3 3 2 3 4 3" xfId="43020" xr:uid="{E9D65529-D117-419A-AB85-67FDC86EB703}"/>
    <cellStyle name="Millares 6 3 3 2 3 4 4" xfId="25515" xr:uid="{7ED1C9C9-9012-4493-BA81-CD3BE0F9154A}"/>
    <cellStyle name="Millares 6 3 3 2 3 5" xfId="12386" xr:uid="{256DA1C4-4ACC-411C-AA50-D9C4619A8A41}"/>
    <cellStyle name="Millares 6 3 3 2 3 5 2" xfId="47396" xr:uid="{C0346BBE-4EE4-4E0F-925A-73C3AD96B3C1}"/>
    <cellStyle name="Millares 6 3 3 2 3 5 3" xfId="29891" xr:uid="{9EB0528D-01D4-40DA-BDEB-200421D44CD8}"/>
    <cellStyle name="Millares 6 3 3 2 3 6" xfId="38644" xr:uid="{2ED3E84E-BA2A-48DF-B4C8-398AA94786AB}"/>
    <cellStyle name="Millares 6 3 3 2 3 7" xfId="21139" xr:uid="{9DDFAA69-85C2-42B3-B158-2AD292BA0D09}"/>
    <cellStyle name="Millares 6 3 3 2 4" xfId="4177" xr:uid="{00000000-0005-0000-0000-0000ED1A0000}"/>
    <cellStyle name="Millares 6 3 3 2 4 2" xfId="6366" xr:uid="{00000000-0005-0000-0000-0000EE1A0000}"/>
    <cellStyle name="Millares 6 3 3 2 4 2 2" xfId="10743" xr:uid="{00000000-0005-0000-0000-0000EF1A0000}"/>
    <cellStyle name="Millares 6 3 3 2 4 2 2 2" xfId="19496" xr:uid="{0D15EDD4-0F7E-42C4-A987-25D4DDA9220F}"/>
    <cellStyle name="Millares 6 3 3 2 4 2 2 2 2" xfId="54506" xr:uid="{3C430D12-A78F-42C0-B36E-D32A2B4A9F8F}"/>
    <cellStyle name="Millares 6 3 3 2 4 2 2 2 3" xfId="37001" xr:uid="{F120CAE3-3123-430D-A4C0-C8025F632AA4}"/>
    <cellStyle name="Millares 6 3 3 2 4 2 2 3" xfId="45754" xr:uid="{80766C58-E23E-4F36-A757-BBDAF841A09D}"/>
    <cellStyle name="Millares 6 3 3 2 4 2 2 4" xfId="28249" xr:uid="{25CEEEFA-6F20-48D9-9045-582BF4787679}"/>
    <cellStyle name="Millares 6 3 3 2 4 2 3" xfId="15120" xr:uid="{FC3231EB-7A2A-46E0-9D6F-27EEBB7CE738}"/>
    <cellStyle name="Millares 6 3 3 2 4 2 3 2" xfId="50130" xr:uid="{2EB28FE6-156B-4FEE-B2B7-F69509BEA689}"/>
    <cellStyle name="Millares 6 3 3 2 4 2 3 3" xfId="32625" xr:uid="{BDA6869B-F8E9-4C8B-A757-7C94A9E7A879}"/>
    <cellStyle name="Millares 6 3 3 2 4 2 4" xfId="41378" xr:uid="{9E972B80-1F98-4C29-BB7E-D82727EE95A2}"/>
    <cellStyle name="Millares 6 3 3 2 4 2 5" xfId="23873" xr:uid="{64B605D8-3686-4EB5-AA5B-AB2C7ACF6A46}"/>
    <cellStyle name="Millares 6 3 3 2 4 3" xfId="8555" xr:uid="{00000000-0005-0000-0000-0000F01A0000}"/>
    <cellStyle name="Millares 6 3 3 2 4 3 2" xfId="17308" xr:uid="{78888343-A609-43F8-94B2-097E249AC251}"/>
    <cellStyle name="Millares 6 3 3 2 4 3 2 2" xfId="52318" xr:uid="{04F458B0-1663-4C36-8B0C-95EBDBB1F3C7}"/>
    <cellStyle name="Millares 6 3 3 2 4 3 2 3" xfId="34813" xr:uid="{35543905-52BB-4EC3-AD64-AE602828E6EC}"/>
    <cellStyle name="Millares 6 3 3 2 4 3 3" xfId="43566" xr:uid="{C19620E3-83F5-4AE2-81BE-C4381F4BBE76}"/>
    <cellStyle name="Millares 6 3 3 2 4 3 4" xfId="26061" xr:uid="{251FACB9-1574-44CD-AE2F-7A666E891ECF}"/>
    <cellStyle name="Millares 6 3 3 2 4 4" xfId="12932" xr:uid="{689A2DF5-9D02-4BA1-ABBE-52DC6AA37C3E}"/>
    <cellStyle name="Millares 6 3 3 2 4 4 2" xfId="47942" xr:uid="{962A7646-28BA-4690-B333-A36B6065D5E2}"/>
    <cellStyle name="Millares 6 3 3 2 4 4 3" xfId="30437" xr:uid="{E8BDB511-15E3-4EA8-B684-7FB8C24E9288}"/>
    <cellStyle name="Millares 6 3 3 2 4 5" xfId="39190" xr:uid="{3C2107B9-4FA1-41C4-8AD5-630A66BDEDFF}"/>
    <cellStyle name="Millares 6 3 3 2 4 6" xfId="21685" xr:uid="{6C917173-FA31-481A-994D-CC07D67C27F4}"/>
    <cellStyle name="Millares 6 3 3 2 5" xfId="5272" xr:uid="{00000000-0005-0000-0000-0000F11A0000}"/>
    <cellStyle name="Millares 6 3 3 2 5 2" xfId="9649" xr:uid="{00000000-0005-0000-0000-0000F21A0000}"/>
    <cellStyle name="Millares 6 3 3 2 5 2 2" xfId="18402" xr:uid="{481ED14E-4292-4A75-ADBD-4EF516E836B0}"/>
    <cellStyle name="Millares 6 3 3 2 5 2 2 2" xfId="53412" xr:uid="{0A1C8F82-2E9B-46AB-9FC2-321B5E5C08D5}"/>
    <cellStyle name="Millares 6 3 3 2 5 2 2 3" xfId="35907" xr:uid="{52C09F0A-B2E3-49D1-B2C2-53095D27345A}"/>
    <cellStyle name="Millares 6 3 3 2 5 2 3" xfId="44660" xr:uid="{449FAE42-4C87-4FC9-BCFB-F9902381E076}"/>
    <cellStyle name="Millares 6 3 3 2 5 2 4" xfId="27155" xr:uid="{06409E03-680E-46AF-B63A-E3626A9A92B8}"/>
    <cellStyle name="Millares 6 3 3 2 5 3" xfId="14026" xr:uid="{D77F6E9F-CEC8-4DDC-AF1C-631DADFE8233}"/>
    <cellStyle name="Millares 6 3 3 2 5 3 2" xfId="49036" xr:uid="{2D9157AC-C17F-4ACD-894B-CDB057C4E78E}"/>
    <cellStyle name="Millares 6 3 3 2 5 3 3" xfId="31531" xr:uid="{61F7DFFD-C735-4FF6-9213-9C5AEB25BE93}"/>
    <cellStyle name="Millares 6 3 3 2 5 4" xfId="40284" xr:uid="{A38FE36F-E984-4D26-99BD-FBCE742DE764}"/>
    <cellStyle name="Millares 6 3 3 2 5 5" xfId="22779" xr:uid="{7C224C9F-BEC2-4982-9142-EF9F0E9D2FA4}"/>
    <cellStyle name="Millares 6 3 3 2 6" xfId="7461" xr:uid="{00000000-0005-0000-0000-0000F31A0000}"/>
    <cellStyle name="Millares 6 3 3 2 6 2" xfId="16214" xr:uid="{B5876B95-E0FA-4359-8010-A9127729A555}"/>
    <cellStyle name="Millares 6 3 3 2 6 2 2" xfId="51224" xr:uid="{1BC3A58A-DFFA-49B0-9DC4-A81DB4393567}"/>
    <cellStyle name="Millares 6 3 3 2 6 2 3" xfId="33719" xr:uid="{2493614E-DA43-4D1B-A778-EA9A225B425B}"/>
    <cellStyle name="Millares 6 3 3 2 6 3" xfId="42472" xr:uid="{D1A65647-3991-43E2-95B8-BB5938DC773E}"/>
    <cellStyle name="Millares 6 3 3 2 6 4" xfId="24967" xr:uid="{6D5CD21F-C691-44A6-9735-A7E73A2FEBA8}"/>
    <cellStyle name="Millares 6 3 3 2 7" xfId="11838" xr:uid="{83FF437C-E699-4A91-B0B9-37BDDB892D13}"/>
    <cellStyle name="Millares 6 3 3 2 7 2" xfId="46848" xr:uid="{5BBB9DE2-7F2D-4023-9461-4E147F71B683}"/>
    <cellStyle name="Millares 6 3 3 2 7 3" xfId="29343" xr:uid="{47A136A0-56D1-4104-B7ED-450404BBA043}"/>
    <cellStyle name="Millares 6 3 3 2 8" xfId="38096" xr:uid="{20633EC0-2E53-4BE4-A22B-09C773762D0C}"/>
    <cellStyle name="Millares 6 3 3 2 9" xfId="20591" xr:uid="{2C104CFE-3033-423D-A8C6-BC2F4FD8DCCA}"/>
    <cellStyle name="Millares 6 3 3 3" xfId="3238" xr:uid="{00000000-0005-0000-0000-0000F41A0000}"/>
    <cellStyle name="Millares 6 3 3 3 2" xfId="3791" xr:uid="{00000000-0005-0000-0000-0000F51A0000}"/>
    <cellStyle name="Millares 6 3 3 3 2 2" xfId="4887" xr:uid="{00000000-0005-0000-0000-0000F61A0000}"/>
    <cellStyle name="Millares 6 3 3 3 2 2 2" xfId="7076" xr:uid="{00000000-0005-0000-0000-0000F71A0000}"/>
    <cellStyle name="Millares 6 3 3 3 2 2 2 2" xfId="11453" xr:uid="{00000000-0005-0000-0000-0000F81A0000}"/>
    <cellStyle name="Millares 6 3 3 3 2 2 2 2 2" xfId="20206" xr:uid="{6BB0B4F9-43BF-4C8C-92CC-F29E8004B441}"/>
    <cellStyle name="Millares 6 3 3 3 2 2 2 2 2 2" xfId="55216" xr:uid="{F77F847D-02BC-47CF-A063-F4F1838E0235}"/>
    <cellStyle name="Millares 6 3 3 3 2 2 2 2 2 3" xfId="37711" xr:uid="{77A9BFC8-B1BD-4F52-B1C8-AB517E08AE63}"/>
    <cellStyle name="Millares 6 3 3 3 2 2 2 2 3" xfId="46464" xr:uid="{E6E03EA4-CA39-4775-BB36-6845338CF5B0}"/>
    <cellStyle name="Millares 6 3 3 3 2 2 2 2 4" xfId="28959" xr:uid="{688EA05E-C4A6-4E55-8A60-94F2B59707F5}"/>
    <cellStyle name="Millares 6 3 3 3 2 2 2 3" xfId="15830" xr:uid="{80D34BE8-1BC0-4B74-A6FE-0BB7AA65EBFE}"/>
    <cellStyle name="Millares 6 3 3 3 2 2 2 3 2" xfId="50840" xr:uid="{BF9DA0C8-B59D-465F-9B5F-1D7A59508B91}"/>
    <cellStyle name="Millares 6 3 3 3 2 2 2 3 3" xfId="33335" xr:uid="{27D80E6D-1E2F-4736-A92F-131AD63790D1}"/>
    <cellStyle name="Millares 6 3 3 3 2 2 2 4" xfId="42088" xr:uid="{B44CBCE9-18FA-4F89-A2BA-9C98813E4CA3}"/>
    <cellStyle name="Millares 6 3 3 3 2 2 2 5" xfId="24583" xr:uid="{20716756-516F-44C8-B051-D9EFC9EF0A3E}"/>
    <cellStyle name="Millares 6 3 3 3 2 2 3" xfId="9265" xr:uid="{00000000-0005-0000-0000-0000F91A0000}"/>
    <cellStyle name="Millares 6 3 3 3 2 2 3 2" xfId="18018" xr:uid="{9CA87153-BDE0-4375-9E96-CBE0CD6797A5}"/>
    <cellStyle name="Millares 6 3 3 3 2 2 3 2 2" xfId="53028" xr:uid="{BF1B7AA3-8E48-4AF8-B949-937C997B1357}"/>
    <cellStyle name="Millares 6 3 3 3 2 2 3 2 3" xfId="35523" xr:uid="{1F988FC0-7407-40FA-A7BD-6D672CEAD7C6}"/>
    <cellStyle name="Millares 6 3 3 3 2 2 3 3" xfId="44276" xr:uid="{0055E147-FAEF-4F8A-868D-3C92266C08A1}"/>
    <cellStyle name="Millares 6 3 3 3 2 2 3 4" xfId="26771" xr:uid="{CCA2DC87-3109-40B1-BE4A-E96B57C74C1B}"/>
    <cellStyle name="Millares 6 3 3 3 2 2 4" xfId="13642" xr:uid="{A7EF5061-EA91-43FE-AABA-6737E829A4C7}"/>
    <cellStyle name="Millares 6 3 3 3 2 2 4 2" xfId="48652" xr:uid="{3BAEE8B3-87A3-4736-AA1B-A23904E3C5D7}"/>
    <cellStyle name="Millares 6 3 3 3 2 2 4 3" xfId="31147" xr:uid="{897A140A-0819-483C-80FD-263B49C370A4}"/>
    <cellStyle name="Millares 6 3 3 3 2 2 5" xfId="39900" xr:uid="{FD66B9EB-DDA0-4121-8D2C-86F8C21C9649}"/>
    <cellStyle name="Millares 6 3 3 3 2 2 6" xfId="22395" xr:uid="{B66D9FA1-A156-4BE0-B482-D2791A75F318}"/>
    <cellStyle name="Millares 6 3 3 3 2 3" xfId="5982" xr:uid="{00000000-0005-0000-0000-0000FA1A0000}"/>
    <cellStyle name="Millares 6 3 3 3 2 3 2" xfId="10359" xr:uid="{00000000-0005-0000-0000-0000FB1A0000}"/>
    <cellStyle name="Millares 6 3 3 3 2 3 2 2" xfId="19112" xr:uid="{642C422D-27C2-4583-8BBF-5C9C9FCBA976}"/>
    <cellStyle name="Millares 6 3 3 3 2 3 2 2 2" xfId="54122" xr:uid="{982B06B5-85B6-4A3D-83BA-F16BD9F303E8}"/>
    <cellStyle name="Millares 6 3 3 3 2 3 2 2 3" xfId="36617" xr:uid="{ECF37A5B-3044-4670-B364-DE9A9F5A9271}"/>
    <cellStyle name="Millares 6 3 3 3 2 3 2 3" xfId="45370" xr:uid="{6227AE18-2788-4A1A-AA1E-51A26E7C8C4A}"/>
    <cellStyle name="Millares 6 3 3 3 2 3 2 4" xfId="27865" xr:uid="{DBBB910A-F4DD-4EC7-893F-54F00BA295E7}"/>
    <cellStyle name="Millares 6 3 3 3 2 3 3" xfId="14736" xr:uid="{EB43A04E-3FC6-454B-9E07-5CB3031E8B7C}"/>
    <cellStyle name="Millares 6 3 3 3 2 3 3 2" xfId="49746" xr:uid="{4F485BDD-1791-470E-9DC8-28EC8A35124B}"/>
    <cellStyle name="Millares 6 3 3 3 2 3 3 3" xfId="32241" xr:uid="{19019A56-96F5-4294-ACBF-C98F898908F8}"/>
    <cellStyle name="Millares 6 3 3 3 2 3 4" xfId="40994" xr:uid="{9BC97B01-0C12-418D-AE78-EED595C9D13B}"/>
    <cellStyle name="Millares 6 3 3 3 2 3 5" xfId="23489" xr:uid="{F65149D1-7526-47BE-89DB-8525DB6733B0}"/>
    <cellStyle name="Millares 6 3 3 3 2 4" xfId="8171" xr:uid="{00000000-0005-0000-0000-0000FC1A0000}"/>
    <cellStyle name="Millares 6 3 3 3 2 4 2" xfId="16924" xr:uid="{F737FCCE-1AB8-4C87-9E38-FB63549F7ED5}"/>
    <cellStyle name="Millares 6 3 3 3 2 4 2 2" xfId="51934" xr:uid="{F0747CEB-1751-4798-B11C-FC4502833FED}"/>
    <cellStyle name="Millares 6 3 3 3 2 4 2 3" xfId="34429" xr:uid="{E3F1EB24-A351-434C-8E1B-87B4E062EA11}"/>
    <cellStyle name="Millares 6 3 3 3 2 4 3" xfId="43182" xr:uid="{4802F899-E08E-40B8-BB9F-137D691FB18B}"/>
    <cellStyle name="Millares 6 3 3 3 2 4 4" xfId="25677" xr:uid="{C9F40AFB-9C24-4E57-A8B4-267831C2E32E}"/>
    <cellStyle name="Millares 6 3 3 3 2 5" xfId="12548" xr:uid="{72C7B5D7-759E-4109-B8FA-50A14ACAD584}"/>
    <cellStyle name="Millares 6 3 3 3 2 5 2" xfId="47558" xr:uid="{9A70EECB-392C-45D6-A940-933F0DFB5D00}"/>
    <cellStyle name="Millares 6 3 3 3 2 5 3" xfId="30053" xr:uid="{8A3288DA-76C2-447F-A7A8-493DD77186CF}"/>
    <cellStyle name="Millares 6 3 3 3 2 6" xfId="38806" xr:uid="{6B5D167D-A343-4835-82D7-E60364F388F3}"/>
    <cellStyle name="Millares 6 3 3 3 2 7" xfId="21301" xr:uid="{0119F437-FE4C-4F43-8483-CF84848FA190}"/>
    <cellStyle name="Millares 6 3 3 3 3" xfId="4339" xr:uid="{00000000-0005-0000-0000-0000FD1A0000}"/>
    <cellStyle name="Millares 6 3 3 3 3 2" xfId="6528" xr:uid="{00000000-0005-0000-0000-0000FE1A0000}"/>
    <cellStyle name="Millares 6 3 3 3 3 2 2" xfId="10905" xr:uid="{00000000-0005-0000-0000-0000FF1A0000}"/>
    <cellStyle name="Millares 6 3 3 3 3 2 2 2" xfId="19658" xr:uid="{C54E4540-6500-4596-8DFF-B14EE27D8EEB}"/>
    <cellStyle name="Millares 6 3 3 3 3 2 2 2 2" xfId="54668" xr:uid="{CF0609FE-9F41-4241-B41F-848C7CA8B6D1}"/>
    <cellStyle name="Millares 6 3 3 3 3 2 2 2 3" xfId="37163" xr:uid="{F56272AB-6FF1-41B7-BF71-772A4EAAA71E}"/>
    <cellStyle name="Millares 6 3 3 3 3 2 2 3" xfId="45916" xr:uid="{ECBB60AA-781A-41A8-BFD7-95FD5F67D07C}"/>
    <cellStyle name="Millares 6 3 3 3 3 2 2 4" xfId="28411" xr:uid="{578E661C-A919-41B7-A2B0-F27BA9844069}"/>
    <cellStyle name="Millares 6 3 3 3 3 2 3" xfId="15282" xr:uid="{CD0007AA-C05F-47E1-8F8D-01A20455B6B6}"/>
    <cellStyle name="Millares 6 3 3 3 3 2 3 2" xfId="50292" xr:uid="{27EC3669-A746-4EAE-8478-3AE0799CC715}"/>
    <cellStyle name="Millares 6 3 3 3 3 2 3 3" xfId="32787" xr:uid="{D63B1CD9-7412-4E67-8EFA-CBA238EC7B08}"/>
    <cellStyle name="Millares 6 3 3 3 3 2 4" xfId="41540" xr:uid="{290E9DA6-B36B-406D-8FB9-24ED1AB84D99}"/>
    <cellStyle name="Millares 6 3 3 3 3 2 5" xfId="24035" xr:uid="{ED4878D6-D07C-4EC7-AC30-E81E994381BE}"/>
    <cellStyle name="Millares 6 3 3 3 3 3" xfId="8717" xr:uid="{00000000-0005-0000-0000-0000001B0000}"/>
    <cellStyle name="Millares 6 3 3 3 3 3 2" xfId="17470" xr:uid="{2BC97B58-8B03-4C57-9F27-A62652E6339C}"/>
    <cellStyle name="Millares 6 3 3 3 3 3 2 2" xfId="52480" xr:uid="{CB70F076-31AB-44D2-8E05-202536AF8C62}"/>
    <cellStyle name="Millares 6 3 3 3 3 3 2 3" xfId="34975" xr:uid="{FFF60341-DC3B-4005-A0E4-8EFDA2C2BA66}"/>
    <cellStyle name="Millares 6 3 3 3 3 3 3" xfId="43728" xr:uid="{451732F8-CB62-4267-958A-BF3B4FD8C0C7}"/>
    <cellStyle name="Millares 6 3 3 3 3 3 4" xfId="26223" xr:uid="{68CCA900-E9F4-45FE-B7E2-07183D76DB31}"/>
    <cellStyle name="Millares 6 3 3 3 3 4" xfId="13094" xr:uid="{9F5F7B16-0A5D-4B5C-9197-7B8584CDFC79}"/>
    <cellStyle name="Millares 6 3 3 3 3 4 2" xfId="48104" xr:uid="{9CDCFCDA-706E-42A5-AC64-5E3844C9AB11}"/>
    <cellStyle name="Millares 6 3 3 3 3 4 3" xfId="30599" xr:uid="{BCFDDE27-A5F1-4295-9FB7-D738F0C80EA5}"/>
    <cellStyle name="Millares 6 3 3 3 3 5" xfId="39352" xr:uid="{4DAFCBEF-2E97-4A5F-A26D-A0B2A56B0800}"/>
    <cellStyle name="Millares 6 3 3 3 3 6" xfId="21847" xr:uid="{F89448F4-6F42-4039-85CC-4E5DC7CFA70D}"/>
    <cellStyle name="Millares 6 3 3 3 4" xfId="5434" xr:uid="{00000000-0005-0000-0000-0000011B0000}"/>
    <cellStyle name="Millares 6 3 3 3 4 2" xfId="9811" xr:uid="{00000000-0005-0000-0000-0000021B0000}"/>
    <cellStyle name="Millares 6 3 3 3 4 2 2" xfId="18564" xr:uid="{04F8FBF2-9A03-49D2-8DD9-68BE66728F5D}"/>
    <cellStyle name="Millares 6 3 3 3 4 2 2 2" xfId="53574" xr:uid="{B7530F4A-E693-4E34-BD77-A79612B87440}"/>
    <cellStyle name="Millares 6 3 3 3 4 2 2 3" xfId="36069" xr:uid="{14FE1896-A912-4527-B1C9-ACF3ECBAC635}"/>
    <cellStyle name="Millares 6 3 3 3 4 2 3" xfId="44822" xr:uid="{C2B0983A-AEB7-4089-AD0C-D2D36A0F8470}"/>
    <cellStyle name="Millares 6 3 3 3 4 2 4" xfId="27317" xr:uid="{D5381AB7-DFF4-47C3-921A-D15D58A4EDA0}"/>
    <cellStyle name="Millares 6 3 3 3 4 3" xfId="14188" xr:uid="{FF34B5FA-42B0-4953-944B-F4F1707AFE22}"/>
    <cellStyle name="Millares 6 3 3 3 4 3 2" xfId="49198" xr:uid="{755B85E8-549C-4898-AB07-9A235705175D}"/>
    <cellStyle name="Millares 6 3 3 3 4 3 3" xfId="31693" xr:uid="{3E0EE096-774B-4A67-9E48-BEB366578023}"/>
    <cellStyle name="Millares 6 3 3 3 4 4" xfId="40446" xr:uid="{C15AAA83-C50D-4315-86E2-89C6DCE12152}"/>
    <cellStyle name="Millares 6 3 3 3 4 5" xfId="22941" xr:uid="{E5FB6835-63C9-46A1-BBE1-1629FDCCB760}"/>
    <cellStyle name="Millares 6 3 3 3 5" xfId="7623" xr:uid="{00000000-0005-0000-0000-0000031B0000}"/>
    <cellStyle name="Millares 6 3 3 3 5 2" xfId="16376" xr:uid="{1492A781-F911-4CE8-B845-B8A09422F347}"/>
    <cellStyle name="Millares 6 3 3 3 5 2 2" xfId="51386" xr:uid="{FF8FABCD-72B7-4B70-B905-892EDF470612}"/>
    <cellStyle name="Millares 6 3 3 3 5 2 3" xfId="33881" xr:uid="{28037D7A-50DE-4252-86F3-C1158CD2127E}"/>
    <cellStyle name="Millares 6 3 3 3 5 3" xfId="42634" xr:uid="{311A204D-3BC8-4753-9E15-2649B11D441A}"/>
    <cellStyle name="Millares 6 3 3 3 5 4" xfId="25129" xr:uid="{4E0F76D1-0AF1-407B-BE7B-8EE08BDE2D8C}"/>
    <cellStyle name="Millares 6 3 3 3 6" xfId="12000" xr:uid="{63E58F5A-ED2F-4B3F-B619-E62B0ACC2919}"/>
    <cellStyle name="Millares 6 3 3 3 6 2" xfId="47010" xr:uid="{D5D13038-EDAD-4EB5-AC5E-8B5FEBFE14ED}"/>
    <cellStyle name="Millares 6 3 3 3 6 3" xfId="29505" xr:uid="{6E36A465-1182-47A3-9956-F28F4BEF2D34}"/>
    <cellStyle name="Millares 6 3 3 3 7" xfId="38258" xr:uid="{C39BB5E7-F748-4365-92A8-1D69A042BDB9}"/>
    <cellStyle name="Millares 6 3 3 3 8" xfId="20753" xr:uid="{3C333220-229D-499C-B4FC-12513AF4B26C}"/>
    <cellStyle name="Millares 6 3 3 4" xfId="3517" xr:uid="{00000000-0005-0000-0000-0000041B0000}"/>
    <cellStyle name="Millares 6 3 3 4 2" xfId="4613" xr:uid="{00000000-0005-0000-0000-0000051B0000}"/>
    <cellStyle name="Millares 6 3 3 4 2 2" xfId="6802" xr:uid="{00000000-0005-0000-0000-0000061B0000}"/>
    <cellStyle name="Millares 6 3 3 4 2 2 2" xfId="11179" xr:uid="{00000000-0005-0000-0000-0000071B0000}"/>
    <cellStyle name="Millares 6 3 3 4 2 2 2 2" xfId="19932" xr:uid="{D6242454-94A9-4F18-BBFF-C2747E7F5633}"/>
    <cellStyle name="Millares 6 3 3 4 2 2 2 2 2" xfId="54942" xr:uid="{D4E3EC3E-8CE8-4A27-903C-7ED4EC13DB4C}"/>
    <cellStyle name="Millares 6 3 3 4 2 2 2 2 3" xfId="37437" xr:uid="{01919F40-105E-4972-A1E0-D773D278946A}"/>
    <cellStyle name="Millares 6 3 3 4 2 2 2 3" xfId="46190" xr:uid="{C62A5E5F-CDDC-4073-BE18-6A892D288419}"/>
    <cellStyle name="Millares 6 3 3 4 2 2 2 4" xfId="28685" xr:uid="{B5FD8373-2791-4CD9-B039-7E0694A94EA3}"/>
    <cellStyle name="Millares 6 3 3 4 2 2 3" xfId="15556" xr:uid="{15584BFB-D8D1-43E0-8459-2A77FE2D59C3}"/>
    <cellStyle name="Millares 6 3 3 4 2 2 3 2" xfId="50566" xr:uid="{D5113015-2D84-4066-8526-F3BFD74B1729}"/>
    <cellStyle name="Millares 6 3 3 4 2 2 3 3" xfId="33061" xr:uid="{EAA0BE00-B840-4C67-9622-B225038F2C47}"/>
    <cellStyle name="Millares 6 3 3 4 2 2 4" xfId="41814" xr:uid="{E988CEA8-7354-40F2-9660-D58C537DBE0D}"/>
    <cellStyle name="Millares 6 3 3 4 2 2 5" xfId="24309" xr:uid="{AC3F961E-BE4B-462D-9657-93B9C512B64D}"/>
    <cellStyle name="Millares 6 3 3 4 2 3" xfId="8991" xr:uid="{00000000-0005-0000-0000-0000081B0000}"/>
    <cellStyle name="Millares 6 3 3 4 2 3 2" xfId="17744" xr:uid="{45C684B4-7503-472F-82B2-C3B1396CC48D}"/>
    <cellStyle name="Millares 6 3 3 4 2 3 2 2" xfId="52754" xr:uid="{9C706F57-E54C-4BA1-923B-C38F08E2DACD}"/>
    <cellStyle name="Millares 6 3 3 4 2 3 2 3" xfId="35249" xr:uid="{3752CC50-5BE1-4EE4-93F9-79DFB46EE531}"/>
    <cellStyle name="Millares 6 3 3 4 2 3 3" xfId="44002" xr:uid="{2DFC8E3F-C354-4650-8E3E-ED65FB68CF5D}"/>
    <cellStyle name="Millares 6 3 3 4 2 3 4" xfId="26497" xr:uid="{FD8B5678-BBEC-47E5-8F08-38840BCA0465}"/>
    <cellStyle name="Millares 6 3 3 4 2 4" xfId="13368" xr:uid="{1E1F39CA-320A-4109-9548-224D17D9BD2B}"/>
    <cellStyle name="Millares 6 3 3 4 2 4 2" xfId="48378" xr:uid="{B1D78BC2-A76F-42F5-A27F-357D8C4554AC}"/>
    <cellStyle name="Millares 6 3 3 4 2 4 3" xfId="30873" xr:uid="{F7307416-491A-4E5C-9B21-7897C9434CB7}"/>
    <cellStyle name="Millares 6 3 3 4 2 5" xfId="39626" xr:uid="{356A06E7-2E8F-454C-994C-23817F01CE09}"/>
    <cellStyle name="Millares 6 3 3 4 2 6" xfId="22121" xr:uid="{BAA0BB5A-1058-4EAA-8DEC-E229369BD429}"/>
    <cellStyle name="Millares 6 3 3 4 3" xfId="5708" xr:uid="{00000000-0005-0000-0000-0000091B0000}"/>
    <cellStyle name="Millares 6 3 3 4 3 2" xfId="10085" xr:uid="{00000000-0005-0000-0000-00000A1B0000}"/>
    <cellStyle name="Millares 6 3 3 4 3 2 2" xfId="18838" xr:uid="{B842E0F3-8E27-419B-8083-289D7FFBA845}"/>
    <cellStyle name="Millares 6 3 3 4 3 2 2 2" xfId="53848" xr:uid="{490877D0-8DF9-42FB-AEDD-E3B629950D28}"/>
    <cellStyle name="Millares 6 3 3 4 3 2 2 3" xfId="36343" xr:uid="{327B6C30-5D2F-4810-B1C1-ED4CA1C5D787}"/>
    <cellStyle name="Millares 6 3 3 4 3 2 3" xfId="45096" xr:uid="{B599F8F1-0B90-44F4-8586-6D4D51645080}"/>
    <cellStyle name="Millares 6 3 3 4 3 2 4" xfId="27591" xr:uid="{72E1A874-9AE8-4749-B011-FBF3CE03DD6C}"/>
    <cellStyle name="Millares 6 3 3 4 3 3" xfId="14462" xr:uid="{2637B938-CDA4-49A5-B18B-4D30EBDFAD59}"/>
    <cellStyle name="Millares 6 3 3 4 3 3 2" xfId="49472" xr:uid="{08E7CEA3-52E2-40F0-914E-445680A353FC}"/>
    <cellStyle name="Millares 6 3 3 4 3 3 3" xfId="31967" xr:uid="{AB0242B8-E018-48C2-8A5B-DB7FB82A64A3}"/>
    <cellStyle name="Millares 6 3 3 4 3 4" xfId="40720" xr:uid="{737ACA7E-4736-4CC6-8CF8-96473EC02B18}"/>
    <cellStyle name="Millares 6 3 3 4 3 5" xfId="23215" xr:uid="{A59F7A1B-A7A4-4A75-A856-D72E97CA0B77}"/>
    <cellStyle name="Millares 6 3 3 4 4" xfId="7897" xr:uid="{00000000-0005-0000-0000-00000B1B0000}"/>
    <cellStyle name="Millares 6 3 3 4 4 2" xfId="16650" xr:uid="{D15B8A27-5E38-4C7F-BDCC-0DDAF9B87547}"/>
    <cellStyle name="Millares 6 3 3 4 4 2 2" xfId="51660" xr:uid="{44070351-0C1D-4570-B8C6-9C23078C2177}"/>
    <cellStyle name="Millares 6 3 3 4 4 2 3" xfId="34155" xr:uid="{A199BCDA-E675-4A7F-9262-3E6965B68940}"/>
    <cellStyle name="Millares 6 3 3 4 4 3" xfId="42908" xr:uid="{CD78A0F2-8945-4289-97C7-3429173C51BE}"/>
    <cellStyle name="Millares 6 3 3 4 4 4" xfId="25403" xr:uid="{FA787DB1-84F7-4A00-B0B3-0B3EF8126BD2}"/>
    <cellStyle name="Millares 6 3 3 4 5" xfId="12274" xr:uid="{2F6899A0-F61E-4EED-84EC-BC38F3901824}"/>
    <cellStyle name="Millares 6 3 3 4 5 2" xfId="47284" xr:uid="{271AE90D-8DA9-4E7D-8500-8D10DF152400}"/>
    <cellStyle name="Millares 6 3 3 4 5 3" xfId="29779" xr:uid="{51EE9681-70E2-4DF7-8FEE-7E4C8CCFFD7D}"/>
    <cellStyle name="Millares 6 3 3 4 6" xfId="38532" xr:uid="{3BB162DD-A5E9-4441-BAFB-71B4E0115884}"/>
    <cellStyle name="Millares 6 3 3 4 7" xfId="21027" xr:uid="{A80CB671-13D5-4EF7-8754-0F7BB7169E5A}"/>
    <cellStyle name="Millares 6 3 3 5" xfId="4065" xr:uid="{00000000-0005-0000-0000-00000C1B0000}"/>
    <cellStyle name="Millares 6 3 3 5 2" xfId="6254" xr:uid="{00000000-0005-0000-0000-00000D1B0000}"/>
    <cellStyle name="Millares 6 3 3 5 2 2" xfId="10631" xr:uid="{00000000-0005-0000-0000-00000E1B0000}"/>
    <cellStyle name="Millares 6 3 3 5 2 2 2" xfId="19384" xr:uid="{A55DC2DE-3B41-40CA-B712-87AC8F4E81F7}"/>
    <cellStyle name="Millares 6 3 3 5 2 2 2 2" xfId="54394" xr:uid="{B96AD57D-22B2-4A81-9471-91F80479E710}"/>
    <cellStyle name="Millares 6 3 3 5 2 2 2 3" xfId="36889" xr:uid="{A5A48934-DA38-49CB-B340-77B789E9E709}"/>
    <cellStyle name="Millares 6 3 3 5 2 2 3" xfId="45642" xr:uid="{8838612B-3EE6-43ED-8E23-7E11330847D7}"/>
    <cellStyle name="Millares 6 3 3 5 2 2 4" xfId="28137" xr:uid="{5C32584A-4652-4EFD-875F-9A6513DF58D5}"/>
    <cellStyle name="Millares 6 3 3 5 2 3" xfId="15008" xr:uid="{AFD66ECB-7CE3-44BF-A521-D06E25033613}"/>
    <cellStyle name="Millares 6 3 3 5 2 3 2" xfId="50018" xr:uid="{28B9C824-FE6A-45F9-81E5-6C100FE1BF1D}"/>
    <cellStyle name="Millares 6 3 3 5 2 3 3" xfId="32513" xr:uid="{9AEF99B9-C13A-4115-B525-6D038C08ABF7}"/>
    <cellStyle name="Millares 6 3 3 5 2 4" xfId="41266" xr:uid="{2F11B2A7-730E-44C8-9B4D-088081CD103B}"/>
    <cellStyle name="Millares 6 3 3 5 2 5" xfId="23761" xr:uid="{1BFBF2EC-43F7-45F8-9377-B15B163C8429}"/>
    <cellStyle name="Millares 6 3 3 5 3" xfId="8443" xr:uid="{00000000-0005-0000-0000-00000F1B0000}"/>
    <cellStyle name="Millares 6 3 3 5 3 2" xfId="17196" xr:uid="{CB848997-2A31-48F4-87B3-DDD0C9EEA987}"/>
    <cellStyle name="Millares 6 3 3 5 3 2 2" xfId="52206" xr:uid="{83DE0F61-A0D8-41E7-B9CE-F4C2B77C78AB}"/>
    <cellStyle name="Millares 6 3 3 5 3 2 3" xfId="34701" xr:uid="{C210324F-7A32-43E3-99E4-151FFDC9A5B7}"/>
    <cellStyle name="Millares 6 3 3 5 3 3" xfId="43454" xr:uid="{F7E6E366-4849-4F4B-86E0-F8AB8FBDB65F}"/>
    <cellStyle name="Millares 6 3 3 5 3 4" xfId="25949" xr:uid="{8843B775-EB82-4583-AF96-F98105992346}"/>
    <cellStyle name="Millares 6 3 3 5 4" xfId="12820" xr:uid="{B29B8708-4DF4-44C3-A2D4-A855F452865A}"/>
    <cellStyle name="Millares 6 3 3 5 4 2" xfId="47830" xr:uid="{D679B803-992F-43BE-8142-CCAE96F13AEA}"/>
    <cellStyle name="Millares 6 3 3 5 4 3" xfId="30325" xr:uid="{3A23A4DB-CADB-4B89-9C62-69DDBE511875}"/>
    <cellStyle name="Millares 6 3 3 5 5" xfId="39078" xr:uid="{ECD68830-9E54-4CF2-AAE6-CF931B052F81}"/>
    <cellStyle name="Millares 6 3 3 5 6" xfId="21573" xr:uid="{14B2603B-78A3-4C10-B0B3-9C0386C83474}"/>
    <cellStyle name="Millares 6 3 3 6" xfId="5160" xr:uid="{00000000-0005-0000-0000-0000101B0000}"/>
    <cellStyle name="Millares 6 3 3 6 2" xfId="9537" xr:uid="{00000000-0005-0000-0000-0000111B0000}"/>
    <cellStyle name="Millares 6 3 3 6 2 2" xfId="18290" xr:uid="{BBF52CC7-72BB-4C08-8C69-7005626A7407}"/>
    <cellStyle name="Millares 6 3 3 6 2 2 2" xfId="53300" xr:uid="{EB0D65E3-1DFF-4621-AFA5-412E699CAE10}"/>
    <cellStyle name="Millares 6 3 3 6 2 2 3" xfId="35795" xr:uid="{01FF74FC-2455-419D-898E-B509CCAA69C5}"/>
    <cellStyle name="Millares 6 3 3 6 2 3" xfId="44548" xr:uid="{8273FC53-33EB-4B57-975A-8A46B3B83517}"/>
    <cellStyle name="Millares 6 3 3 6 2 4" xfId="27043" xr:uid="{3E5BFE24-8FB0-4980-9058-F06AC3673CBC}"/>
    <cellStyle name="Millares 6 3 3 6 3" xfId="13914" xr:uid="{D2E6EB01-611B-4C6B-8EB2-D5DF06836688}"/>
    <cellStyle name="Millares 6 3 3 6 3 2" xfId="48924" xr:uid="{FF16B4A5-E390-469F-94BC-98D2F23E0C66}"/>
    <cellStyle name="Millares 6 3 3 6 3 3" xfId="31419" xr:uid="{38BF5179-F467-48B5-B597-7EF6CB8770C9}"/>
    <cellStyle name="Millares 6 3 3 6 4" xfId="40172" xr:uid="{DF7911EC-B6E8-4AE3-960E-46A9F57EA471}"/>
    <cellStyle name="Millares 6 3 3 6 5" xfId="22667" xr:uid="{12014403-411C-40EE-9A3C-7D1B795CA435}"/>
    <cellStyle name="Millares 6 3 3 7" xfId="7349" xr:uid="{00000000-0005-0000-0000-0000121B0000}"/>
    <cellStyle name="Millares 6 3 3 7 2" xfId="16102" xr:uid="{BFC54DF1-780A-4731-B09E-E10D46E2532E}"/>
    <cellStyle name="Millares 6 3 3 7 2 2" xfId="51112" xr:uid="{3EE09561-93DD-4421-9F5F-5BF2D4D0050B}"/>
    <cellStyle name="Millares 6 3 3 7 2 3" xfId="33607" xr:uid="{771EE083-1693-41F5-BEFE-236073D1A8B0}"/>
    <cellStyle name="Millares 6 3 3 7 3" xfId="42360" xr:uid="{2158D409-CD65-4A6F-AA2C-FCB3D7D8251B}"/>
    <cellStyle name="Millares 6 3 3 7 4" xfId="24855" xr:uid="{FF94B2B4-0CA6-4EB2-A15A-BA71DDF0CA45}"/>
    <cellStyle name="Millares 6 3 3 8" xfId="11726" xr:uid="{56AEC12C-FBA0-44BE-9844-298F75049368}"/>
    <cellStyle name="Millares 6 3 3 8 2" xfId="46736" xr:uid="{5A457EAD-CEDF-4148-86AA-0EC5E5983AF9}"/>
    <cellStyle name="Millares 6 3 3 8 3" xfId="29231" xr:uid="{67E371A6-C8F2-44FD-A81D-2767B73E8216}"/>
    <cellStyle name="Millares 6 3 3 9" xfId="37984" xr:uid="{149BEA2E-FA29-419D-9CFF-A2AE9263DFC3}"/>
    <cellStyle name="Millares 6 3 4" xfId="3017" xr:uid="{00000000-0005-0000-0000-0000131B0000}"/>
    <cellStyle name="Millares 6 3 4 2" xfId="3293" xr:uid="{00000000-0005-0000-0000-0000141B0000}"/>
    <cellStyle name="Millares 6 3 4 2 2" xfId="3846" xr:uid="{00000000-0005-0000-0000-0000151B0000}"/>
    <cellStyle name="Millares 6 3 4 2 2 2" xfId="4942" xr:uid="{00000000-0005-0000-0000-0000161B0000}"/>
    <cellStyle name="Millares 6 3 4 2 2 2 2" xfId="7131" xr:uid="{00000000-0005-0000-0000-0000171B0000}"/>
    <cellStyle name="Millares 6 3 4 2 2 2 2 2" xfId="11508" xr:uid="{00000000-0005-0000-0000-0000181B0000}"/>
    <cellStyle name="Millares 6 3 4 2 2 2 2 2 2" xfId="20261" xr:uid="{D43FAF8F-0B57-4F94-BE87-D884F2882EE9}"/>
    <cellStyle name="Millares 6 3 4 2 2 2 2 2 2 2" xfId="55271" xr:uid="{E9709D0D-07F8-46A3-9EC4-7F80FC2C9002}"/>
    <cellStyle name="Millares 6 3 4 2 2 2 2 2 2 3" xfId="37766" xr:uid="{84C8CB85-BFB0-4C05-A7F0-61E5E99ADE95}"/>
    <cellStyle name="Millares 6 3 4 2 2 2 2 2 3" xfId="46519" xr:uid="{03F9B485-8EAF-4F6D-8816-3D87B3783317}"/>
    <cellStyle name="Millares 6 3 4 2 2 2 2 2 4" xfId="29014" xr:uid="{C347F75E-D5CA-4BCB-97AF-39F3C576CCD9}"/>
    <cellStyle name="Millares 6 3 4 2 2 2 2 3" xfId="15885" xr:uid="{23C22360-6F07-470F-B089-F33D8FDBF448}"/>
    <cellStyle name="Millares 6 3 4 2 2 2 2 3 2" xfId="50895" xr:uid="{0568C9ED-0AA0-420E-A048-8AE318E5A89F}"/>
    <cellStyle name="Millares 6 3 4 2 2 2 2 3 3" xfId="33390" xr:uid="{1F06D440-13F6-43A2-8F34-2D58A07DC153}"/>
    <cellStyle name="Millares 6 3 4 2 2 2 2 4" xfId="42143" xr:uid="{13E36776-D453-45CA-8941-950032F18C3C}"/>
    <cellStyle name="Millares 6 3 4 2 2 2 2 5" xfId="24638" xr:uid="{FA6D87FE-6F74-4DD8-B944-724C484719BF}"/>
    <cellStyle name="Millares 6 3 4 2 2 2 3" xfId="9320" xr:uid="{00000000-0005-0000-0000-0000191B0000}"/>
    <cellStyle name="Millares 6 3 4 2 2 2 3 2" xfId="18073" xr:uid="{2B02E8D4-0446-4B86-BB57-8FA731E54091}"/>
    <cellStyle name="Millares 6 3 4 2 2 2 3 2 2" xfId="53083" xr:uid="{46BBDA7A-9C01-4A49-A26C-22223EF2F1A0}"/>
    <cellStyle name="Millares 6 3 4 2 2 2 3 2 3" xfId="35578" xr:uid="{E1CBB6D8-0166-41E6-A600-A8C0CFFA9625}"/>
    <cellStyle name="Millares 6 3 4 2 2 2 3 3" xfId="44331" xr:uid="{4EDA79D4-D6FB-43C3-B4F9-A5D11E8685FA}"/>
    <cellStyle name="Millares 6 3 4 2 2 2 3 4" xfId="26826" xr:uid="{E0D43D75-95C4-4501-B4F8-2E9307148646}"/>
    <cellStyle name="Millares 6 3 4 2 2 2 4" xfId="13697" xr:uid="{39C0102B-BEB2-480B-A97D-D7BB4F6380AE}"/>
    <cellStyle name="Millares 6 3 4 2 2 2 4 2" xfId="48707" xr:uid="{89798387-84F2-4B68-8911-42603A3FA206}"/>
    <cellStyle name="Millares 6 3 4 2 2 2 4 3" xfId="31202" xr:uid="{E271EECC-552B-4A28-B314-5EC459B6D120}"/>
    <cellStyle name="Millares 6 3 4 2 2 2 5" xfId="39955" xr:uid="{588ECED2-01E6-4AD5-80B0-B16853A829DC}"/>
    <cellStyle name="Millares 6 3 4 2 2 2 6" xfId="22450" xr:uid="{52881E81-E97C-48AB-BD66-91216818A254}"/>
    <cellStyle name="Millares 6 3 4 2 2 3" xfId="6037" xr:uid="{00000000-0005-0000-0000-00001A1B0000}"/>
    <cellStyle name="Millares 6 3 4 2 2 3 2" xfId="10414" xr:uid="{00000000-0005-0000-0000-00001B1B0000}"/>
    <cellStyle name="Millares 6 3 4 2 2 3 2 2" xfId="19167" xr:uid="{C07E2052-9AF6-4CC1-8897-4CE70CCAF53E}"/>
    <cellStyle name="Millares 6 3 4 2 2 3 2 2 2" xfId="54177" xr:uid="{99D5592F-B678-4D21-92AD-2178FE97AA88}"/>
    <cellStyle name="Millares 6 3 4 2 2 3 2 2 3" xfId="36672" xr:uid="{D1365877-D8F3-44B7-AD49-09DBBADFAC77}"/>
    <cellStyle name="Millares 6 3 4 2 2 3 2 3" xfId="45425" xr:uid="{98428CF0-8000-4B89-B2C0-7434FED0A15A}"/>
    <cellStyle name="Millares 6 3 4 2 2 3 2 4" xfId="27920" xr:uid="{14EEB058-BAFB-4245-9DCB-10B37C48DD35}"/>
    <cellStyle name="Millares 6 3 4 2 2 3 3" xfId="14791" xr:uid="{16B0951C-9DC3-460D-AEE1-DA55B4DDD102}"/>
    <cellStyle name="Millares 6 3 4 2 2 3 3 2" xfId="49801" xr:uid="{7E5DAC22-2D15-48C7-8448-5407F7B7035B}"/>
    <cellStyle name="Millares 6 3 4 2 2 3 3 3" xfId="32296" xr:uid="{A74001A3-3E0C-47AC-B073-ED682A1E1F4F}"/>
    <cellStyle name="Millares 6 3 4 2 2 3 4" xfId="41049" xr:uid="{28EFE714-8202-4CC7-BE4A-1DDFCCCCCA55}"/>
    <cellStyle name="Millares 6 3 4 2 2 3 5" xfId="23544" xr:uid="{B77F45ED-6CF5-4EC4-8EAA-4713890D310A}"/>
    <cellStyle name="Millares 6 3 4 2 2 4" xfId="8226" xr:uid="{00000000-0005-0000-0000-00001C1B0000}"/>
    <cellStyle name="Millares 6 3 4 2 2 4 2" xfId="16979" xr:uid="{6CEF9861-8661-4BF4-AE40-27938111184C}"/>
    <cellStyle name="Millares 6 3 4 2 2 4 2 2" xfId="51989" xr:uid="{0BDCC8C5-F863-4914-9B54-6E55223D347E}"/>
    <cellStyle name="Millares 6 3 4 2 2 4 2 3" xfId="34484" xr:uid="{3E4E8CFF-80D8-4394-8B64-57F7561DAC83}"/>
    <cellStyle name="Millares 6 3 4 2 2 4 3" xfId="43237" xr:uid="{8857239D-1364-414B-A66B-F468612A1857}"/>
    <cellStyle name="Millares 6 3 4 2 2 4 4" xfId="25732" xr:uid="{19AB267B-10E2-4AF7-8539-AB43D0B9E884}"/>
    <cellStyle name="Millares 6 3 4 2 2 5" xfId="12603" xr:uid="{E9334E21-683A-413E-B195-6E961F42141F}"/>
    <cellStyle name="Millares 6 3 4 2 2 5 2" xfId="47613" xr:uid="{DD003866-4527-4ECD-B95A-465B9E9F2167}"/>
    <cellStyle name="Millares 6 3 4 2 2 5 3" xfId="30108" xr:uid="{D9804D3C-6172-4D43-BC0A-9E40CA3ABEC8}"/>
    <cellStyle name="Millares 6 3 4 2 2 6" xfId="38861" xr:uid="{1613E315-DB04-450D-BEB1-D591D4757603}"/>
    <cellStyle name="Millares 6 3 4 2 2 7" xfId="21356" xr:uid="{23604BEF-6165-4784-B2B4-39B996937D6C}"/>
    <cellStyle name="Millares 6 3 4 2 3" xfId="4394" xr:uid="{00000000-0005-0000-0000-00001D1B0000}"/>
    <cellStyle name="Millares 6 3 4 2 3 2" xfId="6583" xr:uid="{00000000-0005-0000-0000-00001E1B0000}"/>
    <cellStyle name="Millares 6 3 4 2 3 2 2" xfId="10960" xr:uid="{00000000-0005-0000-0000-00001F1B0000}"/>
    <cellStyle name="Millares 6 3 4 2 3 2 2 2" xfId="19713" xr:uid="{E4027718-AA29-4379-84BE-696FBDD8BCE7}"/>
    <cellStyle name="Millares 6 3 4 2 3 2 2 2 2" xfId="54723" xr:uid="{45A65241-BDA7-4094-B7A8-7B6473759FBF}"/>
    <cellStyle name="Millares 6 3 4 2 3 2 2 2 3" xfId="37218" xr:uid="{8A0BEA69-9B95-4CDD-AE79-13B7E6AF132A}"/>
    <cellStyle name="Millares 6 3 4 2 3 2 2 3" xfId="45971" xr:uid="{FB19C741-79FF-4142-88B2-43066876F82D}"/>
    <cellStyle name="Millares 6 3 4 2 3 2 2 4" xfId="28466" xr:uid="{7B92C15E-CD69-4B40-9A2B-53FE1C319844}"/>
    <cellStyle name="Millares 6 3 4 2 3 2 3" xfId="15337" xr:uid="{E4DEB230-6D35-4841-9B9C-0AFF2F5CFE23}"/>
    <cellStyle name="Millares 6 3 4 2 3 2 3 2" xfId="50347" xr:uid="{4242DD66-CB54-4C47-AC6C-46A924E9BDB3}"/>
    <cellStyle name="Millares 6 3 4 2 3 2 3 3" xfId="32842" xr:uid="{0137B837-06ED-49EB-BB4E-72B55F87B78C}"/>
    <cellStyle name="Millares 6 3 4 2 3 2 4" xfId="41595" xr:uid="{ADC7831A-64A4-44E1-B756-8FE1AF9B9609}"/>
    <cellStyle name="Millares 6 3 4 2 3 2 5" xfId="24090" xr:uid="{9C74C665-0E33-429F-95AB-2356277A3384}"/>
    <cellStyle name="Millares 6 3 4 2 3 3" xfId="8772" xr:uid="{00000000-0005-0000-0000-0000201B0000}"/>
    <cellStyle name="Millares 6 3 4 2 3 3 2" xfId="17525" xr:uid="{E7E65938-3632-40D4-A5A7-BF2EF2DA95AB}"/>
    <cellStyle name="Millares 6 3 4 2 3 3 2 2" xfId="52535" xr:uid="{C85B6920-14C7-4ACD-837C-442CD78C6305}"/>
    <cellStyle name="Millares 6 3 4 2 3 3 2 3" xfId="35030" xr:uid="{7247F30E-94E2-4572-82D5-2C873AB4FBE4}"/>
    <cellStyle name="Millares 6 3 4 2 3 3 3" xfId="43783" xr:uid="{660F1482-6EA6-4B17-8A47-BDE66AFD30FD}"/>
    <cellStyle name="Millares 6 3 4 2 3 3 4" xfId="26278" xr:uid="{4211A3FE-2760-49F9-AB89-E93A2900A708}"/>
    <cellStyle name="Millares 6 3 4 2 3 4" xfId="13149" xr:uid="{ABC2404B-844B-46CB-AF7A-5CB9394A5C45}"/>
    <cellStyle name="Millares 6 3 4 2 3 4 2" xfId="48159" xr:uid="{A8DCED82-1691-4784-9478-8F7A408C0BFD}"/>
    <cellStyle name="Millares 6 3 4 2 3 4 3" xfId="30654" xr:uid="{54608473-182B-4EC8-8215-641B0C0DB7B0}"/>
    <cellStyle name="Millares 6 3 4 2 3 5" xfId="39407" xr:uid="{9C0D2996-600F-4895-8F80-8B49227E7C0F}"/>
    <cellStyle name="Millares 6 3 4 2 3 6" xfId="21902" xr:uid="{349FF519-83E0-4748-9E00-8C2D0BE6440D}"/>
    <cellStyle name="Millares 6 3 4 2 4" xfId="5489" xr:uid="{00000000-0005-0000-0000-0000211B0000}"/>
    <cellStyle name="Millares 6 3 4 2 4 2" xfId="9866" xr:uid="{00000000-0005-0000-0000-0000221B0000}"/>
    <cellStyle name="Millares 6 3 4 2 4 2 2" xfId="18619" xr:uid="{E601C49E-FE86-46E6-8B09-AA7B3BDD9D0E}"/>
    <cellStyle name="Millares 6 3 4 2 4 2 2 2" xfId="53629" xr:uid="{B078F19F-5214-4876-88BC-E450F5C528E8}"/>
    <cellStyle name="Millares 6 3 4 2 4 2 2 3" xfId="36124" xr:uid="{5A465DEE-3696-420F-9AF9-E1B340BF69D0}"/>
    <cellStyle name="Millares 6 3 4 2 4 2 3" xfId="44877" xr:uid="{54D94580-FC4D-4A8E-A659-A7610E962624}"/>
    <cellStyle name="Millares 6 3 4 2 4 2 4" xfId="27372" xr:uid="{CD9D09E9-28EF-47FA-868C-E619853F510F}"/>
    <cellStyle name="Millares 6 3 4 2 4 3" xfId="14243" xr:uid="{D3D6F601-2732-4884-88AF-4D5FA4A61033}"/>
    <cellStyle name="Millares 6 3 4 2 4 3 2" xfId="49253" xr:uid="{0B951E7C-7D5E-40EB-9BDC-20288A5D7285}"/>
    <cellStyle name="Millares 6 3 4 2 4 3 3" xfId="31748" xr:uid="{4B6BCD9A-25A0-4CE7-9A6C-B24C4E22DBBB}"/>
    <cellStyle name="Millares 6 3 4 2 4 4" xfId="40501" xr:uid="{ADB3D5A4-29A5-4352-B42A-E9F8BCEA7FD9}"/>
    <cellStyle name="Millares 6 3 4 2 4 5" xfId="22996" xr:uid="{02FF4152-9D7C-4908-82EA-424B65F773E2}"/>
    <cellStyle name="Millares 6 3 4 2 5" xfId="7678" xr:uid="{00000000-0005-0000-0000-0000231B0000}"/>
    <cellStyle name="Millares 6 3 4 2 5 2" xfId="16431" xr:uid="{1482E24A-1EE9-4EE7-9AA9-1FC8F4F988B4}"/>
    <cellStyle name="Millares 6 3 4 2 5 2 2" xfId="51441" xr:uid="{D6B92F83-788C-416A-872B-FF1CD4549840}"/>
    <cellStyle name="Millares 6 3 4 2 5 2 3" xfId="33936" xr:uid="{A1A52C5C-CCCB-487F-AD60-E26758683289}"/>
    <cellStyle name="Millares 6 3 4 2 5 3" xfId="42689" xr:uid="{CCDEEDA0-36A9-4CBF-AE5D-8C78BB2AC782}"/>
    <cellStyle name="Millares 6 3 4 2 5 4" xfId="25184" xr:uid="{C7CB906B-4F14-4B18-A7D5-26CA39CCE4AE}"/>
    <cellStyle name="Millares 6 3 4 2 6" xfId="12055" xr:uid="{923B59D5-03D4-403C-8A3D-7D9875C7BA9D}"/>
    <cellStyle name="Millares 6 3 4 2 6 2" xfId="47065" xr:uid="{7D40E915-CAB3-4A2C-9A6A-35EC1F86E990}"/>
    <cellStyle name="Millares 6 3 4 2 6 3" xfId="29560" xr:uid="{1EA2A1BD-21CB-48D5-AAB2-876D67FAAF38}"/>
    <cellStyle name="Millares 6 3 4 2 7" xfId="38313" xr:uid="{6997FC53-E643-496D-82AC-779888F0BCC4}"/>
    <cellStyle name="Millares 6 3 4 2 8" xfId="20808" xr:uid="{70D81709-518F-4848-96A2-D22DF5180AB4}"/>
    <cellStyle name="Millares 6 3 4 3" xfId="3572" xr:uid="{00000000-0005-0000-0000-0000241B0000}"/>
    <cellStyle name="Millares 6 3 4 3 2" xfId="4668" xr:uid="{00000000-0005-0000-0000-0000251B0000}"/>
    <cellStyle name="Millares 6 3 4 3 2 2" xfId="6857" xr:uid="{00000000-0005-0000-0000-0000261B0000}"/>
    <cellStyle name="Millares 6 3 4 3 2 2 2" xfId="11234" xr:uid="{00000000-0005-0000-0000-0000271B0000}"/>
    <cellStyle name="Millares 6 3 4 3 2 2 2 2" xfId="19987" xr:uid="{00E4CDD4-14B2-44A5-8E4B-7CEBE0574C59}"/>
    <cellStyle name="Millares 6 3 4 3 2 2 2 2 2" xfId="54997" xr:uid="{A8BA93F8-D62C-4C1E-920C-B331189FE78F}"/>
    <cellStyle name="Millares 6 3 4 3 2 2 2 2 3" xfId="37492" xr:uid="{64B4A69F-847A-4550-ABB9-8254ED8EC5CA}"/>
    <cellStyle name="Millares 6 3 4 3 2 2 2 3" xfId="46245" xr:uid="{2C929A4C-2394-4FAA-BA56-71FA0B95B043}"/>
    <cellStyle name="Millares 6 3 4 3 2 2 2 4" xfId="28740" xr:uid="{66CA2CA2-BF15-439D-8BCB-70BFE47C2A3B}"/>
    <cellStyle name="Millares 6 3 4 3 2 2 3" xfId="15611" xr:uid="{11B93707-2B9B-4ED6-81E8-F59121A6F7DD}"/>
    <cellStyle name="Millares 6 3 4 3 2 2 3 2" xfId="50621" xr:uid="{5B2CBC24-6980-4E51-B560-9FB69172865B}"/>
    <cellStyle name="Millares 6 3 4 3 2 2 3 3" xfId="33116" xr:uid="{C3B5D6EF-37A1-4C73-9012-3F4CDBE87F01}"/>
    <cellStyle name="Millares 6 3 4 3 2 2 4" xfId="41869" xr:uid="{2185F67B-DEB2-4C95-8B60-EB135CF59F5A}"/>
    <cellStyle name="Millares 6 3 4 3 2 2 5" xfId="24364" xr:uid="{08277672-B493-4D81-98EF-8E5623510B79}"/>
    <cellStyle name="Millares 6 3 4 3 2 3" xfId="9046" xr:uid="{00000000-0005-0000-0000-0000281B0000}"/>
    <cellStyle name="Millares 6 3 4 3 2 3 2" xfId="17799" xr:uid="{ECD02F4F-5FC3-49D1-940B-1E3DE0A1ED61}"/>
    <cellStyle name="Millares 6 3 4 3 2 3 2 2" xfId="52809" xr:uid="{A1FDC198-E11C-4D62-8FF2-63F4050C023B}"/>
    <cellStyle name="Millares 6 3 4 3 2 3 2 3" xfId="35304" xr:uid="{20B220DF-1AF8-44C4-806F-54ABA776AD7C}"/>
    <cellStyle name="Millares 6 3 4 3 2 3 3" xfId="44057" xr:uid="{DCA9AB26-6D27-4724-B575-B7209E676D15}"/>
    <cellStyle name="Millares 6 3 4 3 2 3 4" xfId="26552" xr:uid="{D79FCF22-2981-412F-95A6-AAE607B44791}"/>
    <cellStyle name="Millares 6 3 4 3 2 4" xfId="13423" xr:uid="{9A449C7B-0913-4F30-959F-4C2A94E007F0}"/>
    <cellStyle name="Millares 6 3 4 3 2 4 2" xfId="48433" xr:uid="{7E06ADDB-7EDF-442F-973C-A85BF2E8B8B1}"/>
    <cellStyle name="Millares 6 3 4 3 2 4 3" xfId="30928" xr:uid="{6FFE55D6-0A81-4575-81C4-A14292819D62}"/>
    <cellStyle name="Millares 6 3 4 3 2 5" xfId="39681" xr:uid="{8DEC0C92-2E71-405D-AC8D-576462208571}"/>
    <cellStyle name="Millares 6 3 4 3 2 6" xfId="22176" xr:uid="{CC3DDB00-165A-4204-A869-BFC826A1A24C}"/>
    <cellStyle name="Millares 6 3 4 3 3" xfId="5763" xr:uid="{00000000-0005-0000-0000-0000291B0000}"/>
    <cellStyle name="Millares 6 3 4 3 3 2" xfId="10140" xr:uid="{00000000-0005-0000-0000-00002A1B0000}"/>
    <cellStyle name="Millares 6 3 4 3 3 2 2" xfId="18893" xr:uid="{32125A49-3EB6-4130-9845-9637DAB3D864}"/>
    <cellStyle name="Millares 6 3 4 3 3 2 2 2" xfId="53903" xr:uid="{0F7FD3B3-8D69-4DEA-BD0F-5072DB035A88}"/>
    <cellStyle name="Millares 6 3 4 3 3 2 2 3" xfId="36398" xr:uid="{931DDBC3-7B64-4108-93FE-ED218FFDDBDC}"/>
    <cellStyle name="Millares 6 3 4 3 3 2 3" xfId="45151" xr:uid="{FA85229C-DE41-4E92-8DD3-0EACC589C8BD}"/>
    <cellStyle name="Millares 6 3 4 3 3 2 4" xfId="27646" xr:uid="{B73849A6-1C3D-47F6-8B5A-7C6CA95267D9}"/>
    <cellStyle name="Millares 6 3 4 3 3 3" xfId="14517" xr:uid="{F616AC34-F1E0-4332-976E-F2A3A37A9F40}"/>
    <cellStyle name="Millares 6 3 4 3 3 3 2" xfId="49527" xr:uid="{3F8B9EE7-DEAC-4468-99F6-4C3D92EBEBE8}"/>
    <cellStyle name="Millares 6 3 4 3 3 3 3" xfId="32022" xr:uid="{1EEFC8F8-22E5-4E62-BF2E-71DF88D52FA5}"/>
    <cellStyle name="Millares 6 3 4 3 3 4" xfId="40775" xr:uid="{7BCC021C-6C6A-4687-8771-295F630B80E3}"/>
    <cellStyle name="Millares 6 3 4 3 3 5" xfId="23270" xr:uid="{17F16887-8F83-4DC5-BB66-081BDBBF6A10}"/>
    <cellStyle name="Millares 6 3 4 3 4" xfId="7952" xr:uid="{00000000-0005-0000-0000-00002B1B0000}"/>
    <cellStyle name="Millares 6 3 4 3 4 2" xfId="16705" xr:uid="{BC45320F-0D2F-42E1-B7DE-517EA148CEBF}"/>
    <cellStyle name="Millares 6 3 4 3 4 2 2" xfId="51715" xr:uid="{D34A0DE9-05B8-48F9-9D32-F076C4A759EE}"/>
    <cellStyle name="Millares 6 3 4 3 4 2 3" xfId="34210" xr:uid="{44E22F20-411E-4240-9C8F-EEE59DE52707}"/>
    <cellStyle name="Millares 6 3 4 3 4 3" xfId="42963" xr:uid="{52368417-767C-4764-872A-1546A2619DED}"/>
    <cellStyle name="Millares 6 3 4 3 4 4" xfId="25458" xr:uid="{AF9DE413-1AFA-4E9C-AD84-154342F99CCC}"/>
    <cellStyle name="Millares 6 3 4 3 5" xfId="12329" xr:uid="{980679C0-7B2D-4A57-98D2-3B27F0F986D1}"/>
    <cellStyle name="Millares 6 3 4 3 5 2" xfId="47339" xr:uid="{33E5368E-A5CA-494E-BA24-DC0351FDF040}"/>
    <cellStyle name="Millares 6 3 4 3 5 3" xfId="29834" xr:uid="{F806FB40-4462-4066-9661-BB9DF4207AD8}"/>
    <cellStyle name="Millares 6 3 4 3 6" xfId="38587" xr:uid="{7663C4DE-4558-460B-B7D3-FDE7F97502C1}"/>
    <cellStyle name="Millares 6 3 4 3 7" xfId="21082" xr:uid="{B9EC2125-5998-4A25-9E81-F8E8165D3F56}"/>
    <cellStyle name="Millares 6 3 4 4" xfId="4120" xr:uid="{00000000-0005-0000-0000-00002C1B0000}"/>
    <cellStyle name="Millares 6 3 4 4 2" xfId="6309" xr:uid="{00000000-0005-0000-0000-00002D1B0000}"/>
    <cellStyle name="Millares 6 3 4 4 2 2" xfId="10686" xr:uid="{00000000-0005-0000-0000-00002E1B0000}"/>
    <cellStyle name="Millares 6 3 4 4 2 2 2" xfId="19439" xr:uid="{F1158DB9-8327-454C-8A50-A6EF0D7F6A8F}"/>
    <cellStyle name="Millares 6 3 4 4 2 2 2 2" xfId="54449" xr:uid="{B2F06792-3AF4-4F53-BB4D-FF21B25891D9}"/>
    <cellStyle name="Millares 6 3 4 4 2 2 2 3" xfId="36944" xr:uid="{125C8A87-8EEF-43C0-ADAC-09CCEFC99538}"/>
    <cellStyle name="Millares 6 3 4 4 2 2 3" xfId="45697" xr:uid="{3B96F6B3-F8D9-4215-BD14-0CF8E30A8CD4}"/>
    <cellStyle name="Millares 6 3 4 4 2 2 4" xfId="28192" xr:uid="{CEE23F80-4FA9-46D6-A74E-83A3BF1DEE12}"/>
    <cellStyle name="Millares 6 3 4 4 2 3" xfId="15063" xr:uid="{D7A67707-9245-4547-B65F-E9BD4A28297E}"/>
    <cellStyle name="Millares 6 3 4 4 2 3 2" xfId="50073" xr:uid="{353C50E2-4432-4828-A62F-DD0BF09A9270}"/>
    <cellStyle name="Millares 6 3 4 4 2 3 3" xfId="32568" xr:uid="{3485F156-3378-4970-BC02-7C31861AB2A1}"/>
    <cellStyle name="Millares 6 3 4 4 2 4" xfId="41321" xr:uid="{ED34A67D-F9F9-4DE9-BDBF-A19E3950B343}"/>
    <cellStyle name="Millares 6 3 4 4 2 5" xfId="23816" xr:uid="{02A95000-53BA-405D-A480-01BB7860E26C}"/>
    <cellStyle name="Millares 6 3 4 4 3" xfId="8498" xr:uid="{00000000-0005-0000-0000-00002F1B0000}"/>
    <cellStyle name="Millares 6 3 4 4 3 2" xfId="17251" xr:uid="{AACE6902-8FE9-45C4-A2D5-36C584F7F9D0}"/>
    <cellStyle name="Millares 6 3 4 4 3 2 2" xfId="52261" xr:uid="{E0C56CA6-F8E6-4FC4-8A2C-3AC74A18CC5B}"/>
    <cellStyle name="Millares 6 3 4 4 3 2 3" xfId="34756" xr:uid="{E0A10292-F215-4A1F-9FEF-550D25920888}"/>
    <cellStyle name="Millares 6 3 4 4 3 3" xfId="43509" xr:uid="{3F120F86-FBC8-4214-8F67-553F6AF284E4}"/>
    <cellStyle name="Millares 6 3 4 4 3 4" xfId="26004" xr:uid="{E8649B84-3FD5-4BE6-BABC-B5BB5143C866}"/>
    <cellStyle name="Millares 6 3 4 4 4" xfId="12875" xr:uid="{EB7120CA-2A00-4210-90DF-0A8FE11BCE17}"/>
    <cellStyle name="Millares 6 3 4 4 4 2" xfId="47885" xr:uid="{FD00ACA9-F608-4D01-99D9-946B83BF24F8}"/>
    <cellStyle name="Millares 6 3 4 4 4 3" xfId="30380" xr:uid="{40444B21-38C9-468C-A606-4C3D1816BA48}"/>
    <cellStyle name="Millares 6 3 4 4 5" xfId="39133" xr:uid="{11BAFE94-5ED9-4D6E-93BA-E01D89AE325C}"/>
    <cellStyle name="Millares 6 3 4 4 6" xfId="21628" xr:uid="{CE384230-A18F-411B-9457-758FE84388B0}"/>
    <cellStyle name="Millares 6 3 4 5" xfId="5215" xr:uid="{00000000-0005-0000-0000-0000301B0000}"/>
    <cellStyle name="Millares 6 3 4 5 2" xfId="9592" xr:uid="{00000000-0005-0000-0000-0000311B0000}"/>
    <cellStyle name="Millares 6 3 4 5 2 2" xfId="18345" xr:uid="{6DC0B3C3-CD5F-4239-A9F0-4AF50AA5DD66}"/>
    <cellStyle name="Millares 6 3 4 5 2 2 2" xfId="53355" xr:uid="{367B35C7-16C6-415A-A3EB-3E4C98BFCE54}"/>
    <cellStyle name="Millares 6 3 4 5 2 2 3" xfId="35850" xr:uid="{82FD2541-B84B-4613-83D1-6C696A9420C9}"/>
    <cellStyle name="Millares 6 3 4 5 2 3" xfId="44603" xr:uid="{AD35FBE5-ED86-44A4-8FAB-3029D0076D61}"/>
    <cellStyle name="Millares 6 3 4 5 2 4" xfId="27098" xr:uid="{B5DA9E74-38D0-459A-94B7-8E2D80127836}"/>
    <cellStyle name="Millares 6 3 4 5 3" xfId="13969" xr:uid="{E07FDA76-B608-4781-BE11-16C2A400F5DB}"/>
    <cellStyle name="Millares 6 3 4 5 3 2" xfId="48979" xr:uid="{5115CF7A-4C51-44BB-9303-3E045EDBBDC2}"/>
    <cellStyle name="Millares 6 3 4 5 3 3" xfId="31474" xr:uid="{F5ED6DF4-87A9-473E-8E90-8AFDF90118A8}"/>
    <cellStyle name="Millares 6 3 4 5 4" xfId="40227" xr:uid="{DFE9C491-3691-4976-85BA-FD07CF04DB50}"/>
    <cellStyle name="Millares 6 3 4 5 5" xfId="22722" xr:uid="{522A5E6A-CE51-4BE8-93EA-B8FBDBFFB805}"/>
    <cellStyle name="Millares 6 3 4 6" xfId="7404" xr:uid="{00000000-0005-0000-0000-0000321B0000}"/>
    <cellStyle name="Millares 6 3 4 6 2" xfId="16157" xr:uid="{EA261E00-A095-40E9-81E7-E695E9BDA0DC}"/>
    <cellStyle name="Millares 6 3 4 6 2 2" xfId="51167" xr:uid="{51211D98-0660-4F78-8BA7-B4189B2CF556}"/>
    <cellStyle name="Millares 6 3 4 6 2 3" xfId="33662" xr:uid="{8C7EB0C1-EA84-450A-B805-E51C129A0DEC}"/>
    <cellStyle name="Millares 6 3 4 6 3" xfId="42415" xr:uid="{8024B6B6-46D0-4F51-BADF-D2AF47AFF52A}"/>
    <cellStyle name="Millares 6 3 4 6 4" xfId="24910" xr:uid="{6565E068-A3CE-44B3-8961-36A6EA157F94}"/>
    <cellStyle name="Millares 6 3 4 7" xfId="11781" xr:uid="{4F5656B3-AD3E-41EA-992E-D839AF195525}"/>
    <cellStyle name="Millares 6 3 4 7 2" xfId="46791" xr:uid="{379FC156-15BA-4D62-AC36-D4CAE8172853}"/>
    <cellStyle name="Millares 6 3 4 7 3" xfId="29286" xr:uid="{E2D64E6C-80A1-4A55-91E9-7B95D5037114}"/>
    <cellStyle name="Millares 6 3 4 8" xfId="38039" xr:uid="{D1C68C23-3BD9-4DF1-9D9C-3F96F5660DD6}"/>
    <cellStyle name="Millares 6 3 4 9" xfId="20534" xr:uid="{D816A8EA-AE58-4D60-813B-B02833F07638}"/>
    <cellStyle name="Millares 6 3 5" xfId="2904" xr:uid="{00000000-0005-0000-0000-0000331B0000}"/>
    <cellStyle name="Millares 6 3 5 2" xfId="3183" xr:uid="{00000000-0005-0000-0000-0000341B0000}"/>
    <cellStyle name="Millares 6 3 5 2 2" xfId="3736" xr:uid="{00000000-0005-0000-0000-0000351B0000}"/>
    <cellStyle name="Millares 6 3 5 2 2 2" xfId="4832" xr:uid="{00000000-0005-0000-0000-0000361B0000}"/>
    <cellStyle name="Millares 6 3 5 2 2 2 2" xfId="7021" xr:uid="{00000000-0005-0000-0000-0000371B0000}"/>
    <cellStyle name="Millares 6 3 5 2 2 2 2 2" xfId="11398" xr:uid="{00000000-0005-0000-0000-0000381B0000}"/>
    <cellStyle name="Millares 6 3 5 2 2 2 2 2 2" xfId="20151" xr:uid="{640E0AD8-F4C6-4122-9033-2C0291FC43E9}"/>
    <cellStyle name="Millares 6 3 5 2 2 2 2 2 2 2" xfId="55161" xr:uid="{24851FEF-20FD-4E38-ADD5-9EFD63B42655}"/>
    <cellStyle name="Millares 6 3 5 2 2 2 2 2 2 3" xfId="37656" xr:uid="{63E2E19E-3DCB-4A9A-A102-06EEC706A37A}"/>
    <cellStyle name="Millares 6 3 5 2 2 2 2 2 3" xfId="46409" xr:uid="{C01ACC9E-96EF-4A14-B263-5858CB5A61AF}"/>
    <cellStyle name="Millares 6 3 5 2 2 2 2 2 4" xfId="28904" xr:uid="{39D2628C-6387-4E9D-B76F-0930A172536D}"/>
    <cellStyle name="Millares 6 3 5 2 2 2 2 3" xfId="15775" xr:uid="{AF6C95C0-942D-462E-B9FE-7A5E8E2193BF}"/>
    <cellStyle name="Millares 6 3 5 2 2 2 2 3 2" xfId="50785" xr:uid="{5FBE849C-29CD-4B2E-98E1-9A213DE9BC09}"/>
    <cellStyle name="Millares 6 3 5 2 2 2 2 3 3" xfId="33280" xr:uid="{EABE1930-D341-4861-9B0D-EAE701CB1615}"/>
    <cellStyle name="Millares 6 3 5 2 2 2 2 4" xfId="42033" xr:uid="{010DE13D-9FAD-4BEC-AD0E-ADC3A461A035}"/>
    <cellStyle name="Millares 6 3 5 2 2 2 2 5" xfId="24528" xr:uid="{A587EFD0-0B05-4079-BD29-96BD9DF76A6F}"/>
    <cellStyle name="Millares 6 3 5 2 2 2 3" xfId="9210" xr:uid="{00000000-0005-0000-0000-0000391B0000}"/>
    <cellStyle name="Millares 6 3 5 2 2 2 3 2" xfId="17963" xr:uid="{C80CCE45-6208-4E84-BBF6-7B32FD41D708}"/>
    <cellStyle name="Millares 6 3 5 2 2 2 3 2 2" xfId="52973" xr:uid="{71A1F961-1BE4-4F6C-ABEE-ADD4297E9711}"/>
    <cellStyle name="Millares 6 3 5 2 2 2 3 2 3" xfId="35468" xr:uid="{F76E4EFC-F51A-4CEF-A962-7904DC39E7BA}"/>
    <cellStyle name="Millares 6 3 5 2 2 2 3 3" xfId="44221" xr:uid="{F94A3D65-3330-4DDA-BBB2-B8A550575716}"/>
    <cellStyle name="Millares 6 3 5 2 2 2 3 4" xfId="26716" xr:uid="{7A3ED34E-C3C4-4C63-B898-0052C7B530DF}"/>
    <cellStyle name="Millares 6 3 5 2 2 2 4" xfId="13587" xr:uid="{5301609D-781C-4E83-8732-B4F4F3EC3CF4}"/>
    <cellStyle name="Millares 6 3 5 2 2 2 4 2" xfId="48597" xr:uid="{146DE83B-46D0-4F85-8D2F-BB8EA9FC8224}"/>
    <cellStyle name="Millares 6 3 5 2 2 2 4 3" xfId="31092" xr:uid="{697FA45E-5047-430C-A22A-949CF50C29F0}"/>
    <cellStyle name="Millares 6 3 5 2 2 2 5" xfId="39845" xr:uid="{34F3D14B-73A0-40B3-AB25-A4F4CACC5FA4}"/>
    <cellStyle name="Millares 6 3 5 2 2 2 6" xfId="22340" xr:uid="{FB9E4085-DC22-4CDF-9019-C87B0E451E26}"/>
    <cellStyle name="Millares 6 3 5 2 2 3" xfId="5927" xr:uid="{00000000-0005-0000-0000-00003A1B0000}"/>
    <cellStyle name="Millares 6 3 5 2 2 3 2" xfId="10304" xr:uid="{00000000-0005-0000-0000-00003B1B0000}"/>
    <cellStyle name="Millares 6 3 5 2 2 3 2 2" xfId="19057" xr:uid="{34FE146E-A4CC-401A-A7C2-0F1164CD82EC}"/>
    <cellStyle name="Millares 6 3 5 2 2 3 2 2 2" xfId="54067" xr:uid="{5754BE70-7C03-43A4-A7D6-08924D347E29}"/>
    <cellStyle name="Millares 6 3 5 2 2 3 2 2 3" xfId="36562" xr:uid="{C6EEE8A2-4A8A-4E35-9605-65D89651E9E4}"/>
    <cellStyle name="Millares 6 3 5 2 2 3 2 3" xfId="45315" xr:uid="{EA0657F7-C598-457C-9AA8-5B61DF653346}"/>
    <cellStyle name="Millares 6 3 5 2 2 3 2 4" xfId="27810" xr:uid="{2DEB7E7C-E1E6-4434-B50B-FB9A68EB616C}"/>
    <cellStyle name="Millares 6 3 5 2 2 3 3" xfId="14681" xr:uid="{3276CD19-BD94-4902-B8EC-33104A779640}"/>
    <cellStyle name="Millares 6 3 5 2 2 3 3 2" xfId="49691" xr:uid="{994155D9-8900-43D4-93C4-15ED465751E0}"/>
    <cellStyle name="Millares 6 3 5 2 2 3 3 3" xfId="32186" xr:uid="{9411A2A1-D9A8-4139-AD35-DD5E66AB6650}"/>
    <cellStyle name="Millares 6 3 5 2 2 3 4" xfId="40939" xr:uid="{62F5FEF4-2DA8-46E8-B23C-9F06A96E5753}"/>
    <cellStyle name="Millares 6 3 5 2 2 3 5" xfId="23434" xr:uid="{99ED1EF9-23DB-44EA-AE5F-67140E736311}"/>
    <cellStyle name="Millares 6 3 5 2 2 4" xfId="8116" xr:uid="{00000000-0005-0000-0000-00003C1B0000}"/>
    <cellStyle name="Millares 6 3 5 2 2 4 2" xfId="16869" xr:uid="{B4B91CC6-A8AF-402E-A72E-D37E9B5CDE9C}"/>
    <cellStyle name="Millares 6 3 5 2 2 4 2 2" xfId="51879" xr:uid="{362D72F2-CFE7-4FD2-9300-47B88FE866F4}"/>
    <cellStyle name="Millares 6 3 5 2 2 4 2 3" xfId="34374" xr:uid="{CAD10605-42EB-4D64-82A9-82C62FC3A196}"/>
    <cellStyle name="Millares 6 3 5 2 2 4 3" xfId="43127" xr:uid="{AFDDFBE0-504B-481C-86FE-4418D41A65BC}"/>
    <cellStyle name="Millares 6 3 5 2 2 4 4" xfId="25622" xr:uid="{F5FA1025-35D2-4B9C-A30A-F608504268C6}"/>
    <cellStyle name="Millares 6 3 5 2 2 5" xfId="12493" xr:uid="{CFE20380-B621-4509-8BB1-6EA945BEE880}"/>
    <cellStyle name="Millares 6 3 5 2 2 5 2" xfId="47503" xr:uid="{258B1E87-6504-44BA-9C07-E46322BB1547}"/>
    <cellStyle name="Millares 6 3 5 2 2 5 3" xfId="29998" xr:uid="{96912B96-BDB1-4CE1-8DEC-46884243885A}"/>
    <cellStyle name="Millares 6 3 5 2 2 6" xfId="38751" xr:uid="{2E75F48D-50BC-437B-9094-4C020EB20AC7}"/>
    <cellStyle name="Millares 6 3 5 2 2 7" xfId="21246" xr:uid="{A3648486-7DC2-4510-9B2C-A1EA45709D97}"/>
    <cellStyle name="Millares 6 3 5 2 3" xfId="4284" xr:uid="{00000000-0005-0000-0000-00003D1B0000}"/>
    <cellStyle name="Millares 6 3 5 2 3 2" xfId="6473" xr:uid="{00000000-0005-0000-0000-00003E1B0000}"/>
    <cellStyle name="Millares 6 3 5 2 3 2 2" xfId="10850" xr:uid="{00000000-0005-0000-0000-00003F1B0000}"/>
    <cellStyle name="Millares 6 3 5 2 3 2 2 2" xfId="19603" xr:uid="{AFC8D0F6-6DFD-4AFB-A297-1BBA12085820}"/>
    <cellStyle name="Millares 6 3 5 2 3 2 2 2 2" xfId="54613" xr:uid="{710B5E48-D438-4F74-938B-B69F5F842F60}"/>
    <cellStyle name="Millares 6 3 5 2 3 2 2 2 3" xfId="37108" xr:uid="{DDD6177F-51E9-4307-82CF-73AC77BA0E53}"/>
    <cellStyle name="Millares 6 3 5 2 3 2 2 3" xfId="45861" xr:uid="{7D934DF8-9E37-4249-8DA1-90F1B64DF959}"/>
    <cellStyle name="Millares 6 3 5 2 3 2 2 4" xfId="28356" xr:uid="{AE980056-C155-424F-9FCB-DD110BBA977B}"/>
    <cellStyle name="Millares 6 3 5 2 3 2 3" xfId="15227" xr:uid="{A093509D-5434-4E89-BE27-411507BB26FB}"/>
    <cellStyle name="Millares 6 3 5 2 3 2 3 2" xfId="50237" xr:uid="{A361DFCE-4ADE-40E8-9F60-9171312054D9}"/>
    <cellStyle name="Millares 6 3 5 2 3 2 3 3" xfId="32732" xr:uid="{9E2A15F8-0727-4DE4-9E4A-F93B1114E9EF}"/>
    <cellStyle name="Millares 6 3 5 2 3 2 4" xfId="41485" xr:uid="{67384417-E72D-4D3D-B613-5175C1ACD3E6}"/>
    <cellStyle name="Millares 6 3 5 2 3 2 5" xfId="23980" xr:uid="{AA7868EF-6509-40A8-8203-EFCFFAC16FB8}"/>
    <cellStyle name="Millares 6 3 5 2 3 3" xfId="8662" xr:uid="{00000000-0005-0000-0000-0000401B0000}"/>
    <cellStyle name="Millares 6 3 5 2 3 3 2" xfId="17415" xr:uid="{5F1AD8BB-4F86-4275-8096-3A341A0A85B8}"/>
    <cellStyle name="Millares 6 3 5 2 3 3 2 2" xfId="52425" xr:uid="{85FB52E5-F581-4400-9A7E-0DDCBD9A66B4}"/>
    <cellStyle name="Millares 6 3 5 2 3 3 2 3" xfId="34920" xr:uid="{BC980B60-8F56-41B6-8B68-CD2DDA6F902D}"/>
    <cellStyle name="Millares 6 3 5 2 3 3 3" xfId="43673" xr:uid="{505463CD-DEA8-465D-9212-866372A72BF8}"/>
    <cellStyle name="Millares 6 3 5 2 3 3 4" xfId="26168" xr:uid="{36C462D7-139F-4F08-A479-CC26CF222B6E}"/>
    <cellStyle name="Millares 6 3 5 2 3 4" xfId="13039" xr:uid="{470032E6-A287-4636-9775-7D06310A9330}"/>
    <cellStyle name="Millares 6 3 5 2 3 4 2" xfId="48049" xr:uid="{231149DD-74EF-479B-AA47-F3C0B8C2FCC2}"/>
    <cellStyle name="Millares 6 3 5 2 3 4 3" xfId="30544" xr:uid="{A53E1C11-B5A6-4530-AC25-0BA988A21BD8}"/>
    <cellStyle name="Millares 6 3 5 2 3 5" xfId="39297" xr:uid="{AD43EA74-9F9E-478E-9A0B-8E6F4713C2C6}"/>
    <cellStyle name="Millares 6 3 5 2 3 6" xfId="21792" xr:uid="{61B8E1E9-1555-486A-8375-523D79883B63}"/>
    <cellStyle name="Millares 6 3 5 2 4" xfId="5379" xr:uid="{00000000-0005-0000-0000-0000411B0000}"/>
    <cellStyle name="Millares 6 3 5 2 4 2" xfId="9756" xr:uid="{00000000-0005-0000-0000-0000421B0000}"/>
    <cellStyle name="Millares 6 3 5 2 4 2 2" xfId="18509" xr:uid="{65C738B9-AFDF-4D32-8163-0507412D9A38}"/>
    <cellStyle name="Millares 6 3 5 2 4 2 2 2" xfId="53519" xr:uid="{3310ECBD-6F0C-47F9-A2CF-B79541515829}"/>
    <cellStyle name="Millares 6 3 5 2 4 2 2 3" xfId="36014" xr:uid="{31ADC0AA-746C-4085-9F39-78D58FDEC3B9}"/>
    <cellStyle name="Millares 6 3 5 2 4 2 3" xfId="44767" xr:uid="{770F712D-D391-44A7-819E-D199869D8FF3}"/>
    <cellStyle name="Millares 6 3 5 2 4 2 4" xfId="27262" xr:uid="{0E94BBA6-B401-421C-B0B5-6CD7CD8A1754}"/>
    <cellStyle name="Millares 6 3 5 2 4 3" xfId="14133" xr:uid="{B5794634-11FB-41D8-B385-2E1A57B1B07F}"/>
    <cellStyle name="Millares 6 3 5 2 4 3 2" xfId="49143" xr:uid="{A9F3F47B-8580-40E7-A840-4F3DA31BE75B}"/>
    <cellStyle name="Millares 6 3 5 2 4 3 3" xfId="31638" xr:uid="{D371FEE4-0773-4A6B-B416-10D9E8E60AF9}"/>
    <cellStyle name="Millares 6 3 5 2 4 4" xfId="40391" xr:uid="{26AA78B4-5AF5-4E1A-AE29-F6E74F849E1C}"/>
    <cellStyle name="Millares 6 3 5 2 4 5" xfId="22886" xr:uid="{6AF18578-670D-4B4F-980C-B7FCF5BA8E89}"/>
    <cellStyle name="Millares 6 3 5 2 5" xfId="7568" xr:uid="{00000000-0005-0000-0000-0000431B0000}"/>
    <cellStyle name="Millares 6 3 5 2 5 2" xfId="16321" xr:uid="{D43DADCA-9292-4429-A2D6-EAF2E96FFBB4}"/>
    <cellStyle name="Millares 6 3 5 2 5 2 2" xfId="51331" xr:uid="{2414595D-71D7-4580-82DF-4FF42468AD93}"/>
    <cellStyle name="Millares 6 3 5 2 5 2 3" xfId="33826" xr:uid="{C05B8000-B4F6-4DF9-8932-17C69C952300}"/>
    <cellStyle name="Millares 6 3 5 2 5 3" xfId="42579" xr:uid="{5868F7FC-1132-406D-B603-89BF3C076740}"/>
    <cellStyle name="Millares 6 3 5 2 5 4" xfId="25074" xr:uid="{4D029EF5-BA0D-458C-A063-1485F4183296}"/>
    <cellStyle name="Millares 6 3 5 2 6" xfId="11945" xr:uid="{F2E29B12-E776-4E50-BD8B-D09748A56804}"/>
    <cellStyle name="Millares 6 3 5 2 6 2" xfId="46955" xr:uid="{085628C8-F8CD-485F-A441-97340581D277}"/>
    <cellStyle name="Millares 6 3 5 2 6 3" xfId="29450" xr:uid="{542CC585-3FAA-4A48-8F36-ACCE29E43753}"/>
    <cellStyle name="Millares 6 3 5 2 7" xfId="38203" xr:uid="{87D69A36-816E-467D-9599-222AC69D312E}"/>
    <cellStyle name="Millares 6 3 5 2 8" xfId="20698" xr:uid="{03FB6A03-B9E8-4126-A444-9050DC11657C}"/>
    <cellStyle name="Millares 6 3 5 3" xfId="3462" xr:uid="{00000000-0005-0000-0000-0000441B0000}"/>
    <cellStyle name="Millares 6 3 5 3 2" xfId="4558" xr:uid="{00000000-0005-0000-0000-0000451B0000}"/>
    <cellStyle name="Millares 6 3 5 3 2 2" xfId="6747" xr:uid="{00000000-0005-0000-0000-0000461B0000}"/>
    <cellStyle name="Millares 6 3 5 3 2 2 2" xfId="11124" xr:uid="{00000000-0005-0000-0000-0000471B0000}"/>
    <cellStyle name="Millares 6 3 5 3 2 2 2 2" xfId="19877" xr:uid="{FDCEF496-98D4-40F9-837D-E6F352F559D0}"/>
    <cellStyle name="Millares 6 3 5 3 2 2 2 2 2" xfId="54887" xr:uid="{63A27DAA-3EFF-4505-805E-0D4FA677EA0B}"/>
    <cellStyle name="Millares 6 3 5 3 2 2 2 2 3" xfId="37382" xr:uid="{3D3FB6B2-01B9-4798-B4CE-431C0E398319}"/>
    <cellStyle name="Millares 6 3 5 3 2 2 2 3" xfId="46135" xr:uid="{EEEF82B8-9F58-404A-870D-13C704B0F811}"/>
    <cellStyle name="Millares 6 3 5 3 2 2 2 4" xfId="28630" xr:uid="{AE9F8D24-2388-4940-8AC5-DF390957A55F}"/>
    <cellStyle name="Millares 6 3 5 3 2 2 3" xfId="15501" xr:uid="{B53A54DD-6F90-48A5-8852-DFCB50F4E83F}"/>
    <cellStyle name="Millares 6 3 5 3 2 2 3 2" xfId="50511" xr:uid="{C1EA3E33-77F5-4738-9691-528D0B735284}"/>
    <cellStyle name="Millares 6 3 5 3 2 2 3 3" xfId="33006" xr:uid="{67EF8C4F-21FC-4A10-8BD8-17078727244C}"/>
    <cellStyle name="Millares 6 3 5 3 2 2 4" xfId="41759" xr:uid="{C5B72B9F-968C-4C46-8E5A-0172F163F52E}"/>
    <cellStyle name="Millares 6 3 5 3 2 2 5" xfId="24254" xr:uid="{9268895E-AD10-46DF-9516-F7A8ED952CD6}"/>
    <cellStyle name="Millares 6 3 5 3 2 3" xfId="8936" xr:uid="{00000000-0005-0000-0000-0000481B0000}"/>
    <cellStyle name="Millares 6 3 5 3 2 3 2" xfId="17689" xr:uid="{ACD81E00-0076-41D6-8905-15A22B78D568}"/>
    <cellStyle name="Millares 6 3 5 3 2 3 2 2" xfId="52699" xr:uid="{AB35235C-0830-4468-86A0-173A8B375533}"/>
    <cellStyle name="Millares 6 3 5 3 2 3 2 3" xfId="35194" xr:uid="{CE6694E1-F292-4F3E-B6A5-FA31A8184B8D}"/>
    <cellStyle name="Millares 6 3 5 3 2 3 3" xfId="43947" xr:uid="{E7663FD6-75A2-4EF5-8929-3BE6D53A33D6}"/>
    <cellStyle name="Millares 6 3 5 3 2 3 4" xfId="26442" xr:uid="{0971659A-E6D7-43AB-82B6-A3B30AE5615C}"/>
    <cellStyle name="Millares 6 3 5 3 2 4" xfId="13313" xr:uid="{4B947D4F-E537-4E62-9E09-7FC8D245E8A8}"/>
    <cellStyle name="Millares 6 3 5 3 2 4 2" xfId="48323" xr:uid="{E49E6DB5-0997-481E-871F-AB57495BFF0C}"/>
    <cellStyle name="Millares 6 3 5 3 2 4 3" xfId="30818" xr:uid="{EF78A1E0-77E4-4030-8A05-89C7069691A6}"/>
    <cellStyle name="Millares 6 3 5 3 2 5" xfId="39571" xr:uid="{E65E5580-3B47-4945-B4D8-673408949E42}"/>
    <cellStyle name="Millares 6 3 5 3 2 6" xfId="22066" xr:uid="{D216C62D-D0A7-4526-A5E3-4BF24C74354B}"/>
    <cellStyle name="Millares 6 3 5 3 3" xfId="5653" xr:uid="{00000000-0005-0000-0000-0000491B0000}"/>
    <cellStyle name="Millares 6 3 5 3 3 2" xfId="10030" xr:uid="{00000000-0005-0000-0000-00004A1B0000}"/>
    <cellStyle name="Millares 6 3 5 3 3 2 2" xfId="18783" xr:uid="{66E2D3AC-E5A3-4606-B8CD-0E1B21B47D4C}"/>
    <cellStyle name="Millares 6 3 5 3 3 2 2 2" xfId="53793" xr:uid="{4165AA3B-09A0-4796-AEB4-E1105D86EB03}"/>
    <cellStyle name="Millares 6 3 5 3 3 2 2 3" xfId="36288" xr:uid="{AF87FAA3-0D38-4E33-AF9D-9647AF2EAB97}"/>
    <cellStyle name="Millares 6 3 5 3 3 2 3" xfId="45041" xr:uid="{FC7B73EB-56E0-4ADF-BC13-BC60DCF3A23E}"/>
    <cellStyle name="Millares 6 3 5 3 3 2 4" xfId="27536" xr:uid="{13C1E4B2-3447-4DFD-9FE1-CDB1D876BB75}"/>
    <cellStyle name="Millares 6 3 5 3 3 3" xfId="14407" xr:uid="{459F1C43-A852-416D-9361-D9C60DE997CC}"/>
    <cellStyle name="Millares 6 3 5 3 3 3 2" xfId="49417" xr:uid="{FEBA6D1D-4E60-469C-8C15-1EDD1A3466E7}"/>
    <cellStyle name="Millares 6 3 5 3 3 3 3" xfId="31912" xr:uid="{50DDC4D7-7C15-460E-BC9A-86FFCFE595E1}"/>
    <cellStyle name="Millares 6 3 5 3 3 4" xfId="40665" xr:uid="{C16EB004-52CF-416C-B213-E5C818615F90}"/>
    <cellStyle name="Millares 6 3 5 3 3 5" xfId="23160" xr:uid="{A3CD69F1-CCAB-4959-92C4-9E7BAD537676}"/>
    <cellStyle name="Millares 6 3 5 3 4" xfId="7842" xr:uid="{00000000-0005-0000-0000-00004B1B0000}"/>
    <cellStyle name="Millares 6 3 5 3 4 2" xfId="16595" xr:uid="{ED4B2497-ABDB-4F9E-BE53-EA934CA55475}"/>
    <cellStyle name="Millares 6 3 5 3 4 2 2" xfId="51605" xr:uid="{DFCDF6B2-49E3-4459-81E3-C5ACEE4B0F4A}"/>
    <cellStyle name="Millares 6 3 5 3 4 2 3" xfId="34100" xr:uid="{435EB54A-2DFD-449A-A787-A4CEA8BBD3A1}"/>
    <cellStyle name="Millares 6 3 5 3 4 3" xfId="42853" xr:uid="{D91A3B7B-659F-46B7-8F36-EFDB2749ADCE}"/>
    <cellStyle name="Millares 6 3 5 3 4 4" xfId="25348" xr:uid="{F8DCC706-B754-44D2-B0EA-F759FD93743F}"/>
    <cellStyle name="Millares 6 3 5 3 5" xfId="12219" xr:uid="{C0C19A8B-4BBA-4479-87FF-40B0262460D9}"/>
    <cellStyle name="Millares 6 3 5 3 5 2" xfId="47229" xr:uid="{34E67282-77FC-4C04-81FB-F2C33663ABAF}"/>
    <cellStyle name="Millares 6 3 5 3 5 3" xfId="29724" xr:uid="{EA73831A-4067-46B2-B680-4AFEF4FC3761}"/>
    <cellStyle name="Millares 6 3 5 3 6" xfId="38477" xr:uid="{34542A6B-CDF5-4137-97DF-B05482F4E378}"/>
    <cellStyle name="Millares 6 3 5 3 7" xfId="20972" xr:uid="{0B76A804-79E3-4386-8D68-5B0F580D4B43}"/>
    <cellStyle name="Millares 6 3 5 4" xfId="4010" xr:uid="{00000000-0005-0000-0000-00004C1B0000}"/>
    <cellStyle name="Millares 6 3 5 4 2" xfId="6199" xr:uid="{00000000-0005-0000-0000-00004D1B0000}"/>
    <cellStyle name="Millares 6 3 5 4 2 2" xfId="10576" xr:uid="{00000000-0005-0000-0000-00004E1B0000}"/>
    <cellStyle name="Millares 6 3 5 4 2 2 2" xfId="19329" xr:uid="{AC2839CB-CAC5-4F7B-AFB5-9DC8DACFA43C}"/>
    <cellStyle name="Millares 6 3 5 4 2 2 2 2" xfId="54339" xr:uid="{53865132-A25C-4DE6-B5DE-B59F55520F0A}"/>
    <cellStyle name="Millares 6 3 5 4 2 2 2 3" xfId="36834" xr:uid="{3C2DFCF8-59CC-4F55-A305-AF2164A97D11}"/>
    <cellStyle name="Millares 6 3 5 4 2 2 3" xfId="45587" xr:uid="{97A01EB7-1421-47FC-AEDD-633611303A39}"/>
    <cellStyle name="Millares 6 3 5 4 2 2 4" xfId="28082" xr:uid="{F529C95E-B989-4BE2-B382-22F7842B7CFE}"/>
    <cellStyle name="Millares 6 3 5 4 2 3" xfId="14953" xr:uid="{5B11204C-10D7-43A0-A8B9-643DF6506443}"/>
    <cellStyle name="Millares 6 3 5 4 2 3 2" xfId="49963" xr:uid="{3D4E90C6-3743-4FEE-9366-107E9F3081E8}"/>
    <cellStyle name="Millares 6 3 5 4 2 3 3" xfId="32458" xr:uid="{A33C5DF8-75C5-46C5-BB9E-CCB764F90ADC}"/>
    <cellStyle name="Millares 6 3 5 4 2 4" xfId="41211" xr:uid="{4D483977-4530-4316-BA7E-14D55EE2F68C}"/>
    <cellStyle name="Millares 6 3 5 4 2 5" xfId="23706" xr:uid="{B78F4F3A-148B-4DA4-BBCC-92AA35B691F2}"/>
    <cellStyle name="Millares 6 3 5 4 3" xfId="8388" xr:uid="{00000000-0005-0000-0000-00004F1B0000}"/>
    <cellStyle name="Millares 6 3 5 4 3 2" xfId="17141" xr:uid="{0707DC51-3DE6-44EA-A8CD-FE6F8A1BE17D}"/>
    <cellStyle name="Millares 6 3 5 4 3 2 2" xfId="52151" xr:uid="{347CE5F0-9DF7-485C-982B-29689398C3CC}"/>
    <cellStyle name="Millares 6 3 5 4 3 2 3" xfId="34646" xr:uid="{8B7A61EC-DCEE-4934-9FD1-3575EB42BC1D}"/>
    <cellStyle name="Millares 6 3 5 4 3 3" xfId="43399" xr:uid="{47FA8BB7-E61C-4604-A855-03D0BEC59A67}"/>
    <cellStyle name="Millares 6 3 5 4 3 4" xfId="25894" xr:uid="{D6B15EC8-CA36-4AC4-B018-A92337BDAE1F}"/>
    <cellStyle name="Millares 6 3 5 4 4" xfId="12765" xr:uid="{6139FEB7-C45E-483E-A290-12712F4719FA}"/>
    <cellStyle name="Millares 6 3 5 4 4 2" xfId="47775" xr:uid="{B02C7276-D034-4320-9890-FCA2FB94720C}"/>
    <cellStyle name="Millares 6 3 5 4 4 3" xfId="30270" xr:uid="{48BDFA37-8D03-4A4E-BABB-4EC563431AE0}"/>
    <cellStyle name="Millares 6 3 5 4 5" xfId="39023" xr:uid="{1E043CD4-07DD-498C-83E0-7C9D45D4F13D}"/>
    <cellStyle name="Millares 6 3 5 4 6" xfId="21518" xr:uid="{718FB6D5-377C-42BC-A2DE-B940018AACDF}"/>
    <cellStyle name="Millares 6 3 5 5" xfId="5105" xr:uid="{00000000-0005-0000-0000-0000501B0000}"/>
    <cellStyle name="Millares 6 3 5 5 2" xfId="9482" xr:uid="{00000000-0005-0000-0000-0000511B0000}"/>
    <cellStyle name="Millares 6 3 5 5 2 2" xfId="18235" xr:uid="{C8FD4DD1-7BB8-4303-8B1E-18E36716900C}"/>
    <cellStyle name="Millares 6 3 5 5 2 2 2" xfId="53245" xr:uid="{72C5194E-3CD8-48D5-99F5-1050E26FC539}"/>
    <cellStyle name="Millares 6 3 5 5 2 2 3" xfId="35740" xr:uid="{8313C9E8-970C-4DC1-8147-1A5DE27A7E0E}"/>
    <cellStyle name="Millares 6 3 5 5 2 3" xfId="44493" xr:uid="{BFDE33B6-BE5E-49A2-847B-B1A7D51FCDA8}"/>
    <cellStyle name="Millares 6 3 5 5 2 4" xfId="26988" xr:uid="{F0085142-EDBF-41E9-B8D1-13972DD6F5BF}"/>
    <cellStyle name="Millares 6 3 5 5 3" xfId="13859" xr:uid="{6AA2A304-D3DA-480A-A070-46F16AFFE490}"/>
    <cellStyle name="Millares 6 3 5 5 3 2" xfId="48869" xr:uid="{42A817D1-C8F7-40AB-8A8B-A5FA09D2E481}"/>
    <cellStyle name="Millares 6 3 5 5 3 3" xfId="31364" xr:uid="{2F6F3277-F271-43DC-9009-5C4E249527C1}"/>
    <cellStyle name="Millares 6 3 5 5 4" xfId="40117" xr:uid="{231C0179-F1F4-47D1-8A49-3E679544767F}"/>
    <cellStyle name="Millares 6 3 5 5 5" xfId="22612" xr:uid="{5F38FBE1-E13F-4422-99EC-9404DF5B05DA}"/>
    <cellStyle name="Millares 6 3 5 6" xfId="7294" xr:uid="{00000000-0005-0000-0000-0000521B0000}"/>
    <cellStyle name="Millares 6 3 5 6 2" xfId="16047" xr:uid="{8C280617-639E-412D-9F6D-4AF535EAB98E}"/>
    <cellStyle name="Millares 6 3 5 6 2 2" xfId="51057" xr:uid="{E341CD1F-89A9-4FA8-B918-909972699482}"/>
    <cellStyle name="Millares 6 3 5 6 2 3" xfId="33552" xr:uid="{0F41E5DA-AF2F-417A-B97C-FD7877FD1518}"/>
    <cellStyle name="Millares 6 3 5 6 3" xfId="42305" xr:uid="{DD780170-DA19-442F-B642-A1B619821295}"/>
    <cellStyle name="Millares 6 3 5 6 4" xfId="24800" xr:uid="{BBA1130F-BDF0-47E0-851F-B825C436A81B}"/>
    <cellStyle name="Millares 6 3 5 7" xfId="11671" xr:uid="{91624707-C546-48A3-8D4B-7E2E89401FC5}"/>
    <cellStyle name="Millares 6 3 5 7 2" xfId="46681" xr:uid="{D1D4AD74-6C7A-496A-A960-33D02DC72FB3}"/>
    <cellStyle name="Millares 6 3 5 7 3" xfId="29176" xr:uid="{10D3B5C2-FFC9-481F-8AB8-6F1DD8B44505}"/>
    <cellStyle name="Millares 6 3 5 8" xfId="37929" xr:uid="{59BEC4C9-6E94-44E0-8894-F19ED184B107}"/>
    <cellStyle name="Millares 6 3 5 9" xfId="20424" xr:uid="{8DB3CA04-3B49-4AB6-A000-EB0AAC9F579D}"/>
    <cellStyle name="Millares 6 3 6" xfId="3133" xr:uid="{00000000-0005-0000-0000-0000531B0000}"/>
    <cellStyle name="Millares 6 3 6 2" xfId="3687" xr:uid="{00000000-0005-0000-0000-0000541B0000}"/>
    <cellStyle name="Millares 6 3 6 2 2" xfId="4783" xr:uid="{00000000-0005-0000-0000-0000551B0000}"/>
    <cellStyle name="Millares 6 3 6 2 2 2" xfId="6972" xr:uid="{00000000-0005-0000-0000-0000561B0000}"/>
    <cellStyle name="Millares 6 3 6 2 2 2 2" xfId="11349" xr:uid="{00000000-0005-0000-0000-0000571B0000}"/>
    <cellStyle name="Millares 6 3 6 2 2 2 2 2" xfId="20102" xr:uid="{9BA2155B-B91E-4F48-B0A8-04F52B6D971C}"/>
    <cellStyle name="Millares 6 3 6 2 2 2 2 2 2" xfId="55112" xr:uid="{1B6B644E-11F5-4A99-AFB0-B3A8AF6AC17D}"/>
    <cellStyle name="Millares 6 3 6 2 2 2 2 2 3" xfId="37607" xr:uid="{E5AEE4C2-3F72-4631-9B37-E1A0686B62BA}"/>
    <cellStyle name="Millares 6 3 6 2 2 2 2 3" xfId="46360" xr:uid="{139148AF-95BA-45C5-BCFE-1056FBF2AC26}"/>
    <cellStyle name="Millares 6 3 6 2 2 2 2 4" xfId="28855" xr:uid="{3BB7753F-A2B9-4992-8B30-806B7545116B}"/>
    <cellStyle name="Millares 6 3 6 2 2 2 3" xfId="15726" xr:uid="{1A93A641-AF86-4B60-A8AB-9579ACF6860B}"/>
    <cellStyle name="Millares 6 3 6 2 2 2 3 2" xfId="50736" xr:uid="{46F6FD99-ADBE-4CC2-88F8-FD2CADF4B259}"/>
    <cellStyle name="Millares 6 3 6 2 2 2 3 3" xfId="33231" xr:uid="{F29F6345-CC4F-4480-AF0A-65F9A3FF789A}"/>
    <cellStyle name="Millares 6 3 6 2 2 2 4" xfId="41984" xr:uid="{615D06BE-0F34-4610-817D-9BCDFDDBAF23}"/>
    <cellStyle name="Millares 6 3 6 2 2 2 5" xfId="24479" xr:uid="{2DE61EC7-A0DE-4700-ABD8-985B1AD5D90F}"/>
    <cellStyle name="Millares 6 3 6 2 2 3" xfId="9161" xr:uid="{00000000-0005-0000-0000-0000581B0000}"/>
    <cellStyle name="Millares 6 3 6 2 2 3 2" xfId="17914" xr:uid="{F91D43B0-8301-4F4F-9E4C-436C6933B14C}"/>
    <cellStyle name="Millares 6 3 6 2 2 3 2 2" xfId="52924" xr:uid="{E8FF40AA-36F1-4577-BA3B-04ABFBE11639}"/>
    <cellStyle name="Millares 6 3 6 2 2 3 2 3" xfId="35419" xr:uid="{F3BF075B-B9D4-4675-A3FD-79A29C9B09BE}"/>
    <cellStyle name="Millares 6 3 6 2 2 3 3" xfId="44172" xr:uid="{B3440224-C24A-42E1-9480-D484EE0DCBF6}"/>
    <cellStyle name="Millares 6 3 6 2 2 3 4" xfId="26667" xr:uid="{71592A23-1338-4AC2-8979-9B85B654D473}"/>
    <cellStyle name="Millares 6 3 6 2 2 4" xfId="13538" xr:uid="{42C09B98-865E-4F7C-BABC-D61499AA42C3}"/>
    <cellStyle name="Millares 6 3 6 2 2 4 2" xfId="48548" xr:uid="{E6790BCC-49C5-4B4A-B328-43FFA0FB0383}"/>
    <cellStyle name="Millares 6 3 6 2 2 4 3" xfId="31043" xr:uid="{9F0D6F86-3383-43D7-8E7D-D17B95CCDA60}"/>
    <cellStyle name="Millares 6 3 6 2 2 5" xfId="39796" xr:uid="{4457B26C-4195-4EFC-AD07-D9521B1A8C5A}"/>
    <cellStyle name="Millares 6 3 6 2 2 6" xfId="22291" xr:uid="{A7823D6D-19F6-4A4F-B5FC-5BB85A6192E2}"/>
    <cellStyle name="Millares 6 3 6 2 3" xfId="5878" xr:uid="{00000000-0005-0000-0000-0000591B0000}"/>
    <cellStyle name="Millares 6 3 6 2 3 2" xfId="10255" xr:uid="{00000000-0005-0000-0000-00005A1B0000}"/>
    <cellStyle name="Millares 6 3 6 2 3 2 2" xfId="19008" xr:uid="{61FCC5BA-3E84-4E14-89FD-F4950B3580C1}"/>
    <cellStyle name="Millares 6 3 6 2 3 2 2 2" xfId="54018" xr:uid="{BB72293F-77FB-4F61-85D2-D754B15D7D5E}"/>
    <cellStyle name="Millares 6 3 6 2 3 2 2 3" xfId="36513" xr:uid="{EBD5E768-C217-46A8-8C9B-DC72CCED8832}"/>
    <cellStyle name="Millares 6 3 6 2 3 2 3" xfId="45266" xr:uid="{CB7B52B6-CB9A-4B25-905C-1372EC2D6881}"/>
    <cellStyle name="Millares 6 3 6 2 3 2 4" xfId="27761" xr:uid="{6A4C1C73-DFC0-462B-8A64-E4CB2C50318A}"/>
    <cellStyle name="Millares 6 3 6 2 3 3" xfId="14632" xr:uid="{F76BCF09-D9FA-42B4-AE37-A884E0D0B05D}"/>
    <cellStyle name="Millares 6 3 6 2 3 3 2" xfId="49642" xr:uid="{E66307FE-F1B5-4F84-B1AE-EB2223EE954B}"/>
    <cellStyle name="Millares 6 3 6 2 3 3 3" xfId="32137" xr:uid="{F975B723-7864-4758-86E5-819B0EB27BF6}"/>
    <cellStyle name="Millares 6 3 6 2 3 4" xfId="40890" xr:uid="{9F20051D-EEDA-4E70-B03D-AB091FBC1627}"/>
    <cellStyle name="Millares 6 3 6 2 3 5" xfId="23385" xr:uid="{B837B2B3-9F34-4B23-8718-7355A7FBB92E}"/>
    <cellStyle name="Millares 6 3 6 2 4" xfId="8067" xr:uid="{00000000-0005-0000-0000-00005B1B0000}"/>
    <cellStyle name="Millares 6 3 6 2 4 2" xfId="16820" xr:uid="{326A4C8F-2D31-4749-B627-AD9A3C2F19C8}"/>
    <cellStyle name="Millares 6 3 6 2 4 2 2" xfId="51830" xr:uid="{8BA4A369-B9BA-4BF2-ADBD-6E6E0A618BB2}"/>
    <cellStyle name="Millares 6 3 6 2 4 2 3" xfId="34325" xr:uid="{2363849A-82D7-40B5-963C-CFFD2EA074C6}"/>
    <cellStyle name="Millares 6 3 6 2 4 3" xfId="43078" xr:uid="{DFADBE39-9059-44E6-A4CC-68D9A7C598A8}"/>
    <cellStyle name="Millares 6 3 6 2 4 4" xfId="25573" xr:uid="{DFDD1541-5B95-43B9-8339-747E0ACC4F37}"/>
    <cellStyle name="Millares 6 3 6 2 5" xfId="12444" xr:uid="{13F4E278-CA06-4C73-B124-66124398B7AF}"/>
    <cellStyle name="Millares 6 3 6 2 5 2" xfId="47454" xr:uid="{C6B3F2A6-E43F-4AF6-991B-249F2C25E793}"/>
    <cellStyle name="Millares 6 3 6 2 5 3" xfId="29949" xr:uid="{22EC649E-EFB9-4E5B-887D-9287AE9CB2A1}"/>
    <cellStyle name="Millares 6 3 6 2 6" xfId="38702" xr:uid="{74FC81EF-2FA5-47CA-BC6A-BE1D4EFE9E08}"/>
    <cellStyle name="Millares 6 3 6 2 7" xfId="21197" xr:uid="{16593808-9655-4C5E-A3F2-B4EDC8E07F9C}"/>
    <cellStyle name="Millares 6 3 6 3" xfId="4235" xr:uid="{00000000-0005-0000-0000-00005C1B0000}"/>
    <cellStyle name="Millares 6 3 6 3 2" xfId="6424" xr:uid="{00000000-0005-0000-0000-00005D1B0000}"/>
    <cellStyle name="Millares 6 3 6 3 2 2" xfId="10801" xr:uid="{00000000-0005-0000-0000-00005E1B0000}"/>
    <cellStyle name="Millares 6 3 6 3 2 2 2" xfId="19554" xr:uid="{B023D7A0-6B71-4D96-A474-A07879708780}"/>
    <cellStyle name="Millares 6 3 6 3 2 2 2 2" xfId="54564" xr:uid="{49D79249-61C1-4988-8002-1678E0617C7A}"/>
    <cellStyle name="Millares 6 3 6 3 2 2 2 3" xfId="37059" xr:uid="{77F9D44B-F7F2-4D82-8995-068B9FF63A91}"/>
    <cellStyle name="Millares 6 3 6 3 2 2 3" xfId="45812" xr:uid="{14224F02-7B5D-4B73-B189-B981EE53C0BD}"/>
    <cellStyle name="Millares 6 3 6 3 2 2 4" xfId="28307" xr:uid="{E1F509FE-B442-42C2-9E8A-0B70917ABD19}"/>
    <cellStyle name="Millares 6 3 6 3 2 3" xfId="15178" xr:uid="{80559BA1-C1E2-4521-B333-070F0B8A3B50}"/>
    <cellStyle name="Millares 6 3 6 3 2 3 2" xfId="50188" xr:uid="{EE64BF29-D9AD-44F7-A79C-9EAA9F730020}"/>
    <cellStyle name="Millares 6 3 6 3 2 3 3" xfId="32683" xr:uid="{07240378-F46A-4890-8A18-2ADA94B11926}"/>
    <cellStyle name="Millares 6 3 6 3 2 4" xfId="41436" xr:uid="{590789A2-3E56-4475-B968-039203C64122}"/>
    <cellStyle name="Millares 6 3 6 3 2 5" xfId="23931" xr:uid="{43E0EB59-10F3-4FF1-9BF1-CA57D8C4C7AF}"/>
    <cellStyle name="Millares 6 3 6 3 3" xfId="8613" xr:uid="{00000000-0005-0000-0000-00005F1B0000}"/>
    <cellStyle name="Millares 6 3 6 3 3 2" xfId="17366" xr:uid="{8E9489D4-3A66-48B6-9DB9-AAE36C10A14A}"/>
    <cellStyle name="Millares 6 3 6 3 3 2 2" xfId="52376" xr:uid="{0D3A7021-BA46-48C5-9290-DCCC400B71ED}"/>
    <cellStyle name="Millares 6 3 6 3 3 2 3" xfId="34871" xr:uid="{A7566742-ED9B-46D0-BD78-CA52FCF1F8F1}"/>
    <cellStyle name="Millares 6 3 6 3 3 3" xfId="43624" xr:uid="{E3B19F2E-4D97-44A6-ACA2-AF464118300F}"/>
    <cellStyle name="Millares 6 3 6 3 3 4" xfId="26119" xr:uid="{DBEDEE10-958F-40A1-8392-6D2DE4FD3996}"/>
    <cellStyle name="Millares 6 3 6 3 4" xfId="12990" xr:uid="{B312F7BA-997E-4022-A88E-1B5B5D25750D}"/>
    <cellStyle name="Millares 6 3 6 3 4 2" xfId="48000" xr:uid="{F018EA6D-2C93-41D1-AE3E-E4AB569A13E1}"/>
    <cellStyle name="Millares 6 3 6 3 4 3" xfId="30495" xr:uid="{A89B90E7-3AF1-4F93-BEB2-D3A7BA1525BC}"/>
    <cellStyle name="Millares 6 3 6 3 5" xfId="39248" xr:uid="{8A835132-C389-4DD4-BCA5-4A4A660E8B30}"/>
    <cellStyle name="Millares 6 3 6 3 6" xfId="21743" xr:uid="{E895A8DA-A4DF-4AE1-A5A4-E268DC70B195}"/>
    <cellStyle name="Millares 6 3 6 4" xfId="5330" xr:uid="{00000000-0005-0000-0000-0000601B0000}"/>
    <cellStyle name="Millares 6 3 6 4 2" xfId="9707" xr:uid="{00000000-0005-0000-0000-0000611B0000}"/>
    <cellStyle name="Millares 6 3 6 4 2 2" xfId="18460" xr:uid="{345A74D0-9EF2-4E13-9FC3-EB2DF6F2191F}"/>
    <cellStyle name="Millares 6 3 6 4 2 2 2" xfId="53470" xr:uid="{5DD16590-A88A-4A7F-AABB-210557E4052D}"/>
    <cellStyle name="Millares 6 3 6 4 2 2 3" xfId="35965" xr:uid="{BD9D2376-92DA-47B0-830E-6963276AC518}"/>
    <cellStyle name="Millares 6 3 6 4 2 3" xfId="44718" xr:uid="{1F4CB6F1-A35A-4F4F-A97E-F775AE0E6686}"/>
    <cellStyle name="Millares 6 3 6 4 2 4" xfId="27213" xr:uid="{C9B3AD7B-188A-43CD-8AFB-479775B56246}"/>
    <cellStyle name="Millares 6 3 6 4 3" xfId="14084" xr:uid="{7D02C533-7F24-4D0B-907B-3F7902C94C5E}"/>
    <cellStyle name="Millares 6 3 6 4 3 2" xfId="49094" xr:uid="{5E5BC213-C31E-4435-BAE2-64C7AFDA3395}"/>
    <cellStyle name="Millares 6 3 6 4 3 3" xfId="31589" xr:uid="{F1915FB1-6F7B-49FF-9B4D-8F90D3D88C8F}"/>
    <cellStyle name="Millares 6 3 6 4 4" xfId="40342" xr:uid="{83464F1B-155F-4B22-8DC1-F9923DBD9318}"/>
    <cellStyle name="Millares 6 3 6 4 5" xfId="22837" xr:uid="{336FE48A-3E9A-4634-8040-DB4202E59216}"/>
    <cellStyle name="Millares 6 3 6 5" xfId="7519" xr:uid="{00000000-0005-0000-0000-0000621B0000}"/>
    <cellStyle name="Millares 6 3 6 5 2" xfId="16272" xr:uid="{8D544C56-580B-4ACF-BD68-3DB06FCE3C6C}"/>
    <cellStyle name="Millares 6 3 6 5 2 2" xfId="51282" xr:uid="{FC4BDA7E-CE29-429D-BC77-284242FF9465}"/>
    <cellStyle name="Millares 6 3 6 5 2 3" xfId="33777" xr:uid="{04336B8D-A916-4E16-A6EB-E21BC7B8CBC3}"/>
    <cellStyle name="Millares 6 3 6 5 3" xfId="42530" xr:uid="{2BBBB82E-B1A2-47C9-B0F3-1885E569C2E5}"/>
    <cellStyle name="Millares 6 3 6 5 4" xfId="25025" xr:uid="{16D0396B-D30E-40B1-987B-C13FE9EE3B36}"/>
    <cellStyle name="Millares 6 3 6 6" xfId="11896" xr:uid="{8F7B7304-C147-4E1A-A590-E53162FBB7C0}"/>
    <cellStyle name="Millares 6 3 6 6 2" xfId="46906" xr:uid="{3899A225-4489-4F65-B6B8-38922431A029}"/>
    <cellStyle name="Millares 6 3 6 6 3" xfId="29401" xr:uid="{E72C7EB4-0245-478D-A84C-0F43F0B9B13C}"/>
    <cellStyle name="Millares 6 3 6 7" xfId="38154" xr:uid="{FA8EF1F6-AA18-4949-8818-5E6357121321}"/>
    <cellStyle name="Millares 6 3 6 8" xfId="20649" xr:uid="{8EF454AD-C77D-4536-BCDE-77220EF592AD}"/>
    <cellStyle name="Millares 6 3 7" xfId="3412" xr:uid="{00000000-0005-0000-0000-0000631B0000}"/>
    <cellStyle name="Millares 6 3 7 2" xfId="4509" xr:uid="{00000000-0005-0000-0000-0000641B0000}"/>
    <cellStyle name="Millares 6 3 7 2 2" xfId="6698" xr:uid="{00000000-0005-0000-0000-0000651B0000}"/>
    <cellStyle name="Millares 6 3 7 2 2 2" xfId="11075" xr:uid="{00000000-0005-0000-0000-0000661B0000}"/>
    <cellStyle name="Millares 6 3 7 2 2 2 2" xfId="19828" xr:uid="{40C30E9A-F23E-4144-921E-CDBA332AF6B3}"/>
    <cellStyle name="Millares 6 3 7 2 2 2 2 2" xfId="54838" xr:uid="{790D304E-4812-44CC-9F04-E39AA40AA5B9}"/>
    <cellStyle name="Millares 6 3 7 2 2 2 2 3" xfId="37333" xr:uid="{06CE76E1-5DB7-4B4A-B6BD-7252742588EB}"/>
    <cellStyle name="Millares 6 3 7 2 2 2 3" xfId="46086" xr:uid="{33EBD387-1E2B-4E61-AD77-1B163C635F82}"/>
    <cellStyle name="Millares 6 3 7 2 2 2 4" xfId="28581" xr:uid="{FE3DAB1D-5FEA-4335-B01F-2FCFFA28E7C9}"/>
    <cellStyle name="Millares 6 3 7 2 2 3" xfId="15452" xr:uid="{40849299-064A-4577-86F0-AA9F9133A1D9}"/>
    <cellStyle name="Millares 6 3 7 2 2 3 2" xfId="50462" xr:uid="{2B638FE0-3CDD-4D50-91BF-07D1EDE89CE7}"/>
    <cellStyle name="Millares 6 3 7 2 2 3 3" xfId="32957" xr:uid="{AB046802-653D-4FAE-BC46-7BDDE02D3E09}"/>
    <cellStyle name="Millares 6 3 7 2 2 4" xfId="41710" xr:uid="{52D736A9-02F3-4A64-91CA-8830BA0E925A}"/>
    <cellStyle name="Millares 6 3 7 2 2 5" xfId="24205" xr:uid="{018C9F7D-D046-4339-BDAE-78F7A97FE22C}"/>
    <cellStyle name="Millares 6 3 7 2 3" xfId="8887" xr:uid="{00000000-0005-0000-0000-0000671B0000}"/>
    <cellStyle name="Millares 6 3 7 2 3 2" xfId="17640" xr:uid="{1E82982E-91EC-474F-9320-B66741E709A2}"/>
    <cellStyle name="Millares 6 3 7 2 3 2 2" xfId="52650" xr:uid="{D7342159-997C-4FE7-89E6-BF2E3FF86071}"/>
    <cellStyle name="Millares 6 3 7 2 3 2 3" xfId="35145" xr:uid="{A4136453-A08E-4AE4-A82B-07EA0D7CA969}"/>
    <cellStyle name="Millares 6 3 7 2 3 3" xfId="43898" xr:uid="{1FD6AA9E-6F95-4F7B-BFBC-956079E3CF09}"/>
    <cellStyle name="Millares 6 3 7 2 3 4" xfId="26393" xr:uid="{93F45A27-0BE0-40FA-B5D9-646A0D3E3F6B}"/>
    <cellStyle name="Millares 6 3 7 2 4" xfId="13264" xr:uid="{6624C969-F303-41AC-9C3D-C301F74BCF06}"/>
    <cellStyle name="Millares 6 3 7 2 4 2" xfId="48274" xr:uid="{75D091CA-F7AE-4E05-9800-D693AC4068E4}"/>
    <cellStyle name="Millares 6 3 7 2 4 3" xfId="30769" xr:uid="{EF1C3D14-D52C-482C-A576-E8CA54EDC92F}"/>
    <cellStyle name="Millares 6 3 7 2 5" xfId="39522" xr:uid="{06D4D50F-4811-4E6B-877C-09D27F84707A}"/>
    <cellStyle name="Millares 6 3 7 2 6" xfId="22017" xr:uid="{BECF8FE9-D737-40CF-96C2-1B4C15DB0554}"/>
    <cellStyle name="Millares 6 3 7 3" xfId="5604" xr:uid="{00000000-0005-0000-0000-0000681B0000}"/>
    <cellStyle name="Millares 6 3 7 3 2" xfId="9981" xr:uid="{00000000-0005-0000-0000-0000691B0000}"/>
    <cellStyle name="Millares 6 3 7 3 2 2" xfId="18734" xr:uid="{0FBE58E3-8C6B-4EB2-9728-4AC88AE0CF6A}"/>
    <cellStyle name="Millares 6 3 7 3 2 2 2" xfId="53744" xr:uid="{E7ADFB8C-7D74-4AF8-918E-26A02AC9EA2F}"/>
    <cellStyle name="Millares 6 3 7 3 2 2 3" xfId="36239" xr:uid="{B65AD90A-80DF-46C1-9A6F-0A26182C181C}"/>
    <cellStyle name="Millares 6 3 7 3 2 3" xfId="44992" xr:uid="{43C92B0C-304E-4D86-827D-F4D0FC5F8744}"/>
    <cellStyle name="Millares 6 3 7 3 2 4" xfId="27487" xr:uid="{CF304529-F068-45D7-82F3-AA956CB9709E}"/>
    <cellStyle name="Millares 6 3 7 3 3" xfId="14358" xr:uid="{AFA200B2-878E-42C7-ABEA-60776F2443FF}"/>
    <cellStyle name="Millares 6 3 7 3 3 2" xfId="49368" xr:uid="{C7F7918B-EF92-445B-A17C-FBC1BD6E1171}"/>
    <cellStyle name="Millares 6 3 7 3 3 3" xfId="31863" xr:uid="{7A076C99-3BFC-4DF6-9822-A36AC058B69A}"/>
    <cellStyle name="Millares 6 3 7 3 4" xfId="40616" xr:uid="{54DB8435-C2F8-4FE0-BB4E-33182DD63B7B}"/>
    <cellStyle name="Millares 6 3 7 3 5" xfId="23111" xr:uid="{3BE6CCB0-D2BD-4630-8B30-BEFFE1C2FA9B}"/>
    <cellStyle name="Millares 6 3 7 4" xfId="7793" xr:uid="{00000000-0005-0000-0000-00006A1B0000}"/>
    <cellStyle name="Millares 6 3 7 4 2" xfId="16546" xr:uid="{6DEC7BAF-B799-4C15-8D2D-080FB757CA76}"/>
    <cellStyle name="Millares 6 3 7 4 2 2" xfId="51556" xr:uid="{A6601C60-F647-4C04-B91C-3711B0EB78B3}"/>
    <cellStyle name="Millares 6 3 7 4 2 3" xfId="34051" xr:uid="{6B4830E9-7672-4A16-8A8B-38F236327108}"/>
    <cellStyle name="Millares 6 3 7 4 3" xfId="42804" xr:uid="{B61AEE9A-6C53-4BF1-8BA8-3831BE11EF89}"/>
    <cellStyle name="Millares 6 3 7 4 4" xfId="25299" xr:uid="{74BC7842-C019-4A13-AC4C-934F629F9D3A}"/>
    <cellStyle name="Millares 6 3 7 5" xfId="12170" xr:uid="{008339A3-8D61-471C-9350-55D467436D3C}"/>
    <cellStyle name="Millares 6 3 7 5 2" xfId="47180" xr:uid="{D6A41A68-0868-4347-A5E7-493A716F9F7A}"/>
    <cellStyle name="Millares 6 3 7 5 3" xfId="29675" xr:uid="{10065B52-7C75-443E-828A-68181D51F29E}"/>
    <cellStyle name="Millares 6 3 7 6" xfId="38428" xr:uid="{3918C8F0-5EB8-42E2-811E-AF056AB2AE58}"/>
    <cellStyle name="Millares 6 3 7 7" xfId="20923" xr:uid="{1878822C-B48C-4DD1-8E7E-B37EA5C6A259}"/>
    <cellStyle name="Millares 6 3 8" xfId="3962" xr:uid="{00000000-0005-0000-0000-00006B1B0000}"/>
    <cellStyle name="Millares 6 3 8 2" xfId="6151" xr:uid="{00000000-0005-0000-0000-00006C1B0000}"/>
    <cellStyle name="Millares 6 3 8 2 2" xfId="10528" xr:uid="{00000000-0005-0000-0000-00006D1B0000}"/>
    <cellStyle name="Millares 6 3 8 2 2 2" xfId="19281" xr:uid="{10AD87E7-ACF7-4305-8F8F-24EC454AC80E}"/>
    <cellStyle name="Millares 6 3 8 2 2 2 2" xfId="54291" xr:uid="{E5B9143A-AFC2-407F-805F-B998989977B8}"/>
    <cellStyle name="Millares 6 3 8 2 2 2 3" xfId="36786" xr:uid="{335F1BCF-6EE0-4BAA-A1A6-6674D3776BC1}"/>
    <cellStyle name="Millares 6 3 8 2 2 3" xfId="45539" xr:uid="{91B4B369-8E94-43AD-ADBC-69DBF39DBDF3}"/>
    <cellStyle name="Millares 6 3 8 2 2 4" xfId="28034" xr:uid="{629A043F-48B4-41DF-ADBA-40A20FC0DB2E}"/>
    <cellStyle name="Millares 6 3 8 2 3" xfId="14905" xr:uid="{A3B45ACE-0EF4-4395-BEBB-40A1C8721A72}"/>
    <cellStyle name="Millares 6 3 8 2 3 2" xfId="49915" xr:uid="{810B8815-5BBE-43E0-8073-01EF676848D9}"/>
    <cellStyle name="Millares 6 3 8 2 3 3" xfId="32410" xr:uid="{B6157E51-B9F8-4604-B992-3A65AD790AF5}"/>
    <cellStyle name="Millares 6 3 8 2 4" xfId="41163" xr:uid="{963D275A-CD07-4535-A4D7-D9BB876DDCDB}"/>
    <cellStyle name="Millares 6 3 8 2 5" xfId="23658" xr:uid="{FCFE2447-E23F-4D38-BB7F-0710A2C06B74}"/>
    <cellStyle name="Millares 6 3 8 3" xfId="8340" xr:uid="{00000000-0005-0000-0000-00006E1B0000}"/>
    <cellStyle name="Millares 6 3 8 3 2" xfId="17093" xr:uid="{89BF7A66-08F8-4FF8-A59B-5E552E0F510B}"/>
    <cellStyle name="Millares 6 3 8 3 2 2" xfId="52103" xr:uid="{54C0CE26-5FC4-4D20-931A-3AA55169F09B}"/>
    <cellStyle name="Millares 6 3 8 3 2 3" xfId="34598" xr:uid="{F4A211D4-C70A-43BF-AD5C-9CA7F1DAD389}"/>
    <cellStyle name="Millares 6 3 8 3 3" xfId="43351" xr:uid="{99631AAD-F2D7-4D8B-B2B6-C9C470D0FDC8}"/>
    <cellStyle name="Millares 6 3 8 3 4" xfId="25846" xr:uid="{3A83B54C-0F60-49E4-A16E-32A04D71C51A}"/>
    <cellStyle name="Millares 6 3 8 4" xfId="12717" xr:uid="{3B4AC5D8-DB03-4AE5-966D-CFF77806FAE2}"/>
    <cellStyle name="Millares 6 3 8 4 2" xfId="47727" xr:uid="{42AAEF71-D1CE-4C2A-BB2E-7B3D06F865A4}"/>
    <cellStyle name="Millares 6 3 8 4 3" xfId="30222" xr:uid="{6C75330A-6366-4A87-9B90-A43FD6C6C56C}"/>
    <cellStyle name="Millares 6 3 8 5" xfId="38975" xr:uid="{B70E3523-3A72-446C-86AC-34132088079D}"/>
    <cellStyle name="Millares 6 3 8 6" xfId="21470" xr:uid="{AE66EE8F-3277-47D7-A8C1-7A7F5AB213C9}"/>
    <cellStyle name="Millares 6 3 9" xfId="5057" xr:uid="{00000000-0005-0000-0000-00006F1B0000}"/>
    <cellStyle name="Millares 6 3 9 2" xfId="9434" xr:uid="{00000000-0005-0000-0000-0000701B0000}"/>
    <cellStyle name="Millares 6 3 9 2 2" xfId="18187" xr:uid="{8E162379-2407-4463-AB6F-F132BFDB33C3}"/>
    <cellStyle name="Millares 6 3 9 2 2 2" xfId="53197" xr:uid="{3D7909DB-3FEB-4A91-93E2-59686EB40816}"/>
    <cellStyle name="Millares 6 3 9 2 2 3" xfId="35692" xr:uid="{9E012775-AC1B-4D4F-87D2-6B048ABE9E1B}"/>
    <cellStyle name="Millares 6 3 9 2 3" xfId="44445" xr:uid="{ED37C53D-CBD6-4A85-AA98-7976EBEF77C2}"/>
    <cellStyle name="Millares 6 3 9 2 4" xfId="26940" xr:uid="{E82F52D6-4113-405E-87F6-0FFBE731D26E}"/>
    <cellStyle name="Millares 6 3 9 3" xfId="13811" xr:uid="{255333E6-2E7B-4E89-B563-F9A7F24D15FF}"/>
    <cellStyle name="Millares 6 3 9 3 2" xfId="48821" xr:uid="{C6732694-56D9-4C11-A390-AF5C15EE2C17}"/>
    <cellStyle name="Millares 6 3 9 3 3" xfId="31316" xr:uid="{FF7F4D3F-7930-4DC5-89A7-730A8B49973D}"/>
    <cellStyle name="Millares 6 3 9 4" xfId="40069" xr:uid="{848072C5-54D7-4637-AE98-B9C9D133FC5C}"/>
    <cellStyle name="Millares 6 3 9 5" xfId="22564" xr:uid="{2D6914CB-7659-4FC2-AB2B-97B2BF6DE802}"/>
    <cellStyle name="Millares 6 4" xfId="239" xr:uid="{00000000-0005-0000-0000-0000711B0000}"/>
    <cellStyle name="Millares 6 5" xfId="2959" xr:uid="{00000000-0005-0000-0000-0000721B0000}"/>
    <cellStyle name="Millares 6 5 10" xfId="20476" xr:uid="{3B5A769D-D290-447B-ADDD-35509A6AFE71}"/>
    <cellStyle name="Millares 6 5 2" xfId="3071" xr:uid="{00000000-0005-0000-0000-0000731B0000}"/>
    <cellStyle name="Millares 6 5 2 2" xfId="3347" xr:uid="{00000000-0005-0000-0000-0000741B0000}"/>
    <cellStyle name="Millares 6 5 2 2 2" xfId="3900" xr:uid="{00000000-0005-0000-0000-0000751B0000}"/>
    <cellStyle name="Millares 6 5 2 2 2 2" xfId="4996" xr:uid="{00000000-0005-0000-0000-0000761B0000}"/>
    <cellStyle name="Millares 6 5 2 2 2 2 2" xfId="7185" xr:uid="{00000000-0005-0000-0000-0000771B0000}"/>
    <cellStyle name="Millares 6 5 2 2 2 2 2 2" xfId="11562" xr:uid="{00000000-0005-0000-0000-0000781B0000}"/>
    <cellStyle name="Millares 6 5 2 2 2 2 2 2 2" xfId="20315" xr:uid="{13815716-38E7-486F-A1F6-2790E970FDD6}"/>
    <cellStyle name="Millares 6 5 2 2 2 2 2 2 2 2" xfId="55325" xr:uid="{680AE756-9E25-42A3-B1BC-ACF380F27811}"/>
    <cellStyle name="Millares 6 5 2 2 2 2 2 2 2 3" xfId="37820" xr:uid="{DC67C073-DD84-409E-A1F0-7D0F1DCF5A7E}"/>
    <cellStyle name="Millares 6 5 2 2 2 2 2 2 3" xfId="46573" xr:uid="{60B7B98A-0C9A-4E43-8A64-DD016EF40562}"/>
    <cellStyle name="Millares 6 5 2 2 2 2 2 2 4" xfId="29068" xr:uid="{A8A76F7C-EEA6-48F8-BEC1-01641EB00C38}"/>
    <cellStyle name="Millares 6 5 2 2 2 2 2 3" xfId="15939" xr:uid="{44D5EA36-41AC-41B9-8E36-2D96E7CC3D16}"/>
    <cellStyle name="Millares 6 5 2 2 2 2 2 3 2" xfId="50949" xr:uid="{8AC49DEE-7D58-48DE-B81A-E2C34F0F6623}"/>
    <cellStyle name="Millares 6 5 2 2 2 2 2 3 3" xfId="33444" xr:uid="{1F4DFF33-CB88-47BF-A284-1432FDE55B62}"/>
    <cellStyle name="Millares 6 5 2 2 2 2 2 4" xfId="42197" xr:uid="{E8318313-3E4E-404A-B935-A56A2D95414A}"/>
    <cellStyle name="Millares 6 5 2 2 2 2 2 5" xfId="24692" xr:uid="{FA25D125-9DC1-4E5F-A2FC-ED1704CA7001}"/>
    <cellStyle name="Millares 6 5 2 2 2 2 3" xfId="9374" xr:uid="{00000000-0005-0000-0000-0000791B0000}"/>
    <cellStyle name="Millares 6 5 2 2 2 2 3 2" xfId="18127" xr:uid="{1A782990-23F2-42AC-8EFB-5CD3212A6DF7}"/>
    <cellStyle name="Millares 6 5 2 2 2 2 3 2 2" xfId="53137" xr:uid="{430BB433-6506-472B-88E2-4A32DFE346B2}"/>
    <cellStyle name="Millares 6 5 2 2 2 2 3 2 3" xfId="35632" xr:uid="{7458872C-F0B2-4199-9FA8-A0F3F17D2439}"/>
    <cellStyle name="Millares 6 5 2 2 2 2 3 3" xfId="44385" xr:uid="{8BB9F6F1-7197-4467-AD14-ACACFE8678EC}"/>
    <cellStyle name="Millares 6 5 2 2 2 2 3 4" xfId="26880" xr:uid="{AE95643E-C6FB-4156-AE1B-8D4A008D59EE}"/>
    <cellStyle name="Millares 6 5 2 2 2 2 4" xfId="13751" xr:uid="{2ED975A2-D5FC-445F-8C47-5A2744092790}"/>
    <cellStyle name="Millares 6 5 2 2 2 2 4 2" xfId="48761" xr:uid="{A6389182-73E7-4411-8661-796F128B92FF}"/>
    <cellStyle name="Millares 6 5 2 2 2 2 4 3" xfId="31256" xr:uid="{36DE22CD-E0EE-402B-BFA8-14BC50D59B19}"/>
    <cellStyle name="Millares 6 5 2 2 2 2 5" xfId="40009" xr:uid="{99039E60-6470-4220-829A-E6482073411F}"/>
    <cellStyle name="Millares 6 5 2 2 2 2 6" xfId="22504" xr:uid="{91910D51-18E6-4F51-8686-05993AF1C8CA}"/>
    <cellStyle name="Millares 6 5 2 2 2 3" xfId="6091" xr:uid="{00000000-0005-0000-0000-00007A1B0000}"/>
    <cellStyle name="Millares 6 5 2 2 2 3 2" xfId="10468" xr:uid="{00000000-0005-0000-0000-00007B1B0000}"/>
    <cellStyle name="Millares 6 5 2 2 2 3 2 2" xfId="19221" xr:uid="{34812593-943B-4972-AEDC-24DC4C529D39}"/>
    <cellStyle name="Millares 6 5 2 2 2 3 2 2 2" xfId="54231" xr:uid="{E981F837-C707-431B-80F1-5108DBD06FE9}"/>
    <cellStyle name="Millares 6 5 2 2 2 3 2 2 3" xfId="36726" xr:uid="{181D0F0E-60F1-4156-A961-F8391539A1C3}"/>
    <cellStyle name="Millares 6 5 2 2 2 3 2 3" xfId="45479" xr:uid="{0A46B87B-4EBD-48A3-8107-531066EF9B69}"/>
    <cellStyle name="Millares 6 5 2 2 2 3 2 4" xfId="27974" xr:uid="{C0E33F91-2CE4-4DFF-9198-69302436B480}"/>
    <cellStyle name="Millares 6 5 2 2 2 3 3" xfId="14845" xr:uid="{EF0F2280-F78E-4797-BC4B-EC1021F25534}"/>
    <cellStyle name="Millares 6 5 2 2 2 3 3 2" xfId="49855" xr:uid="{99F3C41C-3842-4331-87BB-BE942E0189D7}"/>
    <cellStyle name="Millares 6 5 2 2 2 3 3 3" xfId="32350" xr:uid="{BC28A954-7636-4A1E-967A-60F7A29D92CD}"/>
    <cellStyle name="Millares 6 5 2 2 2 3 4" xfId="41103" xr:uid="{44C50756-A73E-4C61-9FBC-5A48F03A19B4}"/>
    <cellStyle name="Millares 6 5 2 2 2 3 5" xfId="23598" xr:uid="{D9D8FB3A-011E-4808-B9A6-0360330D77C3}"/>
    <cellStyle name="Millares 6 5 2 2 2 4" xfId="8280" xr:uid="{00000000-0005-0000-0000-00007C1B0000}"/>
    <cellStyle name="Millares 6 5 2 2 2 4 2" xfId="17033" xr:uid="{734D482B-58DE-4625-93CF-00E4C43B929D}"/>
    <cellStyle name="Millares 6 5 2 2 2 4 2 2" xfId="52043" xr:uid="{AF2FD47B-B0BC-42B9-BC00-95725EB4E2D7}"/>
    <cellStyle name="Millares 6 5 2 2 2 4 2 3" xfId="34538" xr:uid="{1A872128-F19B-4106-978F-6864F87E34CD}"/>
    <cellStyle name="Millares 6 5 2 2 2 4 3" xfId="43291" xr:uid="{F3428D94-8147-4842-878A-444E6CDDF46B}"/>
    <cellStyle name="Millares 6 5 2 2 2 4 4" xfId="25786" xr:uid="{D4FD8EA0-68ED-494C-9E30-8D63757A4779}"/>
    <cellStyle name="Millares 6 5 2 2 2 5" xfId="12657" xr:uid="{C46CCBDE-262F-413B-85DC-1E4C5FAEE514}"/>
    <cellStyle name="Millares 6 5 2 2 2 5 2" xfId="47667" xr:uid="{8B7A74C2-95DE-4ED1-912F-D9E045738565}"/>
    <cellStyle name="Millares 6 5 2 2 2 5 3" xfId="30162" xr:uid="{46466F6B-250A-426B-A56F-EEFA72ED02AB}"/>
    <cellStyle name="Millares 6 5 2 2 2 6" xfId="38915" xr:uid="{C93EE3FE-683B-4230-934D-A3AB99AA6B86}"/>
    <cellStyle name="Millares 6 5 2 2 2 7" xfId="21410" xr:uid="{49D20C55-3097-4DD2-A7E8-C0813DAEC74C}"/>
    <cellStyle name="Millares 6 5 2 2 3" xfId="4448" xr:uid="{00000000-0005-0000-0000-00007D1B0000}"/>
    <cellStyle name="Millares 6 5 2 2 3 2" xfId="6637" xr:uid="{00000000-0005-0000-0000-00007E1B0000}"/>
    <cellStyle name="Millares 6 5 2 2 3 2 2" xfId="11014" xr:uid="{00000000-0005-0000-0000-00007F1B0000}"/>
    <cellStyle name="Millares 6 5 2 2 3 2 2 2" xfId="19767" xr:uid="{1825B0AD-1A0C-4BB4-950C-ECD40B3C95F5}"/>
    <cellStyle name="Millares 6 5 2 2 3 2 2 2 2" xfId="54777" xr:uid="{0C7830F4-C806-49BB-BB01-371A0D5D0209}"/>
    <cellStyle name="Millares 6 5 2 2 3 2 2 2 3" xfId="37272" xr:uid="{DDF51155-25F5-4EC4-B226-D3AE402F3ED6}"/>
    <cellStyle name="Millares 6 5 2 2 3 2 2 3" xfId="46025" xr:uid="{E1C85C1B-5FD3-40B9-BF6D-B6238054F4D3}"/>
    <cellStyle name="Millares 6 5 2 2 3 2 2 4" xfId="28520" xr:uid="{0A0FF3CE-3386-46DB-BE2A-4DB24AB9DCB8}"/>
    <cellStyle name="Millares 6 5 2 2 3 2 3" xfId="15391" xr:uid="{4009D1F7-0B72-4266-8376-B677F84CBE47}"/>
    <cellStyle name="Millares 6 5 2 2 3 2 3 2" xfId="50401" xr:uid="{87F997FA-7334-4EDB-9FB2-E56CCB87B161}"/>
    <cellStyle name="Millares 6 5 2 2 3 2 3 3" xfId="32896" xr:uid="{4F0FF3C7-CD3E-4AB6-A60B-A8A330412BEA}"/>
    <cellStyle name="Millares 6 5 2 2 3 2 4" xfId="41649" xr:uid="{C1CFABB0-B136-476A-9EB7-54149C302AE6}"/>
    <cellStyle name="Millares 6 5 2 2 3 2 5" xfId="24144" xr:uid="{764C1376-21BA-4E23-AEAD-050095A01B4D}"/>
    <cellStyle name="Millares 6 5 2 2 3 3" xfId="8826" xr:uid="{00000000-0005-0000-0000-0000801B0000}"/>
    <cellStyle name="Millares 6 5 2 2 3 3 2" xfId="17579" xr:uid="{506E67BB-7EF5-47B7-88E4-F05D566DDEFF}"/>
    <cellStyle name="Millares 6 5 2 2 3 3 2 2" xfId="52589" xr:uid="{EEE5A33C-FD99-4C25-936A-92DBB1F432DB}"/>
    <cellStyle name="Millares 6 5 2 2 3 3 2 3" xfId="35084" xr:uid="{13DA7986-71BE-4D29-9E10-7F5C1CF64116}"/>
    <cellStyle name="Millares 6 5 2 2 3 3 3" xfId="43837" xr:uid="{8434434A-1BD3-4B38-B712-7582541E1F24}"/>
    <cellStyle name="Millares 6 5 2 2 3 3 4" xfId="26332" xr:uid="{E9793581-60F8-48CD-952C-523009FC82FE}"/>
    <cellStyle name="Millares 6 5 2 2 3 4" xfId="13203" xr:uid="{F8ECFEFC-F0B8-4DD9-8559-D5679FD1DC76}"/>
    <cellStyle name="Millares 6 5 2 2 3 4 2" xfId="48213" xr:uid="{8188B3B0-5295-4374-B2AA-793032B5FB60}"/>
    <cellStyle name="Millares 6 5 2 2 3 4 3" xfId="30708" xr:uid="{6424D9D8-4BF2-4A9C-943B-A6E074C7CD99}"/>
    <cellStyle name="Millares 6 5 2 2 3 5" xfId="39461" xr:uid="{C83B300A-0A7D-42A7-917F-B47BB4D67579}"/>
    <cellStyle name="Millares 6 5 2 2 3 6" xfId="21956" xr:uid="{55117FAE-141E-4A6D-AC92-895F180C2D47}"/>
    <cellStyle name="Millares 6 5 2 2 4" xfId="5543" xr:uid="{00000000-0005-0000-0000-0000811B0000}"/>
    <cellStyle name="Millares 6 5 2 2 4 2" xfId="9920" xr:uid="{00000000-0005-0000-0000-0000821B0000}"/>
    <cellStyle name="Millares 6 5 2 2 4 2 2" xfId="18673" xr:uid="{E5158CAD-F091-4689-A9F7-AD95D47D27A3}"/>
    <cellStyle name="Millares 6 5 2 2 4 2 2 2" xfId="53683" xr:uid="{934A35A8-ADAF-40D0-B68F-E63A9661F4D6}"/>
    <cellStyle name="Millares 6 5 2 2 4 2 2 3" xfId="36178" xr:uid="{236B4F62-E7DF-4BA8-8563-0A1ABBE8DBBA}"/>
    <cellStyle name="Millares 6 5 2 2 4 2 3" xfId="44931" xr:uid="{0374BF56-4240-4E1D-8DE7-521058AB50A7}"/>
    <cellStyle name="Millares 6 5 2 2 4 2 4" xfId="27426" xr:uid="{398681C0-5575-4C0E-A628-0F4CF6030E95}"/>
    <cellStyle name="Millares 6 5 2 2 4 3" xfId="14297" xr:uid="{6AE43AE2-F08A-40B3-8F39-4BCD93DAE454}"/>
    <cellStyle name="Millares 6 5 2 2 4 3 2" xfId="49307" xr:uid="{E3BE80D2-3FD4-4D42-BBAE-02A7F2827FF9}"/>
    <cellStyle name="Millares 6 5 2 2 4 3 3" xfId="31802" xr:uid="{D298AA18-DDF1-4A98-B887-EDED0BA82373}"/>
    <cellStyle name="Millares 6 5 2 2 4 4" xfId="40555" xr:uid="{B21AAA04-6A54-4E53-ADF0-C8D6B77BBCF9}"/>
    <cellStyle name="Millares 6 5 2 2 4 5" xfId="23050" xr:uid="{E9AE82CB-F161-4C9E-B784-6AA21B1C9EBD}"/>
    <cellStyle name="Millares 6 5 2 2 5" xfId="7732" xr:uid="{00000000-0005-0000-0000-0000831B0000}"/>
    <cellStyle name="Millares 6 5 2 2 5 2" xfId="16485" xr:uid="{B62F154B-7887-433F-8721-8CA9BBF64F8E}"/>
    <cellStyle name="Millares 6 5 2 2 5 2 2" xfId="51495" xr:uid="{0F6CB98D-B59A-4498-ACB4-AC8ECB474AD7}"/>
    <cellStyle name="Millares 6 5 2 2 5 2 3" xfId="33990" xr:uid="{BA231938-C58D-40CC-8AE8-53E88028F628}"/>
    <cellStyle name="Millares 6 5 2 2 5 3" xfId="42743" xr:uid="{25EEFA4D-9495-4AE8-802D-EBA76E37E93B}"/>
    <cellStyle name="Millares 6 5 2 2 5 4" xfId="25238" xr:uid="{B6ADAB82-188C-4516-90A9-B9B7BE874B4F}"/>
    <cellStyle name="Millares 6 5 2 2 6" xfId="12109" xr:uid="{F2AB24C0-9717-47D7-9F14-7AC378BA42D5}"/>
    <cellStyle name="Millares 6 5 2 2 6 2" xfId="47119" xr:uid="{DFE99C91-D1BC-4931-854C-83A3CF80E8F0}"/>
    <cellStyle name="Millares 6 5 2 2 6 3" xfId="29614" xr:uid="{681A3017-B9E8-459C-A55D-669398696B7D}"/>
    <cellStyle name="Millares 6 5 2 2 7" xfId="38367" xr:uid="{2DC0D018-6D76-4CB0-A6AD-B9DD552E6869}"/>
    <cellStyle name="Millares 6 5 2 2 8" xfId="20862" xr:uid="{4DA6CE0D-C0B5-473C-9B15-9DEF135D25C6}"/>
    <cellStyle name="Millares 6 5 2 3" xfId="3626" xr:uid="{00000000-0005-0000-0000-0000841B0000}"/>
    <cellStyle name="Millares 6 5 2 3 2" xfId="4722" xr:uid="{00000000-0005-0000-0000-0000851B0000}"/>
    <cellStyle name="Millares 6 5 2 3 2 2" xfId="6911" xr:uid="{00000000-0005-0000-0000-0000861B0000}"/>
    <cellStyle name="Millares 6 5 2 3 2 2 2" xfId="11288" xr:uid="{00000000-0005-0000-0000-0000871B0000}"/>
    <cellStyle name="Millares 6 5 2 3 2 2 2 2" xfId="20041" xr:uid="{DB3A8B8A-F2A5-475D-9B59-B4F517FCED5B}"/>
    <cellStyle name="Millares 6 5 2 3 2 2 2 2 2" xfId="55051" xr:uid="{25C30981-C14C-4F1C-8BD9-2D036BB22E01}"/>
    <cellStyle name="Millares 6 5 2 3 2 2 2 2 3" xfId="37546" xr:uid="{5D1E12B3-D935-4315-B172-B3DB03AECFE6}"/>
    <cellStyle name="Millares 6 5 2 3 2 2 2 3" xfId="46299" xr:uid="{6C311FA3-EF79-4CB7-9E1A-A8E447AD1078}"/>
    <cellStyle name="Millares 6 5 2 3 2 2 2 4" xfId="28794" xr:uid="{0A542666-C9A0-42B1-B7F1-3E9A257D5673}"/>
    <cellStyle name="Millares 6 5 2 3 2 2 3" xfId="15665" xr:uid="{7C04F280-2535-4325-9CD9-627634B712AB}"/>
    <cellStyle name="Millares 6 5 2 3 2 2 3 2" xfId="50675" xr:uid="{9A5DAEA0-972E-4DE0-A0CF-1B4AA3E1C40E}"/>
    <cellStyle name="Millares 6 5 2 3 2 2 3 3" xfId="33170" xr:uid="{E7ADFE0E-3D31-4054-9934-9655DB9CD101}"/>
    <cellStyle name="Millares 6 5 2 3 2 2 4" xfId="41923" xr:uid="{8C6AA8AE-4CA9-44D2-823A-635227C82978}"/>
    <cellStyle name="Millares 6 5 2 3 2 2 5" xfId="24418" xr:uid="{644AE51F-E52B-4870-A18A-721006607FF1}"/>
    <cellStyle name="Millares 6 5 2 3 2 3" xfId="9100" xr:uid="{00000000-0005-0000-0000-0000881B0000}"/>
    <cellStyle name="Millares 6 5 2 3 2 3 2" xfId="17853" xr:uid="{C08F5D14-EB40-45F4-B95F-AC3E2B52AE68}"/>
    <cellStyle name="Millares 6 5 2 3 2 3 2 2" xfId="52863" xr:uid="{FDA553C1-57D2-4CAC-A98E-23EC9AC5CC4B}"/>
    <cellStyle name="Millares 6 5 2 3 2 3 2 3" xfId="35358" xr:uid="{A3230C44-C8BF-4B5C-A5FF-D23C817FDAF1}"/>
    <cellStyle name="Millares 6 5 2 3 2 3 3" xfId="44111" xr:uid="{0C09358E-4624-4858-B341-4E25E7C44CB0}"/>
    <cellStyle name="Millares 6 5 2 3 2 3 4" xfId="26606" xr:uid="{88B560E7-DB4B-4E82-BB94-E0DA78A93596}"/>
    <cellStyle name="Millares 6 5 2 3 2 4" xfId="13477" xr:uid="{12FFFAB9-72B5-41EB-B713-7C787A188E62}"/>
    <cellStyle name="Millares 6 5 2 3 2 4 2" xfId="48487" xr:uid="{6DA60EEF-4E9B-4005-8C53-C44170B87620}"/>
    <cellStyle name="Millares 6 5 2 3 2 4 3" xfId="30982" xr:uid="{8B5F1C1B-63F8-4701-994E-94DB2AC7ED75}"/>
    <cellStyle name="Millares 6 5 2 3 2 5" xfId="39735" xr:uid="{093291D3-25C6-4421-9F56-20612BE252AB}"/>
    <cellStyle name="Millares 6 5 2 3 2 6" xfId="22230" xr:uid="{8C1D5FD2-10CA-49CE-9D3F-7BB7AFEDBD50}"/>
    <cellStyle name="Millares 6 5 2 3 3" xfId="5817" xr:uid="{00000000-0005-0000-0000-0000891B0000}"/>
    <cellStyle name="Millares 6 5 2 3 3 2" xfId="10194" xr:uid="{00000000-0005-0000-0000-00008A1B0000}"/>
    <cellStyle name="Millares 6 5 2 3 3 2 2" xfId="18947" xr:uid="{43983494-E0D3-4027-9373-75F6292BBBC3}"/>
    <cellStyle name="Millares 6 5 2 3 3 2 2 2" xfId="53957" xr:uid="{A934A288-20A9-4DE9-80F0-F43B71DCEF42}"/>
    <cellStyle name="Millares 6 5 2 3 3 2 2 3" xfId="36452" xr:uid="{D0C471E6-991D-481F-A3DD-EE78435069AB}"/>
    <cellStyle name="Millares 6 5 2 3 3 2 3" xfId="45205" xr:uid="{DF80923D-6BAC-4095-9F6F-D358C5C5E3D4}"/>
    <cellStyle name="Millares 6 5 2 3 3 2 4" xfId="27700" xr:uid="{78B52304-8609-49A0-9B17-62E6BC16D4B8}"/>
    <cellStyle name="Millares 6 5 2 3 3 3" xfId="14571" xr:uid="{699D5266-FC55-4CD0-BD2A-55F7AB21A4BF}"/>
    <cellStyle name="Millares 6 5 2 3 3 3 2" xfId="49581" xr:uid="{8BD8748A-23BF-4CC9-A272-40C6E3E8CF56}"/>
    <cellStyle name="Millares 6 5 2 3 3 3 3" xfId="32076" xr:uid="{B50C87B7-CFDA-479C-A2E0-CD5DC585EF56}"/>
    <cellStyle name="Millares 6 5 2 3 3 4" xfId="40829" xr:uid="{E1F0493F-3260-4512-9C02-D8F8E6E7FEDD}"/>
    <cellStyle name="Millares 6 5 2 3 3 5" xfId="23324" xr:uid="{B1D0DB85-9413-4030-96AB-D8332442271A}"/>
    <cellStyle name="Millares 6 5 2 3 4" xfId="8006" xr:uid="{00000000-0005-0000-0000-00008B1B0000}"/>
    <cellStyle name="Millares 6 5 2 3 4 2" xfId="16759" xr:uid="{0A22A841-9F10-4DA6-9042-B8CA2C26AF7B}"/>
    <cellStyle name="Millares 6 5 2 3 4 2 2" xfId="51769" xr:uid="{D6674E45-04A2-4501-89B0-3277832F1592}"/>
    <cellStyle name="Millares 6 5 2 3 4 2 3" xfId="34264" xr:uid="{6FEA3B86-90FC-4F7C-AA08-77838979DA08}"/>
    <cellStyle name="Millares 6 5 2 3 4 3" xfId="43017" xr:uid="{F065AD8B-1B59-4367-B0C6-D1EFF0FEFD93}"/>
    <cellStyle name="Millares 6 5 2 3 4 4" xfId="25512" xr:uid="{DDBA249B-050D-41B2-98C8-F76AB74A2D7D}"/>
    <cellStyle name="Millares 6 5 2 3 5" xfId="12383" xr:uid="{B6355D04-2367-4E1E-9F31-BE19950B1388}"/>
    <cellStyle name="Millares 6 5 2 3 5 2" xfId="47393" xr:uid="{FA33A1BD-9645-4CA5-8F86-DCAAB8F8996B}"/>
    <cellStyle name="Millares 6 5 2 3 5 3" xfId="29888" xr:uid="{30CAC332-6E13-459B-8236-849B69046824}"/>
    <cellStyle name="Millares 6 5 2 3 6" xfId="38641" xr:uid="{971164C0-2E35-434E-A8F7-6EB20FF13609}"/>
    <cellStyle name="Millares 6 5 2 3 7" xfId="21136" xr:uid="{A12424DC-3665-407F-880C-F9418A9401B1}"/>
    <cellStyle name="Millares 6 5 2 4" xfId="4174" xr:uid="{00000000-0005-0000-0000-00008C1B0000}"/>
    <cellStyle name="Millares 6 5 2 4 2" xfId="6363" xr:uid="{00000000-0005-0000-0000-00008D1B0000}"/>
    <cellStyle name="Millares 6 5 2 4 2 2" xfId="10740" xr:uid="{00000000-0005-0000-0000-00008E1B0000}"/>
    <cellStyle name="Millares 6 5 2 4 2 2 2" xfId="19493" xr:uid="{7E33F776-D481-4447-962E-3BF2458B323A}"/>
    <cellStyle name="Millares 6 5 2 4 2 2 2 2" xfId="54503" xr:uid="{197E8025-7690-48D3-BE09-584C7BB20081}"/>
    <cellStyle name="Millares 6 5 2 4 2 2 2 3" xfId="36998" xr:uid="{479E9661-D2B1-40F6-BA99-056E70A75387}"/>
    <cellStyle name="Millares 6 5 2 4 2 2 3" xfId="45751" xr:uid="{936A4454-BC5A-4EA8-9A1D-636EB1EEA660}"/>
    <cellStyle name="Millares 6 5 2 4 2 2 4" xfId="28246" xr:uid="{8056A229-744D-4F84-91B4-6DB287E04D79}"/>
    <cellStyle name="Millares 6 5 2 4 2 3" xfId="15117" xr:uid="{9AA671A1-A4CE-46AA-BF43-6EE3B140E8EF}"/>
    <cellStyle name="Millares 6 5 2 4 2 3 2" xfId="50127" xr:uid="{19E51069-1D47-4139-B023-852EFDF79F99}"/>
    <cellStyle name="Millares 6 5 2 4 2 3 3" xfId="32622" xr:uid="{CBECEEC4-5E53-4C2B-8458-FA78A18CB3E7}"/>
    <cellStyle name="Millares 6 5 2 4 2 4" xfId="41375" xr:uid="{1E31EDE5-26C8-45A4-A7C3-FA1860925F78}"/>
    <cellStyle name="Millares 6 5 2 4 2 5" xfId="23870" xr:uid="{5C06C531-C058-4191-9D7C-D12E627E7A6C}"/>
    <cellStyle name="Millares 6 5 2 4 3" xfId="8552" xr:uid="{00000000-0005-0000-0000-00008F1B0000}"/>
    <cellStyle name="Millares 6 5 2 4 3 2" xfId="17305" xr:uid="{BDED3C41-239C-4D17-8BC8-702C42D89A8A}"/>
    <cellStyle name="Millares 6 5 2 4 3 2 2" xfId="52315" xr:uid="{4597AB90-E278-4C5F-84DE-50A90E96D3BC}"/>
    <cellStyle name="Millares 6 5 2 4 3 2 3" xfId="34810" xr:uid="{D26B7DEA-9BE2-4B59-9037-4D7D525FB1AF}"/>
    <cellStyle name="Millares 6 5 2 4 3 3" xfId="43563" xr:uid="{9C9485B3-D32E-4E39-9638-599D2B3C56C3}"/>
    <cellStyle name="Millares 6 5 2 4 3 4" xfId="26058" xr:uid="{3B6A3222-C522-4CAB-B45D-FF0258C926DC}"/>
    <cellStyle name="Millares 6 5 2 4 4" xfId="12929" xr:uid="{0E0688A6-0769-4A96-A259-B967664DFAE8}"/>
    <cellStyle name="Millares 6 5 2 4 4 2" xfId="47939" xr:uid="{4667AED8-EFA0-4E0D-954B-67A034E9BF06}"/>
    <cellStyle name="Millares 6 5 2 4 4 3" xfId="30434" xr:uid="{4838C071-9FD8-422D-89B4-0FC2B3319517}"/>
    <cellStyle name="Millares 6 5 2 4 5" xfId="39187" xr:uid="{9C2B771E-AE85-432A-9367-E84F51F13B02}"/>
    <cellStyle name="Millares 6 5 2 4 6" xfId="21682" xr:uid="{C0C66A72-4871-4E15-92AC-14AB12ED7AB1}"/>
    <cellStyle name="Millares 6 5 2 5" xfId="5269" xr:uid="{00000000-0005-0000-0000-0000901B0000}"/>
    <cellStyle name="Millares 6 5 2 5 2" xfId="9646" xr:uid="{00000000-0005-0000-0000-0000911B0000}"/>
    <cellStyle name="Millares 6 5 2 5 2 2" xfId="18399" xr:uid="{A66A66CD-49AF-408D-94E6-AF5664254DAD}"/>
    <cellStyle name="Millares 6 5 2 5 2 2 2" xfId="53409" xr:uid="{88DE3656-EE96-48B4-8824-A219AAC4C476}"/>
    <cellStyle name="Millares 6 5 2 5 2 2 3" xfId="35904" xr:uid="{0620275E-81A3-4A09-B40A-3ECF19BB7173}"/>
    <cellStyle name="Millares 6 5 2 5 2 3" xfId="44657" xr:uid="{33F91D8C-D643-4C16-9B4D-EAB1EE219036}"/>
    <cellStyle name="Millares 6 5 2 5 2 4" xfId="27152" xr:uid="{876CD4C0-60CD-492A-9297-4052E283E6D5}"/>
    <cellStyle name="Millares 6 5 2 5 3" xfId="14023" xr:uid="{85938967-D391-405C-BECA-E9B0C1421FC9}"/>
    <cellStyle name="Millares 6 5 2 5 3 2" xfId="49033" xr:uid="{8550CD74-4D65-4EF0-8FFF-9E8E7FC9BA86}"/>
    <cellStyle name="Millares 6 5 2 5 3 3" xfId="31528" xr:uid="{93D168CF-E05F-417B-B1A3-0CF41A911257}"/>
    <cellStyle name="Millares 6 5 2 5 4" xfId="40281" xr:uid="{18F0B2CB-F8FB-451B-AFF2-6C6E496AA022}"/>
    <cellStyle name="Millares 6 5 2 5 5" xfId="22776" xr:uid="{52113115-60DB-4EF5-8558-C412F0FB922D}"/>
    <cellStyle name="Millares 6 5 2 6" xfId="7458" xr:uid="{00000000-0005-0000-0000-0000921B0000}"/>
    <cellStyle name="Millares 6 5 2 6 2" xfId="16211" xr:uid="{6D985DDB-6E71-4D8A-B8F2-70FBA3B72625}"/>
    <cellStyle name="Millares 6 5 2 6 2 2" xfId="51221" xr:uid="{2301B457-53A4-4F3A-BAC2-231E40B61D52}"/>
    <cellStyle name="Millares 6 5 2 6 2 3" xfId="33716" xr:uid="{38063F15-7958-4257-A350-5F8F91A423B0}"/>
    <cellStyle name="Millares 6 5 2 6 3" xfId="42469" xr:uid="{E3AA06A4-9552-49E4-87B6-D9FD25ADCC52}"/>
    <cellStyle name="Millares 6 5 2 6 4" xfId="24964" xr:uid="{1C872A5E-BD41-4BDA-B85D-20D92ACCD660}"/>
    <cellStyle name="Millares 6 5 2 7" xfId="11835" xr:uid="{F8ADE897-B199-4485-BF76-DFA9AAE36C4D}"/>
    <cellStyle name="Millares 6 5 2 7 2" xfId="46845" xr:uid="{AAFD128E-B85C-4B49-947F-4776C72068AE}"/>
    <cellStyle name="Millares 6 5 2 7 3" xfId="29340" xr:uid="{AC126E1F-32F8-439C-A516-E6B3D0A814A9}"/>
    <cellStyle name="Millares 6 5 2 8" xfId="38093" xr:uid="{6F181912-C689-41BE-8DF4-D020E3D8F6B8}"/>
    <cellStyle name="Millares 6 5 2 9" xfId="20588" xr:uid="{7334158C-4FD4-457F-9FD7-B262D38B95F3}"/>
    <cellStyle name="Millares 6 5 3" xfId="3235" xr:uid="{00000000-0005-0000-0000-0000931B0000}"/>
    <cellStyle name="Millares 6 5 3 2" xfId="3788" xr:uid="{00000000-0005-0000-0000-0000941B0000}"/>
    <cellStyle name="Millares 6 5 3 2 2" xfId="4884" xr:uid="{00000000-0005-0000-0000-0000951B0000}"/>
    <cellStyle name="Millares 6 5 3 2 2 2" xfId="7073" xr:uid="{00000000-0005-0000-0000-0000961B0000}"/>
    <cellStyle name="Millares 6 5 3 2 2 2 2" xfId="11450" xr:uid="{00000000-0005-0000-0000-0000971B0000}"/>
    <cellStyle name="Millares 6 5 3 2 2 2 2 2" xfId="20203" xr:uid="{4C4BC1E4-56D1-48E6-9FFB-ABBB7F512C6B}"/>
    <cellStyle name="Millares 6 5 3 2 2 2 2 2 2" xfId="55213" xr:uid="{721D4389-5180-454F-ABED-56900B3A8DDD}"/>
    <cellStyle name="Millares 6 5 3 2 2 2 2 2 3" xfId="37708" xr:uid="{EA224986-D875-478E-9A0E-28D74E459B5A}"/>
    <cellStyle name="Millares 6 5 3 2 2 2 2 3" xfId="46461" xr:uid="{6D867502-BA16-4B12-8F3F-1297E22EE325}"/>
    <cellStyle name="Millares 6 5 3 2 2 2 2 4" xfId="28956" xr:uid="{ED10B8D4-003B-4F1D-A1DD-070669345BE6}"/>
    <cellStyle name="Millares 6 5 3 2 2 2 3" xfId="15827" xr:uid="{C45FB5AB-79D4-4375-830F-028EB2726934}"/>
    <cellStyle name="Millares 6 5 3 2 2 2 3 2" xfId="50837" xr:uid="{554841FA-6E0A-4604-B17D-B1541E9088F3}"/>
    <cellStyle name="Millares 6 5 3 2 2 2 3 3" xfId="33332" xr:uid="{2F26F907-33A4-4AED-B795-A753E5ABC9BF}"/>
    <cellStyle name="Millares 6 5 3 2 2 2 4" xfId="42085" xr:uid="{015439E4-B5F3-4D52-9FB1-3DBF83BF5C71}"/>
    <cellStyle name="Millares 6 5 3 2 2 2 5" xfId="24580" xr:uid="{C89DB71E-877C-41D1-A810-2930A4484023}"/>
    <cellStyle name="Millares 6 5 3 2 2 3" xfId="9262" xr:uid="{00000000-0005-0000-0000-0000981B0000}"/>
    <cellStyle name="Millares 6 5 3 2 2 3 2" xfId="18015" xr:uid="{83EE8BDC-9114-496F-81AC-6037B153658C}"/>
    <cellStyle name="Millares 6 5 3 2 2 3 2 2" xfId="53025" xr:uid="{4F342C86-DF8F-44EC-8824-1D3CC8094E2B}"/>
    <cellStyle name="Millares 6 5 3 2 2 3 2 3" xfId="35520" xr:uid="{D22926C8-E00B-44A0-83D0-3D00BCECCD02}"/>
    <cellStyle name="Millares 6 5 3 2 2 3 3" xfId="44273" xr:uid="{65B16EF4-7EF3-43B9-BC2F-228348723579}"/>
    <cellStyle name="Millares 6 5 3 2 2 3 4" xfId="26768" xr:uid="{CEF00766-3883-4DD4-AA28-92DD96F99F1F}"/>
    <cellStyle name="Millares 6 5 3 2 2 4" xfId="13639" xr:uid="{2A5FE644-2CD1-4C4B-9449-5DF2D23DD12E}"/>
    <cellStyle name="Millares 6 5 3 2 2 4 2" xfId="48649" xr:uid="{3DD52A90-7287-4A9F-8D38-E7AB9E8E4041}"/>
    <cellStyle name="Millares 6 5 3 2 2 4 3" xfId="31144" xr:uid="{992867FF-2422-4F01-B24E-F217E271B612}"/>
    <cellStyle name="Millares 6 5 3 2 2 5" xfId="39897" xr:uid="{8A56FCFC-E834-4E72-9500-62D62E9E8129}"/>
    <cellStyle name="Millares 6 5 3 2 2 6" xfId="22392" xr:uid="{50BBAD97-88B2-45C5-AC68-15641DDF1DAB}"/>
    <cellStyle name="Millares 6 5 3 2 3" xfId="5979" xr:uid="{00000000-0005-0000-0000-0000991B0000}"/>
    <cellStyle name="Millares 6 5 3 2 3 2" xfId="10356" xr:uid="{00000000-0005-0000-0000-00009A1B0000}"/>
    <cellStyle name="Millares 6 5 3 2 3 2 2" xfId="19109" xr:uid="{3D7DBD16-5C07-4E24-A60F-2121385D2F97}"/>
    <cellStyle name="Millares 6 5 3 2 3 2 2 2" xfId="54119" xr:uid="{C83025E8-4C70-44E8-868A-AD4F51985122}"/>
    <cellStyle name="Millares 6 5 3 2 3 2 2 3" xfId="36614" xr:uid="{6AF7ADA0-6506-4DC5-BC65-6F993F5DE19E}"/>
    <cellStyle name="Millares 6 5 3 2 3 2 3" xfId="45367" xr:uid="{33B04E1C-CA8F-4CCB-826E-37951FCC6484}"/>
    <cellStyle name="Millares 6 5 3 2 3 2 4" xfId="27862" xr:uid="{A8C23F4F-58DF-42E3-AA36-C694C0ABF806}"/>
    <cellStyle name="Millares 6 5 3 2 3 3" xfId="14733" xr:uid="{2DE25E3C-BD1B-458C-B093-A15887EBE1B0}"/>
    <cellStyle name="Millares 6 5 3 2 3 3 2" xfId="49743" xr:uid="{B0297D36-8ADA-4EC1-BFD3-029C028764E4}"/>
    <cellStyle name="Millares 6 5 3 2 3 3 3" xfId="32238" xr:uid="{71BDB0B2-F5A0-4B5B-BBEB-7EB8B282D792}"/>
    <cellStyle name="Millares 6 5 3 2 3 4" xfId="40991" xr:uid="{B1189583-75F3-4F10-B044-1D2F5ADEF6E7}"/>
    <cellStyle name="Millares 6 5 3 2 3 5" xfId="23486" xr:uid="{64650D4E-E580-4B70-B534-F2D405AE9177}"/>
    <cellStyle name="Millares 6 5 3 2 4" xfId="8168" xr:uid="{00000000-0005-0000-0000-00009B1B0000}"/>
    <cellStyle name="Millares 6 5 3 2 4 2" xfId="16921" xr:uid="{4B0F0CF0-4AFF-4271-993A-0E471BD885DD}"/>
    <cellStyle name="Millares 6 5 3 2 4 2 2" xfId="51931" xr:uid="{715751C0-DB73-473F-82CB-E568CBD7A088}"/>
    <cellStyle name="Millares 6 5 3 2 4 2 3" xfId="34426" xr:uid="{A99033DE-6789-4BF1-9A01-3A3F60385E03}"/>
    <cellStyle name="Millares 6 5 3 2 4 3" xfId="43179" xr:uid="{8C163362-F15F-4188-A3EB-4AE42C755CF2}"/>
    <cellStyle name="Millares 6 5 3 2 4 4" xfId="25674" xr:uid="{DF06F3CA-3DD4-4CF8-881D-16643F1EE8C9}"/>
    <cellStyle name="Millares 6 5 3 2 5" xfId="12545" xr:uid="{A51CF3F2-377E-40AA-B4EF-408BF3C2D267}"/>
    <cellStyle name="Millares 6 5 3 2 5 2" xfId="47555" xr:uid="{75177BC3-C51D-4F59-8D33-24BADDA880C6}"/>
    <cellStyle name="Millares 6 5 3 2 5 3" xfId="30050" xr:uid="{9F1798A1-FD50-4443-88A9-01CF4CC13D38}"/>
    <cellStyle name="Millares 6 5 3 2 6" xfId="38803" xr:uid="{F3C80A06-7CDB-49AB-BF09-1EA2221C3824}"/>
    <cellStyle name="Millares 6 5 3 2 7" xfId="21298" xr:uid="{34BBD721-74D2-4284-AE5E-DD20D9A9465F}"/>
    <cellStyle name="Millares 6 5 3 3" xfId="4336" xr:uid="{00000000-0005-0000-0000-00009C1B0000}"/>
    <cellStyle name="Millares 6 5 3 3 2" xfId="6525" xr:uid="{00000000-0005-0000-0000-00009D1B0000}"/>
    <cellStyle name="Millares 6 5 3 3 2 2" xfId="10902" xr:uid="{00000000-0005-0000-0000-00009E1B0000}"/>
    <cellStyle name="Millares 6 5 3 3 2 2 2" xfId="19655" xr:uid="{D0B198AC-7741-4287-9F24-3D38233EC34B}"/>
    <cellStyle name="Millares 6 5 3 3 2 2 2 2" xfId="54665" xr:uid="{DCB28AB8-C0FE-4F84-AFD5-3921FDC761D4}"/>
    <cellStyle name="Millares 6 5 3 3 2 2 2 3" xfId="37160" xr:uid="{1B4F5B30-B798-4B2E-BCC2-6D35D438D8B5}"/>
    <cellStyle name="Millares 6 5 3 3 2 2 3" xfId="45913" xr:uid="{24169250-7A14-46A9-89A9-EEFF5CCA236B}"/>
    <cellStyle name="Millares 6 5 3 3 2 2 4" xfId="28408" xr:uid="{D2723117-9566-44C5-8E42-0A4FE0573581}"/>
    <cellStyle name="Millares 6 5 3 3 2 3" xfId="15279" xr:uid="{B7BB2E36-BEDC-4342-AE48-12CD031B15F4}"/>
    <cellStyle name="Millares 6 5 3 3 2 3 2" xfId="50289" xr:uid="{7DEA8C9D-AD1D-4B2F-8472-49FBF5E0CD52}"/>
    <cellStyle name="Millares 6 5 3 3 2 3 3" xfId="32784" xr:uid="{E7CDD503-F616-479F-A67F-6F8A6ABD349B}"/>
    <cellStyle name="Millares 6 5 3 3 2 4" xfId="41537" xr:uid="{1DE10BF3-106F-4573-A231-D2E62E8EF59A}"/>
    <cellStyle name="Millares 6 5 3 3 2 5" xfId="24032" xr:uid="{4C854AAE-B690-483C-AE95-B0841E1CEF6A}"/>
    <cellStyle name="Millares 6 5 3 3 3" xfId="8714" xr:uid="{00000000-0005-0000-0000-00009F1B0000}"/>
    <cellStyle name="Millares 6 5 3 3 3 2" xfId="17467" xr:uid="{CBDB74B0-6CC7-45AF-8043-A800ED5D95F0}"/>
    <cellStyle name="Millares 6 5 3 3 3 2 2" xfId="52477" xr:uid="{0EF3680F-1E54-457D-8E6D-121D146F085F}"/>
    <cellStyle name="Millares 6 5 3 3 3 2 3" xfId="34972" xr:uid="{DC9A158A-2551-49CF-B39E-A5E8BDB2B868}"/>
    <cellStyle name="Millares 6 5 3 3 3 3" xfId="43725" xr:uid="{0B790C6A-AE69-45BE-94BC-C7FFD3107314}"/>
    <cellStyle name="Millares 6 5 3 3 3 4" xfId="26220" xr:uid="{F89F6FD4-810A-40FE-9696-37225B3BEE1B}"/>
    <cellStyle name="Millares 6 5 3 3 4" xfId="13091" xr:uid="{5F0BAECE-A7C2-4DA6-9931-B99AFC3B7F7E}"/>
    <cellStyle name="Millares 6 5 3 3 4 2" xfId="48101" xr:uid="{EA537A90-62D5-484F-9E35-68F83C287A7B}"/>
    <cellStyle name="Millares 6 5 3 3 4 3" xfId="30596" xr:uid="{25DEF641-046D-49FB-A943-14225825A947}"/>
    <cellStyle name="Millares 6 5 3 3 5" xfId="39349" xr:uid="{95227DD3-E947-4DE0-B669-B9D83ADEFBFC}"/>
    <cellStyle name="Millares 6 5 3 3 6" xfId="21844" xr:uid="{7FE581F0-0F9B-499E-AA16-B85F2FA32686}"/>
    <cellStyle name="Millares 6 5 3 4" xfId="5431" xr:uid="{00000000-0005-0000-0000-0000A01B0000}"/>
    <cellStyle name="Millares 6 5 3 4 2" xfId="9808" xr:uid="{00000000-0005-0000-0000-0000A11B0000}"/>
    <cellStyle name="Millares 6 5 3 4 2 2" xfId="18561" xr:uid="{CE1F7071-45D3-4292-B510-F8162B56FD3F}"/>
    <cellStyle name="Millares 6 5 3 4 2 2 2" xfId="53571" xr:uid="{0AC024D5-73DD-4589-B1AD-F56330E171F5}"/>
    <cellStyle name="Millares 6 5 3 4 2 2 3" xfId="36066" xr:uid="{E72B0F7D-E18C-4A39-947C-5C8F8707C96C}"/>
    <cellStyle name="Millares 6 5 3 4 2 3" xfId="44819" xr:uid="{AD1DD5FF-3F0F-4EF0-93CB-910D371F00B6}"/>
    <cellStyle name="Millares 6 5 3 4 2 4" xfId="27314" xr:uid="{2EE893B4-97D8-476D-A883-E3E9AB4DA48E}"/>
    <cellStyle name="Millares 6 5 3 4 3" xfId="14185" xr:uid="{CEDBA5A0-EB87-4A60-87B8-EC843390D321}"/>
    <cellStyle name="Millares 6 5 3 4 3 2" xfId="49195" xr:uid="{7CC132A1-A396-413D-B306-FA76CE503295}"/>
    <cellStyle name="Millares 6 5 3 4 3 3" xfId="31690" xr:uid="{AB7D921C-6AF0-4027-B619-0802509C0CBC}"/>
    <cellStyle name="Millares 6 5 3 4 4" xfId="40443" xr:uid="{15050A9A-C12A-4D7A-84BE-18584FEE0880}"/>
    <cellStyle name="Millares 6 5 3 4 5" xfId="22938" xr:uid="{4D6AA42F-2716-4E9D-B282-D00D99EF49DB}"/>
    <cellStyle name="Millares 6 5 3 5" xfId="7620" xr:uid="{00000000-0005-0000-0000-0000A21B0000}"/>
    <cellStyle name="Millares 6 5 3 5 2" xfId="16373" xr:uid="{C922962C-6D28-4514-B4AC-EC0D670FDFBC}"/>
    <cellStyle name="Millares 6 5 3 5 2 2" xfId="51383" xr:uid="{9264D768-A49C-4006-A6DE-8ADD84FACA53}"/>
    <cellStyle name="Millares 6 5 3 5 2 3" xfId="33878" xr:uid="{F2F087FE-2BDB-4954-8D8D-2932E359DDA6}"/>
    <cellStyle name="Millares 6 5 3 5 3" xfId="42631" xr:uid="{A7BACC90-7E4F-498D-9C7B-51CC019CF53A}"/>
    <cellStyle name="Millares 6 5 3 5 4" xfId="25126" xr:uid="{7110A74D-6B99-4A3D-9343-EA505E815DA9}"/>
    <cellStyle name="Millares 6 5 3 6" xfId="11997" xr:uid="{5C324A68-CC51-4C98-BA97-C2E1E0AB85F9}"/>
    <cellStyle name="Millares 6 5 3 6 2" xfId="47007" xr:uid="{1D60EE37-F741-4243-9B9F-0D4FCD174789}"/>
    <cellStyle name="Millares 6 5 3 6 3" xfId="29502" xr:uid="{138FADF5-A551-4991-8373-89A03BF421E9}"/>
    <cellStyle name="Millares 6 5 3 7" xfId="38255" xr:uid="{BAE5B6DA-5733-4A1E-8AD0-AB826FD05D7E}"/>
    <cellStyle name="Millares 6 5 3 8" xfId="20750" xr:uid="{FFF17D23-520E-4BD5-9F98-150F7F620623}"/>
    <cellStyle name="Millares 6 5 4" xfId="3514" xr:uid="{00000000-0005-0000-0000-0000A31B0000}"/>
    <cellStyle name="Millares 6 5 4 2" xfId="4610" xr:uid="{00000000-0005-0000-0000-0000A41B0000}"/>
    <cellStyle name="Millares 6 5 4 2 2" xfId="6799" xr:uid="{00000000-0005-0000-0000-0000A51B0000}"/>
    <cellStyle name="Millares 6 5 4 2 2 2" xfId="11176" xr:uid="{00000000-0005-0000-0000-0000A61B0000}"/>
    <cellStyle name="Millares 6 5 4 2 2 2 2" xfId="19929" xr:uid="{D756F3F3-06D2-49C0-A687-4C31E18B8FAB}"/>
    <cellStyle name="Millares 6 5 4 2 2 2 2 2" xfId="54939" xr:uid="{E61210BC-1A25-4691-B36E-E83D2A67C495}"/>
    <cellStyle name="Millares 6 5 4 2 2 2 2 3" xfId="37434" xr:uid="{725499DF-1897-4C7C-8FB6-32CC8043ED50}"/>
    <cellStyle name="Millares 6 5 4 2 2 2 3" xfId="46187" xr:uid="{D384A3BA-597D-4266-9FB9-92322EA09B43}"/>
    <cellStyle name="Millares 6 5 4 2 2 2 4" xfId="28682" xr:uid="{84756B09-0734-4479-B6A3-1DBE1575D920}"/>
    <cellStyle name="Millares 6 5 4 2 2 3" xfId="15553" xr:uid="{3D01FC56-F0E2-49B0-B616-E6C203741D7B}"/>
    <cellStyle name="Millares 6 5 4 2 2 3 2" xfId="50563" xr:uid="{AD4214D6-178F-43C0-AF74-80BB30415BCA}"/>
    <cellStyle name="Millares 6 5 4 2 2 3 3" xfId="33058" xr:uid="{ED5D0B3F-1F2F-4FDD-81DD-D2B1DACB25FB}"/>
    <cellStyle name="Millares 6 5 4 2 2 4" xfId="41811" xr:uid="{1FFCDD50-C871-4F14-8950-19BBE4B7D91E}"/>
    <cellStyle name="Millares 6 5 4 2 2 5" xfId="24306" xr:uid="{BFD41B00-470E-4A7A-87FB-F38761CC4CFF}"/>
    <cellStyle name="Millares 6 5 4 2 3" xfId="8988" xr:uid="{00000000-0005-0000-0000-0000A71B0000}"/>
    <cellStyle name="Millares 6 5 4 2 3 2" xfId="17741" xr:uid="{09EA0EFB-E922-4609-89DC-21A5F3242BF0}"/>
    <cellStyle name="Millares 6 5 4 2 3 2 2" xfId="52751" xr:uid="{7777673A-BB41-4BD4-9ED4-8DD5368FD306}"/>
    <cellStyle name="Millares 6 5 4 2 3 2 3" xfId="35246" xr:uid="{53CCF4F9-C919-4E5F-977C-C263770580E8}"/>
    <cellStyle name="Millares 6 5 4 2 3 3" xfId="43999" xr:uid="{5CD03224-6885-4616-91C7-88A00D530500}"/>
    <cellStyle name="Millares 6 5 4 2 3 4" xfId="26494" xr:uid="{E6984CF8-6434-4F5C-8F06-02BBF09034E4}"/>
    <cellStyle name="Millares 6 5 4 2 4" xfId="13365" xr:uid="{65AF1853-FF05-496D-8F63-07662B1649DF}"/>
    <cellStyle name="Millares 6 5 4 2 4 2" xfId="48375" xr:uid="{74A9DCD0-1D6F-41FA-AD71-DA18B9C45EA3}"/>
    <cellStyle name="Millares 6 5 4 2 4 3" xfId="30870" xr:uid="{3BC37769-1706-4918-A904-1AFD4C8542F0}"/>
    <cellStyle name="Millares 6 5 4 2 5" xfId="39623" xr:uid="{853E033E-97ED-4999-8022-9BE32EF14C2B}"/>
    <cellStyle name="Millares 6 5 4 2 6" xfId="22118" xr:uid="{650AFF8D-EE39-4459-A5A1-506C0EED2C5D}"/>
    <cellStyle name="Millares 6 5 4 3" xfId="5705" xr:uid="{00000000-0005-0000-0000-0000A81B0000}"/>
    <cellStyle name="Millares 6 5 4 3 2" xfId="10082" xr:uid="{00000000-0005-0000-0000-0000A91B0000}"/>
    <cellStyle name="Millares 6 5 4 3 2 2" xfId="18835" xr:uid="{651837AE-8EFF-48DB-BF7C-806839CBCEFB}"/>
    <cellStyle name="Millares 6 5 4 3 2 2 2" xfId="53845" xr:uid="{44E9CA2E-7369-4534-B01D-D0562A60F8A2}"/>
    <cellStyle name="Millares 6 5 4 3 2 2 3" xfId="36340" xr:uid="{56DF7555-5CB1-4E4B-B264-EBD9F2CBD7F3}"/>
    <cellStyle name="Millares 6 5 4 3 2 3" xfId="45093" xr:uid="{83BCF556-CB37-43FB-97E8-FD2295CDE2B7}"/>
    <cellStyle name="Millares 6 5 4 3 2 4" xfId="27588" xr:uid="{D16DF670-C6F5-40E4-8706-A2528A4A73BA}"/>
    <cellStyle name="Millares 6 5 4 3 3" xfId="14459" xr:uid="{D3E3CB08-FF2D-4338-94D3-D12BADE95A63}"/>
    <cellStyle name="Millares 6 5 4 3 3 2" xfId="49469" xr:uid="{B9144149-DB18-4B90-95DF-7A0646CC329F}"/>
    <cellStyle name="Millares 6 5 4 3 3 3" xfId="31964" xr:uid="{9834994B-E022-4B89-B92F-A8F13D60BD6F}"/>
    <cellStyle name="Millares 6 5 4 3 4" xfId="40717" xr:uid="{ED0EBEDA-281D-4A45-B193-933A323A1A77}"/>
    <cellStyle name="Millares 6 5 4 3 5" xfId="23212" xr:uid="{E490F804-E28C-40B2-A879-C412D0D619D1}"/>
    <cellStyle name="Millares 6 5 4 4" xfId="7894" xr:uid="{00000000-0005-0000-0000-0000AA1B0000}"/>
    <cellStyle name="Millares 6 5 4 4 2" xfId="16647" xr:uid="{1343B935-8053-4441-B32F-FDD2CF7CAE17}"/>
    <cellStyle name="Millares 6 5 4 4 2 2" xfId="51657" xr:uid="{17A999B9-F56D-40DC-9295-02564E9117EA}"/>
    <cellStyle name="Millares 6 5 4 4 2 3" xfId="34152" xr:uid="{B9B0BF71-B0E6-4B01-A368-92262FBF8D9C}"/>
    <cellStyle name="Millares 6 5 4 4 3" xfId="42905" xr:uid="{235BC011-8548-4D1B-B460-FF9FD187DD99}"/>
    <cellStyle name="Millares 6 5 4 4 4" xfId="25400" xr:uid="{3CB9FB8A-BD61-45B8-9CD6-B2A8F9B43637}"/>
    <cellStyle name="Millares 6 5 4 5" xfId="12271" xr:uid="{884A17E3-0487-4B11-BA03-33ADCAA9524C}"/>
    <cellStyle name="Millares 6 5 4 5 2" xfId="47281" xr:uid="{590E80D5-272A-4162-83CC-362C1E29AACA}"/>
    <cellStyle name="Millares 6 5 4 5 3" xfId="29776" xr:uid="{2919C2CF-0F90-4FAB-8B99-C7D69F1AABA9}"/>
    <cellStyle name="Millares 6 5 4 6" xfId="38529" xr:uid="{A8CDF16C-95BF-45A1-879A-BBEA5FBED6CE}"/>
    <cellStyle name="Millares 6 5 4 7" xfId="21024" xr:uid="{C7560447-75CA-460E-85B1-D5E3B01F4090}"/>
    <cellStyle name="Millares 6 5 5" xfId="4062" xr:uid="{00000000-0005-0000-0000-0000AB1B0000}"/>
    <cellStyle name="Millares 6 5 5 2" xfId="6251" xr:uid="{00000000-0005-0000-0000-0000AC1B0000}"/>
    <cellStyle name="Millares 6 5 5 2 2" xfId="10628" xr:uid="{00000000-0005-0000-0000-0000AD1B0000}"/>
    <cellStyle name="Millares 6 5 5 2 2 2" xfId="19381" xr:uid="{A1A6AF51-B1B2-43E5-89A8-E0D726BC7644}"/>
    <cellStyle name="Millares 6 5 5 2 2 2 2" xfId="54391" xr:uid="{D62CCBD4-282C-4947-8029-C65A37E04EEE}"/>
    <cellStyle name="Millares 6 5 5 2 2 2 3" xfId="36886" xr:uid="{FCC7860D-0F33-43F0-AA84-A31E1EE6C40A}"/>
    <cellStyle name="Millares 6 5 5 2 2 3" xfId="45639" xr:uid="{F7DE7AE1-5359-4FCE-AE56-33CB003331AE}"/>
    <cellStyle name="Millares 6 5 5 2 2 4" xfId="28134" xr:uid="{B3CC3863-E180-4D0F-A1C0-B60F74174CEB}"/>
    <cellStyle name="Millares 6 5 5 2 3" xfId="15005" xr:uid="{5447B554-B31E-4DD4-98AB-2610FC9833FA}"/>
    <cellStyle name="Millares 6 5 5 2 3 2" xfId="50015" xr:uid="{D79C4FA0-4591-4A9F-AA7E-A488B6C3A37D}"/>
    <cellStyle name="Millares 6 5 5 2 3 3" xfId="32510" xr:uid="{37E3777B-3E21-4641-AC02-66B61B7F9565}"/>
    <cellStyle name="Millares 6 5 5 2 4" xfId="41263" xr:uid="{6C6C72AB-41AE-49E7-82C2-3DE6E2DB012C}"/>
    <cellStyle name="Millares 6 5 5 2 5" xfId="23758" xr:uid="{F55C2C58-02B7-4DDC-AEE6-33E51F61D6AC}"/>
    <cellStyle name="Millares 6 5 5 3" xfId="8440" xr:uid="{00000000-0005-0000-0000-0000AE1B0000}"/>
    <cellStyle name="Millares 6 5 5 3 2" xfId="17193" xr:uid="{BA2A4175-E688-4995-B624-CAB995B09B31}"/>
    <cellStyle name="Millares 6 5 5 3 2 2" xfId="52203" xr:uid="{1847A6D1-091F-483C-A9B9-3A8418F34C05}"/>
    <cellStyle name="Millares 6 5 5 3 2 3" xfId="34698" xr:uid="{5374EB46-03CD-4DA2-AB9F-E8561EA27BEE}"/>
    <cellStyle name="Millares 6 5 5 3 3" xfId="43451" xr:uid="{098AFEF9-EDB5-4FAB-B7BC-F04AAF904F0A}"/>
    <cellStyle name="Millares 6 5 5 3 4" xfId="25946" xr:uid="{7B3CD97B-6287-4D46-A5A0-AE6ECB2EBC6F}"/>
    <cellStyle name="Millares 6 5 5 4" xfId="12817" xr:uid="{218F556E-15B0-4F4D-83F2-53927D91964D}"/>
    <cellStyle name="Millares 6 5 5 4 2" xfId="47827" xr:uid="{A860724E-6653-4C2B-8E44-DB6CA0381912}"/>
    <cellStyle name="Millares 6 5 5 4 3" xfId="30322" xr:uid="{DA6C8FCD-4C00-49FC-9B1A-EF89A0A91E2E}"/>
    <cellStyle name="Millares 6 5 5 5" xfId="39075" xr:uid="{4BE5D610-3498-4AFF-BCA6-5D0D539102F7}"/>
    <cellStyle name="Millares 6 5 5 6" xfId="21570" xr:uid="{944D8642-43F8-4250-A0B0-A67D15A9020B}"/>
    <cellStyle name="Millares 6 5 6" xfId="5157" xr:uid="{00000000-0005-0000-0000-0000AF1B0000}"/>
    <cellStyle name="Millares 6 5 6 2" xfId="9534" xr:uid="{00000000-0005-0000-0000-0000B01B0000}"/>
    <cellStyle name="Millares 6 5 6 2 2" xfId="18287" xr:uid="{0034DEE8-A50F-490B-B262-D1764BC896BB}"/>
    <cellStyle name="Millares 6 5 6 2 2 2" xfId="53297" xr:uid="{826FCDA2-FB25-47FA-8281-8AF251635D2F}"/>
    <cellStyle name="Millares 6 5 6 2 2 3" xfId="35792" xr:uid="{574FE05A-EE4A-47C1-AB8C-662566E5F18D}"/>
    <cellStyle name="Millares 6 5 6 2 3" xfId="44545" xr:uid="{943D0CB5-DAFD-4ED9-A63F-93E623BF2E28}"/>
    <cellStyle name="Millares 6 5 6 2 4" xfId="27040" xr:uid="{CDA894F8-2164-4A5E-823E-41F60FC8E5A6}"/>
    <cellStyle name="Millares 6 5 6 3" xfId="13911" xr:uid="{975CA16D-8E85-414E-9C43-6B9171131310}"/>
    <cellStyle name="Millares 6 5 6 3 2" xfId="48921" xr:uid="{E051A22A-607C-4017-B4E4-BEAEEB9EFF22}"/>
    <cellStyle name="Millares 6 5 6 3 3" xfId="31416" xr:uid="{0A172ADF-77E5-4E51-BDD6-F85BB3338B28}"/>
    <cellStyle name="Millares 6 5 6 4" xfId="40169" xr:uid="{C5A5EB8A-BC26-4A6F-84C3-7A5A3F23293C}"/>
    <cellStyle name="Millares 6 5 6 5" xfId="22664" xr:uid="{A1A552E3-6902-4234-B9E7-F0FF5ED68ADB}"/>
    <cellStyle name="Millares 6 5 7" xfId="7346" xr:uid="{00000000-0005-0000-0000-0000B11B0000}"/>
    <cellStyle name="Millares 6 5 7 2" xfId="16099" xr:uid="{9351BA47-0A77-44AB-AFFF-EF3ED07A4B0A}"/>
    <cellStyle name="Millares 6 5 7 2 2" xfId="51109" xr:uid="{0C3594DC-8995-4A94-B9F9-1DD80E006F0F}"/>
    <cellStyle name="Millares 6 5 7 2 3" xfId="33604" xr:uid="{1FB1EE95-8DA5-43DE-97B0-75C5F1A672AE}"/>
    <cellStyle name="Millares 6 5 7 3" xfId="42357" xr:uid="{D913C375-82C8-49C1-A91C-FC96ED3D21A2}"/>
    <cellStyle name="Millares 6 5 7 4" xfId="24852" xr:uid="{5D0F8B9B-1208-4F38-A7A3-894C06DA65EE}"/>
    <cellStyle name="Millares 6 5 8" xfId="11723" xr:uid="{A010CA14-6A96-4834-8F51-F59D90D4815C}"/>
    <cellStyle name="Millares 6 5 8 2" xfId="46733" xr:uid="{1B77AF14-7908-44EA-83A7-844B65B01CE0}"/>
    <cellStyle name="Millares 6 5 8 3" xfId="29228" xr:uid="{CE15AB88-979E-4433-B510-D8A719C490CB}"/>
    <cellStyle name="Millares 6 5 9" xfId="37981" xr:uid="{E0111181-0178-4708-8BDA-16EEEC342C44}"/>
    <cellStyle name="Millares 6 6" xfId="3014" xr:uid="{00000000-0005-0000-0000-0000B21B0000}"/>
    <cellStyle name="Millares 6 6 2" xfId="3290" xr:uid="{00000000-0005-0000-0000-0000B31B0000}"/>
    <cellStyle name="Millares 6 6 2 2" xfId="3843" xr:uid="{00000000-0005-0000-0000-0000B41B0000}"/>
    <cellStyle name="Millares 6 6 2 2 2" xfId="4939" xr:uid="{00000000-0005-0000-0000-0000B51B0000}"/>
    <cellStyle name="Millares 6 6 2 2 2 2" xfId="7128" xr:uid="{00000000-0005-0000-0000-0000B61B0000}"/>
    <cellStyle name="Millares 6 6 2 2 2 2 2" xfId="11505" xr:uid="{00000000-0005-0000-0000-0000B71B0000}"/>
    <cellStyle name="Millares 6 6 2 2 2 2 2 2" xfId="20258" xr:uid="{B587EE4E-98C4-4BF0-BFD5-67A813A901C9}"/>
    <cellStyle name="Millares 6 6 2 2 2 2 2 2 2" xfId="55268" xr:uid="{D9C815DB-BB06-41C8-9907-9C2B854C9DDC}"/>
    <cellStyle name="Millares 6 6 2 2 2 2 2 2 3" xfId="37763" xr:uid="{179A2D8F-9BDC-4BDF-86DE-C92C357517BA}"/>
    <cellStyle name="Millares 6 6 2 2 2 2 2 3" xfId="46516" xr:uid="{B6B7514C-EEF8-41C3-940F-CFC3FC4294E7}"/>
    <cellStyle name="Millares 6 6 2 2 2 2 2 4" xfId="29011" xr:uid="{B9E45B94-9650-4874-A417-CD2E439D2EFD}"/>
    <cellStyle name="Millares 6 6 2 2 2 2 3" xfId="15882" xr:uid="{AE4CE596-82BE-4732-89B0-8064FA7925B9}"/>
    <cellStyle name="Millares 6 6 2 2 2 2 3 2" xfId="50892" xr:uid="{7DDF4884-20B2-47AE-9119-BE2BC384AAC8}"/>
    <cellStyle name="Millares 6 6 2 2 2 2 3 3" xfId="33387" xr:uid="{98144791-893F-4BA9-BF7B-2B567FB757E9}"/>
    <cellStyle name="Millares 6 6 2 2 2 2 4" xfId="42140" xr:uid="{F4F41EE4-A13E-444D-B81A-9A4ABC7C35C2}"/>
    <cellStyle name="Millares 6 6 2 2 2 2 5" xfId="24635" xr:uid="{C7518B9B-24E1-4F0E-B73A-19850731E233}"/>
    <cellStyle name="Millares 6 6 2 2 2 3" xfId="9317" xr:uid="{00000000-0005-0000-0000-0000B81B0000}"/>
    <cellStyle name="Millares 6 6 2 2 2 3 2" xfId="18070" xr:uid="{E1BAF634-A346-49A9-A472-00F6C33DC836}"/>
    <cellStyle name="Millares 6 6 2 2 2 3 2 2" xfId="53080" xr:uid="{D047B60B-4F54-4FD3-AF8A-C86A6EBE2EB8}"/>
    <cellStyle name="Millares 6 6 2 2 2 3 2 3" xfId="35575" xr:uid="{95E79CE2-F3D8-4A6A-8965-46128C04711E}"/>
    <cellStyle name="Millares 6 6 2 2 2 3 3" xfId="44328" xr:uid="{613A8457-0CC3-45FC-8EEA-0D8282B77188}"/>
    <cellStyle name="Millares 6 6 2 2 2 3 4" xfId="26823" xr:uid="{61F4A8FD-FAB2-4EFF-9F76-1A5FC5E18810}"/>
    <cellStyle name="Millares 6 6 2 2 2 4" xfId="13694" xr:uid="{059600DC-9B5F-4758-A5AC-6B0C21F43A06}"/>
    <cellStyle name="Millares 6 6 2 2 2 4 2" xfId="48704" xr:uid="{CED9B28B-8606-4B2F-B9E3-F47F464CEA36}"/>
    <cellStyle name="Millares 6 6 2 2 2 4 3" xfId="31199" xr:uid="{94D2BA65-6597-4F4B-A251-7748BB4901B8}"/>
    <cellStyle name="Millares 6 6 2 2 2 5" xfId="39952" xr:uid="{9AEA1B16-C060-4AF9-8585-BBAD673220AF}"/>
    <cellStyle name="Millares 6 6 2 2 2 6" xfId="22447" xr:uid="{5E5E4C9E-2299-446F-AED5-4167CBAA5873}"/>
    <cellStyle name="Millares 6 6 2 2 3" xfId="6034" xr:uid="{00000000-0005-0000-0000-0000B91B0000}"/>
    <cellStyle name="Millares 6 6 2 2 3 2" xfId="10411" xr:uid="{00000000-0005-0000-0000-0000BA1B0000}"/>
    <cellStyle name="Millares 6 6 2 2 3 2 2" xfId="19164" xr:uid="{2415323C-C6D6-44A1-A647-D59BD02FD4AA}"/>
    <cellStyle name="Millares 6 6 2 2 3 2 2 2" xfId="54174" xr:uid="{6D559F52-4906-4B23-A955-1F6508EE89F4}"/>
    <cellStyle name="Millares 6 6 2 2 3 2 2 3" xfId="36669" xr:uid="{A121EB85-A923-4D65-9B5E-5CAA5982BCC1}"/>
    <cellStyle name="Millares 6 6 2 2 3 2 3" xfId="45422" xr:uid="{3484323B-9068-4550-99CD-1843ABC43658}"/>
    <cellStyle name="Millares 6 6 2 2 3 2 4" xfId="27917" xr:uid="{B5E8BEC6-9608-41D6-9BB3-5092408F9580}"/>
    <cellStyle name="Millares 6 6 2 2 3 3" xfId="14788" xr:uid="{2CE5D7EB-A833-477B-B254-9A1DCCA105B5}"/>
    <cellStyle name="Millares 6 6 2 2 3 3 2" xfId="49798" xr:uid="{BFD9024D-8554-4C23-9279-4920EB012F4E}"/>
    <cellStyle name="Millares 6 6 2 2 3 3 3" xfId="32293" xr:uid="{4F55E606-A884-432A-9880-0B705A1230BE}"/>
    <cellStyle name="Millares 6 6 2 2 3 4" xfId="41046" xr:uid="{FB096A91-5B9C-41DC-AD3F-229C4AB6113A}"/>
    <cellStyle name="Millares 6 6 2 2 3 5" xfId="23541" xr:uid="{EB2FFC2A-6ACB-4F7F-AFD6-90162F1FF7AA}"/>
    <cellStyle name="Millares 6 6 2 2 4" xfId="8223" xr:uid="{00000000-0005-0000-0000-0000BB1B0000}"/>
    <cellStyle name="Millares 6 6 2 2 4 2" xfId="16976" xr:uid="{F79D2DF6-8072-4546-80D5-03F529DBEC33}"/>
    <cellStyle name="Millares 6 6 2 2 4 2 2" xfId="51986" xr:uid="{15021A3D-1EA2-4D60-8875-8DEE35D699F5}"/>
    <cellStyle name="Millares 6 6 2 2 4 2 3" xfId="34481" xr:uid="{2AF7766E-502D-4E67-9A23-F2D62638652D}"/>
    <cellStyle name="Millares 6 6 2 2 4 3" xfId="43234" xr:uid="{CB105E25-2477-45A7-A2AF-25DDB832F62A}"/>
    <cellStyle name="Millares 6 6 2 2 4 4" xfId="25729" xr:uid="{836DC148-148A-4BA4-9AF2-3D431BAE52B4}"/>
    <cellStyle name="Millares 6 6 2 2 5" xfId="12600" xr:uid="{E6F4D3AC-75E3-4A7D-B403-04B11FAA9B9E}"/>
    <cellStyle name="Millares 6 6 2 2 5 2" xfId="47610" xr:uid="{C62F5C5E-7644-416A-9DFA-7BB84FFBC911}"/>
    <cellStyle name="Millares 6 6 2 2 5 3" xfId="30105" xr:uid="{16ACAC95-C503-4538-91E1-9468BAC5A95D}"/>
    <cellStyle name="Millares 6 6 2 2 6" xfId="38858" xr:uid="{C10B093E-2472-480E-BFDB-37F5D4625B69}"/>
    <cellStyle name="Millares 6 6 2 2 7" xfId="21353" xr:uid="{F72F4663-FF2C-4276-B0BA-14D55A0B62F8}"/>
    <cellStyle name="Millares 6 6 2 3" xfId="4391" xr:uid="{00000000-0005-0000-0000-0000BC1B0000}"/>
    <cellStyle name="Millares 6 6 2 3 2" xfId="6580" xr:uid="{00000000-0005-0000-0000-0000BD1B0000}"/>
    <cellStyle name="Millares 6 6 2 3 2 2" xfId="10957" xr:uid="{00000000-0005-0000-0000-0000BE1B0000}"/>
    <cellStyle name="Millares 6 6 2 3 2 2 2" xfId="19710" xr:uid="{516D79F5-7FBF-4C94-9D27-C9F44E9B886E}"/>
    <cellStyle name="Millares 6 6 2 3 2 2 2 2" xfId="54720" xr:uid="{09EDA02A-53B2-4FEA-AA83-4A60A47C32EC}"/>
    <cellStyle name="Millares 6 6 2 3 2 2 2 3" xfId="37215" xr:uid="{3EDA2147-BC10-41B4-9C9F-8E5220CE1867}"/>
    <cellStyle name="Millares 6 6 2 3 2 2 3" xfId="45968" xr:uid="{23D1B780-E88C-4F3F-A24D-BCAD82AD4F60}"/>
    <cellStyle name="Millares 6 6 2 3 2 2 4" xfId="28463" xr:uid="{A826138F-A7AF-4265-96BB-B8EF6029473B}"/>
    <cellStyle name="Millares 6 6 2 3 2 3" xfId="15334" xr:uid="{F565B0F4-7A83-4483-8774-4EC558D17DD8}"/>
    <cellStyle name="Millares 6 6 2 3 2 3 2" xfId="50344" xr:uid="{D4431C4F-FB6C-49BC-9C72-CB4E9DC70DD4}"/>
    <cellStyle name="Millares 6 6 2 3 2 3 3" xfId="32839" xr:uid="{E9E43D95-8634-450E-B1F5-8ECC99D9AE39}"/>
    <cellStyle name="Millares 6 6 2 3 2 4" xfId="41592" xr:uid="{82594446-8EE4-47CE-9834-C6E9B4DAB793}"/>
    <cellStyle name="Millares 6 6 2 3 2 5" xfId="24087" xr:uid="{109B74DF-AE59-4FCC-BF5A-CE70D39851FD}"/>
    <cellStyle name="Millares 6 6 2 3 3" xfId="8769" xr:uid="{00000000-0005-0000-0000-0000BF1B0000}"/>
    <cellStyle name="Millares 6 6 2 3 3 2" xfId="17522" xr:uid="{C8B9ED3D-7413-46E5-9A91-B3486C81CFD5}"/>
    <cellStyle name="Millares 6 6 2 3 3 2 2" xfId="52532" xr:uid="{F2B56BE8-12A0-49BB-8473-35DA309F66B8}"/>
    <cellStyle name="Millares 6 6 2 3 3 2 3" xfId="35027" xr:uid="{70474ABF-0738-4DCF-B3E1-5F50B3DB5D41}"/>
    <cellStyle name="Millares 6 6 2 3 3 3" xfId="43780" xr:uid="{0BAB6EF7-812B-4A14-9DD5-08DC6AF68257}"/>
    <cellStyle name="Millares 6 6 2 3 3 4" xfId="26275" xr:uid="{A027F61A-3417-464E-8920-333208993E08}"/>
    <cellStyle name="Millares 6 6 2 3 4" xfId="13146" xr:uid="{A2714E89-E5E0-4F64-85BF-C55FCF930560}"/>
    <cellStyle name="Millares 6 6 2 3 4 2" xfId="48156" xr:uid="{041A16A8-686D-4128-93BD-2B7ED12162EE}"/>
    <cellStyle name="Millares 6 6 2 3 4 3" xfId="30651" xr:uid="{097E267C-F3C7-4595-B4C2-1DAECFB439BA}"/>
    <cellStyle name="Millares 6 6 2 3 5" xfId="39404" xr:uid="{1374B744-88D8-4CD4-9D87-058C7491D891}"/>
    <cellStyle name="Millares 6 6 2 3 6" xfId="21899" xr:uid="{9840D56F-3DC3-40B0-9A23-A86C1030A4BF}"/>
    <cellStyle name="Millares 6 6 2 4" xfId="5486" xr:uid="{00000000-0005-0000-0000-0000C01B0000}"/>
    <cellStyle name="Millares 6 6 2 4 2" xfId="9863" xr:uid="{00000000-0005-0000-0000-0000C11B0000}"/>
    <cellStyle name="Millares 6 6 2 4 2 2" xfId="18616" xr:uid="{F317BF45-0D7D-4888-8D1A-8F509B47FF2B}"/>
    <cellStyle name="Millares 6 6 2 4 2 2 2" xfId="53626" xr:uid="{3669ED58-FD46-4E3F-A0F8-03814D8C18ED}"/>
    <cellStyle name="Millares 6 6 2 4 2 2 3" xfId="36121" xr:uid="{DB283F05-78A3-4CFF-A404-035747258137}"/>
    <cellStyle name="Millares 6 6 2 4 2 3" xfId="44874" xr:uid="{CE90476F-1BB9-4BB5-97A8-26BC7DED39B5}"/>
    <cellStyle name="Millares 6 6 2 4 2 4" xfId="27369" xr:uid="{17DD1F5F-0569-4D4B-BB50-8A972228B3C8}"/>
    <cellStyle name="Millares 6 6 2 4 3" xfId="14240" xr:uid="{4D250B3F-373D-4D1B-AD86-6B205D5DBC6D}"/>
    <cellStyle name="Millares 6 6 2 4 3 2" xfId="49250" xr:uid="{8658D9D2-157A-4C67-BCE2-B1FF144696DD}"/>
    <cellStyle name="Millares 6 6 2 4 3 3" xfId="31745" xr:uid="{15F4F29D-CBC5-4B8E-BEB0-80FC55B003F1}"/>
    <cellStyle name="Millares 6 6 2 4 4" xfId="40498" xr:uid="{BD73E83E-E0D9-4A7E-9758-6149B3BE8981}"/>
    <cellStyle name="Millares 6 6 2 4 5" xfId="22993" xr:uid="{5E655304-9ABF-4061-BB2B-04A68A5AA81A}"/>
    <cellStyle name="Millares 6 6 2 5" xfId="7675" xr:uid="{00000000-0005-0000-0000-0000C21B0000}"/>
    <cellStyle name="Millares 6 6 2 5 2" xfId="16428" xr:uid="{67D20AF7-2FF3-486D-B6B4-DC9ACDFF8AAC}"/>
    <cellStyle name="Millares 6 6 2 5 2 2" xfId="51438" xr:uid="{DCAFFD3F-5C62-42D5-B6A8-D055B2A67A63}"/>
    <cellStyle name="Millares 6 6 2 5 2 3" xfId="33933" xr:uid="{14E72A64-76C1-409C-80A4-8BB66A701E3E}"/>
    <cellStyle name="Millares 6 6 2 5 3" xfId="42686" xr:uid="{B0D99D71-4627-4DD2-9CF7-A9B12237D229}"/>
    <cellStyle name="Millares 6 6 2 5 4" xfId="25181" xr:uid="{2D3052EC-E6E0-43FE-BBA4-4604FD3654BE}"/>
    <cellStyle name="Millares 6 6 2 6" xfId="12052" xr:uid="{4DC561F1-BB2A-4128-9C7B-6A866ABA6A75}"/>
    <cellStyle name="Millares 6 6 2 6 2" xfId="47062" xr:uid="{2CCBC01C-BFC2-484E-99BD-199425AE3585}"/>
    <cellStyle name="Millares 6 6 2 6 3" xfId="29557" xr:uid="{EE63FBD4-BD2B-4D17-9F56-DA6DB7D08682}"/>
    <cellStyle name="Millares 6 6 2 7" xfId="38310" xr:uid="{2C9C1004-B88F-4A7E-B4FA-9743148D4379}"/>
    <cellStyle name="Millares 6 6 2 8" xfId="20805" xr:uid="{47015F19-D828-4F7C-893F-3D56ED694534}"/>
    <cellStyle name="Millares 6 6 3" xfId="3569" xr:uid="{00000000-0005-0000-0000-0000C31B0000}"/>
    <cellStyle name="Millares 6 6 3 2" xfId="4665" xr:uid="{00000000-0005-0000-0000-0000C41B0000}"/>
    <cellStyle name="Millares 6 6 3 2 2" xfId="6854" xr:uid="{00000000-0005-0000-0000-0000C51B0000}"/>
    <cellStyle name="Millares 6 6 3 2 2 2" xfId="11231" xr:uid="{00000000-0005-0000-0000-0000C61B0000}"/>
    <cellStyle name="Millares 6 6 3 2 2 2 2" xfId="19984" xr:uid="{BE19B590-7869-40EF-9985-7CA5CB1B72F8}"/>
    <cellStyle name="Millares 6 6 3 2 2 2 2 2" xfId="54994" xr:uid="{7BF80441-13C3-4992-8FF6-10219A8AA3E4}"/>
    <cellStyle name="Millares 6 6 3 2 2 2 2 3" xfId="37489" xr:uid="{D20B2019-5968-43C1-891F-2049B7F89C3B}"/>
    <cellStyle name="Millares 6 6 3 2 2 2 3" xfId="46242" xr:uid="{6367A0BC-D69D-4937-9451-F87C0D0A4B4E}"/>
    <cellStyle name="Millares 6 6 3 2 2 2 4" xfId="28737" xr:uid="{684E84D0-AC0E-4689-86BF-773E3C1E6A1F}"/>
    <cellStyle name="Millares 6 6 3 2 2 3" xfId="15608" xr:uid="{7162343B-4768-4F41-911E-18EA64FF4513}"/>
    <cellStyle name="Millares 6 6 3 2 2 3 2" xfId="50618" xr:uid="{A6A5F387-3DEE-436D-835F-BE83115CF27C}"/>
    <cellStyle name="Millares 6 6 3 2 2 3 3" xfId="33113" xr:uid="{9A0190B9-4514-4733-B341-7B46779CCA82}"/>
    <cellStyle name="Millares 6 6 3 2 2 4" xfId="41866" xr:uid="{B26DE8AA-AEF1-41F6-BCF2-D82A8899B007}"/>
    <cellStyle name="Millares 6 6 3 2 2 5" xfId="24361" xr:uid="{FD3A9243-6199-4A4F-A18D-BF24F223C333}"/>
    <cellStyle name="Millares 6 6 3 2 3" xfId="9043" xr:uid="{00000000-0005-0000-0000-0000C71B0000}"/>
    <cellStyle name="Millares 6 6 3 2 3 2" xfId="17796" xr:uid="{50032871-770F-4305-BBA1-09DAEC0824B0}"/>
    <cellStyle name="Millares 6 6 3 2 3 2 2" xfId="52806" xr:uid="{E2DC0C54-9C5A-4392-9658-53DE0FC5CD1B}"/>
    <cellStyle name="Millares 6 6 3 2 3 2 3" xfId="35301" xr:uid="{1EE65B01-19AA-412F-B265-8FAEF7A93C07}"/>
    <cellStyle name="Millares 6 6 3 2 3 3" xfId="44054" xr:uid="{992F1E7E-AB55-42A4-8FDB-B84CB43C487D}"/>
    <cellStyle name="Millares 6 6 3 2 3 4" xfId="26549" xr:uid="{E3D0D07A-94BF-46C5-992B-0CF01FB348F6}"/>
    <cellStyle name="Millares 6 6 3 2 4" xfId="13420" xr:uid="{C5CA1E39-2F25-4692-8A67-94AAC1856890}"/>
    <cellStyle name="Millares 6 6 3 2 4 2" xfId="48430" xr:uid="{7A606BAB-4E14-4809-A23C-69CD971E7550}"/>
    <cellStyle name="Millares 6 6 3 2 4 3" xfId="30925" xr:uid="{33D57B3A-C5E8-4444-895D-B658B597FF4C}"/>
    <cellStyle name="Millares 6 6 3 2 5" xfId="39678" xr:uid="{E6E5DCBD-E9FD-4030-8276-0E2C97973D0C}"/>
    <cellStyle name="Millares 6 6 3 2 6" xfId="22173" xr:uid="{5891643C-D4E9-47A8-9513-28520F334146}"/>
    <cellStyle name="Millares 6 6 3 3" xfId="5760" xr:uid="{00000000-0005-0000-0000-0000C81B0000}"/>
    <cellStyle name="Millares 6 6 3 3 2" xfId="10137" xr:uid="{00000000-0005-0000-0000-0000C91B0000}"/>
    <cellStyle name="Millares 6 6 3 3 2 2" xfId="18890" xr:uid="{A1077470-9244-468B-9247-BBE8908F5181}"/>
    <cellStyle name="Millares 6 6 3 3 2 2 2" xfId="53900" xr:uid="{CC090B93-1669-4509-8B59-F749471085A6}"/>
    <cellStyle name="Millares 6 6 3 3 2 2 3" xfId="36395" xr:uid="{97E69FAA-F90E-448B-99C8-56FB17E32A50}"/>
    <cellStyle name="Millares 6 6 3 3 2 3" xfId="45148" xr:uid="{31C34AE2-2917-42C9-8420-7234B166783C}"/>
    <cellStyle name="Millares 6 6 3 3 2 4" xfId="27643" xr:uid="{BF190B19-432A-47E7-BFB9-FD9EB1B4A420}"/>
    <cellStyle name="Millares 6 6 3 3 3" xfId="14514" xr:uid="{9606A515-38AD-4355-84D4-6B45FAE0453F}"/>
    <cellStyle name="Millares 6 6 3 3 3 2" xfId="49524" xr:uid="{DED6B566-0B99-49BE-A920-8899B2CE0FBF}"/>
    <cellStyle name="Millares 6 6 3 3 3 3" xfId="32019" xr:uid="{0E8BCC21-79D6-4653-AAD2-A6A4249112ED}"/>
    <cellStyle name="Millares 6 6 3 3 4" xfId="40772" xr:uid="{81451A30-AAFA-4493-8500-A5E47B85CF49}"/>
    <cellStyle name="Millares 6 6 3 3 5" xfId="23267" xr:uid="{1D6ED35F-F90F-4B5F-9C36-A0B0AD04B62D}"/>
    <cellStyle name="Millares 6 6 3 4" xfId="7949" xr:uid="{00000000-0005-0000-0000-0000CA1B0000}"/>
    <cellStyle name="Millares 6 6 3 4 2" xfId="16702" xr:uid="{AE3D8C8E-9A38-4087-8C84-49333C59341B}"/>
    <cellStyle name="Millares 6 6 3 4 2 2" xfId="51712" xr:uid="{B02E8D7A-7A50-419E-9D8F-FCCD02F9F1D0}"/>
    <cellStyle name="Millares 6 6 3 4 2 3" xfId="34207" xr:uid="{B0CF159A-4477-4075-8E4B-7ECF9D5E451C}"/>
    <cellStyle name="Millares 6 6 3 4 3" xfId="42960" xr:uid="{EEE2BD5C-7D53-404B-8465-4057DA159B63}"/>
    <cellStyle name="Millares 6 6 3 4 4" xfId="25455" xr:uid="{1F779296-47EB-489D-A44B-1CFE5D3D1AE0}"/>
    <cellStyle name="Millares 6 6 3 5" xfId="12326" xr:uid="{DD5DB8E4-881B-48FD-A639-D87A6B43AFB9}"/>
    <cellStyle name="Millares 6 6 3 5 2" xfId="47336" xr:uid="{A817DC27-AF00-4C5A-B879-30D28CBCB88C}"/>
    <cellStyle name="Millares 6 6 3 5 3" xfId="29831" xr:uid="{11570435-DC67-4A67-BCD4-D1B569A3DAB3}"/>
    <cellStyle name="Millares 6 6 3 6" xfId="38584" xr:uid="{9A097D87-BE7C-400C-8EB9-D25F2203BD23}"/>
    <cellStyle name="Millares 6 6 3 7" xfId="21079" xr:uid="{E96CD65C-6BBD-47A4-A36A-1005FA228E21}"/>
    <cellStyle name="Millares 6 6 4" xfId="4117" xr:uid="{00000000-0005-0000-0000-0000CB1B0000}"/>
    <cellStyle name="Millares 6 6 4 2" xfId="6306" xr:uid="{00000000-0005-0000-0000-0000CC1B0000}"/>
    <cellStyle name="Millares 6 6 4 2 2" xfId="10683" xr:uid="{00000000-0005-0000-0000-0000CD1B0000}"/>
    <cellStyle name="Millares 6 6 4 2 2 2" xfId="19436" xr:uid="{115C0466-4DED-4401-BF28-23D4D193089D}"/>
    <cellStyle name="Millares 6 6 4 2 2 2 2" xfId="54446" xr:uid="{2086CA45-DFAB-4E2D-863F-9A9E16DED12D}"/>
    <cellStyle name="Millares 6 6 4 2 2 2 3" xfId="36941" xr:uid="{E0558B8E-031E-47C7-A01F-C2402A14DA14}"/>
    <cellStyle name="Millares 6 6 4 2 2 3" xfId="45694" xr:uid="{0B56A5E6-06C6-4A5B-9B04-F0028C904F3B}"/>
    <cellStyle name="Millares 6 6 4 2 2 4" xfId="28189" xr:uid="{543EE47A-7E71-4C13-BD4E-DB72AA57016E}"/>
    <cellStyle name="Millares 6 6 4 2 3" xfId="15060" xr:uid="{40571120-714D-46D6-AFDC-AC94B53E10E1}"/>
    <cellStyle name="Millares 6 6 4 2 3 2" xfId="50070" xr:uid="{E82BC154-5870-4D07-9443-97318C98793B}"/>
    <cellStyle name="Millares 6 6 4 2 3 3" xfId="32565" xr:uid="{7EC26931-8E7F-469C-981C-0C88A1C07062}"/>
    <cellStyle name="Millares 6 6 4 2 4" xfId="41318" xr:uid="{8291A454-75C8-4B4C-8406-9FB829789114}"/>
    <cellStyle name="Millares 6 6 4 2 5" xfId="23813" xr:uid="{906C0D49-3E1F-4119-9C89-045C831E276B}"/>
    <cellStyle name="Millares 6 6 4 3" xfId="8495" xr:uid="{00000000-0005-0000-0000-0000CE1B0000}"/>
    <cellStyle name="Millares 6 6 4 3 2" xfId="17248" xr:uid="{52FFC18F-9016-42EC-BF1B-E86C919FB357}"/>
    <cellStyle name="Millares 6 6 4 3 2 2" xfId="52258" xr:uid="{5C4F7E57-A8AC-47E6-B926-FBE3E0149838}"/>
    <cellStyle name="Millares 6 6 4 3 2 3" xfId="34753" xr:uid="{47E8F8B8-769E-4BAA-A83B-F37758103B77}"/>
    <cellStyle name="Millares 6 6 4 3 3" xfId="43506" xr:uid="{CACAAC45-3DA6-4EE8-8E01-17CE90E28141}"/>
    <cellStyle name="Millares 6 6 4 3 4" xfId="26001" xr:uid="{DC9317AF-8158-4F37-8527-6B191D1734E6}"/>
    <cellStyle name="Millares 6 6 4 4" xfId="12872" xr:uid="{BC60CB69-E7B0-4144-A9A5-6B9EB746BF4F}"/>
    <cellStyle name="Millares 6 6 4 4 2" xfId="47882" xr:uid="{8C491D3C-1A75-4B6D-A0D5-D50FBE6ACD8A}"/>
    <cellStyle name="Millares 6 6 4 4 3" xfId="30377" xr:uid="{EB8EE09A-35C3-4F14-9D2F-BDE4ED3BD2AA}"/>
    <cellStyle name="Millares 6 6 4 5" xfId="39130" xr:uid="{B72A946E-4849-4212-BABD-3EA70F81CC4E}"/>
    <cellStyle name="Millares 6 6 4 6" xfId="21625" xr:uid="{99C84ED8-A726-4D2A-BE7E-48B0623D118D}"/>
    <cellStyle name="Millares 6 6 5" xfId="5212" xr:uid="{00000000-0005-0000-0000-0000CF1B0000}"/>
    <cellStyle name="Millares 6 6 5 2" xfId="9589" xr:uid="{00000000-0005-0000-0000-0000D01B0000}"/>
    <cellStyle name="Millares 6 6 5 2 2" xfId="18342" xr:uid="{A317701B-2277-483A-934E-E3CD9A0C90C4}"/>
    <cellStyle name="Millares 6 6 5 2 2 2" xfId="53352" xr:uid="{1ABB3F62-E778-446D-AEC0-D7B4EC8098C0}"/>
    <cellStyle name="Millares 6 6 5 2 2 3" xfId="35847" xr:uid="{B53B6AFB-0C4B-4898-911E-B4D5594661BC}"/>
    <cellStyle name="Millares 6 6 5 2 3" xfId="44600" xr:uid="{D1E8699D-D0F3-4CFC-87ED-511BEF514135}"/>
    <cellStyle name="Millares 6 6 5 2 4" xfId="27095" xr:uid="{05583E4E-7AD2-40A0-9D99-1C2872107555}"/>
    <cellStyle name="Millares 6 6 5 3" xfId="13966" xr:uid="{503DEBB3-AD72-4FC8-A98A-D270CFB8D480}"/>
    <cellStyle name="Millares 6 6 5 3 2" xfId="48976" xr:uid="{8B2D2D74-1E4A-4951-B3FF-59A9CFE4C94F}"/>
    <cellStyle name="Millares 6 6 5 3 3" xfId="31471" xr:uid="{5D469B5D-35D6-42E7-8CD4-E9C9818BAD72}"/>
    <cellStyle name="Millares 6 6 5 4" xfId="40224" xr:uid="{DEB9ED78-55D1-4336-B698-57954B69F111}"/>
    <cellStyle name="Millares 6 6 5 5" xfId="22719" xr:uid="{980F4AE8-E75C-455A-88E8-F52AD4989BD6}"/>
    <cellStyle name="Millares 6 6 6" xfId="7401" xr:uid="{00000000-0005-0000-0000-0000D11B0000}"/>
    <cellStyle name="Millares 6 6 6 2" xfId="16154" xr:uid="{36CC81C4-C173-4205-8DFF-AE9EFA86A380}"/>
    <cellStyle name="Millares 6 6 6 2 2" xfId="51164" xr:uid="{44B85EE8-414F-4D63-99D2-57163E374E48}"/>
    <cellStyle name="Millares 6 6 6 2 3" xfId="33659" xr:uid="{C0D73429-142F-4FC3-ACFE-877650B95537}"/>
    <cellStyle name="Millares 6 6 6 3" xfId="42412" xr:uid="{66B0D53A-63B7-4EC1-9BA6-69B86B94D8AB}"/>
    <cellStyle name="Millares 6 6 6 4" xfId="24907" xr:uid="{765EE18D-3764-4FD0-AA52-25B56C1F6DA0}"/>
    <cellStyle name="Millares 6 6 7" xfId="11778" xr:uid="{94B3DBA8-D42C-4DA0-A730-42932C4C8A37}"/>
    <cellStyle name="Millares 6 6 7 2" xfId="46788" xr:uid="{B8A094DA-D2C0-4CF1-AC73-886A0288FF91}"/>
    <cellStyle name="Millares 6 6 7 3" xfId="29283" xr:uid="{F514CABC-7907-44FA-A659-5A0126C051B8}"/>
    <cellStyle name="Millares 6 6 8" xfId="38036" xr:uid="{F4A24224-CCCA-480A-93D2-8CFFEC34C6E9}"/>
    <cellStyle name="Millares 6 6 9" xfId="20531" xr:uid="{1F1CB249-D84F-4166-8CC4-42EF1E1DE7E3}"/>
    <cellStyle name="Millares 6 7" xfId="2901" xr:uid="{00000000-0005-0000-0000-0000D21B0000}"/>
    <cellStyle name="Millares 6 7 2" xfId="3180" xr:uid="{00000000-0005-0000-0000-0000D31B0000}"/>
    <cellStyle name="Millares 6 7 2 2" xfId="3733" xr:uid="{00000000-0005-0000-0000-0000D41B0000}"/>
    <cellStyle name="Millares 6 7 2 2 2" xfId="4829" xr:uid="{00000000-0005-0000-0000-0000D51B0000}"/>
    <cellStyle name="Millares 6 7 2 2 2 2" xfId="7018" xr:uid="{00000000-0005-0000-0000-0000D61B0000}"/>
    <cellStyle name="Millares 6 7 2 2 2 2 2" xfId="11395" xr:uid="{00000000-0005-0000-0000-0000D71B0000}"/>
    <cellStyle name="Millares 6 7 2 2 2 2 2 2" xfId="20148" xr:uid="{0046318B-4FDF-40C7-9102-43E3FB00027B}"/>
    <cellStyle name="Millares 6 7 2 2 2 2 2 2 2" xfId="55158" xr:uid="{8DC1CA82-ACD3-4C10-9F19-7BD0DD548D1B}"/>
    <cellStyle name="Millares 6 7 2 2 2 2 2 2 3" xfId="37653" xr:uid="{F6ABD9C6-CA2E-4890-A718-8686AFD4E774}"/>
    <cellStyle name="Millares 6 7 2 2 2 2 2 3" xfId="46406" xr:uid="{BA3FEF09-9744-463E-B14A-A067B81ECA16}"/>
    <cellStyle name="Millares 6 7 2 2 2 2 2 4" xfId="28901" xr:uid="{0E6CC5CF-76AA-4981-B1B3-48FC02098438}"/>
    <cellStyle name="Millares 6 7 2 2 2 2 3" xfId="15772" xr:uid="{A8C9024B-BB42-4341-BF21-29BC5A90E0BC}"/>
    <cellStyle name="Millares 6 7 2 2 2 2 3 2" xfId="50782" xr:uid="{9C5FB6E1-40CF-40BF-A420-A3BD7F0BEF96}"/>
    <cellStyle name="Millares 6 7 2 2 2 2 3 3" xfId="33277" xr:uid="{7B64FB92-6E07-446B-8677-C13FF380970A}"/>
    <cellStyle name="Millares 6 7 2 2 2 2 4" xfId="42030" xr:uid="{3D75E50C-6AF8-4A99-84D5-34D96065D235}"/>
    <cellStyle name="Millares 6 7 2 2 2 2 5" xfId="24525" xr:uid="{B8F6C593-204A-45D9-B255-DD506B9CEBCB}"/>
    <cellStyle name="Millares 6 7 2 2 2 3" xfId="9207" xr:uid="{00000000-0005-0000-0000-0000D81B0000}"/>
    <cellStyle name="Millares 6 7 2 2 2 3 2" xfId="17960" xr:uid="{342D6B7C-9D1E-4F33-BACC-E3096E6A0BEC}"/>
    <cellStyle name="Millares 6 7 2 2 2 3 2 2" xfId="52970" xr:uid="{24D44BF1-5910-4AF5-A754-02CED6F3851D}"/>
    <cellStyle name="Millares 6 7 2 2 2 3 2 3" xfId="35465" xr:uid="{3494971A-0F34-402E-A858-F063FFEC856F}"/>
    <cellStyle name="Millares 6 7 2 2 2 3 3" xfId="44218" xr:uid="{48DF9C92-B5EE-41ED-9C25-FBE64800B49C}"/>
    <cellStyle name="Millares 6 7 2 2 2 3 4" xfId="26713" xr:uid="{D8E13BCA-20E3-40D8-8B7D-60FC25792919}"/>
    <cellStyle name="Millares 6 7 2 2 2 4" xfId="13584" xr:uid="{065FD6EA-DF20-4426-B473-70052BC84918}"/>
    <cellStyle name="Millares 6 7 2 2 2 4 2" xfId="48594" xr:uid="{82C053F7-F737-438A-B0E9-C0564157D145}"/>
    <cellStyle name="Millares 6 7 2 2 2 4 3" xfId="31089" xr:uid="{48380C40-F2A8-42FE-B8FE-CDA8913335AA}"/>
    <cellStyle name="Millares 6 7 2 2 2 5" xfId="39842" xr:uid="{F28F0F40-CA83-4DEC-A880-BF2E7C128359}"/>
    <cellStyle name="Millares 6 7 2 2 2 6" xfId="22337" xr:uid="{5A96845B-C143-488F-B476-CD98E53253AE}"/>
    <cellStyle name="Millares 6 7 2 2 3" xfId="5924" xr:uid="{00000000-0005-0000-0000-0000D91B0000}"/>
    <cellStyle name="Millares 6 7 2 2 3 2" xfId="10301" xr:uid="{00000000-0005-0000-0000-0000DA1B0000}"/>
    <cellStyle name="Millares 6 7 2 2 3 2 2" xfId="19054" xr:uid="{4FBBDBE0-595D-461E-98B3-AE0BBEFD6C3B}"/>
    <cellStyle name="Millares 6 7 2 2 3 2 2 2" xfId="54064" xr:uid="{24DEB4FF-1678-4C70-8DAA-D54C4AEBA527}"/>
    <cellStyle name="Millares 6 7 2 2 3 2 2 3" xfId="36559" xr:uid="{069AF863-7FDA-4128-B3E8-2BA16B275F6B}"/>
    <cellStyle name="Millares 6 7 2 2 3 2 3" xfId="45312" xr:uid="{0FD775BD-6448-477D-A41C-71AF1DDBE7D8}"/>
    <cellStyle name="Millares 6 7 2 2 3 2 4" xfId="27807" xr:uid="{9651ED6D-0E86-4E5D-A2A3-9C9F07CFB3C9}"/>
    <cellStyle name="Millares 6 7 2 2 3 3" xfId="14678" xr:uid="{B8384260-5F6F-4E9C-B1C1-F28F5AB5AC67}"/>
    <cellStyle name="Millares 6 7 2 2 3 3 2" xfId="49688" xr:uid="{731507C2-C99F-4961-813C-44B51964BD73}"/>
    <cellStyle name="Millares 6 7 2 2 3 3 3" xfId="32183" xr:uid="{61D7819E-FECE-444E-BBB3-DA4092E556D2}"/>
    <cellStyle name="Millares 6 7 2 2 3 4" xfId="40936" xr:uid="{D09F6B57-0D8D-4C50-8E1B-8303489DCE92}"/>
    <cellStyle name="Millares 6 7 2 2 3 5" xfId="23431" xr:uid="{AAADF39F-1391-4A6D-BD29-0D31509FBBDD}"/>
    <cellStyle name="Millares 6 7 2 2 4" xfId="8113" xr:uid="{00000000-0005-0000-0000-0000DB1B0000}"/>
    <cellStyle name="Millares 6 7 2 2 4 2" xfId="16866" xr:uid="{F5A5A113-76CE-492C-B4F3-4EB936F2FF3C}"/>
    <cellStyle name="Millares 6 7 2 2 4 2 2" xfId="51876" xr:uid="{3CEBF053-2EEE-4A40-8E28-DF81566B62F8}"/>
    <cellStyle name="Millares 6 7 2 2 4 2 3" xfId="34371" xr:uid="{03BF2C8C-916C-42B3-BA9E-275B4AB4BF7E}"/>
    <cellStyle name="Millares 6 7 2 2 4 3" xfId="43124" xr:uid="{41D0A38B-D23B-44B5-B942-9B50E7613A70}"/>
    <cellStyle name="Millares 6 7 2 2 4 4" xfId="25619" xr:uid="{D18730BC-7942-4D0F-8BB3-6007D58A0085}"/>
    <cellStyle name="Millares 6 7 2 2 5" xfId="12490" xr:uid="{30738271-E2BA-49CF-82E9-3894E814D6C0}"/>
    <cellStyle name="Millares 6 7 2 2 5 2" xfId="47500" xr:uid="{F827A765-2A13-4FD2-A555-7485D2CD55F4}"/>
    <cellStyle name="Millares 6 7 2 2 5 3" xfId="29995" xr:uid="{34D0FA52-A3D4-42F4-B83E-E0033027A4B3}"/>
    <cellStyle name="Millares 6 7 2 2 6" xfId="38748" xr:uid="{E9902BF0-7928-4926-86D9-A679F097D671}"/>
    <cellStyle name="Millares 6 7 2 2 7" xfId="21243" xr:uid="{0370C531-D16F-443A-AC09-2A7038DD886C}"/>
    <cellStyle name="Millares 6 7 2 3" xfId="4281" xr:uid="{00000000-0005-0000-0000-0000DC1B0000}"/>
    <cellStyle name="Millares 6 7 2 3 2" xfId="6470" xr:uid="{00000000-0005-0000-0000-0000DD1B0000}"/>
    <cellStyle name="Millares 6 7 2 3 2 2" xfId="10847" xr:uid="{00000000-0005-0000-0000-0000DE1B0000}"/>
    <cellStyle name="Millares 6 7 2 3 2 2 2" xfId="19600" xr:uid="{9AE665B0-0738-460C-B566-8ECAF9E2A99C}"/>
    <cellStyle name="Millares 6 7 2 3 2 2 2 2" xfId="54610" xr:uid="{606D8591-3DAA-4760-AC53-EE84279560CC}"/>
    <cellStyle name="Millares 6 7 2 3 2 2 2 3" xfId="37105" xr:uid="{8273559D-74A7-41F0-840A-D877493B69A6}"/>
    <cellStyle name="Millares 6 7 2 3 2 2 3" xfId="45858" xr:uid="{BF026559-EECA-492F-8F51-9539A625FD7A}"/>
    <cellStyle name="Millares 6 7 2 3 2 2 4" xfId="28353" xr:uid="{7F878713-EAF8-4E31-BCC9-42CADC51A8D2}"/>
    <cellStyle name="Millares 6 7 2 3 2 3" xfId="15224" xr:uid="{BEF7A0DF-683A-440F-BD63-A20C79655424}"/>
    <cellStyle name="Millares 6 7 2 3 2 3 2" xfId="50234" xr:uid="{F994A1F9-157E-4233-80F4-BE878188AEAE}"/>
    <cellStyle name="Millares 6 7 2 3 2 3 3" xfId="32729" xr:uid="{152E1049-3128-4E2E-A806-A1A4EA72F584}"/>
    <cellStyle name="Millares 6 7 2 3 2 4" xfId="41482" xr:uid="{3908A8ED-6BF2-4845-BFE7-725077AF4AF8}"/>
    <cellStyle name="Millares 6 7 2 3 2 5" xfId="23977" xr:uid="{63213996-EC89-406E-899F-B0480784EDD7}"/>
    <cellStyle name="Millares 6 7 2 3 3" xfId="8659" xr:uid="{00000000-0005-0000-0000-0000DF1B0000}"/>
    <cellStyle name="Millares 6 7 2 3 3 2" xfId="17412" xr:uid="{610AE4AC-9A10-466A-9097-6CD0977752D4}"/>
    <cellStyle name="Millares 6 7 2 3 3 2 2" xfId="52422" xr:uid="{212CE667-87C7-4E32-8BF6-4F5F9A176835}"/>
    <cellStyle name="Millares 6 7 2 3 3 2 3" xfId="34917" xr:uid="{80BCB58B-44A6-4C76-BE1E-78AC1C95195C}"/>
    <cellStyle name="Millares 6 7 2 3 3 3" xfId="43670" xr:uid="{C3A35AE4-953B-4CA6-8363-B6BC713C582F}"/>
    <cellStyle name="Millares 6 7 2 3 3 4" xfId="26165" xr:uid="{C1B4FAA0-151A-455F-82BA-350600E38F26}"/>
    <cellStyle name="Millares 6 7 2 3 4" xfId="13036" xr:uid="{B7DD94EA-58B3-4A85-B87B-6B3077D40343}"/>
    <cellStyle name="Millares 6 7 2 3 4 2" xfId="48046" xr:uid="{049FB652-E0C5-469E-92A2-0B9EC890CAB4}"/>
    <cellStyle name="Millares 6 7 2 3 4 3" xfId="30541" xr:uid="{9F630315-2C6E-410D-A663-D2C6A1FB8ECD}"/>
    <cellStyle name="Millares 6 7 2 3 5" xfId="39294" xr:uid="{54DB53FF-42E3-4825-AA2A-2534C7A53033}"/>
    <cellStyle name="Millares 6 7 2 3 6" xfId="21789" xr:uid="{8A0785B1-B073-4246-9469-7E61FB36A7D7}"/>
    <cellStyle name="Millares 6 7 2 4" xfId="5376" xr:uid="{00000000-0005-0000-0000-0000E01B0000}"/>
    <cellStyle name="Millares 6 7 2 4 2" xfId="9753" xr:uid="{00000000-0005-0000-0000-0000E11B0000}"/>
    <cellStyle name="Millares 6 7 2 4 2 2" xfId="18506" xr:uid="{7D807996-633C-4F8A-92AF-F0F0715BD454}"/>
    <cellStyle name="Millares 6 7 2 4 2 2 2" xfId="53516" xr:uid="{0DA06D24-7EAB-4076-A832-07745BC2B8DA}"/>
    <cellStyle name="Millares 6 7 2 4 2 2 3" xfId="36011" xr:uid="{2D7DE16F-5F93-4E6F-BEEA-5B59E4DBCF4C}"/>
    <cellStyle name="Millares 6 7 2 4 2 3" xfId="44764" xr:uid="{239A44B9-3B24-48EB-BC71-1C3D7472B1EB}"/>
    <cellStyle name="Millares 6 7 2 4 2 4" xfId="27259" xr:uid="{994C506D-A4AC-4A78-A5E4-8AE36B2FA181}"/>
    <cellStyle name="Millares 6 7 2 4 3" xfId="14130" xr:uid="{B3CF46C8-64F6-48CA-9567-520F954EEA72}"/>
    <cellStyle name="Millares 6 7 2 4 3 2" xfId="49140" xr:uid="{C92A0493-DC77-4A7F-B2EB-9CCDAB435545}"/>
    <cellStyle name="Millares 6 7 2 4 3 3" xfId="31635" xr:uid="{56C84D3A-F728-4A2C-A561-EC4E598BDD5F}"/>
    <cellStyle name="Millares 6 7 2 4 4" xfId="40388" xr:uid="{2C9434AE-8705-47CB-A631-B82604B15C3B}"/>
    <cellStyle name="Millares 6 7 2 4 5" xfId="22883" xr:uid="{B7B9D982-3F89-407A-915D-9420B244FEB5}"/>
    <cellStyle name="Millares 6 7 2 5" xfId="7565" xr:uid="{00000000-0005-0000-0000-0000E21B0000}"/>
    <cellStyle name="Millares 6 7 2 5 2" xfId="16318" xr:uid="{F56A8E00-5480-4941-9287-51A6EA1CD1A8}"/>
    <cellStyle name="Millares 6 7 2 5 2 2" xfId="51328" xr:uid="{B2051C06-2A3F-4C0B-BD09-7DCF23565D17}"/>
    <cellStyle name="Millares 6 7 2 5 2 3" xfId="33823" xr:uid="{8DAA845E-B821-493E-A1FB-EED591162C67}"/>
    <cellStyle name="Millares 6 7 2 5 3" xfId="42576" xr:uid="{23F1E03C-AFFC-4751-A94E-2A1E819F8555}"/>
    <cellStyle name="Millares 6 7 2 5 4" xfId="25071" xr:uid="{38441BEE-4478-47DB-A539-EFC810341430}"/>
    <cellStyle name="Millares 6 7 2 6" xfId="11942" xr:uid="{257C2139-7A34-4825-8F93-AD7B3B580B80}"/>
    <cellStyle name="Millares 6 7 2 6 2" xfId="46952" xr:uid="{3A833CE2-73CE-494C-91A5-CB06E45E74F0}"/>
    <cellStyle name="Millares 6 7 2 6 3" xfId="29447" xr:uid="{7761AAF2-D454-42B9-B9CD-D15BE451148D}"/>
    <cellStyle name="Millares 6 7 2 7" xfId="38200" xr:uid="{2ECBFE16-3094-473C-83D9-DD9B680F6CC9}"/>
    <cellStyle name="Millares 6 7 2 8" xfId="20695" xr:uid="{A4F3F8E4-C9A1-4B05-8DB2-4542BF73C580}"/>
    <cellStyle name="Millares 6 7 3" xfId="3459" xr:uid="{00000000-0005-0000-0000-0000E31B0000}"/>
    <cellStyle name="Millares 6 7 3 2" xfId="4555" xr:uid="{00000000-0005-0000-0000-0000E41B0000}"/>
    <cellStyle name="Millares 6 7 3 2 2" xfId="6744" xr:uid="{00000000-0005-0000-0000-0000E51B0000}"/>
    <cellStyle name="Millares 6 7 3 2 2 2" xfId="11121" xr:uid="{00000000-0005-0000-0000-0000E61B0000}"/>
    <cellStyle name="Millares 6 7 3 2 2 2 2" xfId="19874" xr:uid="{BC9E869A-FD93-4B20-882E-F8F5622D5E2C}"/>
    <cellStyle name="Millares 6 7 3 2 2 2 2 2" xfId="54884" xr:uid="{FE8A3F10-5F94-43FA-A3C5-D763061C45D2}"/>
    <cellStyle name="Millares 6 7 3 2 2 2 2 3" xfId="37379" xr:uid="{3A0868ED-6EEF-4D44-BB7C-2C8E70EC0260}"/>
    <cellStyle name="Millares 6 7 3 2 2 2 3" xfId="46132" xr:uid="{B28EABEF-C2B4-4C40-BB03-0604E0FADA19}"/>
    <cellStyle name="Millares 6 7 3 2 2 2 4" xfId="28627" xr:uid="{CAC5FED0-28B5-43A8-912D-91346D76C1FE}"/>
    <cellStyle name="Millares 6 7 3 2 2 3" xfId="15498" xr:uid="{7183D997-E1BE-4966-AFFD-9118E54EA0E4}"/>
    <cellStyle name="Millares 6 7 3 2 2 3 2" xfId="50508" xr:uid="{0E9ABDB7-0632-4031-8868-05B602500D27}"/>
    <cellStyle name="Millares 6 7 3 2 2 3 3" xfId="33003" xr:uid="{ACB1B5F2-E0A9-4C4C-9794-285673E55993}"/>
    <cellStyle name="Millares 6 7 3 2 2 4" xfId="41756" xr:uid="{6D2BA0E0-BC37-4C55-98D7-20A11423020D}"/>
    <cellStyle name="Millares 6 7 3 2 2 5" xfId="24251" xr:uid="{EC381022-A23B-4DA6-9D67-3F4D361C3D88}"/>
    <cellStyle name="Millares 6 7 3 2 3" xfId="8933" xr:uid="{00000000-0005-0000-0000-0000E71B0000}"/>
    <cellStyle name="Millares 6 7 3 2 3 2" xfId="17686" xr:uid="{A37FED5D-F0F9-4F53-918E-E6983EEC674F}"/>
    <cellStyle name="Millares 6 7 3 2 3 2 2" xfId="52696" xr:uid="{084FFD6B-770D-4308-A930-D58D10A95842}"/>
    <cellStyle name="Millares 6 7 3 2 3 2 3" xfId="35191" xr:uid="{9301F9B1-9D19-479B-81B9-D820BA800B0C}"/>
    <cellStyle name="Millares 6 7 3 2 3 3" xfId="43944" xr:uid="{B60907D6-D637-42F6-B339-0CCF13E7CE0C}"/>
    <cellStyle name="Millares 6 7 3 2 3 4" xfId="26439" xr:uid="{AEB6DC46-05B0-426F-96F9-FF4AE2ED16C0}"/>
    <cellStyle name="Millares 6 7 3 2 4" xfId="13310" xr:uid="{4157EFCB-F0EF-4044-A753-DA53A483CBBE}"/>
    <cellStyle name="Millares 6 7 3 2 4 2" xfId="48320" xr:uid="{9140CFEA-5557-4AE9-8730-1DAC0DBEF81D}"/>
    <cellStyle name="Millares 6 7 3 2 4 3" xfId="30815" xr:uid="{1F254BC6-68E8-42D0-831E-F14EF1257315}"/>
    <cellStyle name="Millares 6 7 3 2 5" xfId="39568" xr:uid="{CE9730BC-055C-4899-9761-3FC857B08C00}"/>
    <cellStyle name="Millares 6 7 3 2 6" xfId="22063" xr:uid="{6223C7B8-9DAD-4156-AD77-1639458E2762}"/>
    <cellStyle name="Millares 6 7 3 3" xfId="5650" xr:uid="{00000000-0005-0000-0000-0000E81B0000}"/>
    <cellStyle name="Millares 6 7 3 3 2" xfId="10027" xr:uid="{00000000-0005-0000-0000-0000E91B0000}"/>
    <cellStyle name="Millares 6 7 3 3 2 2" xfId="18780" xr:uid="{4325BEDB-5F1C-47EC-B066-F249B33FA306}"/>
    <cellStyle name="Millares 6 7 3 3 2 2 2" xfId="53790" xr:uid="{96FF0C59-B668-404B-9F48-869479F03868}"/>
    <cellStyle name="Millares 6 7 3 3 2 2 3" xfId="36285" xr:uid="{E1709E2A-6F83-44EC-88CB-AA206EDB0B12}"/>
    <cellStyle name="Millares 6 7 3 3 2 3" xfId="45038" xr:uid="{6E34E19D-CFCC-4977-AC55-89CED0F5FB2A}"/>
    <cellStyle name="Millares 6 7 3 3 2 4" xfId="27533" xr:uid="{695941F7-8135-4FED-9E28-DEE92DDE989E}"/>
    <cellStyle name="Millares 6 7 3 3 3" xfId="14404" xr:uid="{A0A336E7-025D-4F70-B8B9-F5A40E635F0D}"/>
    <cellStyle name="Millares 6 7 3 3 3 2" xfId="49414" xr:uid="{CA342220-37DC-40A8-A498-7722F931CD2E}"/>
    <cellStyle name="Millares 6 7 3 3 3 3" xfId="31909" xr:uid="{5458F358-52F9-4E47-9494-9071769BFB28}"/>
    <cellStyle name="Millares 6 7 3 3 4" xfId="40662" xr:uid="{FCFA5C9A-347C-404F-8CAB-E0B0E62B34BE}"/>
    <cellStyle name="Millares 6 7 3 3 5" xfId="23157" xr:uid="{0D1C879F-4D27-4530-A0C2-D5B27EFDD3A7}"/>
    <cellStyle name="Millares 6 7 3 4" xfId="7839" xr:uid="{00000000-0005-0000-0000-0000EA1B0000}"/>
    <cellStyle name="Millares 6 7 3 4 2" xfId="16592" xr:uid="{76F20FD8-353A-4365-AAEC-D9AF902FC3FC}"/>
    <cellStyle name="Millares 6 7 3 4 2 2" xfId="51602" xr:uid="{E59684B9-C1CA-47F7-BCE4-6816107335D1}"/>
    <cellStyle name="Millares 6 7 3 4 2 3" xfId="34097" xr:uid="{FEA0CF35-AD46-48BF-934F-1F1CECB08AAF}"/>
    <cellStyle name="Millares 6 7 3 4 3" xfId="42850" xr:uid="{C8A97372-C363-403D-A0C9-2C2A31C4472F}"/>
    <cellStyle name="Millares 6 7 3 4 4" xfId="25345" xr:uid="{322ED96F-7391-499A-9F66-4DEFDBA41B96}"/>
    <cellStyle name="Millares 6 7 3 5" xfId="12216" xr:uid="{780B52E0-57AF-41C7-8171-FED024699CB3}"/>
    <cellStyle name="Millares 6 7 3 5 2" xfId="47226" xr:uid="{3DAB37C7-7335-4C42-9CFF-AA7ED66DF810}"/>
    <cellStyle name="Millares 6 7 3 5 3" xfId="29721" xr:uid="{376A8210-A24A-4D45-8FF0-BD08ECED0CC9}"/>
    <cellStyle name="Millares 6 7 3 6" xfId="38474" xr:uid="{15346CC0-2745-4888-AC27-4FEAD895C511}"/>
    <cellStyle name="Millares 6 7 3 7" xfId="20969" xr:uid="{BF7A46B5-B8D4-4691-8E10-E58406CF5855}"/>
    <cellStyle name="Millares 6 7 4" xfId="4007" xr:uid="{00000000-0005-0000-0000-0000EB1B0000}"/>
    <cellStyle name="Millares 6 7 4 2" xfId="6196" xr:uid="{00000000-0005-0000-0000-0000EC1B0000}"/>
    <cellStyle name="Millares 6 7 4 2 2" xfId="10573" xr:uid="{00000000-0005-0000-0000-0000ED1B0000}"/>
    <cellStyle name="Millares 6 7 4 2 2 2" xfId="19326" xr:uid="{A8C5C5E1-A64F-4863-8345-6E005C702046}"/>
    <cellStyle name="Millares 6 7 4 2 2 2 2" xfId="54336" xr:uid="{2E59500C-0AAF-4FAD-B2DB-4E7AB66E0CE3}"/>
    <cellStyle name="Millares 6 7 4 2 2 2 3" xfId="36831" xr:uid="{8145B07E-3CAF-4FFD-8007-20C7CDFE6A92}"/>
    <cellStyle name="Millares 6 7 4 2 2 3" xfId="45584" xr:uid="{EAD617C2-5D41-4241-9068-7D41AC76C614}"/>
    <cellStyle name="Millares 6 7 4 2 2 4" xfId="28079" xr:uid="{B7F69BFD-0351-4092-9054-2009146D59EB}"/>
    <cellStyle name="Millares 6 7 4 2 3" xfId="14950" xr:uid="{03BEA907-0F0E-44B6-B80E-B6C83B0EEDDE}"/>
    <cellStyle name="Millares 6 7 4 2 3 2" xfId="49960" xr:uid="{160438E0-0E99-4A8D-9496-4B14EF83FA6F}"/>
    <cellStyle name="Millares 6 7 4 2 3 3" xfId="32455" xr:uid="{962D6D28-D244-4C3B-99AB-FFBC3E9BE051}"/>
    <cellStyle name="Millares 6 7 4 2 4" xfId="41208" xr:uid="{BF2356AD-223D-48CE-9C55-6ECF186CBCC3}"/>
    <cellStyle name="Millares 6 7 4 2 5" xfId="23703" xr:uid="{F09302E3-0A69-4CFC-9471-B6776E075B29}"/>
    <cellStyle name="Millares 6 7 4 3" xfId="8385" xr:uid="{00000000-0005-0000-0000-0000EE1B0000}"/>
    <cellStyle name="Millares 6 7 4 3 2" xfId="17138" xr:uid="{AC507AE0-D953-4600-B128-C2E048A70683}"/>
    <cellStyle name="Millares 6 7 4 3 2 2" xfId="52148" xr:uid="{7DAF7F4F-FDB8-486F-AB26-1D02697ECA57}"/>
    <cellStyle name="Millares 6 7 4 3 2 3" xfId="34643" xr:uid="{5BD2FF2A-DD37-4CE1-BC48-F9EE4CA17149}"/>
    <cellStyle name="Millares 6 7 4 3 3" xfId="43396" xr:uid="{CB81BEFB-95F0-4795-89BA-8E7A637E45F2}"/>
    <cellStyle name="Millares 6 7 4 3 4" xfId="25891" xr:uid="{C28427DA-0148-40C8-94F7-06478E6AD61E}"/>
    <cellStyle name="Millares 6 7 4 4" xfId="12762" xr:uid="{142114BD-34B8-4DB4-8270-F67FA8F9AAD9}"/>
    <cellStyle name="Millares 6 7 4 4 2" xfId="47772" xr:uid="{423E5BFA-AEA0-4867-8957-61025B1FC84C}"/>
    <cellStyle name="Millares 6 7 4 4 3" xfId="30267" xr:uid="{486DFE07-CDD4-4200-A4D1-6A3A5A55C6F2}"/>
    <cellStyle name="Millares 6 7 4 5" xfId="39020" xr:uid="{93242D87-4C1B-4853-80B6-687EBFA63D78}"/>
    <cellStyle name="Millares 6 7 4 6" xfId="21515" xr:uid="{75EA88C5-BE5D-4597-8E47-961F506F77F6}"/>
    <cellStyle name="Millares 6 7 5" xfId="5102" xr:uid="{00000000-0005-0000-0000-0000EF1B0000}"/>
    <cellStyle name="Millares 6 7 5 2" xfId="9479" xr:uid="{00000000-0005-0000-0000-0000F01B0000}"/>
    <cellStyle name="Millares 6 7 5 2 2" xfId="18232" xr:uid="{547323A9-7D99-4DD2-8640-BBD717A6F152}"/>
    <cellStyle name="Millares 6 7 5 2 2 2" xfId="53242" xr:uid="{23312769-7B39-4D2D-A15B-2AD84EE6AF6D}"/>
    <cellStyle name="Millares 6 7 5 2 2 3" xfId="35737" xr:uid="{75DDACB7-36F2-4401-AFED-FB4D98D521E5}"/>
    <cellStyle name="Millares 6 7 5 2 3" xfId="44490" xr:uid="{F694D490-03B7-41A5-8A8A-2035DEA4EA7A}"/>
    <cellStyle name="Millares 6 7 5 2 4" xfId="26985" xr:uid="{E89C4FD9-CBF8-4BEE-A61C-716CD2CEF95F}"/>
    <cellStyle name="Millares 6 7 5 3" xfId="13856" xr:uid="{4FA3C067-9046-4B2E-A3AA-5B97CC7DE346}"/>
    <cellStyle name="Millares 6 7 5 3 2" xfId="48866" xr:uid="{9247C3C3-F1A2-41BB-866F-CBBC8578550A}"/>
    <cellStyle name="Millares 6 7 5 3 3" xfId="31361" xr:uid="{BED01BF3-2BF0-4984-B145-620B6CCEF36A}"/>
    <cellStyle name="Millares 6 7 5 4" xfId="40114" xr:uid="{3A3BECE9-E797-49FE-88D7-85ED56DB33DE}"/>
    <cellStyle name="Millares 6 7 5 5" xfId="22609" xr:uid="{37CAD6F8-71F7-4F5A-8952-9E833FE0A59F}"/>
    <cellStyle name="Millares 6 7 6" xfId="7291" xr:uid="{00000000-0005-0000-0000-0000F11B0000}"/>
    <cellStyle name="Millares 6 7 6 2" xfId="16044" xr:uid="{F1F29599-95ED-452E-BF46-EF16A3EE4DE9}"/>
    <cellStyle name="Millares 6 7 6 2 2" xfId="51054" xr:uid="{9985EE52-CF71-4A1A-A268-3D41CBA660EB}"/>
    <cellStyle name="Millares 6 7 6 2 3" xfId="33549" xr:uid="{9FE3C5E7-EE14-4BA7-985F-DB2BE1B1E2ED}"/>
    <cellStyle name="Millares 6 7 6 3" xfId="42302" xr:uid="{CAF8C5F1-4581-4B58-8101-D84C755A86AB}"/>
    <cellStyle name="Millares 6 7 6 4" xfId="24797" xr:uid="{04B6400A-C07B-4A72-A5B3-4D1A382C8F29}"/>
    <cellStyle name="Millares 6 7 7" xfId="11668" xr:uid="{9570A449-BA93-4BB7-923F-CCB5EE323E24}"/>
    <cellStyle name="Millares 6 7 7 2" xfId="46678" xr:uid="{1E5F8149-F32F-4341-9CBF-528BC386938E}"/>
    <cellStyle name="Millares 6 7 7 3" xfId="29173" xr:uid="{772FD9F4-7EFF-4B77-BC8B-4ED1CF6BF4FC}"/>
    <cellStyle name="Millares 6 7 8" xfId="37926" xr:uid="{87AB4987-1861-45F8-86F7-A12A23616672}"/>
    <cellStyle name="Millares 6 7 9" xfId="20421" xr:uid="{086B9508-48A5-4885-9D2C-25B8AB69632E}"/>
    <cellStyle name="Millares 6 8" xfId="3130" xr:uid="{00000000-0005-0000-0000-0000F21B0000}"/>
    <cellStyle name="Millares 6 8 2" xfId="3684" xr:uid="{00000000-0005-0000-0000-0000F31B0000}"/>
    <cellStyle name="Millares 6 8 2 2" xfId="4780" xr:uid="{00000000-0005-0000-0000-0000F41B0000}"/>
    <cellStyle name="Millares 6 8 2 2 2" xfId="6969" xr:uid="{00000000-0005-0000-0000-0000F51B0000}"/>
    <cellStyle name="Millares 6 8 2 2 2 2" xfId="11346" xr:uid="{00000000-0005-0000-0000-0000F61B0000}"/>
    <cellStyle name="Millares 6 8 2 2 2 2 2" xfId="20099" xr:uid="{4FDE1B29-D647-43CA-B8B6-0E0E0DF87667}"/>
    <cellStyle name="Millares 6 8 2 2 2 2 2 2" xfId="55109" xr:uid="{2EFB7630-A9A8-46FA-903B-0BD447C4EB2B}"/>
    <cellStyle name="Millares 6 8 2 2 2 2 2 3" xfId="37604" xr:uid="{65EC0B53-CFB0-461D-B3F0-E1AFF39F583B}"/>
    <cellStyle name="Millares 6 8 2 2 2 2 3" xfId="46357" xr:uid="{EA1D081F-86E1-4800-B80D-C716F2E67139}"/>
    <cellStyle name="Millares 6 8 2 2 2 2 4" xfId="28852" xr:uid="{6EC1F710-6611-4D82-94FA-541A0CF893DE}"/>
    <cellStyle name="Millares 6 8 2 2 2 3" xfId="15723" xr:uid="{627A1CAB-7FDD-4675-9E7B-CA439CB1442C}"/>
    <cellStyle name="Millares 6 8 2 2 2 3 2" xfId="50733" xr:uid="{0E0F57BD-C5C2-46E6-B73E-2DF47243B910}"/>
    <cellStyle name="Millares 6 8 2 2 2 3 3" xfId="33228" xr:uid="{8E101512-B142-4D02-AE2B-1271FF7BA659}"/>
    <cellStyle name="Millares 6 8 2 2 2 4" xfId="41981" xr:uid="{C150E35D-CE3A-43A0-9AE7-11E767B65A30}"/>
    <cellStyle name="Millares 6 8 2 2 2 5" xfId="24476" xr:uid="{90027C31-C166-4E37-9B63-45A132BEC886}"/>
    <cellStyle name="Millares 6 8 2 2 3" xfId="9158" xr:uid="{00000000-0005-0000-0000-0000F71B0000}"/>
    <cellStyle name="Millares 6 8 2 2 3 2" xfId="17911" xr:uid="{2AC341A2-C877-4910-A58C-B762CCFA1C7C}"/>
    <cellStyle name="Millares 6 8 2 2 3 2 2" xfId="52921" xr:uid="{DD8F77A5-6A49-4E89-BBEA-46565EF1388D}"/>
    <cellStyle name="Millares 6 8 2 2 3 2 3" xfId="35416" xr:uid="{0FEB053E-5773-4ABF-A6DD-B6D4DAAC682A}"/>
    <cellStyle name="Millares 6 8 2 2 3 3" xfId="44169" xr:uid="{4491E9AB-43F2-4316-B2C3-16DF7733906E}"/>
    <cellStyle name="Millares 6 8 2 2 3 4" xfId="26664" xr:uid="{0F1BDE36-36D0-4AD4-A377-40C52BF514B4}"/>
    <cellStyle name="Millares 6 8 2 2 4" xfId="13535" xr:uid="{4EE70449-B41D-41FB-B398-95BBD118D7C3}"/>
    <cellStyle name="Millares 6 8 2 2 4 2" xfId="48545" xr:uid="{314D6717-9A65-4A80-BC7E-C34F6068495D}"/>
    <cellStyle name="Millares 6 8 2 2 4 3" xfId="31040" xr:uid="{AC583902-A6CA-4119-886D-83A565B6B915}"/>
    <cellStyle name="Millares 6 8 2 2 5" xfId="39793" xr:uid="{9836EB24-36C8-4A0F-BFCF-8F6E926A6FFD}"/>
    <cellStyle name="Millares 6 8 2 2 6" xfId="22288" xr:uid="{A475844E-D1B2-441F-80D3-4CEE1FD76BDC}"/>
    <cellStyle name="Millares 6 8 2 3" xfId="5875" xr:uid="{00000000-0005-0000-0000-0000F81B0000}"/>
    <cellStyle name="Millares 6 8 2 3 2" xfId="10252" xr:uid="{00000000-0005-0000-0000-0000F91B0000}"/>
    <cellStyle name="Millares 6 8 2 3 2 2" xfId="19005" xr:uid="{26BB37EA-A2B3-4C65-9B0D-698AF84EC5A9}"/>
    <cellStyle name="Millares 6 8 2 3 2 2 2" xfId="54015" xr:uid="{80B4B2CD-3157-48C2-9BC1-FD649205984A}"/>
    <cellStyle name="Millares 6 8 2 3 2 2 3" xfId="36510" xr:uid="{F45C434F-8C21-4039-B918-E321D062505E}"/>
    <cellStyle name="Millares 6 8 2 3 2 3" xfId="45263" xr:uid="{68F012FF-E586-42EE-8338-04B9A17BED0B}"/>
    <cellStyle name="Millares 6 8 2 3 2 4" xfId="27758" xr:uid="{8CC4951D-FB78-4659-92F2-CB953D90955C}"/>
    <cellStyle name="Millares 6 8 2 3 3" xfId="14629" xr:uid="{9835C4B0-8D4D-4583-AF6E-F5632CBAD427}"/>
    <cellStyle name="Millares 6 8 2 3 3 2" xfId="49639" xr:uid="{2727856B-9D07-459C-AFB5-7002E7B9E434}"/>
    <cellStyle name="Millares 6 8 2 3 3 3" xfId="32134" xr:uid="{7DC567C3-DE3E-4D6D-91C3-03F602BAAC74}"/>
    <cellStyle name="Millares 6 8 2 3 4" xfId="40887" xr:uid="{6854A11C-6BE9-4062-9931-EBA9E25A93ED}"/>
    <cellStyle name="Millares 6 8 2 3 5" xfId="23382" xr:uid="{8ADC7E43-7B26-463C-90CD-CC993709971A}"/>
    <cellStyle name="Millares 6 8 2 4" xfId="8064" xr:uid="{00000000-0005-0000-0000-0000FA1B0000}"/>
    <cellStyle name="Millares 6 8 2 4 2" xfId="16817" xr:uid="{2EFF63E0-3F84-4822-9456-DECD8ED29EFC}"/>
    <cellStyle name="Millares 6 8 2 4 2 2" xfId="51827" xr:uid="{8278B672-7C32-4FBA-B318-AFCC7B9BFF0C}"/>
    <cellStyle name="Millares 6 8 2 4 2 3" xfId="34322" xr:uid="{284BFF62-C06F-4EA8-9B56-983BC63A2263}"/>
    <cellStyle name="Millares 6 8 2 4 3" xfId="43075" xr:uid="{9B752886-42DA-42A6-9F46-CAEF1EB14D4D}"/>
    <cellStyle name="Millares 6 8 2 4 4" xfId="25570" xr:uid="{EB50D495-A948-4F12-AAED-203E985BF8C6}"/>
    <cellStyle name="Millares 6 8 2 5" xfId="12441" xr:uid="{84A16660-8E12-437E-9397-0A2248A7769D}"/>
    <cellStyle name="Millares 6 8 2 5 2" xfId="47451" xr:uid="{6F03B83C-DDFD-404E-9291-42C046BCE73C}"/>
    <cellStyle name="Millares 6 8 2 5 3" xfId="29946" xr:uid="{42DB3ACE-F337-4DD5-9E52-53F05B3A76B0}"/>
    <cellStyle name="Millares 6 8 2 6" xfId="38699" xr:uid="{A55DF44E-AFFC-4057-ACEE-7A746C4F0690}"/>
    <cellStyle name="Millares 6 8 2 7" xfId="21194" xr:uid="{21E132B4-A23C-4910-B3C6-6167D0A27BA2}"/>
    <cellStyle name="Millares 6 8 3" xfId="4232" xr:uid="{00000000-0005-0000-0000-0000FB1B0000}"/>
    <cellStyle name="Millares 6 8 3 2" xfId="6421" xr:uid="{00000000-0005-0000-0000-0000FC1B0000}"/>
    <cellStyle name="Millares 6 8 3 2 2" xfId="10798" xr:uid="{00000000-0005-0000-0000-0000FD1B0000}"/>
    <cellStyle name="Millares 6 8 3 2 2 2" xfId="19551" xr:uid="{55B212EC-DEDC-4BC2-8B3B-71DB0339AE3D}"/>
    <cellStyle name="Millares 6 8 3 2 2 2 2" xfId="54561" xr:uid="{29EB8D4F-97D8-4F3B-9D0F-F2ADF32FC19D}"/>
    <cellStyle name="Millares 6 8 3 2 2 2 3" xfId="37056" xr:uid="{2A104945-09D4-4B03-8854-B06A5510A9C3}"/>
    <cellStyle name="Millares 6 8 3 2 2 3" xfId="45809" xr:uid="{4A07A487-BCE6-4DE1-870C-4BBC83B6D2D2}"/>
    <cellStyle name="Millares 6 8 3 2 2 4" xfId="28304" xr:uid="{FA2EC098-25E1-49D7-A9A4-961347135167}"/>
    <cellStyle name="Millares 6 8 3 2 3" xfId="15175" xr:uid="{E51512C6-3386-4977-9512-2B154AC1FEEE}"/>
    <cellStyle name="Millares 6 8 3 2 3 2" xfId="50185" xr:uid="{725223F8-CBED-4047-B0C1-CAED1BE187F3}"/>
    <cellStyle name="Millares 6 8 3 2 3 3" xfId="32680" xr:uid="{3B19DB34-2184-4056-B4B2-6B6553625BB8}"/>
    <cellStyle name="Millares 6 8 3 2 4" xfId="41433" xr:uid="{8F03D5E3-DBE9-4B92-8E36-3709539FA5A0}"/>
    <cellStyle name="Millares 6 8 3 2 5" xfId="23928" xr:uid="{2E108266-9C6C-454A-A598-AAD5BAF30082}"/>
    <cellStyle name="Millares 6 8 3 3" xfId="8610" xr:uid="{00000000-0005-0000-0000-0000FE1B0000}"/>
    <cellStyle name="Millares 6 8 3 3 2" xfId="17363" xr:uid="{7AF7D397-DE06-465B-9187-256180460325}"/>
    <cellStyle name="Millares 6 8 3 3 2 2" xfId="52373" xr:uid="{1C8BD68D-A0AF-476C-8D63-4ADE13D8C008}"/>
    <cellStyle name="Millares 6 8 3 3 2 3" xfId="34868" xr:uid="{E26D5413-D27F-45B7-85C2-A7142C7BAF04}"/>
    <cellStyle name="Millares 6 8 3 3 3" xfId="43621" xr:uid="{A725973C-6496-46CB-9FA2-FD11E89A37CC}"/>
    <cellStyle name="Millares 6 8 3 3 4" xfId="26116" xr:uid="{EE129417-6FD8-47FD-8775-4823E0C95D75}"/>
    <cellStyle name="Millares 6 8 3 4" xfId="12987" xr:uid="{036B6E88-5234-4D57-B9D9-4B8197D5944A}"/>
    <cellStyle name="Millares 6 8 3 4 2" xfId="47997" xr:uid="{58F55E98-5153-4865-908E-9044A889A7F0}"/>
    <cellStyle name="Millares 6 8 3 4 3" xfId="30492" xr:uid="{BFAE3C93-1579-4CA2-BE3D-4E4A04A7B17D}"/>
    <cellStyle name="Millares 6 8 3 5" xfId="39245" xr:uid="{485BFCCB-0D0A-4FD6-900D-CA5E7AF680FD}"/>
    <cellStyle name="Millares 6 8 3 6" xfId="21740" xr:uid="{0484EEBE-4C70-4D75-B474-D1D8AF11A341}"/>
    <cellStyle name="Millares 6 8 4" xfId="5327" xr:uid="{00000000-0005-0000-0000-0000FF1B0000}"/>
    <cellStyle name="Millares 6 8 4 2" xfId="9704" xr:uid="{00000000-0005-0000-0000-0000001C0000}"/>
    <cellStyle name="Millares 6 8 4 2 2" xfId="18457" xr:uid="{9F46926E-8A93-4FB6-97B5-BCB65DB50E71}"/>
    <cellStyle name="Millares 6 8 4 2 2 2" xfId="53467" xr:uid="{F9BA86F1-C9BB-4C3E-A03D-DBECCBBC475B}"/>
    <cellStyle name="Millares 6 8 4 2 2 3" xfId="35962" xr:uid="{EB51B4DA-59C8-41E6-92B2-EA8F59F51C3C}"/>
    <cellStyle name="Millares 6 8 4 2 3" xfId="44715" xr:uid="{81B0A784-F2B6-4376-8294-D0E706E89636}"/>
    <cellStyle name="Millares 6 8 4 2 4" xfId="27210" xr:uid="{CE7AD8DE-49EF-4F6A-9E9C-89D2250C5A78}"/>
    <cellStyle name="Millares 6 8 4 3" xfId="14081" xr:uid="{CA82EF45-5EA0-42E0-BB8B-84E97EE5C3FA}"/>
    <cellStyle name="Millares 6 8 4 3 2" xfId="49091" xr:uid="{3BF4DEB4-B6DF-4DC8-A8E6-E50797D5E51A}"/>
    <cellStyle name="Millares 6 8 4 3 3" xfId="31586" xr:uid="{56AE0C4C-D711-4607-B4B5-EA00F96CA0F5}"/>
    <cellStyle name="Millares 6 8 4 4" xfId="40339" xr:uid="{3E267CC7-94CF-494B-BE05-09352F120DD5}"/>
    <cellStyle name="Millares 6 8 4 5" xfId="22834" xr:uid="{E3934367-4E6D-4DED-BE53-E22D5C61DD0D}"/>
    <cellStyle name="Millares 6 8 5" xfId="7516" xr:uid="{00000000-0005-0000-0000-0000011C0000}"/>
    <cellStyle name="Millares 6 8 5 2" xfId="16269" xr:uid="{9888FE33-F87B-41C7-B22A-0B77A52E9DF0}"/>
    <cellStyle name="Millares 6 8 5 2 2" xfId="51279" xr:uid="{9DE53AAC-A723-448E-AD48-D38A2529FFE0}"/>
    <cellStyle name="Millares 6 8 5 2 3" xfId="33774" xr:uid="{49E6CBF4-E1E9-4C0D-A4DB-C613E0AB3B05}"/>
    <cellStyle name="Millares 6 8 5 3" xfId="42527" xr:uid="{8FB07D32-7018-4C6B-84D4-548A67F4141A}"/>
    <cellStyle name="Millares 6 8 5 4" xfId="25022" xr:uid="{6AC7BFB4-69C6-4F80-84DB-5B6D489435CE}"/>
    <cellStyle name="Millares 6 8 6" xfId="11893" xr:uid="{20289DEB-2182-4886-A999-4712797E9C48}"/>
    <cellStyle name="Millares 6 8 6 2" xfId="46903" xr:uid="{5670B20B-4C44-4747-9568-D1E6283EBA55}"/>
    <cellStyle name="Millares 6 8 6 3" xfId="29398" xr:uid="{C976F03C-8F6C-4D34-AE20-B951CB1949AC}"/>
    <cellStyle name="Millares 6 8 7" xfId="38151" xr:uid="{47E823B6-154E-4C07-8521-25EF8A918EC0}"/>
    <cellStyle name="Millares 6 8 8" xfId="20646" xr:uid="{5B34C340-8C11-455F-B1C9-31DC0021C93C}"/>
    <cellStyle name="Millares 6 9" xfId="3409" xr:uid="{00000000-0005-0000-0000-0000021C0000}"/>
    <cellStyle name="Millares 6 9 2" xfId="4506" xr:uid="{00000000-0005-0000-0000-0000031C0000}"/>
    <cellStyle name="Millares 6 9 2 2" xfId="6695" xr:uid="{00000000-0005-0000-0000-0000041C0000}"/>
    <cellStyle name="Millares 6 9 2 2 2" xfId="11072" xr:uid="{00000000-0005-0000-0000-0000051C0000}"/>
    <cellStyle name="Millares 6 9 2 2 2 2" xfId="19825" xr:uid="{8074712E-8727-4936-B907-42C40FDAB3DE}"/>
    <cellStyle name="Millares 6 9 2 2 2 2 2" xfId="54835" xr:uid="{C8787DDD-97E3-4AD4-A0F4-D7E6A3499064}"/>
    <cellStyle name="Millares 6 9 2 2 2 2 3" xfId="37330" xr:uid="{C7D5C51C-F4CB-47CC-8AC0-6A2C6442CC68}"/>
    <cellStyle name="Millares 6 9 2 2 2 3" xfId="46083" xr:uid="{B1327513-627D-4830-9C3B-FA2F48188AD6}"/>
    <cellStyle name="Millares 6 9 2 2 2 4" xfId="28578" xr:uid="{7576C4E9-697D-4D22-8190-BD47EEF0595B}"/>
    <cellStyle name="Millares 6 9 2 2 3" xfId="15449" xr:uid="{F7A6D22D-1C3E-4A59-B0A8-E2A33852EBF4}"/>
    <cellStyle name="Millares 6 9 2 2 3 2" xfId="50459" xr:uid="{2E6BA50E-D978-4178-B0C1-6AA484913BF3}"/>
    <cellStyle name="Millares 6 9 2 2 3 3" xfId="32954" xr:uid="{9F273068-D85D-4EC8-8C69-67118FAB81B0}"/>
    <cellStyle name="Millares 6 9 2 2 4" xfId="41707" xr:uid="{91AB2C3C-1561-4D78-991B-52528EF658AD}"/>
    <cellStyle name="Millares 6 9 2 2 5" xfId="24202" xr:uid="{7B7A54ED-35E9-4E84-9383-181569D621ED}"/>
    <cellStyle name="Millares 6 9 2 3" xfId="8884" xr:uid="{00000000-0005-0000-0000-0000061C0000}"/>
    <cellStyle name="Millares 6 9 2 3 2" xfId="17637" xr:uid="{7A35B7F9-E101-4F4A-8630-F87631CA7077}"/>
    <cellStyle name="Millares 6 9 2 3 2 2" xfId="52647" xr:uid="{501FEF17-C00D-4CA8-BF2D-247A2EE1E04D}"/>
    <cellStyle name="Millares 6 9 2 3 2 3" xfId="35142" xr:uid="{C34A4148-4D22-48A6-AF71-99B099E3B5E4}"/>
    <cellStyle name="Millares 6 9 2 3 3" xfId="43895" xr:uid="{745A9B78-B19C-4F30-9482-FBD8221577A3}"/>
    <cellStyle name="Millares 6 9 2 3 4" xfId="26390" xr:uid="{F86900B2-BAF6-4154-B668-2BFF487173B3}"/>
    <cellStyle name="Millares 6 9 2 4" xfId="13261" xr:uid="{23E6F0A9-A9CA-497D-9FB5-B543DD567505}"/>
    <cellStyle name="Millares 6 9 2 4 2" xfId="48271" xr:uid="{2952682A-5CE8-4D95-AB6A-524D78B2A1F8}"/>
    <cellStyle name="Millares 6 9 2 4 3" xfId="30766" xr:uid="{C499ECE6-6781-4840-9B81-AD68FB174BC7}"/>
    <cellStyle name="Millares 6 9 2 5" xfId="39519" xr:uid="{472154CF-A095-4296-AD50-5C9137506823}"/>
    <cellStyle name="Millares 6 9 2 6" xfId="22014" xr:uid="{74C9E2EA-7C5A-4945-94C1-92C8C3ACC6D9}"/>
    <cellStyle name="Millares 6 9 3" xfId="5601" xr:uid="{00000000-0005-0000-0000-0000071C0000}"/>
    <cellStyle name="Millares 6 9 3 2" xfId="9978" xr:uid="{00000000-0005-0000-0000-0000081C0000}"/>
    <cellStyle name="Millares 6 9 3 2 2" xfId="18731" xr:uid="{1FA562AD-34F4-4FC7-B6C9-5EC61A220EA8}"/>
    <cellStyle name="Millares 6 9 3 2 2 2" xfId="53741" xr:uid="{6E31B861-ADF0-437D-B87C-1777565B3D35}"/>
    <cellStyle name="Millares 6 9 3 2 2 3" xfId="36236" xr:uid="{B522CEB8-9676-4C78-B706-CB3D92700304}"/>
    <cellStyle name="Millares 6 9 3 2 3" xfId="44989" xr:uid="{72D219E5-0FBD-441C-8307-C863AB27E79B}"/>
    <cellStyle name="Millares 6 9 3 2 4" xfId="27484" xr:uid="{9C21E76C-283F-47B4-AEA1-D865D1E69BDA}"/>
    <cellStyle name="Millares 6 9 3 3" xfId="14355" xr:uid="{90F3CB04-6980-4C48-98E2-89C48B9E2402}"/>
    <cellStyle name="Millares 6 9 3 3 2" xfId="49365" xr:uid="{D9A0547E-7625-45F9-B2AC-591A2C420053}"/>
    <cellStyle name="Millares 6 9 3 3 3" xfId="31860" xr:uid="{18C1F6C6-639B-4241-9B61-F564D37D4BE0}"/>
    <cellStyle name="Millares 6 9 3 4" xfId="40613" xr:uid="{51AB17B0-E2E8-4AF5-9812-BF8910E283DB}"/>
    <cellStyle name="Millares 6 9 3 5" xfId="23108" xr:uid="{31A8190C-A147-4591-A5B4-195EE4466D2C}"/>
    <cellStyle name="Millares 6 9 4" xfId="7790" xr:uid="{00000000-0005-0000-0000-0000091C0000}"/>
    <cellStyle name="Millares 6 9 4 2" xfId="16543" xr:uid="{ED19C9A9-7DCB-4A4D-B235-FD49DCB23A4B}"/>
    <cellStyle name="Millares 6 9 4 2 2" xfId="51553" xr:uid="{4D19944F-B1F3-4945-B747-128AFC1E8246}"/>
    <cellStyle name="Millares 6 9 4 2 3" xfId="34048" xr:uid="{49867BD5-CC8F-426B-B9DA-1651802AB750}"/>
    <cellStyle name="Millares 6 9 4 3" xfId="42801" xr:uid="{9E28A626-0920-4E75-B7A2-28F23D90A669}"/>
    <cellStyle name="Millares 6 9 4 4" xfId="25296" xr:uid="{2C1DB90B-2B20-465A-8EDE-ED0F265F8202}"/>
    <cellStyle name="Millares 6 9 5" xfId="12167" xr:uid="{64D5E4C9-5E9A-4B35-8B02-97792C14633A}"/>
    <cellStyle name="Millares 6 9 5 2" xfId="47177" xr:uid="{FB796805-4352-495A-9792-6B30BB549032}"/>
    <cellStyle name="Millares 6 9 5 3" xfId="29672" xr:uid="{41B6E42C-8FC0-4E5F-95EB-B54EBC5A5DD5}"/>
    <cellStyle name="Millares 6 9 6" xfId="38425" xr:uid="{A30E3926-235E-4A26-A77B-45F6B7182424}"/>
    <cellStyle name="Millares 6 9 7" xfId="20920" xr:uid="{1977A343-7E16-406B-ACEB-9FCAA2FF8B01}"/>
    <cellStyle name="Millares 7" xfId="240" xr:uid="{00000000-0005-0000-0000-00000A1C0000}"/>
    <cellStyle name="Millares 7 10" xfId="7248" xr:uid="{00000000-0005-0000-0000-00000B1C0000}"/>
    <cellStyle name="Millares 7 10 2" xfId="16001" xr:uid="{ECE54DAE-F40F-4030-B16A-F4BB9761EE07}"/>
    <cellStyle name="Millares 7 10 2 2" xfId="51011" xr:uid="{11521685-61BC-490C-96DD-99F19EE0A4C5}"/>
    <cellStyle name="Millares 7 10 2 3" xfId="33506" xr:uid="{94992C26-BF3E-4218-B7D4-2CB466D9EAE6}"/>
    <cellStyle name="Millares 7 10 3" xfId="42259" xr:uid="{E129C259-C4CC-4EE3-A1E5-697E84E56387}"/>
    <cellStyle name="Millares 7 10 4" xfId="24754" xr:uid="{176BF8D2-0A7E-4023-A2B8-E35B2389F0CC}"/>
    <cellStyle name="Millares 7 11" xfId="11625" xr:uid="{07139DCB-4115-43CF-97B9-063765783AC4}"/>
    <cellStyle name="Millares 7 11 2" xfId="46635" xr:uid="{C3B10591-A153-4325-9D5B-BF8D1ADC679F}"/>
    <cellStyle name="Millares 7 11 3" xfId="29130" xr:uid="{B7CFBF1D-0CFF-4D42-ADBF-6C3B0DA9CEEF}"/>
    <cellStyle name="Millares 7 12" xfId="37883" xr:uid="{B0BA3E2A-21A4-4E98-B12B-037BCAB0258A}"/>
    <cellStyle name="Millares 7 13" xfId="20378" xr:uid="{47DFC88D-4E73-42C6-865C-5861993FCF75}"/>
    <cellStyle name="Millares 7 2" xfId="241" xr:uid="{00000000-0005-0000-0000-00000C1C0000}"/>
    <cellStyle name="Millares 7 2 10" xfId="11626" xr:uid="{6FDFD150-9005-4EFA-98D8-EA0A79E5DF9B}"/>
    <cellStyle name="Millares 7 2 10 2" xfId="46636" xr:uid="{79AA9DBF-F2C7-4EAF-A6B6-F33BD477E1C8}"/>
    <cellStyle name="Millares 7 2 10 3" xfId="29131" xr:uid="{EAC50BC9-F498-4F5E-9CA8-D435F052C48A}"/>
    <cellStyle name="Millares 7 2 11" xfId="37884" xr:uid="{F9394EFC-C628-4DFE-BA58-C86F045BEA18}"/>
    <cellStyle name="Millares 7 2 12" xfId="20379" xr:uid="{750983AC-E8D7-445F-B9BA-D48973C0861C}"/>
    <cellStyle name="Millares 7 2 2" xfId="2965" xr:uid="{00000000-0005-0000-0000-00000D1C0000}"/>
    <cellStyle name="Millares 7 2 2 10" xfId="20482" xr:uid="{05CC1B78-E826-44E2-B9BB-7A3D4BAD6445}"/>
    <cellStyle name="Millares 7 2 2 2" xfId="3077" xr:uid="{00000000-0005-0000-0000-00000E1C0000}"/>
    <cellStyle name="Millares 7 2 2 2 2" xfId="3353" xr:uid="{00000000-0005-0000-0000-00000F1C0000}"/>
    <cellStyle name="Millares 7 2 2 2 2 2" xfId="3906" xr:uid="{00000000-0005-0000-0000-0000101C0000}"/>
    <cellStyle name="Millares 7 2 2 2 2 2 2" xfId="5002" xr:uid="{00000000-0005-0000-0000-0000111C0000}"/>
    <cellStyle name="Millares 7 2 2 2 2 2 2 2" xfId="7191" xr:uid="{00000000-0005-0000-0000-0000121C0000}"/>
    <cellStyle name="Millares 7 2 2 2 2 2 2 2 2" xfId="11568" xr:uid="{00000000-0005-0000-0000-0000131C0000}"/>
    <cellStyle name="Millares 7 2 2 2 2 2 2 2 2 2" xfId="20321" xr:uid="{01D6836C-FD06-4F85-A8E5-038DAAE007B0}"/>
    <cellStyle name="Millares 7 2 2 2 2 2 2 2 2 2 2" xfId="55331" xr:uid="{B20F2060-D077-432B-8990-27B3C802D15C}"/>
    <cellStyle name="Millares 7 2 2 2 2 2 2 2 2 2 3" xfId="37826" xr:uid="{8D1AB42D-96B5-46E5-A577-43A3D6B91B69}"/>
    <cellStyle name="Millares 7 2 2 2 2 2 2 2 2 3" xfId="46579" xr:uid="{B743293A-0CD6-4083-B998-8E3B6D273060}"/>
    <cellStyle name="Millares 7 2 2 2 2 2 2 2 2 4" xfId="29074" xr:uid="{6FC72EEA-8158-417D-8F38-7B921D921B56}"/>
    <cellStyle name="Millares 7 2 2 2 2 2 2 2 3" xfId="15945" xr:uid="{870543B8-AC99-41DF-8B0E-31D3A8C3560D}"/>
    <cellStyle name="Millares 7 2 2 2 2 2 2 2 3 2" xfId="50955" xr:uid="{2989C7CA-B39B-42AF-A0F6-64BF0247EAA4}"/>
    <cellStyle name="Millares 7 2 2 2 2 2 2 2 3 3" xfId="33450" xr:uid="{1BEC3DB5-98C3-4984-9B55-EBC3773D25DC}"/>
    <cellStyle name="Millares 7 2 2 2 2 2 2 2 4" xfId="42203" xr:uid="{CAAA698B-5BE3-4F6A-804B-6939571F8C1F}"/>
    <cellStyle name="Millares 7 2 2 2 2 2 2 2 5" xfId="24698" xr:uid="{7B8CE9AF-CAE7-4209-959C-F26E29F69224}"/>
    <cellStyle name="Millares 7 2 2 2 2 2 2 3" xfId="9380" xr:uid="{00000000-0005-0000-0000-0000141C0000}"/>
    <cellStyle name="Millares 7 2 2 2 2 2 2 3 2" xfId="18133" xr:uid="{B6D60D23-4732-4513-83B6-B9608E52DE34}"/>
    <cellStyle name="Millares 7 2 2 2 2 2 2 3 2 2" xfId="53143" xr:uid="{58A25A11-2929-49C8-A328-192C81959AD9}"/>
    <cellStyle name="Millares 7 2 2 2 2 2 2 3 2 3" xfId="35638" xr:uid="{507A2C75-EB97-4A77-BAA1-5A7D0B2198A7}"/>
    <cellStyle name="Millares 7 2 2 2 2 2 2 3 3" xfId="44391" xr:uid="{74D7D40D-68F9-4E95-B38E-C19E668C74B3}"/>
    <cellStyle name="Millares 7 2 2 2 2 2 2 3 4" xfId="26886" xr:uid="{EAFAB568-ED4F-4456-8C5E-87BA6620A44C}"/>
    <cellStyle name="Millares 7 2 2 2 2 2 2 4" xfId="13757" xr:uid="{AEAF7F53-CD1A-4400-BEC3-03EADD8DE4F4}"/>
    <cellStyle name="Millares 7 2 2 2 2 2 2 4 2" xfId="48767" xr:uid="{77D607F9-B98B-464D-B6E0-61A9467BD13F}"/>
    <cellStyle name="Millares 7 2 2 2 2 2 2 4 3" xfId="31262" xr:uid="{BC21C7F7-B603-499C-B1E2-15E88299ED28}"/>
    <cellStyle name="Millares 7 2 2 2 2 2 2 5" xfId="40015" xr:uid="{F63B3F59-843D-4CA0-B905-14B46D4E31D0}"/>
    <cellStyle name="Millares 7 2 2 2 2 2 2 6" xfId="22510" xr:uid="{01B8DCE1-1196-460B-B13E-A4EF9A7EF8B4}"/>
    <cellStyle name="Millares 7 2 2 2 2 2 3" xfId="6097" xr:uid="{00000000-0005-0000-0000-0000151C0000}"/>
    <cellStyle name="Millares 7 2 2 2 2 2 3 2" xfId="10474" xr:uid="{00000000-0005-0000-0000-0000161C0000}"/>
    <cellStyle name="Millares 7 2 2 2 2 2 3 2 2" xfId="19227" xr:uid="{8826023F-E022-40A1-B800-C51F5AE6D755}"/>
    <cellStyle name="Millares 7 2 2 2 2 2 3 2 2 2" xfId="54237" xr:uid="{82D81304-86B9-4DDA-BFF6-5092F9AA571E}"/>
    <cellStyle name="Millares 7 2 2 2 2 2 3 2 2 3" xfId="36732" xr:uid="{6F7D3F82-DC75-434B-9B51-B8631EE7EFB0}"/>
    <cellStyle name="Millares 7 2 2 2 2 2 3 2 3" xfId="45485" xr:uid="{283C6200-0FFB-4C57-A17C-43ABEE38C80F}"/>
    <cellStyle name="Millares 7 2 2 2 2 2 3 2 4" xfId="27980" xr:uid="{7BB09B5D-5E72-483E-82EC-9E7398A81283}"/>
    <cellStyle name="Millares 7 2 2 2 2 2 3 3" xfId="14851" xr:uid="{35F92FAA-BEFC-4684-BF88-2D409ACB54EA}"/>
    <cellStyle name="Millares 7 2 2 2 2 2 3 3 2" xfId="49861" xr:uid="{26DA818A-8C34-49B0-90F1-74F57DDFF2B1}"/>
    <cellStyle name="Millares 7 2 2 2 2 2 3 3 3" xfId="32356" xr:uid="{270D5067-83E0-42A7-9DBF-FF4DAB4C5FE1}"/>
    <cellStyle name="Millares 7 2 2 2 2 2 3 4" xfId="41109" xr:uid="{E7F3E17C-07CA-4ACA-8C75-B3DBEF47B395}"/>
    <cellStyle name="Millares 7 2 2 2 2 2 3 5" xfId="23604" xr:uid="{C66DDF9E-8725-4371-9E35-57ACA30F88E2}"/>
    <cellStyle name="Millares 7 2 2 2 2 2 4" xfId="8286" xr:uid="{00000000-0005-0000-0000-0000171C0000}"/>
    <cellStyle name="Millares 7 2 2 2 2 2 4 2" xfId="17039" xr:uid="{2E157117-7BA2-4B9C-AE5D-C55D85145E46}"/>
    <cellStyle name="Millares 7 2 2 2 2 2 4 2 2" xfId="52049" xr:uid="{E0FD2123-7943-4BF4-BF35-A0E5192ACCFD}"/>
    <cellStyle name="Millares 7 2 2 2 2 2 4 2 3" xfId="34544" xr:uid="{3D1CBA10-9AC0-42CA-A88F-A718C94B17E4}"/>
    <cellStyle name="Millares 7 2 2 2 2 2 4 3" xfId="43297" xr:uid="{210FEF86-6BEB-49A3-8093-B0B7F515860A}"/>
    <cellStyle name="Millares 7 2 2 2 2 2 4 4" xfId="25792" xr:uid="{FFA88FFB-610B-4DE3-9FC7-301489D9E634}"/>
    <cellStyle name="Millares 7 2 2 2 2 2 5" xfId="12663" xr:uid="{94499844-735F-4FB6-9DDA-B0D7E536A5AB}"/>
    <cellStyle name="Millares 7 2 2 2 2 2 5 2" xfId="47673" xr:uid="{158CD29B-58A6-4951-8052-628571ECDA60}"/>
    <cellStyle name="Millares 7 2 2 2 2 2 5 3" xfId="30168" xr:uid="{C22B3461-8C78-4602-8E1F-B0B115C982CC}"/>
    <cellStyle name="Millares 7 2 2 2 2 2 6" xfId="38921" xr:uid="{16FDCA5C-E43F-4C6F-8E26-23B8BA460683}"/>
    <cellStyle name="Millares 7 2 2 2 2 2 7" xfId="21416" xr:uid="{B141BDC6-FD72-4FF3-BB57-4AE73624EF29}"/>
    <cellStyle name="Millares 7 2 2 2 2 3" xfId="4454" xr:uid="{00000000-0005-0000-0000-0000181C0000}"/>
    <cellStyle name="Millares 7 2 2 2 2 3 2" xfId="6643" xr:uid="{00000000-0005-0000-0000-0000191C0000}"/>
    <cellStyle name="Millares 7 2 2 2 2 3 2 2" xfId="11020" xr:uid="{00000000-0005-0000-0000-00001A1C0000}"/>
    <cellStyle name="Millares 7 2 2 2 2 3 2 2 2" xfId="19773" xr:uid="{5784ED52-57E3-499C-869E-366F56C00EE5}"/>
    <cellStyle name="Millares 7 2 2 2 2 3 2 2 2 2" xfId="54783" xr:uid="{268EF561-3B04-4435-B00E-71D654789CC7}"/>
    <cellStyle name="Millares 7 2 2 2 2 3 2 2 2 3" xfId="37278" xr:uid="{5056FF5A-BD01-4AE8-B183-B70625197471}"/>
    <cellStyle name="Millares 7 2 2 2 2 3 2 2 3" xfId="46031" xr:uid="{F535B97D-2ED9-4866-8BDF-87E02274A8DD}"/>
    <cellStyle name="Millares 7 2 2 2 2 3 2 2 4" xfId="28526" xr:uid="{044182B7-E0CD-4EBB-97ED-1433FF4A5F58}"/>
    <cellStyle name="Millares 7 2 2 2 2 3 2 3" xfId="15397" xr:uid="{142503FB-0785-430D-9670-E9C3A5548465}"/>
    <cellStyle name="Millares 7 2 2 2 2 3 2 3 2" xfId="50407" xr:uid="{8A6D1DDF-FD06-4D93-A154-499D1AB1057B}"/>
    <cellStyle name="Millares 7 2 2 2 2 3 2 3 3" xfId="32902" xr:uid="{9367A2BC-3833-42D8-B061-D7CB0934CEA7}"/>
    <cellStyle name="Millares 7 2 2 2 2 3 2 4" xfId="41655" xr:uid="{C4FA56C0-E6ED-4704-AC6B-9AB53CB2C24F}"/>
    <cellStyle name="Millares 7 2 2 2 2 3 2 5" xfId="24150" xr:uid="{CCDFE0D5-017C-40F0-9F17-1638D05AAF18}"/>
    <cellStyle name="Millares 7 2 2 2 2 3 3" xfId="8832" xr:uid="{00000000-0005-0000-0000-00001B1C0000}"/>
    <cellStyle name="Millares 7 2 2 2 2 3 3 2" xfId="17585" xr:uid="{D99B20FE-69B8-41EB-96FE-FE9A46EEEBDE}"/>
    <cellStyle name="Millares 7 2 2 2 2 3 3 2 2" xfId="52595" xr:uid="{9811CDD8-E672-4344-A1F7-906D909B986B}"/>
    <cellStyle name="Millares 7 2 2 2 2 3 3 2 3" xfId="35090" xr:uid="{E28E76E1-C682-421D-B1B9-6A841C13F03C}"/>
    <cellStyle name="Millares 7 2 2 2 2 3 3 3" xfId="43843" xr:uid="{74965C8D-3D1A-4872-ABC9-CC55C0E77C07}"/>
    <cellStyle name="Millares 7 2 2 2 2 3 3 4" xfId="26338" xr:uid="{D071ECF1-5899-47B5-B66C-F8D4E842A121}"/>
    <cellStyle name="Millares 7 2 2 2 2 3 4" xfId="13209" xr:uid="{52385C0E-C0FB-40CA-9645-B29D7F1465D8}"/>
    <cellStyle name="Millares 7 2 2 2 2 3 4 2" xfId="48219" xr:uid="{11D9D880-6302-4E57-B24B-C506C61398F2}"/>
    <cellStyle name="Millares 7 2 2 2 2 3 4 3" xfId="30714" xr:uid="{279AFC38-64F4-4DF1-B290-A3196367E656}"/>
    <cellStyle name="Millares 7 2 2 2 2 3 5" xfId="39467" xr:uid="{B3037A1F-2031-4FA4-9BED-ACA4247DBD42}"/>
    <cellStyle name="Millares 7 2 2 2 2 3 6" xfId="21962" xr:uid="{FA781ACC-649C-491C-A14F-2938F421C8A1}"/>
    <cellStyle name="Millares 7 2 2 2 2 4" xfId="5549" xr:uid="{00000000-0005-0000-0000-00001C1C0000}"/>
    <cellStyle name="Millares 7 2 2 2 2 4 2" xfId="9926" xr:uid="{00000000-0005-0000-0000-00001D1C0000}"/>
    <cellStyle name="Millares 7 2 2 2 2 4 2 2" xfId="18679" xr:uid="{0DEA2B49-FCFE-4F6D-BEEA-1957A73010EF}"/>
    <cellStyle name="Millares 7 2 2 2 2 4 2 2 2" xfId="53689" xr:uid="{A310D901-2D40-4B4B-AEAB-01412AE4278E}"/>
    <cellStyle name="Millares 7 2 2 2 2 4 2 2 3" xfId="36184" xr:uid="{DC4849C0-9E5D-4411-8B9E-D1F1A8A55F8A}"/>
    <cellStyle name="Millares 7 2 2 2 2 4 2 3" xfId="44937" xr:uid="{CA8C8108-8517-4E1E-A86C-0B63ADD4E0BA}"/>
    <cellStyle name="Millares 7 2 2 2 2 4 2 4" xfId="27432" xr:uid="{2A3046AC-2471-41DC-8298-6588C2A29FFE}"/>
    <cellStyle name="Millares 7 2 2 2 2 4 3" xfId="14303" xr:uid="{39C88CBB-43BB-4F32-9196-64E41B1AAA63}"/>
    <cellStyle name="Millares 7 2 2 2 2 4 3 2" xfId="49313" xr:uid="{E60CB833-4187-4D46-807A-BF43F4E9255C}"/>
    <cellStyle name="Millares 7 2 2 2 2 4 3 3" xfId="31808" xr:uid="{10DD430C-67EB-4424-A55F-7162B9FFB956}"/>
    <cellStyle name="Millares 7 2 2 2 2 4 4" xfId="40561" xr:uid="{1E7CAB33-5FD9-4782-87CD-3C7FC8F7365B}"/>
    <cellStyle name="Millares 7 2 2 2 2 4 5" xfId="23056" xr:uid="{3AD83085-50CE-4BA7-8D58-CF8F3265C1AD}"/>
    <cellStyle name="Millares 7 2 2 2 2 5" xfId="7738" xr:uid="{00000000-0005-0000-0000-00001E1C0000}"/>
    <cellStyle name="Millares 7 2 2 2 2 5 2" xfId="16491" xr:uid="{B766877F-D5E3-418F-970C-F59DD087252F}"/>
    <cellStyle name="Millares 7 2 2 2 2 5 2 2" xfId="51501" xr:uid="{FA62429F-2424-4577-8040-84C7491E7F94}"/>
    <cellStyle name="Millares 7 2 2 2 2 5 2 3" xfId="33996" xr:uid="{C79AF09B-C215-41F1-B803-D417AA434372}"/>
    <cellStyle name="Millares 7 2 2 2 2 5 3" xfId="42749" xr:uid="{745EA583-84EA-4C57-9377-A70B14F6C2C6}"/>
    <cellStyle name="Millares 7 2 2 2 2 5 4" xfId="25244" xr:uid="{ABBE1249-7C40-4A54-83AE-85AF59C1A9BD}"/>
    <cellStyle name="Millares 7 2 2 2 2 6" xfId="12115" xr:uid="{D1C44AC6-2F16-4E26-9867-C91ECE8DC5EE}"/>
    <cellStyle name="Millares 7 2 2 2 2 6 2" xfId="47125" xr:uid="{A3AD80AC-0F22-4FF4-A9E4-7B4A22F7E049}"/>
    <cellStyle name="Millares 7 2 2 2 2 6 3" xfId="29620" xr:uid="{1A8462C5-3A56-4CB4-AB95-22001BFABC28}"/>
    <cellStyle name="Millares 7 2 2 2 2 7" xfId="38373" xr:uid="{D134B894-95EF-4A9D-A0AF-2B915E5CF5E1}"/>
    <cellStyle name="Millares 7 2 2 2 2 8" xfId="20868" xr:uid="{7F6DED2A-C73A-4DE8-8AA7-EE596E08B66D}"/>
    <cellStyle name="Millares 7 2 2 2 3" xfId="3632" xr:uid="{00000000-0005-0000-0000-00001F1C0000}"/>
    <cellStyle name="Millares 7 2 2 2 3 2" xfId="4728" xr:uid="{00000000-0005-0000-0000-0000201C0000}"/>
    <cellStyle name="Millares 7 2 2 2 3 2 2" xfId="6917" xr:uid="{00000000-0005-0000-0000-0000211C0000}"/>
    <cellStyle name="Millares 7 2 2 2 3 2 2 2" xfId="11294" xr:uid="{00000000-0005-0000-0000-0000221C0000}"/>
    <cellStyle name="Millares 7 2 2 2 3 2 2 2 2" xfId="20047" xr:uid="{EAA6EFD5-0322-427D-A302-D97351E8DC60}"/>
    <cellStyle name="Millares 7 2 2 2 3 2 2 2 2 2" xfId="55057" xr:uid="{2C790CD6-3AD9-4EB0-907F-594D9E6475E6}"/>
    <cellStyle name="Millares 7 2 2 2 3 2 2 2 2 3" xfId="37552" xr:uid="{5ED0E052-624C-43F1-B2C7-E3D68497C76C}"/>
    <cellStyle name="Millares 7 2 2 2 3 2 2 2 3" xfId="46305" xr:uid="{0020B803-2AA9-42CB-870A-32AF8B87AFC5}"/>
    <cellStyle name="Millares 7 2 2 2 3 2 2 2 4" xfId="28800" xr:uid="{18BAD589-B292-495C-A8CE-DCDADD553FD4}"/>
    <cellStyle name="Millares 7 2 2 2 3 2 2 3" xfId="15671" xr:uid="{D264F714-C007-4FB0-8C9F-61078332BC9F}"/>
    <cellStyle name="Millares 7 2 2 2 3 2 2 3 2" xfId="50681" xr:uid="{7F34B672-DCF3-49D1-ADDD-49249ACB4693}"/>
    <cellStyle name="Millares 7 2 2 2 3 2 2 3 3" xfId="33176" xr:uid="{EC3A1504-3DC7-43F3-A13F-ACBF349C09D2}"/>
    <cellStyle name="Millares 7 2 2 2 3 2 2 4" xfId="41929" xr:uid="{62C07421-0ABB-4A60-AD43-BCAB01FC6096}"/>
    <cellStyle name="Millares 7 2 2 2 3 2 2 5" xfId="24424" xr:uid="{8DCBB1F2-068C-4A09-A7E4-403E57DD35B4}"/>
    <cellStyle name="Millares 7 2 2 2 3 2 3" xfId="9106" xr:uid="{00000000-0005-0000-0000-0000231C0000}"/>
    <cellStyle name="Millares 7 2 2 2 3 2 3 2" xfId="17859" xr:uid="{FD230B27-449A-4F10-9DF1-A1731870AB92}"/>
    <cellStyle name="Millares 7 2 2 2 3 2 3 2 2" xfId="52869" xr:uid="{ABB6E699-8C30-4B09-94C1-35F92800ED87}"/>
    <cellStyle name="Millares 7 2 2 2 3 2 3 2 3" xfId="35364" xr:uid="{105A3DA6-D583-482E-9927-75405379F8D0}"/>
    <cellStyle name="Millares 7 2 2 2 3 2 3 3" xfId="44117" xr:uid="{2479B227-931B-4177-BE39-A8F4682B5A6D}"/>
    <cellStyle name="Millares 7 2 2 2 3 2 3 4" xfId="26612" xr:uid="{A39B92FE-65BB-4794-9382-B27DB7C3F51C}"/>
    <cellStyle name="Millares 7 2 2 2 3 2 4" xfId="13483" xr:uid="{D22D6505-2BCF-4AE9-B2D8-3BB9F8EB8FE2}"/>
    <cellStyle name="Millares 7 2 2 2 3 2 4 2" xfId="48493" xr:uid="{EEEFDB34-4D19-4C55-9D75-C8B6A50F974C}"/>
    <cellStyle name="Millares 7 2 2 2 3 2 4 3" xfId="30988" xr:uid="{1BA0EE6F-762F-4672-83BD-443294D4EEE1}"/>
    <cellStyle name="Millares 7 2 2 2 3 2 5" xfId="39741" xr:uid="{4DCA6004-F1CF-4334-8902-FDCF9B8B1F17}"/>
    <cellStyle name="Millares 7 2 2 2 3 2 6" xfId="22236" xr:uid="{1A817125-9D96-4559-A288-5E70E61488D2}"/>
    <cellStyle name="Millares 7 2 2 2 3 3" xfId="5823" xr:uid="{00000000-0005-0000-0000-0000241C0000}"/>
    <cellStyle name="Millares 7 2 2 2 3 3 2" xfId="10200" xr:uid="{00000000-0005-0000-0000-0000251C0000}"/>
    <cellStyle name="Millares 7 2 2 2 3 3 2 2" xfId="18953" xr:uid="{C9A21E69-91C8-48C0-B631-E44918F50055}"/>
    <cellStyle name="Millares 7 2 2 2 3 3 2 2 2" xfId="53963" xr:uid="{B7F0C2BD-824E-4A1F-B46A-B8A307EFA214}"/>
    <cellStyle name="Millares 7 2 2 2 3 3 2 2 3" xfId="36458" xr:uid="{62BBB0D5-2AAB-4CC6-AF6D-2159BB9E02D2}"/>
    <cellStyle name="Millares 7 2 2 2 3 3 2 3" xfId="45211" xr:uid="{401F8379-C756-4315-9FFF-406A67ED458A}"/>
    <cellStyle name="Millares 7 2 2 2 3 3 2 4" xfId="27706" xr:uid="{9D3272EE-7C57-45E5-998D-D635CFB7F00E}"/>
    <cellStyle name="Millares 7 2 2 2 3 3 3" xfId="14577" xr:uid="{5F31D7E9-F5BA-4BE5-B4B8-E582DA30506E}"/>
    <cellStyle name="Millares 7 2 2 2 3 3 3 2" xfId="49587" xr:uid="{7198A576-70C8-42C6-86D1-A7087DA17A3C}"/>
    <cellStyle name="Millares 7 2 2 2 3 3 3 3" xfId="32082" xr:uid="{0DC2E60F-967E-49C7-BD0D-8D53E1F0A91B}"/>
    <cellStyle name="Millares 7 2 2 2 3 3 4" xfId="40835" xr:uid="{B4C536C9-C65A-4F08-B379-82DEAEFF8395}"/>
    <cellStyle name="Millares 7 2 2 2 3 3 5" xfId="23330" xr:uid="{183863D4-9022-4F59-A5F8-313B2F95DD99}"/>
    <cellStyle name="Millares 7 2 2 2 3 4" xfId="8012" xr:uid="{00000000-0005-0000-0000-0000261C0000}"/>
    <cellStyle name="Millares 7 2 2 2 3 4 2" xfId="16765" xr:uid="{06B4D86A-660A-4012-B38B-787A0DAD56AB}"/>
    <cellStyle name="Millares 7 2 2 2 3 4 2 2" xfId="51775" xr:uid="{A0CC577A-2E13-4CDA-B265-A2FF55D6FDFD}"/>
    <cellStyle name="Millares 7 2 2 2 3 4 2 3" xfId="34270" xr:uid="{7D5FFF31-6F8B-4382-8BB5-D5426048980C}"/>
    <cellStyle name="Millares 7 2 2 2 3 4 3" xfId="43023" xr:uid="{0BC3F360-3A70-4028-BA4A-F7BEAA988E78}"/>
    <cellStyle name="Millares 7 2 2 2 3 4 4" xfId="25518" xr:uid="{2ACC34FA-5E58-4A28-B351-767AD165C272}"/>
    <cellStyle name="Millares 7 2 2 2 3 5" xfId="12389" xr:uid="{7DC05403-56B6-4DB7-8291-29C25A9F5AB0}"/>
    <cellStyle name="Millares 7 2 2 2 3 5 2" xfId="47399" xr:uid="{49D2B449-846D-471F-884B-D7FB2A5E2BF9}"/>
    <cellStyle name="Millares 7 2 2 2 3 5 3" xfId="29894" xr:uid="{5125A283-2C44-4ABF-BB8F-570D663D2383}"/>
    <cellStyle name="Millares 7 2 2 2 3 6" xfId="38647" xr:uid="{A1449222-4E12-4144-848E-A1963EE8ED9A}"/>
    <cellStyle name="Millares 7 2 2 2 3 7" xfId="21142" xr:uid="{8319C518-D60B-483D-8D62-3980C7569E1E}"/>
    <cellStyle name="Millares 7 2 2 2 4" xfId="4180" xr:uid="{00000000-0005-0000-0000-0000271C0000}"/>
    <cellStyle name="Millares 7 2 2 2 4 2" xfId="6369" xr:uid="{00000000-0005-0000-0000-0000281C0000}"/>
    <cellStyle name="Millares 7 2 2 2 4 2 2" xfId="10746" xr:uid="{00000000-0005-0000-0000-0000291C0000}"/>
    <cellStyle name="Millares 7 2 2 2 4 2 2 2" xfId="19499" xr:uid="{FB86719B-E556-4C7E-98FF-0F96A7DA673F}"/>
    <cellStyle name="Millares 7 2 2 2 4 2 2 2 2" xfId="54509" xr:uid="{1C0753CC-0E17-4E28-9B75-0883D6715A40}"/>
    <cellStyle name="Millares 7 2 2 2 4 2 2 2 3" xfId="37004" xr:uid="{1DE05A74-A15E-45AE-B2F0-E7288D73A2E7}"/>
    <cellStyle name="Millares 7 2 2 2 4 2 2 3" xfId="45757" xr:uid="{4C348BF0-B9C1-45DC-8262-32CFFCE216B7}"/>
    <cellStyle name="Millares 7 2 2 2 4 2 2 4" xfId="28252" xr:uid="{ADBE41BF-6176-4EAA-9E0E-0BC6112EDECA}"/>
    <cellStyle name="Millares 7 2 2 2 4 2 3" xfId="15123" xr:uid="{66E06FBB-607C-4BF3-BD3F-0B0CBEA2EFDC}"/>
    <cellStyle name="Millares 7 2 2 2 4 2 3 2" xfId="50133" xr:uid="{20E3FE1E-E61A-4383-ADCF-8278F25FCA5C}"/>
    <cellStyle name="Millares 7 2 2 2 4 2 3 3" xfId="32628" xr:uid="{2CC6E01B-207B-41FF-88BF-AB3369214623}"/>
    <cellStyle name="Millares 7 2 2 2 4 2 4" xfId="41381" xr:uid="{45E63239-AB4D-4CFB-9FE2-34612EEEBD48}"/>
    <cellStyle name="Millares 7 2 2 2 4 2 5" xfId="23876" xr:uid="{7532A50B-7015-4D5C-A750-5824BBC05756}"/>
    <cellStyle name="Millares 7 2 2 2 4 3" xfId="8558" xr:uid="{00000000-0005-0000-0000-00002A1C0000}"/>
    <cellStyle name="Millares 7 2 2 2 4 3 2" xfId="17311" xr:uid="{5FF85828-EF15-4FEA-9186-5CC93B4A8AB3}"/>
    <cellStyle name="Millares 7 2 2 2 4 3 2 2" xfId="52321" xr:uid="{53E2A972-26A6-4A56-B31D-A67FC8861918}"/>
    <cellStyle name="Millares 7 2 2 2 4 3 2 3" xfId="34816" xr:uid="{CD08A65E-6CAA-4400-9C26-5DF206C42BCD}"/>
    <cellStyle name="Millares 7 2 2 2 4 3 3" xfId="43569" xr:uid="{E0A2B2E5-6799-46C4-85FF-B09C4A181191}"/>
    <cellStyle name="Millares 7 2 2 2 4 3 4" xfId="26064" xr:uid="{9C6AF102-85EC-4431-A453-5F37B0F10131}"/>
    <cellStyle name="Millares 7 2 2 2 4 4" xfId="12935" xr:uid="{BCC70720-9A8A-481A-8103-E64D05049913}"/>
    <cellStyle name="Millares 7 2 2 2 4 4 2" xfId="47945" xr:uid="{EC537037-8FFC-4E93-AEF2-A2E2A54C3816}"/>
    <cellStyle name="Millares 7 2 2 2 4 4 3" xfId="30440" xr:uid="{2477AEE2-1915-4512-BD49-A175A2170CA5}"/>
    <cellStyle name="Millares 7 2 2 2 4 5" xfId="39193" xr:uid="{0A9EB2DC-2B93-468A-948D-365C79261BE1}"/>
    <cellStyle name="Millares 7 2 2 2 4 6" xfId="21688" xr:uid="{2BC11308-28AA-4D1B-8335-868C7E6313C3}"/>
    <cellStyle name="Millares 7 2 2 2 5" xfId="5275" xr:uid="{00000000-0005-0000-0000-00002B1C0000}"/>
    <cellStyle name="Millares 7 2 2 2 5 2" xfId="9652" xr:uid="{00000000-0005-0000-0000-00002C1C0000}"/>
    <cellStyle name="Millares 7 2 2 2 5 2 2" xfId="18405" xr:uid="{8CC8CFE1-D63D-4771-88F5-3A839170AC41}"/>
    <cellStyle name="Millares 7 2 2 2 5 2 2 2" xfId="53415" xr:uid="{D4F21269-DBC2-4137-A01E-323020A4116E}"/>
    <cellStyle name="Millares 7 2 2 2 5 2 2 3" xfId="35910" xr:uid="{8CBEAF6A-FC2B-46F6-946E-B5D078D8A65F}"/>
    <cellStyle name="Millares 7 2 2 2 5 2 3" xfId="44663" xr:uid="{DC0F17E5-EF7E-40B3-AE05-3178AD5B376E}"/>
    <cellStyle name="Millares 7 2 2 2 5 2 4" xfId="27158" xr:uid="{A6FD7D27-A861-40E0-AA6C-249E6D98EBD4}"/>
    <cellStyle name="Millares 7 2 2 2 5 3" xfId="14029" xr:uid="{CD284DE9-775C-44B7-B75D-709774552184}"/>
    <cellStyle name="Millares 7 2 2 2 5 3 2" xfId="49039" xr:uid="{3DE3E650-9A52-4D04-9A44-5ECFF9C58D9D}"/>
    <cellStyle name="Millares 7 2 2 2 5 3 3" xfId="31534" xr:uid="{7FB04969-D17A-4593-A46F-073E3E6BD20D}"/>
    <cellStyle name="Millares 7 2 2 2 5 4" xfId="40287" xr:uid="{E2755D84-14EE-4C77-97A3-4325E1F10EBC}"/>
    <cellStyle name="Millares 7 2 2 2 5 5" xfId="22782" xr:uid="{8326CDEC-6C13-4104-B079-3AD524889AE5}"/>
    <cellStyle name="Millares 7 2 2 2 6" xfId="7464" xr:uid="{00000000-0005-0000-0000-00002D1C0000}"/>
    <cellStyle name="Millares 7 2 2 2 6 2" xfId="16217" xr:uid="{415CFB2F-7317-492B-B98B-3D4202A65365}"/>
    <cellStyle name="Millares 7 2 2 2 6 2 2" xfId="51227" xr:uid="{6879F3F4-8992-430A-B489-536E4AAAB374}"/>
    <cellStyle name="Millares 7 2 2 2 6 2 3" xfId="33722" xr:uid="{42896F96-BE18-4857-A531-CCBBD1383B23}"/>
    <cellStyle name="Millares 7 2 2 2 6 3" xfId="42475" xr:uid="{3D9DAF5C-37B3-4348-9FEA-6BFEBEF125D7}"/>
    <cellStyle name="Millares 7 2 2 2 6 4" xfId="24970" xr:uid="{9AE259B7-FAFD-4E53-8960-37B5A2A03233}"/>
    <cellStyle name="Millares 7 2 2 2 7" xfId="11841" xr:uid="{145634A3-F560-486D-8246-FBFB9D3C7528}"/>
    <cellStyle name="Millares 7 2 2 2 7 2" xfId="46851" xr:uid="{E6514009-03C5-4D0F-A809-09A652E2A5DD}"/>
    <cellStyle name="Millares 7 2 2 2 7 3" xfId="29346" xr:uid="{72E69FD3-6E54-447D-B20A-0287D4D6D743}"/>
    <cellStyle name="Millares 7 2 2 2 8" xfId="38099" xr:uid="{3ED36CAA-ECA9-48E6-AFDA-925FA794B941}"/>
    <cellStyle name="Millares 7 2 2 2 9" xfId="20594" xr:uid="{E297B4AF-07EF-4A04-8C15-231E4DF12D5F}"/>
    <cellStyle name="Millares 7 2 2 3" xfId="3241" xr:uid="{00000000-0005-0000-0000-00002E1C0000}"/>
    <cellStyle name="Millares 7 2 2 3 2" xfId="3794" xr:uid="{00000000-0005-0000-0000-00002F1C0000}"/>
    <cellStyle name="Millares 7 2 2 3 2 2" xfId="4890" xr:uid="{00000000-0005-0000-0000-0000301C0000}"/>
    <cellStyle name="Millares 7 2 2 3 2 2 2" xfId="7079" xr:uid="{00000000-0005-0000-0000-0000311C0000}"/>
    <cellStyle name="Millares 7 2 2 3 2 2 2 2" xfId="11456" xr:uid="{00000000-0005-0000-0000-0000321C0000}"/>
    <cellStyle name="Millares 7 2 2 3 2 2 2 2 2" xfId="20209" xr:uid="{EDB81730-2FAE-4C8E-BE3E-0CF94E9C794A}"/>
    <cellStyle name="Millares 7 2 2 3 2 2 2 2 2 2" xfId="55219" xr:uid="{15E92A85-4ACD-436B-A4F3-AB13EC28D225}"/>
    <cellStyle name="Millares 7 2 2 3 2 2 2 2 2 3" xfId="37714" xr:uid="{7BE39A31-ED9C-4E6B-9681-891DF52D8776}"/>
    <cellStyle name="Millares 7 2 2 3 2 2 2 2 3" xfId="46467" xr:uid="{679FC622-B0D2-4B79-9BB6-A1EB12F718DF}"/>
    <cellStyle name="Millares 7 2 2 3 2 2 2 2 4" xfId="28962" xr:uid="{E621ABC5-5A89-4028-8B33-F743B4BDCE18}"/>
    <cellStyle name="Millares 7 2 2 3 2 2 2 3" xfId="15833" xr:uid="{5F58F635-E2FA-4208-9843-1F58A1CEA05B}"/>
    <cellStyle name="Millares 7 2 2 3 2 2 2 3 2" xfId="50843" xr:uid="{25D1BC6F-D098-4195-87E1-29E0A4879BF3}"/>
    <cellStyle name="Millares 7 2 2 3 2 2 2 3 3" xfId="33338" xr:uid="{A4FB7263-D32D-48A8-97CD-34241B454A14}"/>
    <cellStyle name="Millares 7 2 2 3 2 2 2 4" xfId="42091" xr:uid="{6973054D-0C09-4EED-904E-6FAE0C69891A}"/>
    <cellStyle name="Millares 7 2 2 3 2 2 2 5" xfId="24586" xr:uid="{C48EC09B-56C6-4005-A8F2-33F76911E137}"/>
    <cellStyle name="Millares 7 2 2 3 2 2 3" xfId="9268" xr:uid="{00000000-0005-0000-0000-0000331C0000}"/>
    <cellStyle name="Millares 7 2 2 3 2 2 3 2" xfId="18021" xr:uid="{8A0A2F96-225A-4DB2-A2A1-DE254A4B2CC3}"/>
    <cellStyle name="Millares 7 2 2 3 2 2 3 2 2" xfId="53031" xr:uid="{EA247DEA-3288-4EA9-87A3-E9AEFCEE18FA}"/>
    <cellStyle name="Millares 7 2 2 3 2 2 3 2 3" xfId="35526" xr:uid="{51121DDD-87A0-4BC8-BFD4-799D9774CA62}"/>
    <cellStyle name="Millares 7 2 2 3 2 2 3 3" xfId="44279" xr:uid="{36770F6B-CA05-46F2-9A07-3D2512AB33EF}"/>
    <cellStyle name="Millares 7 2 2 3 2 2 3 4" xfId="26774" xr:uid="{C1EF10EB-9920-479C-9729-756144F2BA3E}"/>
    <cellStyle name="Millares 7 2 2 3 2 2 4" xfId="13645" xr:uid="{C6B6E8DC-B46C-4C21-A12D-7347F8201B54}"/>
    <cellStyle name="Millares 7 2 2 3 2 2 4 2" xfId="48655" xr:uid="{2ADEC378-BEAE-4657-A56D-6ACA19F38026}"/>
    <cellStyle name="Millares 7 2 2 3 2 2 4 3" xfId="31150" xr:uid="{3BC364C3-F05E-4880-94FC-B77076DCC7FB}"/>
    <cellStyle name="Millares 7 2 2 3 2 2 5" xfId="39903" xr:uid="{8A63929E-3BE4-4AC4-8938-BA8C0BAE703B}"/>
    <cellStyle name="Millares 7 2 2 3 2 2 6" xfId="22398" xr:uid="{237EC8DB-823E-492C-87E9-A4D0326598AF}"/>
    <cellStyle name="Millares 7 2 2 3 2 3" xfId="5985" xr:uid="{00000000-0005-0000-0000-0000341C0000}"/>
    <cellStyle name="Millares 7 2 2 3 2 3 2" xfId="10362" xr:uid="{00000000-0005-0000-0000-0000351C0000}"/>
    <cellStyle name="Millares 7 2 2 3 2 3 2 2" xfId="19115" xr:uid="{06C2F9F8-FA32-4F47-A478-8A8BDEED54F5}"/>
    <cellStyle name="Millares 7 2 2 3 2 3 2 2 2" xfId="54125" xr:uid="{5151882C-2787-438F-989D-851A13638A19}"/>
    <cellStyle name="Millares 7 2 2 3 2 3 2 2 3" xfId="36620" xr:uid="{AD89C73E-2EC2-46D4-9FED-E34477282757}"/>
    <cellStyle name="Millares 7 2 2 3 2 3 2 3" xfId="45373" xr:uid="{4ADB7E5C-B90D-4992-BF51-BC552EF27AEA}"/>
    <cellStyle name="Millares 7 2 2 3 2 3 2 4" xfId="27868" xr:uid="{5193210B-6140-47EB-9D11-59F77C8AE3E0}"/>
    <cellStyle name="Millares 7 2 2 3 2 3 3" xfId="14739" xr:uid="{998F1C22-64AF-40C6-81FD-60D777E29687}"/>
    <cellStyle name="Millares 7 2 2 3 2 3 3 2" xfId="49749" xr:uid="{EDA67D0B-919F-4122-B8C4-51A4F2CCAAC0}"/>
    <cellStyle name="Millares 7 2 2 3 2 3 3 3" xfId="32244" xr:uid="{6F1D4DFD-5C5F-4B80-B539-564F3E94A5B7}"/>
    <cellStyle name="Millares 7 2 2 3 2 3 4" xfId="40997" xr:uid="{98A2A2C7-8499-49CE-9892-A2A887A8E821}"/>
    <cellStyle name="Millares 7 2 2 3 2 3 5" xfId="23492" xr:uid="{45CD9B45-5D91-4D6F-BA59-3DC4309D7BB2}"/>
    <cellStyle name="Millares 7 2 2 3 2 4" xfId="8174" xr:uid="{00000000-0005-0000-0000-0000361C0000}"/>
    <cellStyle name="Millares 7 2 2 3 2 4 2" xfId="16927" xr:uid="{4F1C06B8-9D4F-4952-BF01-3D6EADE47DE7}"/>
    <cellStyle name="Millares 7 2 2 3 2 4 2 2" xfId="51937" xr:uid="{8963B455-8E7B-46A8-BD3C-FB3C6A59441C}"/>
    <cellStyle name="Millares 7 2 2 3 2 4 2 3" xfId="34432" xr:uid="{F43A71D8-DC8F-44CA-AE6B-C53544C0C42C}"/>
    <cellStyle name="Millares 7 2 2 3 2 4 3" xfId="43185" xr:uid="{C0B00981-DF3C-40F4-AA3E-9F163F2CC955}"/>
    <cellStyle name="Millares 7 2 2 3 2 4 4" xfId="25680" xr:uid="{9BCDE6D4-C8B9-44FC-A278-A3513D816396}"/>
    <cellStyle name="Millares 7 2 2 3 2 5" xfId="12551" xr:uid="{A41C7866-9A88-40C3-BD75-F5A028ABE866}"/>
    <cellStyle name="Millares 7 2 2 3 2 5 2" xfId="47561" xr:uid="{45B65B72-83C1-4AF7-B619-B6E0B9BAFDAE}"/>
    <cellStyle name="Millares 7 2 2 3 2 5 3" xfId="30056" xr:uid="{FBB33EDB-D87D-43CB-9163-6853D20EA43F}"/>
    <cellStyle name="Millares 7 2 2 3 2 6" xfId="38809" xr:uid="{7250A3DA-0C3D-46BF-A202-CE9573E73E0E}"/>
    <cellStyle name="Millares 7 2 2 3 2 7" xfId="21304" xr:uid="{A0B18C9A-8A4A-4DF1-8F64-29DEE8CE6F20}"/>
    <cellStyle name="Millares 7 2 2 3 3" xfId="4342" xr:uid="{00000000-0005-0000-0000-0000371C0000}"/>
    <cellStyle name="Millares 7 2 2 3 3 2" xfId="6531" xr:uid="{00000000-0005-0000-0000-0000381C0000}"/>
    <cellStyle name="Millares 7 2 2 3 3 2 2" xfId="10908" xr:uid="{00000000-0005-0000-0000-0000391C0000}"/>
    <cellStyle name="Millares 7 2 2 3 3 2 2 2" xfId="19661" xr:uid="{79E5FB51-9C4A-4650-92B7-1D98464E9EF9}"/>
    <cellStyle name="Millares 7 2 2 3 3 2 2 2 2" xfId="54671" xr:uid="{4A955C95-AE67-4758-9C15-23C952029A0E}"/>
    <cellStyle name="Millares 7 2 2 3 3 2 2 2 3" xfId="37166" xr:uid="{31BBE393-4377-45B7-85AF-FEFA0B093F3B}"/>
    <cellStyle name="Millares 7 2 2 3 3 2 2 3" xfId="45919" xr:uid="{D41BAEC3-CDBD-41A5-9291-A45D86215467}"/>
    <cellStyle name="Millares 7 2 2 3 3 2 2 4" xfId="28414" xr:uid="{FA760144-9AAC-48F7-99D4-1523A6FCA673}"/>
    <cellStyle name="Millares 7 2 2 3 3 2 3" xfId="15285" xr:uid="{0D082E8C-045B-4486-A157-656EB85410B7}"/>
    <cellStyle name="Millares 7 2 2 3 3 2 3 2" xfId="50295" xr:uid="{EE54A7F6-A326-4BE3-B401-AD40C9772116}"/>
    <cellStyle name="Millares 7 2 2 3 3 2 3 3" xfId="32790" xr:uid="{2E7C8469-F9FC-4B71-B582-6C3A3F9FF3B8}"/>
    <cellStyle name="Millares 7 2 2 3 3 2 4" xfId="41543" xr:uid="{E30BAC88-E378-4C1D-B66E-C09A9A24649B}"/>
    <cellStyle name="Millares 7 2 2 3 3 2 5" xfId="24038" xr:uid="{61C71564-7489-413F-B8F7-ED9C71ED0BFF}"/>
    <cellStyle name="Millares 7 2 2 3 3 3" xfId="8720" xr:uid="{00000000-0005-0000-0000-00003A1C0000}"/>
    <cellStyle name="Millares 7 2 2 3 3 3 2" xfId="17473" xr:uid="{C6CD1E28-6ED1-4F76-8550-478FC7BCD01D}"/>
    <cellStyle name="Millares 7 2 2 3 3 3 2 2" xfId="52483" xr:uid="{096A40C4-B0BE-490A-A19C-45B45CAA4AAA}"/>
    <cellStyle name="Millares 7 2 2 3 3 3 2 3" xfId="34978" xr:uid="{EA05B8F7-BDC1-4903-954F-F625D642233C}"/>
    <cellStyle name="Millares 7 2 2 3 3 3 3" xfId="43731" xr:uid="{71714547-B312-4100-9565-D92B46A32549}"/>
    <cellStyle name="Millares 7 2 2 3 3 3 4" xfId="26226" xr:uid="{7A62622E-F0CC-44B2-8313-4B361470F334}"/>
    <cellStyle name="Millares 7 2 2 3 3 4" xfId="13097" xr:uid="{29E1C22B-F1EE-4733-A76F-EBF455B5FAA1}"/>
    <cellStyle name="Millares 7 2 2 3 3 4 2" xfId="48107" xr:uid="{22F138FE-DFB7-4664-B438-14E613D60B5C}"/>
    <cellStyle name="Millares 7 2 2 3 3 4 3" xfId="30602" xr:uid="{1224E961-7270-4DF2-B5DB-451FB9A16EE5}"/>
    <cellStyle name="Millares 7 2 2 3 3 5" xfId="39355" xr:uid="{B48A44F2-4A4A-4A7F-A9A3-AEEE4D40E30E}"/>
    <cellStyle name="Millares 7 2 2 3 3 6" xfId="21850" xr:uid="{85FD9CB1-D00C-4B67-9AD6-9490DD84C543}"/>
    <cellStyle name="Millares 7 2 2 3 4" xfId="5437" xr:uid="{00000000-0005-0000-0000-00003B1C0000}"/>
    <cellStyle name="Millares 7 2 2 3 4 2" xfId="9814" xr:uid="{00000000-0005-0000-0000-00003C1C0000}"/>
    <cellStyle name="Millares 7 2 2 3 4 2 2" xfId="18567" xr:uid="{8CCADC1A-EEAD-4D4D-A0C2-7EFF7A97C380}"/>
    <cellStyle name="Millares 7 2 2 3 4 2 2 2" xfId="53577" xr:uid="{96431303-6263-4631-B615-BB2857204F68}"/>
    <cellStyle name="Millares 7 2 2 3 4 2 2 3" xfId="36072" xr:uid="{8505A967-813A-4A44-B4CB-DEB4047FC875}"/>
    <cellStyle name="Millares 7 2 2 3 4 2 3" xfId="44825" xr:uid="{30777010-8A4B-429A-8E20-B68F0A00162E}"/>
    <cellStyle name="Millares 7 2 2 3 4 2 4" xfId="27320" xr:uid="{94A3227C-1AA4-499A-9B50-A2E9C6E37597}"/>
    <cellStyle name="Millares 7 2 2 3 4 3" xfId="14191" xr:uid="{649083D5-C8FE-4BA1-8A01-A2EB3E335678}"/>
    <cellStyle name="Millares 7 2 2 3 4 3 2" xfId="49201" xr:uid="{3797F357-2CF1-47A7-8872-9EB84B7D2613}"/>
    <cellStyle name="Millares 7 2 2 3 4 3 3" xfId="31696" xr:uid="{1D8E24B3-F256-475D-B43D-63B0298E53D5}"/>
    <cellStyle name="Millares 7 2 2 3 4 4" xfId="40449" xr:uid="{A527D581-42D8-4CF4-A9AE-69965BA525C2}"/>
    <cellStyle name="Millares 7 2 2 3 4 5" xfId="22944" xr:uid="{E54D96CC-E7C8-40C3-BC17-D41E20F14687}"/>
    <cellStyle name="Millares 7 2 2 3 5" xfId="7626" xr:uid="{00000000-0005-0000-0000-00003D1C0000}"/>
    <cellStyle name="Millares 7 2 2 3 5 2" xfId="16379" xr:uid="{516346F9-F2E0-487D-A4A2-E61B99FF3FB0}"/>
    <cellStyle name="Millares 7 2 2 3 5 2 2" xfId="51389" xr:uid="{C5BF374A-E36C-41C4-A63A-02ED46A455B4}"/>
    <cellStyle name="Millares 7 2 2 3 5 2 3" xfId="33884" xr:uid="{2A982289-05B0-4DE5-BA7B-1128B2705FF2}"/>
    <cellStyle name="Millares 7 2 2 3 5 3" xfId="42637" xr:uid="{4624B26A-418C-4466-81B7-B215EAC03133}"/>
    <cellStyle name="Millares 7 2 2 3 5 4" xfId="25132" xr:uid="{820F26CB-8CD8-461D-8759-2708DA61B28F}"/>
    <cellStyle name="Millares 7 2 2 3 6" xfId="12003" xr:uid="{F12A7282-003D-4E8F-8A42-FB8D7E65EFF8}"/>
    <cellStyle name="Millares 7 2 2 3 6 2" xfId="47013" xr:uid="{B2F32D13-DC02-4C4C-A611-9B5B8E4F5B50}"/>
    <cellStyle name="Millares 7 2 2 3 6 3" xfId="29508" xr:uid="{B92E2A92-70C7-4358-9688-B42501790558}"/>
    <cellStyle name="Millares 7 2 2 3 7" xfId="38261" xr:uid="{A86922BC-36D1-41C7-9CCD-AC3DD90E00D9}"/>
    <cellStyle name="Millares 7 2 2 3 8" xfId="20756" xr:uid="{DCF9721A-2194-44D9-839A-F2A57E7B60E1}"/>
    <cellStyle name="Millares 7 2 2 4" xfId="3520" xr:uid="{00000000-0005-0000-0000-00003E1C0000}"/>
    <cellStyle name="Millares 7 2 2 4 2" xfId="4616" xr:uid="{00000000-0005-0000-0000-00003F1C0000}"/>
    <cellStyle name="Millares 7 2 2 4 2 2" xfId="6805" xr:uid="{00000000-0005-0000-0000-0000401C0000}"/>
    <cellStyle name="Millares 7 2 2 4 2 2 2" xfId="11182" xr:uid="{00000000-0005-0000-0000-0000411C0000}"/>
    <cellStyle name="Millares 7 2 2 4 2 2 2 2" xfId="19935" xr:uid="{86B69B6F-0E1C-4EF4-9312-233F34095460}"/>
    <cellStyle name="Millares 7 2 2 4 2 2 2 2 2" xfId="54945" xr:uid="{202BEB28-ABA1-425F-BEF9-3C143DE6619B}"/>
    <cellStyle name="Millares 7 2 2 4 2 2 2 2 3" xfId="37440" xr:uid="{A344295A-F128-4605-997C-579BB3AC2312}"/>
    <cellStyle name="Millares 7 2 2 4 2 2 2 3" xfId="46193" xr:uid="{42BF156E-9974-43A6-9EFF-0DA90201FCAF}"/>
    <cellStyle name="Millares 7 2 2 4 2 2 2 4" xfId="28688" xr:uid="{A34B980E-59EC-462D-BFD5-7CF18889CF6C}"/>
    <cellStyle name="Millares 7 2 2 4 2 2 3" xfId="15559" xr:uid="{129B0006-54DE-4961-9183-5904D56E196C}"/>
    <cellStyle name="Millares 7 2 2 4 2 2 3 2" xfId="50569" xr:uid="{791A3F15-CD9E-49EC-9F3C-51DD72692677}"/>
    <cellStyle name="Millares 7 2 2 4 2 2 3 3" xfId="33064" xr:uid="{22A3E42F-2A17-4D44-8186-0FA40190EB7D}"/>
    <cellStyle name="Millares 7 2 2 4 2 2 4" xfId="41817" xr:uid="{288897FA-10E0-43D8-957E-A59C745FA8F3}"/>
    <cellStyle name="Millares 7 2 2 4 2 2 5" xfId="24312" xr:uid="{3C7E5C13-6208-47F0-90CD-E76D459B081B}"/>
    <cellStyle name="Millares 7 2 2 4 2 3" xfId="8994" xr:uid="{00000000-0005-0000-0000-0000421C0000}"/>
    <cellStyle name="Millares 7 2 2 4 2 3 2" xfId="17747" xr:uid="{3C8B6A24-1D4B-4B47-A3A6-A7012E392B75}"/>
    <cellStyle name="Millares 7 2 2 4 2 3 2 2" xfId="52757" xr:uid="{93659894-2B6D-400B-BC4B-607F7F8DE599}"/>
    <cellStyle name="Millares 7 2 2 4 2 3 2 3" xfId="35252" xr:uid="{91E02B9E-13E0-4D57-9CE7-5BB97A168DBC}"/>
    <cellStyle name="Millares 7 2 2 4 2 3 3" xfId="44005" xr:uid="{8DA145D6-F83F-47E9-A5AA-031DDD1D45E6}"/>
    <cellStyle name="Millares 7 2 2 4 2 3 4" xfId="26500" xr:uid="{39DDEC3F-E866-43DE-855E-851DC07688D0}"/>
    <cellStyle name="Millares 7 2 2 4 2 4" xfId="13371" xr:uid="{8A66C5B2-0B94-4203-96AD-013921778F5A}"/>
    <cellStyle name="Millares 7 2 2 4 2 4 2" xfId="48381" xr:uid="{40CA4CE0-75F9-4BB3-9C44-D33B995D10AA}"/>
    <cellStyle name="Millares 7 2 2 4 2 4 3" xfId="30876" xr:uid="{027F746B-9DEF-4B01-A052-09CBD7DF8C04}"/>
    <cellStyle name="Millares 7 2 2 4 2 5" xfId="39629" xr:uid="{D3921EE9-58C5-41FA-B5F2-8E8B5BAF4CF6}"/>
    <cellStyle name="Millares 7 2 2 4 2 6" xfId="22124" xr:uid="{7E76DAAB-4C90-45B9-AA28-222E304F274B}"/>
    <cellStyle name="Millares 7 2 2 4 3" xfId="5711" xr:uid="{00000000-0005-0000-0000-0000431C0000}"/>
    <cellStyle name="Millares 7 2 2 4 3 2" xfId="10088" xr:uid="{00000000-0005-0000-0000-0000441C0000}"/>
    <cellStyle name="Millares 7 2 2 4 3 2 2" xfId="18841" xr:uid="{3C9EE71D-6CD0-4F1C-9B9F-B666E1EAAB19}"/>
    <cellStyle name="Millares 7 2 2 4 3 2 2 2" xfId="53851" xr:uid="{14C48F90-189E-49D8-BEA5-ADEF1D4B2BCA}"/>
    <cellStyle name="Millares 7 2 2 4 3 2 2 3" xfId="36346" xr:uid="{EEE3E817-42B4-4B31-8287-BC4039A45F4F}"/>
    <cellStyle name="Millares 7 2 2 4 3 2 3" xfId="45099" xr:uid="{2C72D0EE-A0A3-4D9F-8312-344BFA5A4049}"/>
    <cellStyle name="Millares 7 2 2 4 3 2 4" xfId="27594" xr:uid="{AACA0EA6-90C2-4E0B-9891-5054CD50741A}"/>
    <cellStyle name="Millares 7 2 2 4 3 3" xfId="14465" xr:uid="{D65DF5F5-C0D6-4869-A570-CC43B1A9F755}"/>
    <cellStyle name="Millares 7 2 2 4 3 3 2" xfId="49475" xr:uid="{65395EC9-162D-4CA0-B908-D5D01F9E9538}"/>
    <cellStyle name="Millares 7 2 2 4 3 3 3" xfId="31970" xr:uid="{9058A3D4-D8FC-4E7C-B4F5-EBC30A627DB5}"/>
    <cellStyle name="Millares 7 2 2 4 3 4" xfId="40723" xr:uid="{2533FBB1-95FE-4788-B06A-FCCDA5AC3598}"/>
    <cellStyle name="Millares 7 2 2 4 3 5" xfId="23218" xr:uid="{A267718B-D478-4438-A169-FFFF11369853}"/>
    <cellStyle name="Millares 7 2 2 4 4" xfId="7900" xr:uid="{00000000-0005-0000-0000-0000451C0000}"/>
    <cellStyle name="Millares 7 2 2 4 4 2" xfId="16653" xr:uid="{B5C081E9-0593-4015-A1A1-00FF7640ED59}"/>
    <cellStyle name="Millares 7 2 2 4 4 2 2" xfId="51663" xr:uid="{C592AE28-7EAE-445E-A894-1A23B96FC417}"/>
    <cellStyle name="Millares 7 2 2 4 4 2 3" xfId="34158" xr:uid="{4A6B8A50-E183-4843-9B7F-92357CFD3709}"/>
    <cellStyle name="Millares 7 2 2 4 4 3" xfId="42911" xr:uid="{9EC5DA76-28AC-4A29-B098-249645103F56}"/>
    <cellStyle name="Millares 7 2 2 4 4 4" xfId="25406" xr:uid="{64161A28-B255-4F49-B680-6A3A19AEC5FF}"/>
    <cellStyle name="Millares 7 2 2 4 5" xfId="12277" xr:uid="{677EAE89-E526-4BE5-982A-A5C1EA2C7D34}"/>
    <cellStyle name="Millares 7 2 2 4 5 2" xfId="47287" xr:uid="{0B4954B7-8A6B-4516-A182-542939719ED5}"/>
    <cellStyle name="Millares 7 2 2 4 5 3" xfId="29782" xr:uid="{1156B6D6-0A0B-428D-A190-7A84F50A7021}"/>
    <cellStyle name="Millares 7 2 2 4 6" xfId="38535" xr:uid="{545429DB-CAA2-464C-8925-4DA09C218D0E}"/>
    <cellStyle name="Millares 7 2 2 4 7" xfId="21030" xr:uid="{73A7DB2D-B2C9-49ED-ABBF-A31AF23C6B30}"/>
    <cellStyle name="Millares 7 2 2 5" xfId="4068" xr:uid="{00000000-0005-0000-0000-0000461C0000}"/>
    <cellStyle name="Millares 7 2 2 5 2" xfId="6257" xr:uid="{00000000-0005-0000-0000-0000471C0000}"/>
    <cellStyle name="Millares 7 2 2 5 2 2" xfId="10634" xr:uid="{00000000-0005-0000-0000-0000481C0000}"/>
    <cellStyle name="Millares 7 2 2 5 2 2 2" xfId="19387" xr:uid="{D0892ACD-5A1A-49CD-95CD-6BD39CEE72FC}"/>
    <cellStyle name="Millares 7 2 2 5 2 2 2 2" xfId="54397" xr:uid="{C518A7AD-EA79-41CD-96D3-BE9B0892A467}"/>
    <cellStyle name="Millares 7 2 2 5 2 2 2 3" xfId="36892" xr:uid="{C062DAF8-B8DF-4147-BBD5-995EC3298BE7}"/>
    <cellStyle name="Millares 7 2 2 5 2 2 3" xfId="45645" xr:uid="{1935CDF2-EAE2-4306-AD3D-49E16122C51C}"/>
    <cellStyle name="Millares 7 2 2 5 2 2 4" xfId="28140" xr:uid="{DF7440D8-CEEB-4C68-98CD-174BFE0B869E}"/>
    <cellStyle name="Millares 7 2 2 5 2 3" xfId="15011" xr:uid="{B3F21B3F-0BDA-4115-9F1D-2D1E5C52D285}"/>
    <cellStyle name="Millares 7 2 2 5 2 3 2" xfId="50021" xr:uid="{8A2D4375-A6A9-4430-8D9A-B16EDC2B013D}"/>
    <cellStyle name="Millares 7 2 2 5 2 3 3" xfId="32516" xr:uid="{A95565B5-1F92-49EC-9F7C-7F366FBFA6FF}"/>
    <cellStyle name="Millares 7 2 2 5 2 4" xfId="41269" xr:uid="{9DE6E785-774C-4494-8158-300A94461A5D}"/>
    <cellStyle name="Millares 7 2 2 5 2 5" xfId="23764" xr:uid="{39C3B4CC-7C67-43AB-911B-4340B1B5359D}"/>
    <cellStyle name="Millares 7 2 2 5 3" xfId="8446" xr:uid="{00000000-0005-0000-0000-0000491C0000}"/>
    <cellStyle name="Millares 7 2 2 5 3 2" xfId="17199" xr:uid="{91E38C89-1E7E-4D60-B6AA-93603694AFB5}"/>
    <cellStyle name="Millares 7 2 2 5 3 2 2" xfId="52209" xr:uid="{E18E23E8-C237-4A06-877C-6FC70FB3C98C}"/>
    <cellStyle name="Millares 7 2 2 5 3 2 3" xfId="34704" xr:uid="{BE470192-14CD-47A3-B60C-C9DD96B55498}"/>
    <cellStyle name="Millares 7 2 2 5 3 3" xfId="43457" xr:uid="{E3884DE9-1365-4C5F-BFB4-BBEC4CFFA81E}"/>
    <cellStyle name="Millares 7 2 2 5 3 4" xfId="25952" xr:uid="{2D42C16F-A540-46B7-897B-964BC1F27040}"/>
    <cellStyle name="Millares 7 2 2 5 4" xfId="12823" xr:uid="{3A34CF04-C18E-460E-8A0B-D51F9E9FA5A2}"/>
    <cellStyle name="Millares 7 2 2 5 4 2" xfId="47833" xr:uid="{7FAA86B5-F46E-4D1D-B559-7FEA18D8E884}"/>
    <cellStyle name="Millares 7 2 2 5 4 3" xfId="30328" xr:uid="{79411ADF-EAC9-43B1-AF62-7619DB07A5B1}"/>
    <cellStyle name="Millares 7 2 2 5 5" xfId="39081" xr:uid="{68399FF7-1537-458D-9923-8DBB04DC6D7F}"/>
    <cellStyle name="Millares 7 2 2 5 6" xfId="21576" xr:uid="{0DA10A45-EDEB-475D-A5BE-90E04AB75B63}"/>
    <cellStyle name="Millares 7 2 2 6" xfId="5163" xr:uid="{00000000-0005-0000-0000-00004A1C0000}"/>
    <cellStyle name="Millares 7 2 2 6 2" xfId="9540" xr:uid="{00000000-0005-0000-0000-00004B1C0000}"/>
    <cellStyle name="Millares 7 2 2 6 2 2" xfId="18293" xr:uid="{5CE922B9-BB21-46F0-B8E0-C0FC92D9BAEC}"/>
    <cellStyle name="Millares 7 2 2 6 2 2 2" xfId="53303" xr:uid="{96100D17-E643-48B4-B60A-DFE08C269FAF}"/>
    <cellStyle name="Millares 7 2 2 6 2 2 3" xfId="35798" xr:uid="{0375A67B-6D8D-4D24-B563-BFA29B225E9A}"/>
    <cellStyle name="Millares 7 2 2 6 2 3" xfId="44551" xr:uid="{7D82A080-FF56-48B0-985E-255CDB72F34F}"/>
    <cellStyle name="Millares 7 2 2 6 2 4" xfId="27046" xr:uid="{69E8D5DD-9DD9-48C4-8416-FF4DB63AFC46}"/>
    <cellStyle name="Millares 7 2 2 6 3" xfId="13917" xr:uid="{AB355144-EA10-4903-9203-41E2D86D38B8}"/>
    <cellStyle name="Millares 7 2 2 6 3 2" xfId="48927" xr:uid="{634C9F7B-B074-47A3-8A19-E229FD0250A5}"/>
    <cellStyle name="Millares 7 2 2 6 3 3" xfId="31422" xr:uid="{E59BAE52-9B0D-4E5F-8678-971F370117F3}"/>
    <cellStyle name="Millares 7 2 2 6 4" xfId="40175" xr:uid="{0AB8CF71-8E34-421C-8149-46BD408B167E}"/>
    <cellStyle name="Millares 7 2 2 6 5" xfId="22670" xr:uid="{C21C74AB-AE89-4F77-96EA-FE9E664A1081}"/>
    <cellStyle name="Millares 7 2 2 7" xfId="7352" xr:uid="{00000000-0005-0000-0000-00004C1C0000}"/>
    <cellStyle name="Millares 7 2 2 7 2" xfId="16105" xr:uid="{A6A22F24-7DFC-4CCE-B6F6-24D88918C856}"/>
    <cellStyle name="Millares 7 2 2 7 2 2" xfId="51115" xr:uid="{4C152CA4-F1A6-4446-A830-6F861F368AC4}"/>
    <cellStyle name="Millares 7 2 2 7 2 3" xfId="33610" xr:uid="{55C9C013-28DC-4B44-A35F-2F3D618B4D17}"/>
    <cellStyle name="Millares 7 2 2 7 3" xfId="42363" xr:uid="{753332BF-260C-4F33-AF50-8820A5D9FEC8}"/>
    <cellStyle name="Millares 7 2 2 7 4" xfId="24858" xr:uid="{C50A9D2B-C1FE-459C-99D1-3CA7A8D1EB5B}"/>
    <cellStyle name="Millares 7 2 2 8" xfId="11729" xr:uid="{02934FB8-C0A3-428A-A8AF-6B28D593949C}"/>
    <cellStyle name="Millares 7 2 2 8 2" xfId="46739" xr:uid="{E96AB325-668D-4F73-83A7-48E9B39399C4}"/>
    <cellStyle name="Millares 7 2 2 8 3" xfId="29234" xr:uid="{E2DFD671-40D9-474C-B73E-A55DBF6B3310}"/>
    <cellStyle name="Millares 7 2 2 9" xfId="37987" xr:uid="{54BCD199-C994-4F92-BDE1-93D67FABCBC5}"/>
    <cellStyle name="Millares 7 2 3" xfId="3020" xr:uid="{00000000-0005-0000-0000-00004D1C0000}"/>
    <cellStyle name="Millares 7 2 3 2" xfId="3296" xr:uid="{00000000-0005-0000-0000-00004E1C0000}"/>
    <cellStyle name="Millares 7 2 3 2 2" xfId="3849" xr:uid="{00000000-0005-0000-0000-00004F1C0000}"/>
    <cellStyle name="Millares 7 2 3 2 2 2" xfId="4945" xr:uid="{00000000-0005-0000-0000-0000501C0000}"/>
    <cellStyle name="Millares 7 2 3 2 2 2 2" xfId="7134" xr:uid="{00000000-0005-0000-0000-0000511C0000}"/>
    <cellStyle name="Millares 7 2 3 2 2 2 2 2" xfId="11511" xr:uid="{00000000-0005-0000-0000-0000521C0000}"/>
    <cellStyle name="Millares 7 2 3 2 2 2 2 2 2" xfId="20264" xr:uid="{F6B62B4F-2BCA-4AA2-B688-CFAF7C1C5C49}"/>
    <cellStyle name="Millares 7 2 3 2 2 2 2 2 2 2" xfId="55274" xr:uid="{A88458E0-2828-4F08-A528-AA535754F5FF}"/>
    <cellStyle name="Millares 7 2 3 2 2 2 2 2 2 3" xfId="37769" xr:uid="{CEB990D6-ABA5-4026-81D3-F591DD3831EA}"/>
    <cellStyle name="Millares 7 2 3 2 2 2 2 2 3" xfId="46522" xr:uid="{AB8B75E8-E869-4765-B3AA-E82CF6683FB9}"/>
    <cellStyle name="Millares 7 2 3 2 2 2 2 2 4" xfId="29017" xr:uid="{0A3CE815-F0A5-4EF8-910C-6EE6B311E6BA}"/>
    <cellStyle name="Millares 7 2 3 2 2 2 2 3" xfId="15888" xr:uid="{15AC0A6F-BC3C-4DED-B38D-4B277A56DC4F}"/>
    <cellStyle name="Millares 7 2 3 2 2 2 2 3 2" xfId="50898" xr:uid="{3F8C4CD4-D632-4DCE-B21C-2917D9DCC93B}"/>
    <cellStyle name="Millares 7 2 3 2 2 2 2 3 3" xfId="33393" xr:uid="{FDC6592E-AE89-4FD3-8A77-A0FDC6D26376}"/>
    <cellStyle name="Millares 7 2 3 2 2 2 2 4" xfId="42146" xr:uid="{2ECA92BB-490A-4731-8D39-08484B47BD64}"/>
    <cellStyle name="Millares 7 2 3 2 2 2 2 5" xfId="24641" xr:uid="{D1E589B7-1585-4D7D-8DA6-DB04E0C040F3}"/>
    <cellStyle name="Millares 7 2 3 2 2 2 3" xfId="9323" xr:uid="{00000000-0005-0000-0000-0000531C0000}"/>
    <cellStyle name="Millares 7 2 3 2 2 2 3 2" xfId="18076" xr:uid="{9CE904C6-905C-4787-937F-FEEB0847FC85}"/>
    <cellStyle name="Millares 7 2 3 2 2 2 3 2 2" xfId="53086" xr:uid="{6DE9CFD0-E0ED-4F41-B43D-E16383BCAB02}"/>
    <cellStyle name="Millares 7 2 3 2 2 2 3 2 3" xfId="35581" xr:uid="{52F57FC4-10E7-4874-AB59-59C7601A0674}"/>
    <cellStyle name="Millares 7 2 3 2 2 2 3 3" xfId="44334" xr:uid="{A9361A83-E178-44A4-A7AB-4B151194756A}"/>
    <cellStyle name="Millares 7 2 3 2 2 2 3 4" xfId="26829" xr:uid="{F77DBE97-4BCE-46F3-A8D4-44D4DD8E992D}"/>
    <cellStyle name="Millares 7 2 3 2 2 2 4" xfId="13700" xr:uid="{76BD932C-2A01-4247-BB56-CDA687899CBA}"/>
    <cellStyle name="Millares 7 2 3 2 2 2 4 2" xfId="48710" xr:uid="{558A06DE-AB83-42FF-A800-1EA875C0ACE0}"/>
    <cellStyle name="Millares 7 2 3 2 2 2 4 3" xfId="31205" xr:uid="{0A703297-BC6A-4B4E-AAE7-DD051676BC05}"/>
    <cellStyle name="Millares 7 2 3 2 2 2 5" xfId="39958" xr:uid="{B4846D7A-AE4E-466E-B42C-AC092E6AE263}"/>
    <cellStyle name="Millares 7 2 3 2 2 2 6" xfId="22453" xr:uid="{F134BDFC-277E-4910-AEBD-507F985133A1}"/>
    <cellStyle name="Millares 7 2 3 2 2 3" xfId="6040" xr:uid="{00000000-0005-0000-0000-0000541C0000}"/>
    <cellStyle name="Millares 7 2 3 2 2 3 2" xfId="10417" xr:uid="{00000000-0005-0000-0000-0000551C0000}"/>
    <cellStyle name="Millares 7 2 3 2 2 3 2 2" xfId="19170" xr:uid="{4DA3B07A-D648-4721-B438-00F22043A625}"/>
    <cellStyle name="Millares 7 2 3 2 2 3 2 2 2" xfId="54180" xr:uid="{369461FE-8CCC-4866-A009-99F4E5B42889}"/>
    <cellStyle name="Millares 7 2 3 2 2 3 2 2 3" xfId="36675" xr:uid="{E4CFDF9C-F227-45A5-A0B9-7858ADCE4A64}"/>
    <cellStyle name="Millares 7 2 3 2 2 3 2 3" xfId="45428" xr:uid="{402DD8D6-DDF4-4998-AAA9-82A3D3DC3245}"/>
    <cellStyle name="Millares 7 2 3 2 2 3 2 4" xfId="27923" xr:uid="{7323C72F-2F29-4758-BA80-42F6FBCB0F07}"/>
    <cellStyle name="Millares 7 2 3 2 2 3 3" xfId="14794" xr:uid="{9E06CEE6-DF46-4B94-9E08-01F76EC91DC3}"/>
    <cellStyle name="Millares 7 2 3 2 2 3 3 2" xfId="49804" xr:uid="{96764CD3-1B50-4A2A-8986-26802B675E1E}"/>
    <cellStyle name="Millares 7 2 3 2 2 3 3 3" xfId="32299" xr:uid="{E861922F-917C-4237-A865-E6D37E4AC34C}"/>
    <cellStyle name="Millares 7 2 3 2 2 3 4" xfId="41052" xr:uid="{0513E18A-E75B-4E96-A282-8B2B9D65152A}"/>
    <cellStyle name="Millares 7 2 3 2 2 3 5" xfId="23547" xr:uid="{7AAE73D9-2CCF-4566-9DC2-E9BFBBC7C3CE}"/>
    <cellStyle name="Millares 7 2 3 2 2 4" xfId="8229" xr:uid="{00000000-0005-0000-0000-0000561C0000}"/>
    <cellStyle name="Millares 7 2 3 2 2 4 2" xfId="16982" xr:uid="{A32AB2FD-275D-4C4F-B601-16490E65BAC0}"/>
    <cellStyle name="Millares 7 2 3 2 2 4 2 2" xfId="51992" xr:uid="{04CF2285-7E22-44AA-B38D-C23A2C368ACF}"/>
    <cellStyle name="Millares 7 2 3 2 2 4 2 3" xfId="34487" xr:uid="{4059AAB6-AECD-49D2-BD6A-CE5F87002C90}"/>
    <cellStyle name="Millares 7 2 3 2 2 4 3" xfId="43240" xr:uid="{EFE727AA-51A8-4657-983B-465C97A37250}"/>
    <cellStyle name="Millares 7 2 3 2 2 4 4" xfId="25735" xr:uid="{3EF0735F-34B7-47AF-9389-80FF5EB2DD4A}"/>
    <cellStyle name="Millares 7 2 3 2 2 5" xfId="12606" xr:uid="{367A5845-3F79-46E4-85F8-EFCD054FA564}"/>
    <cellStyle name="Millares 7 2 3 2 2 5 2" xfId="47616" xr:uid="{7A2DAE35-421B-40A6-BEB5-AD1895463F3D}"/>
    <cellStyle name="Millares 7 2 3 2 2 5 3" xfId="30111" xr:uid="{8C02E437-050D-4102-9A02-B2964CCC48D9}"/>
    <cellStyle name="Millares 7 2 3 2 2 6" xfId="38864" xr:uid="{B7E11DC9-C4D4-4435-A03C-5FAE940A5469}"/>
    <cellStyle name="Millares 7 2 3 2 2 7" xfId="21359" xr:uid="{8F044315-73FB-48A4-AA85-0C692461200B}"/>
    <cellStyle name="Millares 7 2 3 2 3" xfId="4397" xr:uid="{00000000-0005-0000-0000-0000571C0000}"/>
    <cellStyle name="Millares 7 2 3 2 3 2" xfId="6586" xr:uid="{00000000-0005-0000-0000-0000581C0000}"/>
    <cellStyle name="Millares 7 2 3 2 3 2 2" xfId="10963" xr:uid="{00000000-0005-0000-0000-0000591C0000}"/>
    <cellStyle name="Millares 7 2 3 2 3 2 2 2" xfId="19716" xr:uid="{2DE3EE68-10F1-45D3-86FF-5A765B8F1F40}"/>
    <cellStyle name="Millares 7 2 3 2 3 2 2 2 2" xfId="54726" xr:uid="{E91DB7CE-7D2B-4993-8D4B-96C20D24ECDC}"/>
    <cellStyle name="Millares 7 2 3 2 3 2 2 2 3" xfId="37221" xr:uid="{C3845A08-A631-4A3C-8A4F-9C3E2151E021}"/>
    <cellStyle name="Millares 7 2 3 2 3 2 2 3" xfId="45974" xr:uid="{F75CCB2C-171F-4C22-8036-CE1C8996CE1D}"/>
    <cellStyle name="Millares 7 2 3 2 3 2 2 4" xfId="28469" xr:uid="{8D8A8EAB-2698-46CA-8A88-8834897B009B}"/>
    <cellStyle name="Millares 7 2 3 2 3 2 3" xfId="15340" xr:uid="{A10DC48D-4202-40A4-9DD8-D3866DB4C336}"/>
    <cellStyle name="Millares 7 2 3 2 3 2 3 2" xfId="50350" xr:uid="{A964A154-7007-4AC0-A399-97CCA2C12FAB}"/>
    <cellStyle name="Millares 7 2 3 2 3 2 3 3" xfId="32845" xr:uid="{36CE4BC1-C3D3-4663-8720-3B6953CD22CE}"/>
    <cellStyle name="Millares 7 2 3 2 3 2 4" xfId="41598" xr:uid="{C43DB3DF-8405-422B-9391-0E39601CA5C9}"/>
    <cellStyle name="Millares 7 2 3 2 3 2 5" xfId="24093" xr:uid="{32E15CFA-FA4B-4085-BC6A-D2DE9DC6D91B}"/>
    <cellStyle name="Millares 7 2 3 2 3 3" xfId="8775" xr:uid="{00000000-0005-0000-0000-00005A1C0000}"/>
    <cellStyle name="Millares 7 2 3 2 3 3 2" xfId="17528" xr:uid="{D493D8CE-6485-4CC6-BB5B-7C977CEF81CA}"/>
    <cellStyle name="Millares 7 2 3 2 3 3 2 2" xfId="52538" xr:uid="{0653743A-F7D6-4524-B628-454C9F082E25}"/>
    <cellStyle name="Millares 7 2 3 2 3 3 2 3" xfId="35033" xr:uid="{1B21DF54-A67F-4335-8AD9-2731A48A259A}"/>
    <cellStyle name="Millares 7 2 3 2 3 3 3" xfId="43786" xr:uid="{B8A87AF4-2F5A-4BAA-BB43-58BD760B99B0}"/>
    <cellStyle name="Millares 7 2 3 2 3 3 4" xfId="26281" xr:uid="{9FE81D56-A507-4152-89BD-4E3085D0D4FA}"/>
    <cellStyle name="Millares 7 2 3 2 3 4" xfId="13152" xr:uid="{72EC4C6B-9093-46E3-802E-0D2E1B47617F}"/>
    <cellStyle name="Millares 7 2 3 2 3 4 2" xfId="48162" xr:uid="{D615F37F-2F63-491C-AA29-E8E6ED8C8478}"/>
    <cellStyle name="Millares 7 2 3 2 3 4 3" xfId="30657" xr:uid="{AA4BF788-A29C-4325-9136-5620C0C9531C}"/>
    <cellStyle name="Millares 7 2 3 2 3 5" xfId="39410" xr:uid="{3EBBCEEA-3B6D-4D8D-9254-DE15014B861B}"/>
    <cellStyle name="Millares 7 2 3 2 3 6" xfId="21905" xr:uid="{DCC175F3-DFAD-4318-B93C-9C8F3DB51D0D}"/>
    <cellStyle name="Millares 7 2 3 2 4" xfId="5492" xr:uid="{00000000-0005-0000-0000-00005B1C0000}"/>
    <cellStyle name="Millares 7 2 3 2 4 2" xfId="9869" xr:uid="{00000000-0005-0000-0000-00005C1C0000}"/>
    <cellStyle name="Millares 7 2 3 2 4 2 2" xfId="18622" xr:uid="{1BE1B781-76E2-43FC-8885-7C48D580EE54}"/>
    <cellStyle name="Millares 7 2 3 2 4 2 2 2" xfId="53632" xr:uid="{BCB26BB2-2CB1-4BC0-B6BF-0EC13D3754B7}"/>
    <cellStyle name="Millares 7 2 3 2 4 2 2 3" xfId="36127" xr:uid="{2BCE8BA5-0430-42BF-A704-FDFD5D832A1A}"/>
    <cellStyle name="Millares 7 2 3 2 4 2 3" xfId="44880" xr:uid="{7918ABBB-2EDF-465A-BD38-90D69B7488B3}"/>
    <cellStyle name="Millares 7 2 3 2 4 2 4" xfId="27375" xr:uid="{3189772C-6ED3-44C8-BC41-203648454F4D}"/>
    <cellStyle name="Millares 7 2 3 2 4 3" xfId="14246" xr:uid="{40C59A0E-BD78-4484-84AF-A30A3CBA9774}"/>
    <cellStyle name="Millares 7 2 3 2 4 3 2" xfId="49256" xr:uid="{88590367-1847-4702-8B6D-79D0E97DE0A7}"/>
    <cellStyle name="Millares 7 2 3 2 4 3 3" xfId="31751" xr:uid="{61AC2949-C198-40C8-B450-C1C970CA4CC9}"/>
    <cellStyle name="Millares 7 2 3 2 4 4" xfId="40504" xr:uid="{B91920AA-909F-4E63-B352-B9DC07A1C601}"/>
    <cellStyle name="Millares 7 2 3 2 4 5" xfId="22999" xr:uid="{2B77828F-863A-47C3-B34A-17A15D8E8423}"/>
    <cellStyle name="Millares 7 2 3 2 5" xfId="7681" xr:uid="{00000000-0005-0000-0000-00005D1C0000}"/>
    <cellStyle name="Millares 7 2 3 2 5 2" xfId="16434" xr:uid="{4E5815ED-8E39-4A4E-AFBE-960584FD8A0C}"/>
    <cellStyle name="Millares 7 2 3 2 5 2 2" xfId="51444" xr:uid="{F581B816-1B0E-4A52-980C-D50A45FBE346}"/>
    <cellStyle name="Millares 7 2 3 2 5 2 3" xfId="33939" xr:uid="{095F8150-8E5B-4D10-A725-B28C23A5D98F}"/>
    <cellStyle name="Millares 7 2 3 2 5 3" xfId="42692" xr:uid="{646B0D6E-F3E3-4FE1-A0BA-610F74CED08C}"/>
    <cellStyle name="Millares 7 2 3 2 5 4" xfId="25187" xr:uid="{8D1F75E2-6D9B-416C-B48D-18B7ECB3A4C2}"/>
    <cellStyle name="Millares 7 2 3 2 6" xfId="12058" xr:uid="{CE5D6738-1824-4ED3-B8D4-EE2AB923A1FC}"/>
    <cellStyle name="Millares 7 2 3 2 6 2" xfId="47068" xr:uid="{0A568969-B99D-4615-A741-2C1F8FD97077}"/>
    <cellStyle name="Millares 7 2 3 2 6 3" xfId="29563" xr:uid="{E9D5B5AE-394A-43C8-B8F6-3E4A2BDBAC26}"/>
    <cellStyle name="Millares 7 2 3 2 7" xfId="38316" xr:uid="{19BFFD2B-8798-410D-992A-C08C6ADA15AC}"/>
    <cellStyle name="Millares 7 2 3 2 8" xfId="20811" xr:uid="{36A8EF8D-BDEB-4A01-A15C-4A34F3444C2A}"/>
    <cellStyle name="Millares 7 2 3 3" xfId="3575" xr:uid="{00000000-0005-0000-0000-00005E1C0000}"/>
    <cellStyle name="Millares 7 2 3 3 2" xfId="4671" xr:uid="{00000000-0005-0000-0000-00005F1C0000}"/>
    <cellStyle name="Millares 7 2 3 3 2 2" xfId="6860" xr:uid="{00000000-0005-0000-0000-0000601C0000}"/>
    <cellStyle name="Millares 7 2 3 3 2 2 2" xfId="11237" xr:uid="{00000000-0005-0000-0000-0000611C0000}"/>
    <cellStyle name="Millares 7 2 3 3 2 2 2 2" xfId="19990" xr:uid="{DCD2D8CF-E6EE-416E-A9EF-3EC30408DA3A}"/>
    <cellStyle name="Millares 7 2 3 3 2 2 2 2 2" xfId="55000" xr:uid="{76812336-32AE-477E-AB41-6A3F4DF58C72}"/>
    <cellStyle name="Millares 7 2 3 3 2 2 2 2 3" xfId="37495" xr:uid="{8C0127C4-73BD-463D-A9FF-8B2F0CEAAE76}"/>
    <cellStyle name="Millares 7 2 3 3 2 2 2 3" xfId="46248" xr:uid="{F58E52D3-64E7-45B8-AF99-04E4772EC162}"/>
    <cellStyle name="Millares 7 2 3 3 2 2 2 4" xfId="28743" xr:uid="{1174543E-53E2-4A5F-B5C8-7C2B9CBC575F}"/>
    <cellStyle name="Millares 7 2 3 3 2 2 3" xfId="15614" xr:uid="{5F3E8451-8A79-4DDC-AF89-E5C8FEEEAAAA}"/>
    <cellStyle name="Millares 7 2 3 3 2 2 3 2" xfId="50624" xr:uid="{6557EB57-9A7D-4CD7-A5EA-4CD4515191E7}"/>
    <cellStyle name="Millares 7 2 3 3 2 2 3 3" xfId="33119" xr:uid="{24EB40E2-7394-474E-B319-40A24E807820}"/>
    <cellStyle name="Millares 7 2 3 3 2 2 4" xfId="41872" xr:uid="{57377735-4EA5-418A-B778-EBC1C32CD6F5}"/>
    <cellStyle name="Millares 7 2 3 3 2 2 5" xfId="24367" xr:uid="{8EA51545-6129-4FE9-828D-7D1AA65418A7}"/>
    <cellStyle name="Millares 7 2 3 3 2 3" xfId="9049" xr:uid="{00000000-0005-0000-0000-0000621C0000}"/>
    <cellStyle name="Millares 7 2 3 3 2 3 2" xfId="17802" xr:uid="{E0D1028C-C24B-4BEF-871C-622DCCD9BC50}"/>
    <cellStyle name="Millares 7 2 3 3 2 3 2 2" xfId="52812" xr:uid="{1D7ABC95-4C80-49B5-B622-A5438181BBEC}"/>
    <cellStyle name="Millares 7 2 3 3 2 3 2 3" xfId="35307" xr:uid="{61284110-2B3B-4D94-9A12-679D0199DEDC}"/>
    <cellStyle name="Millares 7 2 3 3 2 3 3" xfId="44060" xr:uid="{CFFBF750-943F-4095-9E6F-B6DB8A871074}"/>
    <cellStyle name="Millares 7 2 3 3 2 3 4" xfId="26555" xr:uid="{BDA3E69C-6F48-4C3A-BF34-F2CDC1ADC956}"/>
    <cellStyle name="Millares 7 2 3 3 2 4" xfId="13426" xr:uid="{9D884741-8EE6-40D4-BAD6-C6B601989AF4}"/>
    <cellStyle name="Millares 7 2 3 3 2 4 2" xfId="48436" xr:uid="{185420E0-9A10-4927-A734-43CF13264B64}"/>
    <cellStyle name="Millares 7 2 3 3 2 4 3" xfId="30931" xr:uid="{0FCEB48C-5496-4D95-8B4C-0FE4BFC60A50}"/>
    <cellStyle name="Millares 7 2 3 3 2 5" xfId="39684" xr:uid="{FF42E366-A53F-4F6E-8C6E-24DA44F32CB0}"/>
    <cellStyle name="Millares 7 2 3 3 2 6" xfId="22179" xr:uid="{7D2E5AC0-D0DD-4A00-9DE9-9C52C8F32C7D}"/>
    <cellStyle name="Millares 7 2 3 3 3" xfId="5766" xr:uid="{00000000-0005-0000-0000-0000631C0000}"/>
    <cellStyle name="Millares 7 2 3 3 3 2" xfId="10143" xr:uid="{00000000-0005-0000-0000-0000641C0000}"/>
    <cellStyle name="Millares 7 2 3 3 3 2 2" xfId="18896" xr:uid="{E04441E9-3CD3-4965-A72E-13A2B4A45254}"/>
    <cellStyle name="Millares 7 2 3 3 3 2 2 2" xfId="53906" xr:uid="{A6A5669A-4A7A-49C6-AF3E-04697EAA6BD5}"/>
    <cellStyle name="Millares 7 2 3 3 3 2 2 3" xfId="36401" xr:uid="{77699E21-7BAD-403A-94FD-5FD9EB04DE15}"/>
    <cellStyle name="Millares 7 2 3 3 3 2 3" xfId="45154" xr:uid="{17FEC4DF-20A8-4EEA-A0A4-3D6CD93E9C28}"/>
    <cellStyle name="Millares 7 2 3 3 3 2 4" xfId="27649" xr:uid="{6C9CBE38-2C28-49A3-94EC-83A965CFC6D6}"/>
    <cellStyle name="Millares 7 2 3 3 3 3" xfId="14520" xr:uid="{62062B9D-C19C-4C18-8681-E29C9D1E73CA}"/>
    <cellStyle name="Millares 7 2 3 3 3 3 2" xfId="49530" xr:uid="{FA265428-F012-451B-BA4F-743F84BE209D}"/>
    <cellStyle name="Millares 7 2 3 3 3 3 3" xfId="32025" xr:uid="{99777933-2641-4DF3-9682-CBD93A9A8817}"/>
    <cellStyle name="Millares 7 2 3 3 3 4" xfId="40778" xr:uid="{CB9FF046-664A-4BEE-B9B6-10FAE93C34FB}"/>
    <cellStyle name="Millares 7 2 3 3 3 5" xfId="23273" xr:uid="{9E695198-A99F-4498-8EAA-DD1A843AE56A}"/>
    <cellStyle name="Millares 7 2 3 3 4" xfId="7955" xr:uid="{00000000-0005-0000-0000-0000651C0000}"/>
    <cellStyle name="Millares 7 2 3 3 4 2" xfId="16708" xr:uid="{A8A19903-58DC-4B72-9955-43151C76F771}"/>
    <cellStyle name="Millares 7 2 3 3 4 2 2" xfId="51718" xr:uid="{8A877012-075D-4814-9333-D647EAD9F06F}"/>
    <cellStyle name="Millares 7 2 3 3 4 2 3" xfId="34213" xr:uid="{13145BC7-2973-4C0D-A867-524141451484}"/>
    <cellStyle name="Millares 7 2 3 3 4 3" xfId="42966" xr:uid="{75114C8B-258F-4362-97DB-55E4A834B39F}"/>
    <cellStyle name="Millares 7 2 3 3 4 4" xfId="25461" xr:uid="{9598B4EA-7EA6-42B4-BFF7-707241E116EC}"/>
    <cellStyle name="Millares 7 2 3 3 5" xfId="12332" xr:uid="{52E8A7F5-852D-431E-8479-7DBA2D7F4BC5}"/>
    <cellStyle name="Millares 7 2 3 3 5 2" xfId="47342" xr:uid="{4A51048C-10FC-4DDF-8A96-1E22E7A68A26}"/>
    <cellStyle name="Millares 7 2 3 3 5 3" xfId="29837" xr:uid="{62BD0E77-46C4-4B5E-B563-415CC0ABBBCB}"/>
    <cellStyle name="Millares 7 2 3 3 6" xfId="38590" xr:uid="{BC728F21-700F-4EB0-BB9B-73DC4A035DA5}"/>
    <cellStyle name="Millares 7 2 3 3 7" xfId="21085" xr:uid="{784EED39-E6CA-4842-A454-26B84DDFF65A}"/>
    <cellStyle name="Millares 7 2 3 4" xfId="4123" xr:uid="{00000000-0005-0000-0000-0000661C0000}"/>
    <cellStyle name="Millares 7 2 3 4 2" xfId="6312" xr:uid="{00000000-0005-0000-0000-0000671C0000}"/>
    <cellStyle name="Millares 7 2 3 4 2 2" xfId="10689" xr:uid="{00000000-0005-0000-0000-0000681C0000}"/>
    <cellStyle name="Millares 7 2 3 4 2 2 2" xfId="19442" xr:uid="{31D7B80F-8A7E-429F-9EB7-C7CEABC1E025}"/>
    <cellStyle name="Millares 7 2 3 4 2 2 2 2" xfId="54452" xr:uid="{E101802C-C35F-4E71-97CE-9A874DDCAE3D}"/>
    <cellStyle name="Millares 7 2 3 4 2 2 2 3" xfId="36947" xr:uid="{B3AE0D17-F604-4F47-BC61-F9E11B78390C}"/>
    <cellStyle name="Millares 7 2 3 4 2 2 3" xfId="45700" xr:uid="{A36626B9-CB52-4759-BF8F-9480D295D4FE}"/>
    <cellStyle name="Millares 7 2 3 4 2 2 4" xfId="28195" xr:uid="{06B3E88B-9343-4579-B32B-8B502D69BF13}"/>
    <cellStyle name="Millares 7 2 3 4 2 3" xfId="15066" xr:uid="{F99EA1E5-466C-4E21-AF4B-8C75715C61FF}"/>
    <cellStyle name="Millares 7 2 3 4 2 3 2" xfId="50076" xr:uid="{BF4415BF-5187-4952-9993-2B6B5BD8B0AB}"/>
    <cellStyle name="Millares 7 2 3 4 2 3 3" xfId="32571" xr:uid="{28B0C01C-37BD-4034-A015-1893D4BB7E0F}"/>
    <cellStyle name="Millares 7 2 3 4 2 4" xfId="41324" xr:uid="{C2B82153-7471-496C-A781-CBE97CDD56EB}"/>
    <cellStyle name="Millares 7 2 3 4 2 5" xfId="23819" xr:uid="{6DBCF7A3-4CBD-4250-97D1-C665023D4016}"/>
    <cellStyle name="Millares 7 2 3 4 3" xfId="8501" xr:uid="{00000000-0005-0000-0000-0000691C0000}"/>
    <cellStyle name="Millares 7 2 3 4 3 2" xfId="17254" xr:uid="{33F2A9FD-8F92-4899-B81F-E180CCC5F4EF}"/>
    <cellStyle name="Millares 7 2 3 4 3 2 2" xfId="52264" xr:uid="{D44D0655-4591-4B05-B7F7-F1FA58A93F46}"/>
    <cellStyle name="Millares 7 2 3 4 3 2 3" xfId="34759" xr:uid="{05132643-9927-4924-BDEF-2BCEFB2E4523}"/>
    <cellStyle name="Millares 7 2 3 4 3 3" xfId="43512" xr:uid="{7EFA8594-C91A-4686-95F7-8EAAF56F6D61}"/>
    <cellStyle name="Millares 7 2 3 4 3 4" xfId="26007" xr:uid="{80533C4F-8F77-4C7E-86AA-A2E190181DAA}"/>
    <cellStyle name="Millares 7 2 3 4 4" xfId="12878" xr:uid="{CD5E2ECD-4678-4727-8E89-E88C915B407B}"/>
    <cellStyle name="Millares 7 2 3 4 4 2" xfId="47888" xr:uid="{75F49B74-42E5-4823-8485-AE989E35AC58}"/>
    <cellStyle name="Millares 7 2 3 4 4 3" xfId="30383" xr:uid="{7E88BACF-A488-4E6E-9BEB-4FA75D463F25}"/>
    <cellStyle name="Millares 7 2 3 4 5" xfId="39136" xr:uid="{47668E1A-CB1D-4382-A9EE-210C1D4ECAB0}"/>
    <cellStyle name="Millares 7 2 3 4 6" xfId="21631" xr:uid="{3B32E270-7A02-4C7E-82FC-1E16F043B614}"/>
    <cellStyle name="Millares 7 2 3 5" xfId="5218" xr:uid="{00000000-0005-0000-0000-00006A1C0000}"/>
    <cellStyle name="Millares 7 2 3 5 2" xfId="9595" xr:uid="{00000000-0005-0000-0000-00006B1C0000}"/>
    <cellStyle name="Millares 7 2 3 5 2 2" xfId="18348" xr:uid="{9231152D-6881-4AD5-BD8E-21D6383AB013}"/>
    <cellStyle name="Millares 7 2 3 5 2 2 2" xfId="53358" xr:uid="{F088B11D-9FCD-4B95-B14B-1F1DB7E9D885}"/>
    <cellStyle name="Millares 7 2 3 5 2 2 3" xfId="35853" xr:uid="{4C8F0515-D035-4F69-9A76-527BA2AA2FAB}"/>
    <cellStyle name="Millares 7 2 3 5 2 3" xfId="44606" xr:uid="{DACB8CC1-F4A8-470F-9171-3AEC230DAF1A}"/>
    <cellStyle name="Millares 7 2 3 5 2 4" xfId="27101" xr:uid="{C8E88BC7-83F0-48AA-A8D0-B86995DD7329}"/>
    <cellStyle name="Millares 7 2 3 5 3" xfId="13972" xr:uid="{44076283-1FAA-435A-A238-ED3C9A8A11DC}"/>
    <cellStyle name="Millares 7 2 3 5 3 2" xfId="48982" xr:uid="{AA4CC7D9-C288-467B-95CC-123EDEF56966}"/>
    <cellStyle name="Millares 7 2 3 5 3 3" xfId="31477" xr:uid="{8943EF87-164D-4357-B5BC-7EAAD2BC3F4B}"/>
    <cellStyle name="Millares 7 2 3 5 4" xfId="40230" xr:uid="{E06555F1-9FDB-4888-B5EB-73C43C01B2AE}"/>
    <cellStyle name="Millares 7 2 3 5 5" xfId="22725" xr:uid="{15462809-94AB-4844-A6C3-0BACC711CD30}"/>
    <cellStyle name="Millares 7 2 3 6" xfId="7407" xr:uid="{00000000-0005-0000-0000-00006C1C0000}"/>
    <cellStyle name="Millares 7 2 3 6 2" xfId="16160" xr:uid="{EACF3D93-A114-4E5E-B402-6066CBAF2CDA}"/>
    <cellStyle name="Millares 7 2 3 6 2 2" xfId="51170" xr:uid="{58FB7A12-1A5F-4CC3-ADFD-27D7EF179CFC}"/>
    <cellStyle name="Millares 7 2 3 6 2 3" xfId="33665" xr:uid="{EC2A0B12-639A-4045-86D1-59D64600E85F}"/>
    <cellStyle name="Millares 7 2 3 6 3" xfId="42418" xr:uid="{5DC6CA82-E091-4E09-A8D8-35E068FDF06C}"/>
    <cellStyle name="Millares 7 2 3 6 4" xfId="24913" xr:uid="{998679DC-D7CC-4433-A348-5DB95AC32325}"/>
    <cellStyle name="Millares 7 2 3 7" xfId="11784" xr:uid="{8014C7CF-8FAC-4E00-8895-6CEB0E74779F}"/>
    <cellStyle name="Millares 7 2 3 7 2" xfId="46794" xr:uid="{929748A5-1130-4A76-B688-97C082B50B78}"/>
    <cellStyle name="Millares 7 2 3 7 3" xfId="29289" xr:uid="{276536D1-67B7-4E39-B32A-F51D9EFF916D}"/>
    <cellStyle name="Millares 7 2 3 8" xfId="38042" xr:uid="{D2010606-E5B5-41C4-8968-E3F316818E3C}"/>
    <cellStyle name="Millares 7 2 3 9" xfId="20537" xr:uid="{53E79FB0-0E32-44D7-AA08-60103E4E8A0F}"/>
    <cellStyle name="Millares 7 2 4" xfId="2907" xr:uid="{00000000-0005-0000-0000-00006D1C0000}"/>
    <cellStyle name="Millares 7 2 4 2" xfId="3186" xr:uid="{00000000-0005-0000-0000-00006E1C0000}"/>
    <cellStyle name="Millares 7 2 4 2 2" xfId="3739" xr:uid="{00000000-0005-0000-0000-00006F1C0000}"/>
    <cellStyle name="Millares 7 2 4 2 2 2" xfId="4835" xr:uid="{00000000-0005-0000-0000-0000701C0000}"/>
    <cellStyle name="Millares 7 2 4 2 2 2 2" xfId="7024" xr:uid="{00000000-0005-0000-0000-0000711C0000}"/>
    <cellStyle name="Millares 7 2 4 2 2 2 2 2" xfId="11401" xr:uid="{00000000-0005-0000-0000-0000721C0000}"/>
    <cellStyle name="Millares 7 2 4 2 2 2 2 2 2" xfId="20154" xr:uid="{C13CEC67-7105-4949-9FC9-4183374EB968}"/>
    <cellStyle name="Millares 7 2 4 2 2 2 2 2 2 2" xfId="55164" xr:uid="{7B9722DA-D363-491C-8D62-8B36DFF16422}"/>
    <cellStyle name="Millares 7 2 4 2 2 2 2 2 2 3" xfId="37659" xr:uid="{1F9D63AD-70A7-46CC-B893-9D6F2C55E424}"/>
    <cellStyle name="Millares 7 2 4 2 2 2 2 2 3" xfId="46412" xr:uid="{4F52535A-3F55-4DB0-B5F6-CD022ED11274}"/>
    <cellStyle name="Millares 7 2 4 2 2 2 2 2 4" xfId="28907" xr:uid="{D386EB8A-C6B5-4113-8D40-9B9C085991EA}"/>
    <cellStyle name="Millares 7 2 4 2 2 2 2 3" xfId="15778" xr:uid="{4922858C-74A9-4235-A4F7-D42AC51B7BB1}"/>
    <cellStyle name="Millares 7 2 4 2 2 2 2 3 2" xfId="50788" xr:uid="{F4742181-1E92-4CAC-B41D-C70E1D49FAC9}"/>
    <cellStyle name="Millares 7 2 4 2 2 2 2 3 3" xfId="33283" xr:uid="{C7BFE04E-0FB9-4EF3-926C-B74E6038213D}"/>
    <cellStyle name="Millares 7 2 4 2 2 2 2 4" xfId="42036" xr:uid="{7352BB9E-B44A-44EF-A2AD-F73E5C53C43F}"/>
    <cellStyle name="Millares 7 2 4 2 2 2 2 5" xfId="24531" xr:uid="{D61EF1DA-E15E-4141-8597-16ECB96A77E1}"/>
    <cellStyle name="Millares 7 2 4 2 2 2 3" xfId="9213" xr:uid="{00000000-0005-0000-0000-0000731C0000}"/>
    <cellStyle name="Millares 7 2 4 2 2 2 3 2" xfId="17966" xr:uid="{BEEF160A-FB3A-45AE-B340-4E3B46145D0A}"/>
    <cellStyle name="Millares 7 2 4 2 2 2 3 2 2" xfId="52976" xr:uid="{FC113AB7-F5AD-4DFB-9766-78D3C7F77188}"/>
    <cellStyle name="Millares 7 2 4 2 2 2 3 2 3" xfId="35471" xr:uid="{7F8CEAF5-CA97-4EE2-A11F-9DBE84F2CBFF}"/>
    <cellStyle name="Millares 7 2 4 2 2 2 3 3" xfId="44224" xr:uid="{91CA7E79-A1E1-46BB-8704-C285CCF53873}"/>
    <cellStyle name="Millares 7 2 4 2 2 2 3 4" xfId="26719" xr:uid="{4AFD159D-B7D1-476E-944D-09BE40B78190}"/>
    <cellStyle name="Millares 7 2 4 2 2 2 4" xfId="13590" xr:uid="{3C907BB0-0302-45AA-A650-1C1FA84EF806}"/>
    <cellStyle name="Millares 7 2 4 2 2 2 4 2" xfId="48600" xr:uid="{6C4ADFD5-943F-464B-84C0-2E28A80F1BB4}"/>
    <cellStyle name="Millares 7 2 4 2 2 2 4 3" xfId="31095" xr:uid="{5BF8FF2F-8DBD-4D8C-8148-25124834E243}"/>
    <cellStyle name="Millares 7 2 4 2 2 2 5" xfId="39848" xr:uid="{23C336E6-A4DE-46ED-934A-526C97DB551E}"/>
    <cellStyle name="Millares 7 2 4 2 2 2 6" xfId="22343" xr:uid="{FC0F4E77-EA81-4A6C-BEF6-8904DC33E28B}"/>
    <cellStyle name="Millares 7 2 4 2 2 3" xfId="5930" xr:uid="{00000000-0005-0000-0000-0000741C0000}"/>
    <cellStyle name="Millares 7 2 4 2 2 3 2" xfId="10307" xr:uid="{00000000-0005-0000-0000-0000751C0000}"/>
    <cellStyle name="Millares 7 2 4 2 2 3 2 2" xfId="19060" xr:uid="{937023A7-79B1-4981-9C6C-C2C71D929B38}"/>
    <cellStyle name="Millares 7 2 4 2 2 3 2 2 2" xfId="54070" xr:uid="{441CFA9D-1D39-4E8B-838A-0AF23E1FAC1A}"/>
    <cellStyle name="Millares 7 2 4 2 2 3 2 2 3" xfId="36565" xr:uid="{A6DA8CDD-32C5-4066-BF55-CC0513F04B09}"/>
    <cellStyle name="Millares 7 2 4 2 2 3 2 3" xfId="45318" xr:uid="{1005A5EA-691F-42FD-B0B9-0DD38302A10B}"/>
    <cellStyle name="Millares 7 2 4 2 2 3 2 4" xfId="27813" xr:uid="{5CD0A0E9-1069-4E06-8203-4C31CBB3975C}"/>
    <cellStyle name="Millares 7 2 4 2 2 3 3" xfId="14684" xr:uid="{37D5BE32-ABA4-4E9D-BF29-80B6B545696E}"/>
    <cellStyle name="Millares 7 2 4 2 2 3 3 2" xfId="49694" xr:uid="{6FBDD586-73E6-4100-886F-95B252B91219}"/>
    <cellStyle name="Millares 7 2 4 2 2 3 3 3" xfId="32189" xr:uid="{380DEDE7-1420-42FF-9844-2E3B207635D3}"/>
    <cellStyle name="Millares 7 2 4 2 2 3 4" xfId="40942" xr:uid="{22E0FB0E-AD13-4336-8D47-D1270282F910}"/>
    <cellStyle name="Millares 7 2 4 2 2 3 5" xfId="23437" xr:uid="{4E5D6323-DEAD-4678-956D-92F2C60A30CA}"/>
    <cellStyle name="Millares 7 2 4 2 2 4" xfId="8119" xr:uid="{00000000-0005-0000-0000-0000761C0000}"/>
    <cellStyle name="Millares 7 2 4 2 2 4 2" xfId="16872" xr:uid="{C980E11E-4544-4EF5-9E42-281BB0C9E4F2}"/>
    <cellStyle name="Millares 7 2 4 2 2 4 2 2" xfId="51882" xr:uid="{B89859E7-3454-4417-B6FD-35F6DE216FAD}"/>
    <cellStyle name="Millares 7 2 4 2 2 4 2 3" xfId="34377" xr:uid="{6D43804A-536D-4BF8-8CEA-54A7411E128D}"/>
    <cellStyle name="Millares 7 2 4 2 2 4 3" xfId="43130" xr:uid="{0D5696C0-C3BD-46E3-A6FD-C99875BA77A8}"/>
    <cellStyle name="Millares 7 2 4 2 2 4 4" xfId="25625" xr:uid="{21881200-4C5C-4A87-B809-D811BFBE3086}"/>
    <cellStyle name="Millares 7 2 4 2 2 5" xfId="12496" xr:uid="{9E504D7D-CD66-4DC2-85DF-59480283A1BE}"/>
    <cellStyle name="Millares 7 2 4 2 2 5 2" xfId="47506" xr:uid="{D35949F0-127B-4EEE-9173-DB4FB9341599}"/>
    <cellStyle name="Millares 7 2 4 2 2 5 3" xfId="30001" xr:uid="{15FC736F-EEDC-4E47-970E-7E4CBDAAFAF8}"/>
    <cellStyle name="Millares 7 2 4 2 2 6" xfId="38754" xr:uid="{8113E8DC-94F4-40E3-9BA5-E7F330578B91}"/>
    <cellStyle name="Millares 7 2 4 2 2 7" xfId="21249" xr:uid="{1E61E0E2-9E92-4541-AF3C-952C6B029B93}"/>
    <cellStyle name="Millares 7 2 4 2 3" xfId="4287" xr:uid="{00000000-0005-0000-0000-0000771C0000}"/>
    <cellStyle name="Millares 7 2 4 2 3 2" xfId="6476" xr:uid="{00000000-0005-0000-0000-0000781C0000}"/>
    <cellStyle name="Millares 7 2 4 2 3 2 2" xfId="10853" xr:uid="{00000000-0005-0000-0000-0000791C0000}"/>
    <cellStyle name="Millares 7 2 4 2 3 2 2 2" xfId="19606" xr:uid="{BAAD8F91-9286-43FB-BD63-8B73DAA3CC37}"/>
    <cellStyle name="Millares 7 2 4 2 3 2 2 2 2" xfId="54616" xr:uid="{F6B472AF-7295-437D-AA4F-A4CFD35733B6}"/>
    <cellStyle name="Millares 7 2 4 2 3 2 2 2 3" xfId="37111" xr:uid="{B5671AD5-2F6D-45E0-A874-3F4A0632BEEE}"/>
    <cellStyle name="Millares 7 2 4 2 3 2 2 3" xfId="45864" xr:uid="{9E26FE85-C281-4650-8B88-7CD0583F5CE1}"/>
    <cellStyle name="Millares 7 2 4 2 3 2 2 4" xfId="28359" xr:uid="{66F7FBE5-5C2B-4CA4-9126-EA3D0044D4BD}"/>
    <cellStyle name="Millares 7 2 4 2 3 2 3" xfId="15230" xr:uid="{E4419798-32EF-44B2-97BE-254BC68C069E}"/>
    <cellStyle name="Millares 7 2 4 2 3 2 3 2" xfId="50240" xr:uid="{29640717-73B4-4629-8B69-F86A7CFD731A}"/>
    <cellStyle name="Millares 7 2 4 2 3 2 3 3" xfId="32735" xr:uid="{DF9BA919-BB82-42FC-9D50-85A6BAD752CF}"/>
    <cellStyle name="Millares 7 2 4 2 3 2 4" xfId="41488" xr:uid="{1913D96D-CAAB-42F4-8111-6D932BB97C1D}"/>
    <cellStyle name="Millares 7 2 4 2 3 2 5" xfId="23983" xr:uid="{F51EFEFC-9B5F-4B44-8BA9-0898224C400A}"/>
    <cellStyle name="Millares 7 2 4 2 3 3" xfId="8665" xr:uid="{00000000-0005-0000-0000-00007A1C0000}"/>
    <cellStyle name="Millares 7 2 4 2 3 3 2" xfId="17418" xr:uid="{70897033-29E7-4E42-AB0C-30EDEF3E33DF}"/>
    <cellStyle name="Millares 7 2 4 2 3 3 2 2" xfId="52428" xr:uid="{E7C707A1-1F5E-4485-A3FF-F0FC3F703877}"/>
    <cellStyle name="Millares 7 2 4 2 3 3 2 3" xfId="34923" xr:uid="{237AB679-0F77-4E77-956C-9B3DA3A00ECA}"/>
    <cellStyle name="Millares 7 2 4 2 3 3 3" xfId="43676" xr:uid="{C7794FDF-C844-43E5-AEE5-491AE858F9FD}"/>
    <cellStyle name="Millares 7 2 4 2 3 3 4" xfId="26171" xr:uid="{2CC261BC-A475-48EC-BD0D-E6E0D4464FD5}"/>
    <cellStyle name="Millares 7 2 4 2 3 4" xfId="13042" xr:uid="{0C6FC62E-89B5-4192-BE13-3C11CD9EF4A9}"/>
    <cellStyle name="Millares 7 2 4 2 3 4 2" xfId="48052" xr:uid="{57CDE890-E546-4C38-A08B-C7F4868941E3}"/>
    <cellStyle name="Millares 7 2 4 2 3 4 3" xfId="30547" xr:uid="{D81C73D2-F458-41F6-8072-6C6336373108}"/>
    <cellStyle name="Millares 7 2 4 2 3 5" xfId="39300" xr:uid="{E80D7EFF-6245-4255-A31D-A07BC491520C}"/>
    <cellStyle name="Millares 7 2 4 2 3 6" xfId="21795" xr:uid="{E2CC1FAC-8159-4B6A-9777-A830ABE02E77}"/>
    <cellStyle name="Millares 7 2 4 2 4" xfId="5382" xr:uid="{00000000-0005-0000-0000-00007B1C0000}"/>
    <cellStyle name="Millares 7 2 4 2 4 2" xfId="9759" xr:uid="{00000000-0005-0000-0000-00007C1C0000}"/>
    <cellStyle name="Millares 7 2 4 2 4 2 2" xfId="18512" xr:uid="{DCECE63F-8E9B-4AC2-AB31-02566083D1A7}"/>
    <cellStyle name="Millares 7 2 4 2 4 2 2 2" xfId="53522" xr:uid="{16A7690C-D742-4424-A856-0E3FBE9FC781}"/>
    <cellStyle name="Millares 7 2 4 2 4 2 2 3" xfId="36017" xr:uid="{FEF14647-40EA-4A53-9C2F-0BEEF6B4D079}"/>
    <cellStyle name="Millares 7 2 4 2 4 2 3" xfId="44770" xr:uid="{0C40EA3A-F07D-4EB9-BD32-84D956224B60}"/>
    <cellStyle name="Millares 7 2 4 2 4 2 4" xfId="27265" xr:uid="{D07626A6-76F7-4F8B-9F70-B9E22B36DE69}"/>
    <cellStyle name="Millares 7 2 4 2 4 3" xfId="14136" xr:uid="{3735232F-675F-4871-B8F5-EC853B3FFD49}"/>
    <cellStyle name="Millares 7 2 4 2 4 3 2" xfId="49146" xr:uid="{C9210701-F24E-4565-BFC8-4DC5567C1197}"/>
    <cellStyle name="Millares 7 2 4 2 4 3 3" xfId="31641" xr:uid="{BAE8269B-5FAA-452C-BAA7-933C795F7874}"/>
    <cellStyle name="Millares 7 2 4 2 4 4" xfId="40394" xr:uid="{AE7558E7-987E-4816-B6DE-F579D8424197}"/>
    <cellStyle name="Millares 7 2 4 2 4 5" xfId="22889" xr:uid="{F094B750-953E-40F7-B3F4-2471B077E44C}"/>
    <cellStyle name="Millares 7 2 4 2 5" xfId="7571" xr:uid="{00000000-0005-0000-0000-00007D1C0000}"/>
    <cellStyle name="Millares 7 2 4 2 5 2" xfId="16324" xr:uid="{0B51BB6E-295E-4FDA-A779-DABFBAA0AC65}"/>
    <cellStyle name="Millares 7 2 4 2 5 2 2" xfId="51334" xr:uid="{7094F31F-54A3-4723-A395-0D5F20813A93}"/>
    <cellStyle name="Millares 7 2 4 2 5 2 3" xfId="33829" xr:uid="{293E0EAE-19B5-48BE-90A4-9B1D6779B07B}"/>
    <cellStyle name="Millares 7 2 4 2 5 3" xfId="42582" xr:uid="{7694B122-7238-4FD9-93FA-1A272E015B17}"/>
    <cellStyle name="Millares 7 2 4 2 5 4" xfId="25077" xr:uid="{7EA5AD33-124A-4044-9086-C11F006D6FF0}"/>
    <cellStyle name="Millares 7 2 4 2 6" xfId="11948" xr:uid="{81CAD860-203F-4A1B-9C86-91284CA45DDE}"/>
    <cellStyle name="Millares 7 2 4 2 6 2" xfId="46958" xr:uid="{AF398F36-5515-43F3-8942-04A76466D76A}"/>
    <cellStyle name="Millares 7 2 4 2 6 3" xfId="29453" xr:uid="{9447DC94-0D24-4337-B2A1-A21F5B22CFF5}"/>
    <cellStyle name="Millares 7 2 4 2 7" xfId="38206" xr:uid="{F77397A7-8D84-4B74-B3AC-0770140E28C6}"/>
    <cellStyle name="Millares 7 2 4 2 8" xfId="20701" xr:uid="{CE613EC6-CE99-4BA2-83F5-945E2FF7AB69}"/>
    <cellStyle name="Millares 7 2 4 3" xfId="3465" xr:uid="{00000000-0005-0000-0000-00007E1C0000}"/>
    <cellStyle name="Millares 7 2 4 3 2" xfId="4561" xr:uid="{00000000-0005-0000-0000-00007F1C0000}"/>
    <cellStyle name="Millares 7 2 4 3 2 2" xfId="6750" xr:uid="{00000000-0005-0000-0000-0000801C0000}"/>
    <cellStyle name="Millares 7 2 4 3 2 2 2" xfId="11127" xr:uid="{00000000-0005-0000-0000-0000811C0000}"/>
    <cellStyle name="Millares 7 2 4 3 2 2 2 2" xfId="19880" xr:uid="{03811BA3-D698-4DFB-BDA9-8A7617D8F0F6}"/>
    <cellStyle name="Millares 7 2 4 3 2 2 2 2 2" xfId="54890" xr:uid="{0B201047-A60B-4F49-A0C2-652E51585CE7}"/>
    <cellStyle name="Millares 7 2 4 3 2 2 2 2 3" xfId="37385" xr:uid="{4B6CD628-17B8-4322-BDB0-51480BEBA9D8}"/>
    <cellStyle name="Millares 7 2 4 3 2 2 2 3" xfId="46138" xr:uid="{C4E1FDBB-AD07-4B96-ABD9-846FC8C1CC7A}"/>
    <cellStyle name="Millares 7 2 4 3 2 2 2 4" xfId="28633" xr:uid="{817B34D9-142B-4FA4-A229-DD8960DF3583}"/>
    <cellStyle name="Millares 7 2 4 3 2 2 3" xfId="15504" xr:uid="{05835999-2809-4250-889C-CEE3858DEFE9}"/>
    <cellStyle name="Millares 7 2 4 3 2 2 3 2" xfId="50514" xr:uid="{5D1A3E4A-5A1C-4826-9A97-D3EB7D927B80}"/>
    <cellStyle name="Millares 7 2 4 3 2 2 3 3" xfId="33009" xr:uid="{44F61E64-8607-499C-B511-04C1E42636A2}"/>
    <cellStyle name="Millares 7 2 4 3 2 2 4" xfId="41762" xr:uid="{C3F48BFC-9FCB-4469-8CD4-2046EFA06F11}"/>
    <cellStyle name="Millares 7 2 4 3 2 2 5" xfId="24257" xr:uid="{3B9EB67A-990B-4F2A-BBE8-29AE7BB2A585}"/>
    <cellStyle name="Millares 7 2 4 3 2 3" xfId="8939" xr:uid="{00000000-0005-0000-0000-0000821C0000}"/>
    <cellStyle name="Millares 7 2 4 3 2 3 2" xfId="17692" xr:uid="{383CDE11-E510-4152-915F-A722C4A39E8D}"/>
    <cellStyle name="Millares 7 2 4 3 2 3 2 2" xfId="52702" xr:uid="{9B4DE9A5-050E-43AB-BE51-69ED055B6AC8}"/>
    <cellStyle name="Millares 7 2 4 3 2 3 2 3" xfId="35197" xr:uid="{8FA94330-72F5-426F-82D2-E3FC66223A03}"/>
    <cellStyle name="Millares 7 2 4 3 2 3 3" xfId="43950" xr:uid="{EAED16A9-D1AC-4013-8F7A-7098EBFA79A1}"/>
    <cellStyle name="Millares 7 2 4 3 2 3 4" xfId="26445" xr:uid="{08EFAC6B-3BED-4540-A478-95B996699118}"/>
    <cellStyle name="Millares 7 2 4 3 2 4" xfId="13316" xr:uid="{EAB7ADAE-65C0-49E9-B4A6-FA69424EEB34}"/>
    <cellStyle name="Millares 7 2 4 3 2 4 2" xfId="48326" xr:uid="{803D5E7D-7CC8-4D1E-9205-B92345F151A5}"/>
    <cellStyle name="Millares 7 2 4 3 2 4 3" xfId="30821" xr:uid="{3CF52C8A-EFAB-4FA7-8191-9BC4C2F60CBE}"/>
    <cellStyle name="Millares 7 2 4 3 2 5" xfId="39574" xr:uid="{51D07B0A-6641-45CE-AAA8-882DDF622246}"/>
    <cellStyle name="Millares 7 2 4 3 2 6" xfId="22069" xr:uid="{4E0A74B3-B31A-4DD3-9E42-D860F3B7A38B}"/>
    <cellStyle name="Millares 7 2 4 3 3" xfId="5656" xr:uid="{00000000-0005-0000-0000-0000831C0000}"/>
    <cellStyle name="Millares 7 2 4 3 3 2" xfId="10033" xr:uid="{00000000-0005-0000-0000-0000841C0000}"/>
    <cellStyle name="Millares 7 2 4 3 3 2 2" xfId="18786" xr:uid="{FB72F093-0E7B-41BA-8F3C-81D04AABCC6B}"/>
    <cellStyle name="Millares 7 2 4 3 3 2 2 2" xfId="53796" xr:uid="{11EA1C2B-AD8E-49AF-869C-A1695F7E354D}"/>
    <cellStyle name="Millares 7 2 4 3 3 2 2 3" xfId="36291" xr:uid="{DB382705-FBD2-41F3-9645-8211785E8F04}"/>
    <cellStyle name="Millares 7 2 4 3 3 2 3" xfId="45044" xr:uid="{B336902F-4806-4D0B-B508-85B0A86FB8B5}"/>
    <cellStyle name="Millares 7 2 4 3 3 2 4" xfId="27539" xr:uid="{4BE2467E-4282-4353-BFD4-5535A87BAE9B}"/>
    <cellStyle name="Millares 7 2 4 3 3 3" xfId="14410" xr:uid="{7C8D01E4-DFD2-4BD7-83E6-A2ED39B0A56A}"/>
    <cellStyle name="Millares 7 2 4 3 3 3 2" xfId="49420" xr:uid="{2A3AD5CE-7E1B-4FB4-905B-9274E75508B4}"/>
    <cellStyle name="Millares 7 2 4 3 3 3 3" xfId="31915" xr:uid="{C189EBC3-3A9A-44F2-A6CB-00E1168642E7}"/>
    <cellStyle name="Millares 7 2 4 3 3 4" xfId="40668" xr:uid="{5CF3C705-2DD6-4D35-B719-2EC5673D1C2F}"/>
    <cellStyle name="Millares 7 2 4 3 3 5" xfId="23163" xr:uid="{980242C0-1F49-4DB2-841D-5C5DE4B9DD97}"/>
    <cellStyle name="Millares 7 2 4 3 4" xfId="7845" xr:uid="{00000000-0005-0000-0000-0000851C0000}"/>
    <cellStyle name="Millares 7 2 4 3 4 2" xfId="16598" xr:uid="{3560BB94-0C34-4DB1-8D5C-E49DCDAED6FA}"/>
    <cellStyle name="Millares 7 2 4 3 4 2 2" xfId="51608" xr:uid="{A8C39C1E-AFAA-4FA1-8029-8B55732E0EE2}"/>
    <cellStyle name="Millares 7 2 4 3 4 2 3" xfId="34103" xr:uid="{26A7CBA6-4E0B-4FBE-A3BD-42FD118151B1}"/>
    <cellStyle name="Millares 7 2 4 3 4 3" xfId="42856" xr:uid="{DF018EE1-A33B-4EFE-96EA-81B2EF9220F5}"/>
    <cellStyle name="Millares 7 2 4 3 4 4" xfId="25351" xr:uid="{ED9CE071-EB0C-471C-9B64-D7C43E80A875}"/>
    <cellStyle name="Millares 7 2 4 3 5" xfId="12222" xr:uid="{FC2AA3AF-A25E-4D85-BDA1-EA6C96C6EC88}"/>
    <cellStyle name="Millares 7 2 4 3 5 2" xfId="47232" xr:uid="{22167D8C-4B39-4881-A332-BCAAE5FC5C2B}"/>
    <cellStyle name="Millares 7 2 4 3 5 3" xfId="29727" xr:uid="{BA5AD43B-4994-4AF3-8517-5D561DF83361}"/>
    <cellStyle name="Millares 7 2 4 3 6" xfId="38480" xr:uid="{1DF4FAC7-A172-4B1F-B8C7-792D6E42D07F}"/>
    <cellStyle name="Millares 7 2 4 3 7" xfId="20975" xr:uid="{EE0F8255-26DB-4941-9A33-18D3C2FB36D5}"/>
    <cellStyle name="Millares 7 2 4 4" xfId="4013" xr:uid="{00000000-0005-0000-0000-0000861C0000}"/>
    <cellStyle name="Millares 7 2 4 4 2" xfId="6202" xr:uid="{00000000-0005-0000-0000-0000871C0000}"/>
    <cellStyle name="Millares 7 2 4 4 2 2" xfId="10579" xr:uid="{00000000-0005-0000-0000-0000881C0000}"/>
    <cellStyle name="Millares 7 2 4 4 2 2 2" xfId="19332" xr:uid="{C6CEA208-8B32-48F3-B1E4-5166DD427AF7}"/>
    <cellStyle name="Millares 7 2 4 4 2 2 2 2" xfId="54342" xr:uid="{506E8103-F19A-4EA1-9DF2-4FF5A2ABAF96}"/>
    <cellStyle name="Millares 7 2 4 4 2 2 2 3" xfId="36837" xr:uid="{4E517314-1A33-44FF-9DF9-F93DB0966672}"/>
    <cellStyle name="Millares 7 2 4 4 2 2 3" xfId="45590" xr:uid="{F2044431-21A3-4EDB-8882-B3CC2B4306B1}"/>
    <cellStyle name="Millares 7 2 4 4 2 2 4" xfId="28085" xr:uid="{B47F48D3-0047-447B-ADCE-118C2B51ACA3}"/>
    <cellStyle name="Millares 7 2 4 4 2 3" xfId="14956" xr:uid="{CAB71723-C191-41ED-AEBF-C2557D2A0BCC}"/>
    <cellStyle name="Millares 7 2 4 4 2 3 2" xfId="49966" xr:uid="{9083CAF7-7925-49C9-98CD-BF59FF39ED4D}"/>
    <cellStyle name="Millares 7 2 4 4 2 3 3" xfId="32461" xr:uid="{91378637-6FD7-4D51-9DF3-C32D313DB549}"/>
    <cellStyle name="Millares 7 2 4 4 2 4" xfId="41214" xr:uid="{E79B5D36-0DD3-4B4A-8F96-D3024DB569F9}"/>
    <cellStyle name="Millares 7 2 4 4 2 5" xfId="23709" xr:uid="{2E1A18E5-771F-40FD-982D-A9F1FD89F352}"/>
    <cellStyle name="Millares 7 2 4 4 3" xfId="8391" xr:uid="{00000000-0005-0000-0000-0000891C0000}"/>
    <cellStyle name="Millares 7 2 4 4 3 2" xfId="17144" xr:uid="{3BE71633-9444-4DFF-8FA2-EE82615AB076}"/>
    <cellStyle name="Millares 7 2 4 4 3 2 2" xfId="52154" xr:uid="{81A95FD5-360A-4A1B-9652-83CB21F02C3D}"/>
    <cellStyle name="Millares 7 2 4 4 3 2 3" xfId="34649" xr:uid="{3FCD9A09-99A0-4B3A-9D4A-30943763B642}"/>
    <cellStyle name="Millares 7 2 4 4 3 3" xfId="43402" xr:uid="{05DB64EF-2837-4A14-8207-68EDFCD575CD}"/>
    <cellStyle name="Millares 7 2 4 4 3 4" xfId="25897" xr:uid="{23DCEC01-069B-4B49-9E5C-74B30D128A04}"/>
    <cellStyle name="Millares 7 2 4 4 4" xfId="12768" xr:uid="{A7311B34-9FB7-4FA9-9E18-16F49A48565D}"/>
    <cellStyle name="Millares 7 2 4 4 4 2" xfId="47778" xr:uid="{0C2F9DE5-C800-49E5-B614-DD33B7176D11}"/>
    <cellStyle name="Millares 7 2 4 4 4 3" xfId="30273" xr:uid="{916554B6-FCCB-4730-BA47-D34F6E216027}"/>
    <cellStyle name="Millares 7 2 4 4 5" xfId="39026" xr:uid="{CB1EABDF-041C-4DE7-8CF2-FC3D0D6BEDE5}"/>
    <cellStyle name="Millares 7 2 4 4 6" xfId="21521" xr:uid="{84052D08-B7A7-4BEF-8317-D6F270269320}"/>
    <cellStyle name="Millares 7 2 4 5" xfId="5108" xr:uid="{00000000-0005-0000-0000-00008A1C0000}"/>
    <cellStyle name="Millares 7 2 4 5 2" xfId="9485" xr:uid="{00000000-0005-0000-0000-00008B1C0000}"/>
    <cellStyle name="Millares 7 2 4 5 2 2" xfId="18238" xr:uid="{290EF7EC-7265-4990-AA1D-9CF4DA556F09}"/>
    <cellStyle name="Millares 7 2 4 5 2 2 2" xfId="53248" xr:uid="{CE373EAF-4345-4D1F-A7EB-37075097DA93}"/>
    <cellStyle name="Millares 7 2 4 5 2 2 3" xfId="35743" xr:uid="{0DD78F01-EEE3-476E-9FD8-C22BFE959828}"/>
    <cellStyle name="Millares 7 2 4 5 2 3" xfId="44496" xr:uid="{56D9FD5F-D2FA-4ACF-A965-2FD835E8FB3C}"/>
    <cellStyle name="Millares 7 2 4 5 2 4" xfId="26991" xr:uid="{6E9F889D-F2F3-4BE9-B587-EB40293E5AC3}"/>
    <cellStyle name="Millares 7 2 4 5 3" xfId="13862" xr:uid="{2D315D57-D819-4ABF-B6E4-75FF5C278663}"/>
    <cellStyle name="Millares 7 2 4 5 3 2" xfId="48872" xr:uid="{5348CE22-A7B8-4702-8C88-55EBA22EEC5E}"/>
    <cellStyle name="Millares 7 2 4 5 3 3" xfId="31367" xr:uid="{20F7CB06-681C-48C9-896D-B96D173F7C54}"/>
    <cellStyle name="Millares 7 2 4 5 4" xfId="40120" xr:uid="{1543B8BF-44DD-41D6-807B-CD08EA1331DB}"/>
    <cellStyle name="Millares 7 2 4 5 5" xfId="22615" xr:uid="{E910D422-4586-4432-B3EA-9C3B81BA84A4}"/>
    <cellStyle name="Millares 7 2 4 6" xfId="7297" xr:uid="{00000000-0005-0000-0000-00008C1C0000}"/>
    <cellStyle name="Millares 7 2 4 6 2" xfId="16050" xr:uid="{189F00E2-BBCA-4E98-8FD4-E5E409C6D6F5}"/>
    <cellStyle name="Millares 7 2 4 6 2 2" xfId="51060" xr:uid="{3EF88C4A-DFF1-4FFB-AF0D-E6526D37E9E1}"/>
    <cellStyle name="Millares 7 2 4 6 2 3" xfId="33555" xr:uid="{6A22BF6C-2D73-4D69-8FA1-6886AFC3F6B8}"/>
    <cellStyle name="Millares 7 2 4 6 3" xfId="42308" xr:uid="{3039C4D0-E9F6-4AA8-AF66-CF06D42CA508}"/>
    <cellStyle name="Millares 7 2 4 6 4" xfId="24803" xr:uid="{5FAF88B3-8140-4787-A71C-81B22A711532}"/>
    <cellStyle name="Millares 7 2 4 7" xfId="11674" xr:uid="{34854AF0-E257-4C56-8BF2-C7D0DAEDCF40}"/>
    <cellStyle name="Millares 7 2 4 7 2" xfId="46684" xr:uid="{DAB231C7-C4E2-4A30-B98B-9733F51B1CB0}"/>
    <cellStyle name="Millares 7 2 4 7 3" xfId="29179" xr:uid="{37FD668F-4A6E-43DB-9445-6D96BCBF3696}"/>
    <cellStyle name="Millares 7 2 4 8" xfId="37932" xr:uid="{3CF48643-9189-453F-A3E9-CB952126BB11}"/>
    <cellStyle name="Millares 7 2 4 9" xfId="20427" xr:uid="{E98DC661-14C1-4BB1-BCD0-8E9D2291777F}"/>
    <cellStyle name="Millares 7 2 5" xfId="3136" xr:uid="{00000000-0005-0000-0000-00008D1C0000}"/>
    <cellStyle name="Millares 7 2 5 2" xfId="3690" xr:uid="{00000000-0005-0000-0000-00008E1C0000}"/>
    <cellStyle name="Millares 7 2 5 2 2" xfId="4786" xr:uid="{00000000-0005-0000-0000-00008F1C0000}"/>
    <cellStyle name="Millares 7 2 5 2 2 2" xfId="6975" xr:uid="{00000000-0005-0000-0000-0000901C0000}"/>
    <cellStyle name="Millares 7 2 5 2 2 2 2" xfId="11352" xr:uid="{00000000-0005-0000-0000-0000911C0000}"/>
    <cellStyle name="Millares 7 2 5 2 2 2 2 2" xfId="20105" xr:uid="{6A7E629A-37E7-4EC8-A1F3-5A9DD0E12853}"/>
    <cellStyle name="Millares 7 2 5 2 2 2 2 2 2" xfId="55115" xr:uid="{9C97CB37-8408-4049-8D55-B3336168BB70}"/>
    <cellStyle name="Millares 7 2 5 2 2 2 2 2 3" xfId="37610" xr:uid="{61C70E5A-F535-4BEC-9E03-69B21E83E019}"/>
    <cellStyle name="Millares 7 2 5 2 2 2 2 3" xfId="46363" xr:uid="{69D80C88-B152-4D8B-9294-BD6403C49A0C}"/>
    <cellStyle name="Millares 7 2 5 2 2 2 2 4" xfId="28858" xr:uid="{F1556643-3714-4F2B-8FDD-70D00EC70165}"/>
    <cellStyle name="Millares 7 2 5 2 2 2 3" xfId="15729" xr:uid="{BE313DCA-3A7B-4C6D-B2EB-89C220584964}"/>
    <cellStyle name="Millares 7 2 5 2 2 2 3 2" xfId="50739" xr:uid="{F43CF2A5-0234-4F94-B083-D69948A6401B}"/>
    <cellStyle name="Millares 7 2 5 2 2 2 3 3" xfId="33234" xr:uid="{B42F0A79-CA04-4913-A848-D7E697B3FBD7}"/>
    <cellStyle name="Millares 7 2 5 2 2 2 4" xfId="41987" xr:uid="{FE09A857-FEFE-4E11-BDF8-211E9EC5EA80}"/>
    <cellStyle name="Millares 7 2 5 2 2 2 5" xfId="24482" xr:uid="{B1288EC4-1ADD-45FF-9E62-DC5375505641}"/>
    <cellStyle name="Millares 7 2 5 2 2 3" xfId="9164" xr:uid="{00000000-0005-0000-0000-0000921C0000}"/>
    <cellStyle name="Millares 7 2 5 2 2 3 2" xfId="17917" xr:uid="{FAE66094-276D-4C72-958D-AD021C3CA62E}"/>
    <cellStyle name="Millares 7 2 5 2 2 3 2 2" xfId="52927" xr:uid="{A0A95CD5-9B89-4F86-BF70-B8480D7969E4}"/>
    <cellStyle name="Millares 7 2 5 2 2 3 2 3" xfId="35422" xr:uid="{CC055D7C-5E31-402F-B300-CACEC3073FB3}"/>
    <cellStyle name="Millares 7 2 5 2 2 3 3" xfId="44175" xr:uid="{0342B21A-082E-443F-BEF4-B516CDE02565}"/>
    <cellStyle name="Millares 7 2 5 2 2 3 4" xfId="26670" xr:uid="{DFABA6A5-03B4-4D2E-B296-6F61BA7D769E}"/>
    <cellStyle name="Millares 7 2 5 2 2 4" xfId="13541" xr:uid="{70E6D3E8-1BF3-451F-8ADF-2F2531B86F09}"/>
    <cellStyle name="Millares 7 2 5 2 2 4 2" xfId="48551" xr:uid="{C8DAB320-A670-4096-AE73-245CB8EE9F13}"/>
    <cellStyle name="Millares 7 2 5 2 2 4 3" xfId="31046" xr:uid="{E49D1B1D-CA20-482F-90FD-BA2F345C5669}"/>
    <cellStyle name="Millares 7 2 5 2 2 5" xfId="39799" xr:uid="{D5873CC4-3D89-4B2A-8236-82460914F5EE}"/>
    <cellStyle name="Millares 7 2 5 2 2 6" xfId="22294" xr:uid="{825C42E1-EC10-403A-ADF9-546E63B86685}"/>
    <cellStyle name="Millares 7 2 5 2 3" xfId="5881" xr:uid="{00000000-0005-0000-0000-0000931C0000}"/>
    <cellStyle name="Millares 7 2 5 2 3 2" xfId="10258" xr:uid="{00000000-0005-0000-0000-0000941C0000}"/>
    <cellStyle name="Millares 7 2 5 2 3 2 2" xfId="19011" xr:uid="{7356A040-66F7-4303-A985-7991AFAFA939}"/>
    <cellStyle name="Millares 7 2 5 2 3 2 2 2" xfId="54021" xr:uid="{A2E6C3AC-DFF4-482C-86F3-B5DC4F2B0258}"/>
    <cellStyle name="Millares 7 2 5 2 3 2 2 3" xfId="36516" xr:uid="{73D9CE44-58C6-4CE8-A059-67DFBCC3EA00}"/>
    <cellStyle name="Millares 7 2 5 2 3 2 3" xfId="45269" xr:uid="{0A9500F7-3F7A-4865-B45E-C1ADC3E2EF1D}"/>
    <cellStyle name="Millares 7 2 5 2 3 2 4" xfId="27764" xr:uid="{DE5B26A3-159F-4080-9A35-2531895B99D8}"/>
    <cellStyle name="Millares 7 2 5 2 3 3" xfId="14635" xr:uid="{99616142-EF33-4D0F-818D-CA0F48EFAAF7}"/>
    <cellStyle name="Millares 7 2 5 2 3 3 2" xfId="49645" xr:uid="{84FD0B81-2F45-462F-85BF-27796B8D2CC2}"/>
    <cellStyle name="Millares 7 2 5 2 3 3 3" xfId="32140" xr:uid="{33819105-FFB2-4429-B109-972A314931A7}"/>
    <cellStyle name="Millares 7 2 5 2 3 4" xfId="40893" xr:uid="{DC09E004-FEC4-4D40-BC66-EC25C503AF92}"/>
    <cellStyle name="Millares 7 2 5 2 3 5" xfId="23388" xr:uid="{1D4BFBA7-032A-4190-BE96-7C696A956699}"/>
    <cellStyle name="Millares 7 2 5 2 4" xfId="8070" xr:uid="{00000000-0005-0000-0000-0000951C0000}"/>
    <cellStyle name="Millares 7 2 5 2 4 2" xfId="16823" xr:uid="{C431D02C-4D87-4374-A863-BADC17B6DD48}"/>
    <cellStyle name="Millares 7 2 5 2 4 2 2" xfId="51833" xr:uid="{4AFDCDAD-22D5-494A-82BD-2E8B5778AC66}"/>
    <cellStyle name="Millares 7 2 5 2 4 2 3" xfId="34328" xr:uid="{CDB90A35-9A39-4C56-B20F-BA4EBF788CFE}"/>
    <cellStyle name="Millares 7 2 5 2 4 3" xfId="43081" xr:uid="{019C0538-FB67-47BC-A8EE-B2B86256908F}"/>
    <cellStyle name="Millares 7 2 5 2 4 4" xfId="25576" xr:uid="{0F14BFD7-D979-485B-A797-EC16E0A689AD}"/>
    <cellStyle name="Millares 7 2 5 2 5" xfId="12447" xr:uid="{0AAA847D-1229-4A67-AEE6-C75D72C2CC2E}"/>
    <cellStyle name="Millares 7 2 5 2 5 2" xfId="47457" xr:uid="{6DEF71A1-B3FE-45D0-A901-EE34FD6BD611}"/>
    <cellStyle name="Millares 7 2 5 2 5 3" xfId="29952" xr:uid="{BD96B999-C984-46CC-B7F9-42DA48B252C2}"/>
    <cellStyle name="Millares 7 2 5 2 6" xfId="38705" xr:uid="{6976D31E-E821-4565-BEC0-096A5E080264}"/>
    <cellStyle name="Millares 7 2 5 2 7" xfId="21200" xr:uid="{9CB6D84F-ADDF-4440-A05B-1E4477A9349A}"/>
    <cellStyle name="Millares 7 2 5 3" xfId="4238" xr:uid="{00000000-0005-0000-0000-0000961C0000}"/>
    <cellStyle name="Millares 7 2 5 3 2" xfId="6427" xr:uid="{00000000-0005-0000-0000-0000971C0000}"/>
    <cellStyle name="Millares 7 2 5 3 2 2" xfId="10804" xr:uid="{00000000-0005-0000-0000-0000981C0000}"/>
    <cellStyle name="Millares 7 2 5 3 2 2 2" xfId="19557" xr:uid="{969C8A80-5AD6-42A4-9100-581F336A34D8}"/>
    <cellStyle name="Millares 7 2 5 3 2 2 2 2" xfId="54567" xr:uid="{1C53D23C-FCA9-42CF-BB2E-933FD94911EF}"/>
    <cellStyle name="Millares 7 2 5 3 2 2 2 3" xfId="37062" xr:uid="{BD790A59-2C46-45C2-A728-02702F83A3BA}"/>
    <cellStyle name="Millares 7 2 5 3 2 2 3" xfId="45815" xr:uid="{67E297D4-567D-4EED-8646-F00C99ACCF04}"/>
    <cellStyle name="Millares 7 2 5 3 2 2 4" xfId="28310" xr:uid="{AB02A143-78D8-4330-9471-D5DCA467AB4B}"/>
    <cellStyle name="Millares 7 2 5 3 2 3" xfId="15181" xr:uid="{1F845197-AF53-4801-B231-4CADB52B3EEC}"/>
    <cellStyle name="Millares 7 2 5 3 2 3 2" xfId="50191" xr:uid="{A907D47F-5C9E-4B39-A531-594D1B1FF620}"/>
    <cellStyle name="Millares 7 2 5 3 2 3 3" xfId="32686" xr:uid="{7AD3F73C-063C-4801-8979-D83F5A6E5B33}"/>
    <cellStyle name="Millares 7 2 5 3 2 4" xfId="41439" xr:uid="{6A270CB7-B8DA-40BE-9537-AFA361F5EF6F}"/>
    <cellStyle name="Millares 7 2 5 3 2 5" xfId="23934" xr:uid="{BB99E269-8434-4A9B-A366-E2B65BD5508D}"/>
    <cellStyle name="Millares 7 2 5 3 3" xfId="8616" xr:uid="{00000000-0005-0000-0000-0000991C0000}"/>
    <cellStyle name="Millares 7 2 5 3 3 2" xfId="17369" xr:uid="{76D00D93-9097-4AAD-A61F-575CF6A3E242}"/>
    <cellStyle name="Millares 7 2 5 3 3 2 2" xfId="52379" xr:uid="{D4D2C150-D20B-45ED-974C-33322666AF6B}"/>
    <cellStyle name="Millares 7 2 5 3 3 2 3" xfId="34874" xr:uid="{DC02EB35-E0C0-4A3F-9228-20724C061EAA}"/>
    <cellStyle name="Millares 7 2 5 3 3 3" xfId="43627" xr:uid="{9837998D-B8DD-4CAB-8942-ACD6114857B8}"/>
    <cellStyle name="Millares 7 2 5 3 3 4" xfId="26122" xr:uid="{45BC5BF7-E837-4FEC-A14D-D651F1655A04}"/>
    <cellStyle name="Millares 7 2 5 3 4" xfId="12993" xr:uid="{503B3F68-0A9F-4C5D-AF60-3B5BF6707228}"/>
    <cellStyle name="Millares 7 2 5 3 4 2" xfId="48003" xr:uid="{B6FD244C-B464-4F18-9912-66141E436DE2}"/>
    <cellStyle name="Millares 7 2 5 3 4 3" xfId="30498" xr:uid="{1EC1445E-3696-4646-8FF4-59D502D3922D}"/>
    <cellStyle name="Millares 7 2 5 3 5" xfId="39251" xr:uid="{76CCF006-1AFC-4A27-AAEE-1E1CDBA41B2D}"/>
    <cellStyle name="Millares 7 2 5 3 6" xfId="21746" xr:uid="{AEC682B2-E50F-40A1-B9B0-424A3FC10012}"/>
    <cellStyle name="Millares 7 2 5 4" xfId="5333" xr:uid="{00000000-0005-0000-0000-00009A1C0000}"/>
    <cellStyle name="Millares 7 2 5 4 2" xfId="9710" xr:uid="{00000000-0005-0000-0000-00009B1C0000}"/>
    <cellStyle name="Millares 7 2 5 4 2 2" xfId="18463" xr:uid="{3CC18D81-AD8F-473A-AE98-8727BC9F627E}"/>
    <cellStyle name="Millares 7 2 5 4 2 2 2" xfId="53473" xr:uid="{772579D2-B053-471F-A9CD-1F83587B5A1F}"/>
    <cellStyle name="Millares 7 2 5 4 2 2 3" xfId="35968" xr:uid="{5F753601-589C-4AD6-9006-B3D4CE2F1940}"/>
    <cellStyle name="Millares 7 2 5 4 2 3" xfId="44721" xr:uid="{D8B41612-F276-4302-AAE3-C903AD2E6495}"/>
    <cellStyle name="Millares 7 2 5 4 2 4" xfId="27216" xr:uid="{7291B93E-0BDF-4971-9507-4137CF245268}"/>
    <cellStyle name="Millares 7 2 5 4 3" xfId="14087" xr:uid="{F49BE7EE-32AC-4474-B2F6-5C1EDEF403CD}"/>
    <cellStyle name="Millares 7 2 5 4 3 2" xfId="49097" xr:uid="{4D6619AF-4A9D-451B-A5D4-218D2236E93A}"/>
    <cellStyle name="Millares 7 2 5 4 3 3" xfId="31592" xr:uid="{6806CD1F-6E4A-449A-9924-CAB4FE5DE218}"/>
    <cellStyle name="Millares 7 2 5 4 4" xfId="40345" xr:uid="{C6F0572B-CDEF-4842-B002-DF0D46E2E9D5}"/>
    <cellStyle name="Millares 7 2 5 4 5" xfId="22840" xr:uid="{C375615D-BB4C-426D-A0E8-F811594026E7}"/>
    <cellStyle name="Millares 7 2 5 5" xfId="7522" xr:uid="{00000000-0005-0000-0000-00009C1C0000}"/>
    <cellStyle name="Millares 7 2 5 5 2" xfId="16275" xr:uid="{B6AFC480-ECA8-41D0-A9D6-104079ED55C6}"/>
    <cellStyle name="Millares 7 2 5 5 2 2" xfId="51285" xr:uid="{1EAE5EB1-F317-4E24-B0B3-3F1F82BB44BB}"/>
    <cellStyle name="Millares 7 2 5 5 2 3" xfId="33780" xr:uid="{3B115808-190D-4C6E-988F-A2955AF267EF}"/>
    <cellStyle name="Millares 7 2 5 5 3" xfId="42533" xr:uid="{CC5EADA0-FD69-4CBC-9517-084832A456CA}"/>
    <cellStyle name="Millares 7 2 5 5 4" xfId="25028" xr:uid="{9FF42668-AB85-4D5B-8941-93A490688DE6}"/>
    <cellStyle name="Millares 7 2 5 6" xfId="11899" xr:uid="{10673FAD-3DF5-4707-82BF-1558530E200C}"/>
    <cellStyle name="Millares 7 2 5 6 2" xfId="46909" xr:uid="{9CC75725-A87B-4D61-B1AE-780AD9A0FAB6}"/>
    <cellStyle name="Millares 7 2 5 6 3" xfId="29404" xr:uid="{253A12BE-B666-4FC9-B704-1A5EE7BACABF}"/>
    <cellStyle name="Millares 7 2 5 7" xfId="38157" xr:uid="{8439375A-9584-4E2B-9E9E-2005CC3433F5}"/>
    <cellStyle name="Millares 7 2 5 8" xfId="20652" xr:uid="{003D729C-33C7-4B40-A7A7-E6611F2E3DA9}"/>
    <cellStyle name="Millares 7 2 6" xfId="3415" xr:uid="{00000000-0005-0000-0000-00009D1C0000}"/>
    <cellStyle name="Millares 7 2 6 2" xfId="4512" xr:uid="{00000000-0005-0000-0000-00009E1C0000}"/>
    <cellStyle name="Millares 7 2 6 2 2" xfId="6701" xr:uid="{00000000-0005-0000-0000-00009F1C0000}"/>
    <cellStyle name="Millares 7 2 6 2 2 2" xfId="11078" xr:uid="{00000000-0005-0000-0000-0000A01C0000}"/>
    <cellStyle name="Millares 7 2 6 2 2 2 2" xfId="19831" xr:uid="{77E85532-AB6D-4FDA-A35A-D4769F889CBA}"/>
    <cellStyle name="Millares 7 2 6 2 2 2 2 2" xfId="54841" xr:uid="{4E44BDDC-7F9F-4E3F-8FB6-EDC50B306C50}"/>
    <cellStyle name="Millares 7 2 6 2 2 2 2 3" xfId="37336" xr:uid="{011ACAF3-BEC3-47EB-8B69-6BD3BF3E851A}"/>
    <cellStyle name="Millares 7 2 6 2 2 2 3" xfId="46089" xr:uid="{34351989-E683-4FC8-97ED-DA8C2134F452}"/>
    <cellStyle name="Millares 7 2 6 2 2 2 4" xfId="28584" xr:uid="{A6BD6D64-E95C-489C-B7CA-C089A9C8AED4}"/>
    <cellStyle name="Millares 7 2 6 2 2 3" xfId="15455" xr:uid="{B13F8D0D-3E85-4F23-BF95-B67ADC702B77}"/>
    <cellStyle name="Millares 7 2 6 2 2 3 2" xfId="50465" xr:uid="{9608481C-84AC-487A-BF31-C061A4AC738F}"/>
    <cellStyle name="Millares 7 2 6 2 2 3 3" xfId="32960" xr:uid="{10FAA07D-69FB-4581-B71D-A8A4F60EA1FB}"/>
    <cellStyle name="Millares 7 2 6 2 2 4" xfId="41713" xr:uid="{E7D42A0C-DF1C-4F09-92AA-345CB8D1A4F1}"/>
    <cellStyle name="Millares 7 2 6 2 2 5" xfId="24208" xr:uid="{31970892-8C9D-4715-AC73-97F1DD2CCFDD}"/>
    <cellStyle name="Millares 7 2 6 2 3" xfId="8890" xr:uid="{00000000-0005-0000-0000-0000A11C0000}"/>
    <cellStyle name="Millares 7 2 6 2 3 2" xfId="17643" xr:uid="{82283F8A-0559-4DE4-BC62-F611EFD52363}"/>
    <cellStyle name="Millares 7 2 6 2 3 2 2" xfId="52653" xr:uid="{1563D5C9-6F1E-42D0-89B5-4ACB91349A61}"/>
    <cellStyle name="Millares 7 2 6 2 3 2 3" xfId="35148" xr:uid="{FE01A2D6-DF1C-4B52-BF2B-EC45FD657274}"/>
    <cellStyle name="Millares 7 2 6 2 3 3" xfId="43901" xr:uid="{FF5EDD3D-66D5-486F-A9A6-2322B03795C4}"/>
    <cellStyle name="Millares 7 2 6 2 3 4" xfId="26396" xr:uid="{B7527EE0-9359-4F35-A3B9-1CCDF9E2BA67}"/>
    <cellStyle name="Millares 7 2 6 2 4" xfId="13267" xr:uid="{AB684A14-7865-4062-8982-689A49EC7683}"/>
    <cellStyle name="Millares 7 2 6 2 4 2" xfId="48277" xr:uid="{835605C7-F770-4901-BB2A-B60123A4F7BD}"/>
    <cellStyle name="Millares 7 2 6 2 4 3" xfId="30772" xr:uid="{146F9473-7A23-4DF5-8CB2-5C344B36F9C3}"/>
    <cellStyle name="Millares 7 2 6 2 5" xfId="39525" xr:uid="{5AA6C3A6-A49D-4EBF-AB8E-0F4CBCFC8E91}"/>
    <cellStyle name="Millares 7 2 6 2 6" xfId="22020" xr:uid="{9D1814D1-C69F-44E4-BB1E-C2DE3373716B}"/>
    <cellStyle name="Millares 7 2 6 3" xfId="5607" xr:uid="{00000000-0005-0000-0000-0000A21C0000}"/>
    <cellStyle name="Millares 7 2 6 3 2" xfId="9984" xr:uid="{00000000-0005-0000-0000-0000A31C0000}"/>
    <cellStyle name="Millares 7 2 6 3 2 2" xfId="18737" xr:uid="{0187AA81-2DC4-4177-A692-4E9065F686AC}"/>
    <cellStyle name="Millares 7 2 6 3 2 2 2" xfId="53747" xr:uid="{0407DB32-C922-4802-8535-7B6B02E56DCE}"/>
    <cellStyle name="Millares 7 2 6 3 2 2 3" xfId="36242" xr:uid="{EEC636DA-AD16-416C-BB30-00CADCE7902A}"/>
    <cellStyle name="Millares 7 2 6 3 2 3" xfId="44995" xr:uid="{F1CE221E-0FE6-4373-B1EA-6F9A6508E009}"/>
    <cellStyle name="Millares 7 2 6 3 2 4" xfId="27490" xr:uid="{B287521A-65ED-48F6-B4D1-9A3E7641CC5F}"/>
    <cellStyle name="Millares 7 2 6 3 3" xfId="14361" xr:uid="{FF0B2878-9EE2-492D-8ABC-030C9F6E9D95}"/>
    <cellStyle name="Millares 7 2 6 3 3 2" xfId="49371" xr:uid="{01BA9708-1A5B-4206-A0AC-9B64EC08BCE6}"/>
    <cellStyle name="Millares 7 2 6 3 3 3" xfId="31866" xr:uid="{3B673773-7CF7-45B9-BF3B-F3D7EF89926F}"/>
    <cellStyle name="Millares 7 2 6 3 4" xfId="40619" xr:uid="{6A45F0B2-E84E-477A-BA7B-92817D5EF0E3}"/>
    <cellStyle name="Millares 7 2 6 3 5" xfId="23114" xr:uid="{0D0FA3EB-45A6-483D-8F8F-A3DCE29E006F}"/>
    <cellStyle name="Millares 7 2 6 4" xfId="7796" xr:uid="{00000000-0005-0000-0000-0000A41C0000}"/>
    <cellStyle name="Millares 7 2 6 4 2" xfId="16549" xr:uid="{D59F2220-E927-494B-A29B-0B88A9739E2B}"/>
    <cellStyle name="Millares 7 2 6 4 2 2" xfId="51559" xr:uid="{DCEC8E5D-1C44-4F2B-A679-737D849FA5A2}"/>
    <cellStyle name="Millares 7 2 6 4 2 3" xfId="34054" xr:uid="{D1E9BC59-CB9B-49D7-990D-AD6430346EAA}"/>
    <cellStyle name="Millares 7 2 6 4 3" xfId="42807" xr:uid="{C1113F25-750E-455E-B8C2-5B9655B32E0B}"/>
    <cellStyle name="Millares 7 2 6 4 4" xfId="25302" xr:uid="{A9A61A51-CF8C-4544-8407-B7E49E969DA7}"/>
    <cellStyle name="Millares 7 2 6 5" xfId="12173" xr:uid="{FD22A264-A847-4A83-9744-7D9E67149383}"/>
    <cellStyle name="Millares 7 2 6 5 2" xfId="47183" xr:uid="{33E1B6E3-AECE-486D-9101-2CD6CF25735F}"/>
    <cellStyle name="Millares 7 2 6 5 3" xfId="29678" xr:uid="{0E9DD456-BFD3-4801-BF5D-2F38B747A8E2}"/>
    <cellStyle name="Millares 7 2 6 6" xfId="38431" xr:uid="{F4CCC891-D15A-424A-A685-D8BF9AFC0961}"/>
    <cellStyle name="Millares 7 2 6 7" xfId="20926" xr:uid="{E54C35D1-1EF7-492F-A218-AAA4025E72CC}"/>
    <cellStyle name="Millares 7 2 7" xfId="3965" xr:uid="{00000000-0005-0000-0000-0000A51C0000}"/>
    <cellStyle name="Millares 7 2 7 2" xfId="6154" xr:uid="{00000000-0005-0000-0000-0000A61C0000}"/>
    <cellStyle name="Millares 7 2 7 2 2" xfId="10531" xr:uid="{00000000-0005-0000-0000-0000A71C0000}"/>
    <cellStyle name="Millares 7 2 7 2 2 2" xfId="19284" xr:uid="{DB77DA2A-2973-4A9E-84AA-B55C684CB8EA}"/>
    <cellStyle name="Millares 7 2 7 2 2 2 2" xfId="54294" xr:uid="{33461D73-5D29-4B76-8424-DDA9D0993636}"/>
    <cellStyle name="Millares 7 2 7 2 2 2 3" xfId="36789" xr:uid="{7A9B070E-6D56-43C6-BA35-DD20B9F2B9C9}"/>
    <cellStyle name="Millares 7 2 7 2 2 3" xfId="45542" xr:uid="{45D2FD6C-126E-4C82-A6BE-3A1AB133FADB}"/>
    <cellStyle name="Millares 7 2 7 2 2 4" xfId="28037" xr:uid="{F1EEFF86-002F-4617-BEC0-55E6E8568152}"/>
    <cellStyle name="Millares 7 2 7 2 3" xfId="14908" xr:uid="{F03810A6-F76E-4BB3-AB7E-0A3C2543F5A1}"/>
    <cellStyle name="Millares 7 2 7 2 3 2" xfId="49918" xr:uid="{AFC6204A-1725-4461-8727-8B035A684FE2}"/>
    <cellStyle name="Millares 7 2 7 2 3 3" xfId="32413" xr:uid="{E5F54D93-19DA-4F9F-B12D-5D4C71FA90AA}"/>
    <cellStyle name="Millares 7 2 7 2 4" xfId="41166" xr:uid="{C3773390-8671-4F51-97D7-72F55A988EB8}"/>
    <cellStyle name="Millares 7 2 7 2 5" xfId="23661" xr:uid="{C83DAAEC-F7ED-4317-B613-3684AA7058D1}"/>
    <cellStyle name="Millares 7 2 7 3" xfId="8343" xr:uid="{00000000-0005-0000-0000-0000A81C0000}"/>
    <cellStyle name="Millares 7 2 7 3 2" xfId="17096" xr:uid="{E5467D5A-6B84-4B70-A1A5-05E5E0C39741}"/>
    <cellStyle name="Millares 7 2 7 3 2 2" xfId="52106" xr:uid="{80C483A0-6259-4007-8091-5441EC85514C}"/>
    <cellStyle name="Millares 7 2 7 3 2 3" xfId="34601" xr:uid="{5267106E-A59E-4558-A849-3ED0451AC965}"/>
    <cellStyle name="Millares 7 2 7 3 3" xfId="43354" xr:uid="{C2AE1CC8-2209-4E53-A260-91029851EE03}"/>
    <cellStyle name="Millares 7 2 7 3 4" xfId="25849" xr:uid="{5ECC0443-9092-42F4-A230-8193A539490C}"/>
    <cellStyle name="Millares 7 2 7 4" xfId="12720" xr:uid="{A53FEB70-0E07-4134-A3D5-29C1EEBD0AC3}"/>
    <cellStyle name="Millares 7 2 7 4 2" xfId="47730" xr:uid="{FB8BF5B7-63BA-47AF-B54B-5E8B85DB3B4C}"/>
    <cellStyle name="Millares 7 2 7 4 3" xfId="30225" xr:uid="{21A5CEFA-7764-402D-9B30-944D96992018}"/>
    <cellStyle name="Millares 7 2 7 5" xfId="38978" xr:uid="{FCD98FF7-33B2-4FCF-B722-EC3B34DCDBB7}"/>
    <cellStyle name="Millares 7 2 7 6" xfId="21473" xr:uid="{E4FBBF5F-EB1E-4347-8687-2D9646EA51A9}"/>
    <cellStyle name="Millares 7 2 8" xfId="5060" xr:uid="{00000000-0005-0000-0000-0000A91C0000}"/>
    <cellStyle name="Millares 7 2 8 2" xfId="9437" xr:uid="{00000000-0005-0000-0000-0000AA1C0000}"/>
    <cellStyle name="Millares 7 2 8 2 2" xfId="18190" xr:uid="{B97C952E-2630-4595-AE2C-45E08313BB6F}"/>
    <cellStyle name="Millares 7 2 8 2 2 2" xfId="53200" xr:uid="{FD70034A-3282-4FC1-B056-7409CE4EECC4}"/>
    <cellStyle name="Millares 7 2 8 2 2 3" xfId="35695" xr:uid="{3F95DBB2-669A-48E3-94AF-6EAF0445A6FF}"/>
    <cellStyle name="Millares 7 2 8 2 3" xfId="44448" xr:uid="{7B912C1C-608D-4C49-8F8A-4B85BADA8AE8}"/>
    <cellStyle name="Millares 7 2 8 2 4" xfId="26943" xr:uid="{00FF1EED-8B49-48F6-B46D-1E123DA11A7F}"/>
    <cellStyle name="Millares 7 2 8 3" xfId="13814" xr:uid="{065036AB-F30D-4F86-9D40-7F3FBF1CAEE7}"/>
    <cellStyle name="Millares 7 2 8 3 2" xfId="48824" xr:uid="{3B632430-F1B0-4D89-86AB-548BDB231868}"/>
    <cellStyle name="Millares 7 2 8 3 3" xfId="31319" xr:uid="{A53CB512-DCB0-47C7-B5C4-EA8D18FF3266}"/>
    <cellStyle name="Millares 7 2 8 4" xfId="40072" xr:uid="{44AD40B7-1054-4EBE-99A1-E06DA170FCE2}"/>
    <cellStyle name="Millares 7 2 8 5" xfId="22567" xr:uid="{F2A68AE1-B322-4530-BEBF-B400CAA650AF}"/>
    <cellStyle name="Millares 7 2 9" xfId="7249" xr:uid="{00000000-0005-0000-0000-0000AB1C0000}"/>
    <cellStyle name="Millares 7 2 9 2" xfId="16002" xr:uid="{7CB2F361-47B0-4870-A44F-314D9CBBC6D5}"/>
    <cellStyle name="Millares 7 2 9 2 2" xfId="51012" xr:uid="{80E6FFB1-22B7-4B11-BC42-7D0776AFE046}"/>
    <cellStyle name="Millares 7 2 9 2 3" xfId="33507" xr:uid="{61CD9D3B-EB7D-4834-B6F4-ED5EE42D46AB}"/>
    <cellStyle name="Millares 7 2 9 3" xfId="42260" xr:uid="{85EA8186-E071-410C-B4B5-89E09D4B449D}"/>
    <cellStyle name="Millares 7 2 9 4" xfId="24755" xr:uid="{D484E88C-D2BF-4D57-B39E-ED06169F7A31}"/>
    <cellStyle name="Millares 7 3" xfId="2964" xr:uid="{00000000-0005-0000-0000-0000AC1C0000}"/>
    <cellStyle name="Millares 7 3 10" xfId="20481" xr:uid="{07EE0075-84DC-42FA-A4DB-F5E8DE797F66}"/>
    <cellStyle name="Millares 7 3 2" xfId="3076" xr:uid="{00000000-0005-0000-0000-0000AD1C0000}"/>
    <cellStyle name="Millares 7 3 2 2" xfId="3352" xr:uid="{00000000-0005-0000-0000-0000AE1C0000}"/>
    <cellStyle name="Millares 7 3 2 2 2" xfId="3905" xr:uid="{00000000-0005-0000-0000-0000AF1C0000}"/>
    <cellStyle name="Millares 7 3 2 2 2 2" xfId="5001" xr:uid="{00000000-0005-0000-0000-0000B01C0000}"/>
    <cellStyle name="Millares 7 3 2 2 2 2 2" xfId="7190" xr:uid="{00000000-0005-0000-0000-0000B11C0000}"/>
    <cellStyle name="Millares 7 3 2 2 2 2 2 2" xfId="11567" xr:uid="{00000000-0005-0000-0000-0000B21C0000}"/>
    <cellStyle name="Millares 7 3 2 2 2 2 2 2 2" xfId="20320" xr:uid="{86C94DAC-F954-40C5-AC3C-67C381C25324}"/>
    <cellStyle name="Millares 7 3 2 2 2 2 2 2 2 2" xfId="55330" xr:uid="{07EA15C1-BDBF-49EE-84D1-E8BA26E4202B}"/>
    <cellStyle name="Millares 7 3 2 2 2 2 2 2 2 3" xfId="37825" xr:uid="{AF06D503-6D20-47F6-818B-07E6CF9806A3}"/>
    <cellStyle name="Millares 7 3 2 2 2 2 2 2 3" xfId="46578" xr:uid="{9D45A029-E9F0-4A44-BCBF-D1700E8117D5}"/>
    <cellStyle name="Millares 7 3 2 2 2 2 2 2 4" xfId="29073" xr:uid="{964C1948-0DDE-439C-81DD-049E6E70FBAC}"/>
    <cellStyle name="Millares 7 3 2 2 2 2 2 3" xfId="15944" xr:uid="{F4490C9D-C4BA-4EC9-B9C1-DEDB9502DE9F}"/>
    <cellStyle name="Millares 7 3 2 2 2 2 2 3 2" xfId="50954" xr:uid="{F0990B48-9F27-43FC-B05F-73D47F11F0E3}"/>
    <cellStyle name="Millares 7 3 2 2 2 2 2 3 3" xfId="33449" xr:uid="{E5EDD205-7126-4A18-B0BE-229CB5CB40C9}"/>
    <cellStyle name="Millares 7 3 2 2 2 2 2 4" xfId="42202" xr:uid="{68AC438F-D092-47D5-992A-D9C160F200DB}"/>
    <cellStyle name="Millares 7 3 2 2 2 2 2 5" xfId="24697" xr:uid="{2A4AE809-5BD9-44CB-A4C8-E30955647B88}"/>
    <cellStyle name="Millares 7 3 2 2 2 2 3" xfId="9379" xr:uid="{00000000-0005-0000-0000-0000B31C0000}"/>
    <cellStyle name="Millares 7 3 2 2 2 2 3 2" xfId="18132" xr:uid="{F291B215-5786-4FAA-AA2C-BCDA43DFC60A}"/>
    <cellStyle name="Millares 7 3 2 2 2 2 3 2 2" xfId="53142" xr:uid="{3E96C23C-7EC3-47E0-8E2B-2E57EADEEB31}"/>
    <cellStyle name="Millares 7 3 2 2 2 2 3 2 3" xfId="35637" xr:uid="{CEF93B7E-D012-497F-8939-A1EEAA365F3B}"/>
    <cellStyle name="Millares 7 3 2 2 2 2 3 3" xfId="44390" xr:uid="{714B7CB4-FD8B-425C-A866-6623FF12BD89}"/>
    <cellStyle name="Millares 7 3 2 2 2 2 3 4" xfId="26885" xr:uid="{72DE9E32-1EDC-4044-9205-6905CBA4F682}"/>
    <cellStyle name="Millares 7 3 2 2 2 2 4" xfId="13756" xr:uid="{2792169C-13CC-4BDB-B8A2-FD827E1D0878}"/>
    <cellStyle name="Millares 7 3 2 2 2 2 4 2" xfId="48766" xr:uid="{178DC4CC-D2A1-4EB6-8E59-19A000387086}"/>
    <cellStyle name="Millares 7 3 2 2 2 2 4 3" xfId="31261" xr:uid="{DB36A693-D709-4ECE-9700-9BDAF42A9638}"/>
    <cellStyle name="Millares 7 3 2 2 2 2 5" xfId="40014" xr:uid="{FEB03EA7-7877-430D-8283-CFB64BA112D7}"/>
    <cellStyle name="Millares 7 3 2 2 2 2 6" xfId="22509" xr:uid="{5BBBCF45-97E2-48CD-BD65-9CE6D7F1DA36}"/>
    <cellStyle name="Millares 7 3 2 2 2 3" xfId="6096" xr:uid="{00000000-0005-0000-0000-0000B41C0000}"/>
    <cellStyle name="Millares 7 3 2 2 2 3 2" xfId="10473" xr:uid="{00000000-0005-0000-0000-0000B51C0000}"/>
    <cellStyle name="Millares 7 3 2 2 2 3 2 2" xfId="19226" xr:uid="{AAD987F4-D3C2-4878-A55C-0D19EC75E9A8}"/>
    <cellStyle name="Millares 7 3 2 2 2 3 2 2 2" xfId="54236" xr:uid="{379D2740-6E71-4CA4-A327-F281879D4D71}"/>
    <cellStyle name="Millares 7 3 2 2 2 3 2 2 3" xfId="36731" xr:uid="{41048EA3-46F0-4C32-A42E-A18DFDEB8E16}"/>
    <cellStyle name="Millares 7 3 2 2 2 3 2 3" xfId="45484" xr:uid="{69259E35-D66C-48AA-8550-C07622A77825}"/>
    <cellStyle name="Millares 7 3 2 2 2 3 2 4" xfId="27979" xr:uid="{5E677C91-47CE-4B29-A917-5D1F5F62899E}"/>
    <cellStyle name="Millares 7 3 2 2 2 3 3" xfId="14850" xr:uid="{8B504BD7-72E3-4C7E-B029-CE3EFA532D57}"/>
    <cellStyle name="Millares 7 3 2 2 2 3 3 2" xfId="49860" xr:uid="{7A456E1A-FD1C-4D90-82F8-D706C9E98372}"/>
    <cellStyle name="Millares 7 3 2 2 2 3 3 3" xfId="32355" xr:uid="{ED3F8249-D643-4C55-A894-28BC90E004F4}"/>
    <cellStyle name="Millares 7 3 2 2 2 3 4" xfId="41108" xr:uid="{5C7B3A19-7336-4A19-9C0E-753B6E7B79DF}"/>
    <cellStyle name="Millares 7 3 2 2 2 3 5" xfId="23603" xr:uid="{EA0534DE-8E61-47D3-A9CE-0D6FF5FD7C0B}"/>
    <cellStyle name="Millares 7 3 2 2 2 4" xfId="8285" xr:uid="{00000000-0005-0000-0000-0000B61C0000}"/>
    <cellStyle name="Millares 7 3 2 2 2 4 2" xfId="17038" xr:uid="{2338A3F2-F083-4C78-BE78-986272403F99}"/>
    <cellStyle name="Millares 7 3 2 2 2 4 2 2" xfId="52048" xr:uid="{5651A372-EF83-4E6A-8D45-26BE570779D4}"/>
    <cellStyle name="Millares 7 3 2 2 2 4 2 3" xfId="34543" xr:uid="{B57B55C6-8AED-4C17-946E-9CC06335600E}"/>
    <cellStyle name="Millares 7 3 2 2 2 4 3" xfId="43296" xr:uid="{5767DFD6-F0D3-4B62-B46B-6AFFC6D19709}"/>
    <cellStyle name="Millares 7 3 2 2 2 4 4" xfId="25791" xr:uid="{8DD4F389-82C2-4526-8A65-9460B6FDFF33}"/>
    <cellStyle name="Millares 7 3 2 2 2 5" xfId="12662" xr:uid="{0E9E3717-48F9-40E0-880E-DF55939A7E1F}"/>
    <cellStyle name="Millares 7 3 2 2 2 5 2" xfId="47672" xr:uid="{7C66395B-31D1-49E5-A52D-4CC72355123D}"/>
    <cellStyle name="Millares 7 3 2 2 2 5 3" xfId="30167" xr:uid="{62A5783E-AA01-419F-9816-967996B7BD0B}"/>
    <cellStyle name="Millares 7 3 2 2 2 6" xfId="38920" xr:uid="{B41034D6-7474-46DA-B47F-D7593EAEFAF5}"/>
    <cellStyle name="Millares 7 3 2 2 2 7" xfId="21415" xr:uid="{A0813403-7378-4338-A495-1BE8EB5957A0}"/>
    <cellStyle name="Millares 7 3 2 2 3" xfId="4453" xr:uid="{00000000-0005-0000-0000-0000B71C0000}"/>
    <cellStyle name="Millares 7 3 2 2 3 2" xfId="6642" xr:uid="{00000000-0005-0000-0000-0000B81C0000}"/>
    <cellStyle name="Millares 7 3 2 2 3 2 2" xfId="11019" xr:uid="{00000000-0005-0000-0000-0000B91C0000}"/>
    <cellStyle name="Millares 7 3 2 2 3 2 2 2" xfId="19772" xr:uid="{65606A02-BE56-406D-A58A-C117775CFF1A}"/>
    <cellStyle name="Millares 7 3 2 2 3 2 2 2 2" xfId="54782" xr:uid="{2B1D88E9-6977-4652-A12D-076905A60C2D}"/>
    <cellStyle name="Millares 7 3 2 2 3 2 2 2 3" xfId="37277" xr:uid="{3111F988-9606-41FF-BEF9-2A3DD4FC247E}"/>
    <cellStyle name="Millares 7 3 2 2 3 2 2 3" xfId="46030" xr:uid="{02E308FA-D303-408C-ADDE-6148A274B4F7}"/>
    <cellStyle name="Millares 7 3 2 2 3 2 2 4" xfId="28525" xr:uid="{CB67A4FB-AA7C-42D3-99BD-46C73A6D7938}"/>
    <cellStyle name="Millares 7 3 2 2 3 2 3" xfId="15396" xr:uid="{E910D58B-F9D1-4974-8638-654FF829F588}"/>
    <cellStyle name="Millares 7 3 2 2 3 2 3 2" xfId="50406" xr:uid="{6CC6C425-B2CE-4CED-B7CD-FFBF39704C6F}"/>
    <cellStyle name="Millares 7 3 2 2 3 2 3 3" xfId="32901" xr:uid="{1D5234F4-B6DA-47AF-9E76-7946D7492461}"/>
    <cellStyle name="Millares 7 3 2 2 3 2 4" xfId="41654" xr:uid="{41B92F75-4123-49F5-AC9E-0DECE0CDF6DC}"/>
    <cellStyle name="Millares 7 3 2 2 3 2 5" xfId="24149" xr:uid="{5C4AB30C-41FE-4295-B913-1CC197C56243}"/>
    <cellStyle name="Millares 7 3 2 2 3 3" xfId="8831" xr:uid="{00000000-0005-0000-0000-0000BA1C0000}"/>
    <cellStyle name="Millares 7 3 2 2 3 3 2" xfId="17584" xr:uid="{8055EB64-FB93-462C-9E93-F2A9A19BE8D0}"/>
    <cellStyle name="Millares 7 3 2 2 3 3 2 2" xfId="52594" xr:uid="{4F610C31-F5FB-495A-BC5C-7EBA5CBAF94C}"/>
    <cellStyle name="Millares 7 3 2 2 3 3 2 3" xfId="35089" xr:uid="{E48B0AA3-21C1-48CA-AC87-89D4658E3F57}"/>
    <cellStyle name="Millares 7 3 2 2 3 3 3" xfId="43842" xr:uid="{50B9F31A-A18E-4940-B490-01361F50A4F1}"/>
    <cellStyle name="Millares 7 3 2 2 3 3 4" xfId="26337" xr:uid="{02956B1F-39E6-4254-B250-E92A7770714B}"/>
    <cellStyle name="Millares 7 3 2 2 3 4" xfId="13208" xr:uid="{89C0244C-67BC-4235-AD25-7F29A774BDEC}"/>
    <cellStyle name="Millares 7 3 2 2 3 4 2" xfId="48218" xr:uid="{5AF34CB2-4908-4850-92CA-50199D052F2B}"/>
    <cellStyle name="Millares 7 3 2 2 3 4 3" xfId="30713" xr:uid="{41063EA2-D3C9-486D-8F07-70FC820B8A5B}"/>
    <cellStyle name="Millares 7 3 2 2 3 5" xfId="39466" xr:uid="{7EB3ABD0-3C5F-443B-B528-B66755C5C8DC}"/>
    <cellStyle name="Millares 7 3 2 2 3 6" xfId="21961" xr:uid="{9ED3A115-A5B6-4F49-BB60-5116D81631CA}"/>
    <cellStyle name="Millares 7 3 2 2 4" xfId="5548" xr:uid="{00000000-0005-0000-0000-0000BB1C0000}"/>
    <cellStyle name="Millares 7 3 2 2 4 2" xfId="9925" xr:uid="{00000000-0005-0000-0000-0000BC1C0000}"/>
    <cellStyle name="Millares 7 3 2 2 4 2 2" xfId="18678" xr:uid="{997FB42E-9BE6-4679-90C1-3BA7EED13C75}"/>
    <cellStyle name="Millares 7 3 2 2 4 2 2 2" xfId="53688" xr:uid="{D0026540-047C-4198-8C83-A6B8D50954F1}"/>
    <cellStyle name="Millares 7 3 2 2 4 2 2 3" xfId="36183" xr:uid="{0082F5E7-E574-426F-A0EB-9B0BE13471C7}"/>
    <cellStyle name="Millares 7 3 2 2 4 2 3" xfId="44936" xr:uid="{026C81E8-D0A3-4819-BA33-035C2A52ED05}"/>
    <cellStyle name="Millares 7 3 2 2 4 2 4" xfId="27431" xr:uid="{BA79C688-800E-4203-946F-BDD0F74E7A97}"/>
    <cellStyle name="Millares 7 3 2 2 4 3" xfId="14302" xr:uid="{39AA5A25-E911-4D77-BB45-17FA1582AC97}"/>
    <cellStyle name="Millares 7 3 2 2 4 3 2" xfId="49312" xr:uid="{380D038D-2BE4-40FD-B02D-123F08363268}"/>
    <cellStyle name="Millares 7 3 2 2 4 3 3" xfId="31807" xr:uid="{B30BA2C9-57BD-447D-8FCA-3F767EA6271D}"/>
    <cellStyle name="Millares 7 3 2 2 4 4" xfId="40560" xr:uid="{4A8364AC-1AD2-4EB4-84ED-C1BA37E3D1A3}"/>
    <cellStyle name="Millares 7 3 2 2 4 5" xfId="23055" xr:uid="{79149902-4C99-4DEA-A052-98AD5912649F}"/>
    <cellStyle name="Millares 7 3 2 2 5" xfId="7737" xr:uid="{00000000-0005-0000-0000-0000BD1C0000}"/>
    <cellStyle name="Millares 7 3 2 2 5 2" xfId="16490" xr:uid="{6EA929A5-DA40-4A2C-8EB6-D2E6B7B530FD}"/>
    <cellStyle name="Millares 7 3 2 2 5 2 2" xfId="51500" xr:uid="{71D0BDAE-729D-4992-BAF6-1322C3EDDD4B}"/>
    <cellStyle name="Millares 7 3 2 2 5 2 3" xfId="33995" xr:uid="{B55B2D25-1752-45A2-9161-0A387C82817B}"/>
    <cellStyle name="Millares 7 3 2 2 5 3" xfId="42748" xr:uid="{D23CF6DF-C692-4443-84ED-77FB3028D891}"/>
    <cellStyle name="Millares 7 3 2 2 5 4" xfId="25243" xr:uid="{16241D55-FA3A-4CE4-B154-B03CCDB71EC4}"/>
    <cellStyle name="Millares 7 3 2 2 6" xfId="12114" xr:uid="{586D3328-E4E7-4A04-8211-E52FA322136B}"/>
    <cellStyle name="Millares 7 3 2 2 6 2" xfId="47124" xr:uid="{18A31BBD-4C46-4BDE-A3F2-0E8CF2FA6931}"/>
    <cellStyle name="Millares 7 3 2 2 6 3" xfId="29619" xr:uid="{5936EADC-52C0-4433-B2EB-11CC0BFB143F}"/>
    <cellStyle name="Millares 7 3 2 2 7" xfId="38372" xr:uid="{BA4197CA-6F54-474E-9F79-A93514F58B47}"/>
    <cellStyle name="Millares 7 3 2 2 8" xfId="20867" xr:uid="{0E427C30-7F8E-4B12-B7C0-88ED90DA9378}"/>
    <cellStyle name="Millares 7 3 2 3" xfId="3631" xr:uid="{00000000-0005-0000-0000-0000BE1C0000}"/>
    <cellStyle name="Millares 7 3 2 3 2" xfId="4727" xr:uid="{00000000-0005-0000-0000-0000BF1C0000}"/>
    <cellStyle name="Millares 7 3 2 3 2 2" xfId="6916" xr:uid="{00000000-0005-0000-0000-0000C01C0000}"/>
    <cellStyle name="Millares 7 3 2 3 2 2 2" xfId="11293" xr:uid="{00000000-0005-0000-0000-0000C11C0000}"/>
    <cellStyle name="Millares 7 3 2 3 2 2 2 2" xfId="20046" xr:uid="{A51E8A8C-9CF5-4598-91D4-C1B207EA85F1}"/>
    <cellStyle name="Millares 7 3 2 3 2 2 2 2 2" xfId="55056" xr:uid="{96EB7C62-0262-449D-BE6C-B9B880C45A31}"/>
    <cellStyle name="Millares 7 3 2 3 2 2 2 2 3" xfId="37551" xr:uid="{01E4F0BA-123F-45F5-B8C6-B43A2E01D477}"/>
    <cellStyle name="Millares 7 3 2 3 2 2 2 3" xfId="46304" xr:uid="{61DAFBD8-9EE2-40F6-AEEC-A4E84FADA91D}"/>
    <cellStyle name="Millares 7 3 2 3 2 2 2 4" xfId="28799" xr:uid="{B774ED91-081E-49C9-947C-D28892AB3E6E}"/>
    <cellStyle name="Millares 7 3 2 3 2 2 3" xfId="15670" xr:uid="{BABA4DCC-1621-4B0F-8526-BBFFFB3EE957}"/>
    <cellStyle name="Millares 7 3 2 3 2 2 3 2" xfId="50680" xr:uid="{40BD704E-6ED3-42D4-8D00-745AEEAEC5C2}"/>
    <cellStyle name="Millares 7 3 2 3 2 2 3 3" xfId="33175" xr:uid="{0A5CFF96-6D5F-4C2E-B4F3-8AE45731242A}"/>
    <cellStyle name="Millares 7 3 2 3 2 2 4" xfId="41928" xr:uid="{FA82282B-86FF-4D1A-A64F-4B11377650BB}"/>
    <cellStyle name="Millares 7 3 2 3 2 2 5" xfId="24423" xr:uid="{CDEC6305-DBE8-4BB5-A5E7-318DAA0C0DFA}"/>
    <cellStyle name="Millares 7 3 2 3 2 3" xfId="9105" xr:uid="{00000000-0005-0000-0000-0000C21C0000}"/>
    <cellStyle name="Millares 7 3 2 3 2 3 2" xfId="17858" xr:uid="{CBFA1DD0-9650-4690-9296-B7FD37689C7E}"/>
    <cellStyle name="Millares 7 3 2 3 2 3 2 2" xfId="52868" xr:uid="{21CEE101-7DFF-490D-9F0E-A65F4718B524}"/>
    <cellStyle name="Millares 7 3 2 3 2 3 2 3" xfId="35363" xr:uid="{42FD0B1E-EDEB-4C66-B656-1A9750368517}"/>
    <cellStyle name="Millares 7 3 2 3 2 3 3" xfId="44116" xr:uid="{5D3B0D13-36F7-4FD0-8CAC-0225880988CC}"/>
    <cellStyle name="Millares 7 3 2 3 2 3 4" xfId="26611" xr:uid="{70860F7E-62AE-4CE8-892A-4D4114C7A634}"/>
    <cellStyle name="Millares 7 3 2 3 2 4" xfId="13482" xr:uid="{BB8393D2-6414-4BD0-9928-D32F7DC6A224}"/>
    <cellStyle name="Millares 7 3 2 3 2 4 2" xfId="48492" xr:uid="{D6EF8B13-E845-4073-8635-BB874B2049F8}"/>
    <cellStyle name="Millares 7 3 2 3 2 4 3" xfId="30987" xr:uid="{964F33C5-7AB6-4217-80A9-A5BC155424E4}"/>
    <cellStyle name="Millares 7 3 2 3 2 5" xfId="39740" xr:uid="{0CB26C4A-4EA4-496C-86F7-12DB7F9B0560}"/>
    <cellStyle name="Millares 7 3 2 3 2 6" xfId="22235" xr:uid="{279338E1-4308-405B-84E6-0240DEC0A601}"/>
    <cellStyle name="Millares 7 3 2 3 3" xfId="5822" xr:uid="{00000000-0005-0000-0000-0000C31C0000}"/>
    <cellStyle name="Millares 7 3 2 3 3 2" xfId="10199" xr:uid="{00000000-0005-0000-0000-0000C41C0000}"/>
    <cellStyle name="Millares 7 3 2 3 3 2 2" xfId="18952" xr:uid="{E90C887F-6D34-4FEE-ADFF-1BF0A922A804}"/>
    <cellStyle name="Millares 7 3 2 3 3 2 2 2" xfId="53962" xr:uid="{0AC44C3F-FC7E-4DB5-9BDA-F903746A52EC}"/>
    <cellStyle name="Millares 7 3 2 3 3 2 2 3" xfId="36457" xr:uid="{5B2A3DC5-EA39-439C-9E68-425E16F2C832}"/>
    <cellStyle name="Millares 7 3 2 3 3 2 3" xfId="45210" xr:uid="{87D72B5A-6EB5-4994-8EE7-31476238F9B7}"/>
    <cellStyle name="Millares 7 3 2 3 3 2 4" xfId="27705" xr:uid="{1DD2EE20-8EFC-4492-A8C0-35E12B30BA27}"/>
    <cellStyle name="Millares 7 3 2 3 3 3" xfId="14576" xr:uid="{4B478E8D-167E-4E4F-BE9A-8A878FCB65CB}"/>
    <cellStyle name="Millares 7 3 2 3 3 3 2" xfId="49586" xr:uid="{BFF7773F-5468-4002-BFDA-C11287547C20}"/>
    <cellStyle name="Millares 7 3 2 3 3 3 3" xfId="32081" xr:uid="{6954DBA6-C389-4BB4-B1D4-CEE70F735446}"/>
    <cellStyle name="Millares 7 3 2 3 3 4" xfId="40834" xr:uid="{DF937304-F4F7-4D7B-B065-889C29FB7651}"/>
    <cellStyle name="Millares 7 3 2 3 3 5" xfId="23329" xr:uid="{10BF7422-0793-47EA-9E4E-3E730009CD8F}"/>
    <cellStyle name="Millares 7 3 2 3 4" xfId="8011" xr:uid="{00000000-0005-0000-0000-0000C51C0000}"/>
    <cellStyle name="Millares 7 3 2 3 4 2" xfId="16764" xr:uid="{C2CB40EA-63CE-4863-A309-CB4F4B3A6295}"/>
    <cellStyle name="Millares 7 3 2 3 4 2 2" xfId="51774" xr:uid="{876BDB13-3096-45DD-B1D5-5EF8B1FF35A3}"/>
    <cellStyle name="Millares 7 3 2 3 4 2 3" xfId="34269" xr:uid="{36698BAD-7033-44C5-AC9A-814C66793EB6}"/>
    <cellStyle name="Millares 7 3 2 3 4 3" xfId="43022" xr:uid="{A8A62DD3-0849-4D3B-A336-BC153CAD5211}"/>
    <cellStyle name="Millares 7 3 2 3 4 4" xfId="25517" xr:uid="{EA503191-43CA-4DF5-9E72-6ABCF4AC035D}"/>
    <cellStyle name="Millares 7 3 2 3 5" xfId="12388" xr:uid="{F8E25FE4-110F-4BFE-A869-D1E91519C077}"/>
    <cellStyle name="Millares 7 3 2 3 5 2" xfId="47398" xr:uid="{EF293F0F-D1F7-4669-B333-0A5AAF2CDD10}"/>
    <cellStyle name="Millares 7 3 2 3 5 3" xfId="29893" xr:uid="{EE47AE15-DCF9-4B98-8064-AC471ACCE219}"/>
    <cellStyle name="Millares 7 3 2 3 6" xfId="38646" xr:uid="{43BA2074-1258-42D7-A281-94D6AC77BE4B}"/>
    <cellStyle name="Millares 7 3 2 3 7" xfId="21141" xr:uid="{C9C50567-33D8-4E94-9A1E-A8CD2D094D6E}"/>
    <cellStyle name="Millares 7 3 2 4" xfId="4179" xr:uid="{00000000-0005-0000-0000-0000C61C0000}"/>
    <cellStyle name="Millares 7 3 2 4 2" xfId="6368" xr:uid="{00000000-0005-0000-0000-0000C71C0000}"/>
    <cellStyle name="Millares 7 3 2 4 2 2" xfId="10745" xr:uid="{00000000-0005-0000-0000-0000C81C0000}"/>
    <cellStyle name="Millares 7 3 2 4 2 2 2" xfId="19498" xr:uid="{5C965042-A0FC-4F65-8E2A-4C5978298532}"/>
    <cellStyle name="Millares 7 3 2 4 2 2 2 2" xfId="54508" xr:uid="{9A140806-6BA6-4962-AB0C-9D7322B8AD49}"/>
    <cellStyle name="Millares 7 3 2 4 2 2 2 3" xfId="37003" xr:uid="{43BEF92E-8DDB-42F1-8C87-3B19E5B25454}"/>
    <cellStyle name="Millares 7 3 2 4 2 2 3" xfId="45756" xr:uid="{631FFBBB-B311-409D-A221-737958A2E0A2}"/>
    <cellStyle name="Millares 7 3 2 4 2 2 4" xfId="28251" xr:uid="{044CEDA9-C07A-48B5-9EFE-A8ABDD3C87CC}"/>
    <cellStyle name="Millares 7 3 2 4 2 3" xfId="15122" xr:uid="{814ACA69-5DF5-43B4-B3F1-3CCF72B37F8E}"/>
    <cellStyle name="Millares 7 3 2 4 2 3 2" xfId="50132" xr:uid="{9C375801-F59D-413B-B08A-9E3B258B1D50}"/>
    <cellStyle name="Millares 7 3 2 4 2 3 3" xfId="32627" xr:uid="{5022A0C9-76DE-4474-A387-1E318BA1291E}"/>
    <cellStyle name="Millares 7 3 2 4 2 4" xfId="41380" xr:uid="{44BD866C-7C4E-48FB-9861-4C4EE18AEFE5}"/>
    <cellStyle name="Millares 7 3 2 4 2 5" xfId="23875" xr:uid="{04E65B22-FD33-42B0-874C-8D107A0B2A63}"/>
    <cellStyle name="Millares 7 3 2 4 3" xfId="8557" xr:uid="{00000000-0005-0000-0000-0000C91C0000}"/>
    <cellStyle name="Millares 7 3 2 4 3 2" xfId="17310" xr:uid="{B711841C-D852-4439-A8E6-0BD4CF317537}"/>
    <cellStyle name="Millares 7 3 2 4 3 2 2" xfId="52320" xr:uid="{07D715CB-3364-49D4-BFEA-1F900503683E}"/>
    <cellStyle name="Millares 7 3 2 4 3 2 3" xfId="34815" xr:uid="{0333155F-6A94-4F32-937C-375A5A4F5867}"/>
    <cellStyle name="Millares 7 3 2 4 3 3" xfId="43568" xr:uid="{46B75AD9-98D5-4B59-BB3F-232CB8ACB6F0}"/>
    <cellStyle name="Millares 7 3 2 4 3 4" xfId="26063" xr:uid="{F0B0E9AD-8814-4741-AE62-FA1D61C553AA}"/>
    <cellStyle name="Millares 7 3 2 4 4" xfId="12934" xr:uid="{A47C6920-9017-4419-9405-6B4A08FA2283}"/>
    <cellStyle name="Millares 7 3 2 4 4 2" xfId="47944" xr:uid="{392634DB-935E-44E0-AD31-E808F3C9764C}"/>
    <cellStyle name="Millares 7 3 2 4 4 3" xfId="30439" xr:uid="{DA4A025F-7BB9-4AC9-9F92-769CBEE63E7C}"/>
    <cellStyle name="Millares 7 3 2 4 5" xfId="39192" xr:uid="{C3761211-80F5-4DDA-B80C-D64C2C43C7D4}"/>
    <cellStyle name="Millares 7 3 2 4 6" xfId="21687" xr:uid="{8052B84F-0A8A-48DD-B101-A99161E1AACC}"/>
    <cellStyle name="Millares 7 3 2 5" xfId="5274" xr:uid="{00000000-0005-0000-0000-0000CA1C0000}"/>
    <cellStyle name="Millares 7 3 2 5 2" xfId="9651" xr:uid="{00000000-0005-0000-0000-0000CB1C0000}"/>
    <cellStyle name="Millares 7 3 2 5 2 2" xfId="18404" xr:uid="{11967A31-30A4-47B0-8B14-01A2857EA382}"/>
    <cellStyle name="Millares 7 3 2 5 2 2 2" xfId="53414" xr:uid="{E2276A41-42C7-4F81-B95B-12B62219601A}"/>
    <cellStyle name="Millares 7 3 2 5 2 2 3" xfId="35909" xr:uid="{8EDEAD02-85A4-4983-94A4-052A4B0C325A}"/>
    <cellStyle name="Millares 7 3 2 5 2 3" xfId="44662" xr:uid="{525710F6-67CD-46DC-B8F6-400285D6D318}"/>
    <cellStyle name="Millares 7 3 2 5 2 4" xfId="27157" xr:uid="{1B9C9702-DE74-4F6A-B993-FFCAC1DC1AC1}"/>
    <cellStyle name="Millares 7 3 2 5 3" xfId="14028" xr:uid="{35D212A1-7BCA-4754-9F31-A3A8467A4041}"/>
    <cellStyle name="Millares 7 3 2 5 3 2" xfId="49038" xr:uid="{A2FD232C-58A4-4F9B-A729-471283320CF9}"/>
    <cellStyle name="Millares 7 3 2 5 3 3" xfId="31533" xr:uid="{296014C8-6078-46B5-A83E-51742D563EC4}"/>
    <cellStyle name="Millares 7 3 2 5 4" xfId="40286" xr:uid="{866A3BE4-86B2-420E-8D4C-5F867D4F31B3}"/>
    <cellStyle name="Millares 7 3 2 5 5" xfId="22781" xr:uid="{40F50E0F-C229-4AC5-8092-1FA345D24200}"/>
    <cellStyle name="Millares 7 3 2 6" xfId="7463" xr:uid="{00000000-0005-0000-0000-0000CC1C0000}"/>
    <cellStyle name="Millares 7 3 2 6 2" xfId="16216" xr:uid="{2E612A18-092F-4BE4-AF9A-6347454C0850}"/>
    <cellStyle name="Millares 7 3 2 6 2 2" xfId="51226" xr:uid="{1D1D5D1D-2BBB-4C3C-BD7A-45A014D139C0}"/>
    <cellStyle name="Millares 7 3 2 6 2 3" xfId="33721" xr:uid="{B4B1AE1A-DECD-4B7A-9C35-E3F232744A0F}"/>
    <cellStyle name="Millares 7 3 2 6 3" xfId="42474" xr:uid="{3BA84562-E799-4477-9C3E-FE450021C7AD}"/>
    <cellStyle name="Millares 7 3 2 6 4" xfId="24969" xr:uid="{95647914-6229-45C4-854C-EF1A02BA5D2A}"/>
    <cellStyle name="Millares 7 3 2 7" xfId="11840" xr:uid="{E3949FA4-5560-4B85-92DB-930042C1D536}"/>
    <cellStyle name="Millares 7 3 2 7 2" xfId="46850" xr:uid="{52718324-3748-448B-962D-BF9A89BD2A6B}"/>
    <cellStyle name="Millares 7 3 2 7 3" xfId="29345" xr:uid="{CBE8B413-C7A8-4F8F-8D09-E86C54FE2B90}"/>
    <cellStyle name="Millares 7 3 2 8" xfId="38098" xr:uid="{5E0D3708-82D9-4F6B-9872-010B87FB60DA}"/>
    <cellStyle name="Millares 7 3 2 9" xfId="20593" xr:uid="{6E9ACC9C-753F-4821-82DD-2AFBCED2728D}"/>
    <cellStyle name="Millares 7 3 3" xfId="3240" xr:uid="{00000000-0005-0000-0000-0000CD1C0000}"/>
    <cellStyle name="Millares 7 3 3 2" xfId="3793" xr:uid="{00000000-0005-0000-0000-0000CE1C0000}"/>
    <cellStyle name="Millares 7 3 3 2 2" xfId="4889" xr:uid="{00000000-0005-0000-0000-0000CF1C0000}"/>
    <cellStyle name="Millares 7 3 3 2 2 2" xfId="7078" xr:uid="{00000000-0005-0000-0000-0000D01C0000}"/>
    <cellStyle name="Millares 7 3 3 2 2 2 2" xfId="11455" xr:uid="{00000000-0005-0000-0000-0000D11C0000}"/>
    <cellStyle name="Millares 7 3 3 2 2 2 2 2" xfId="20208" xr:uid="{9441F50D-87C5-4EC7-86A8-AD01A7C83BCF}"/>
    <cellStyle name="Millares 7 3 3 2 2 2 2 2 2" xfId="55218" xr:uid="{3168C65C-5CF1-4FD9-AEA1-21468AAAE7ED}"/>
    <cellStyle name="Millares 7 3 3 2 2 2 2 2 3" xfId="37713" xr:uid="{050EC326-DD1E-417F-8C1F-3FCC458186E2}"/>
    <cellStyle name="Millares 7 3 3 2 2 2 2 3" xfId="46466" xr:uid="{63AFA7F7-9709-40A2-9644-D0779CD504CE}"/>
    <cellStyle name="Millares 7 3 3 2 2 2 2 4" xfId="28961" xr:uid="{6FFD36ED-1E6D-4F22-AA26-EA0B74EE3416}"/>
    <cellStyle name="Millares 7 3 3 2 2 2 3" xfId="15832" xr:uid="{435D77C1-E0C2-41B1-9CB2-9206EFE81F29}"/>
    <cellStyle name="Millares 7 3 3 2 2 2 3 2" xfId="50842" xr:uid="{235F5829-BBF7-433C-AA80-CD06DCDE790A}"/>
    <cellStyle name="Millares 7 3 3 2 2 2 3 3" xfId="33337" xr:uid="{3267C895-740F-42A9-8526-EAF21B65FAA1}"/>
    <cellStyle name="Millares 7 3 3 2 2 2 4" xfId="42090" xr:uid="{00AC06DB-C7FF-49FF-B7DE-3F1CD3C1A8B9}"/>
    <cellStyle name="Millares 7 3 3 2 2 2 5" xfId="24585" xr:uid="{117F4204-A058-4020-B197-107FC08703CD}"/>
    <cellStyle name="Millares 7 3 3 2 2 3" xfId="9267" xr:uid="{00000000-0005-0000-0000-0000D21C0000}"/>
    <cellStyle name="Millares 7 3 3 2 2 3 2" xfId="18020" xr:uid="{9CFBF001-8BDF-4FE9-A7AC-A38D6241C021}"/>
    <cellStyle name="Millares 7 3 3 2 2 3 2 2" xfId="53030" xr:uid="{63E71987-39AC-495A-A050-97EB756E207A}"/>
    <cellStyle name="Millares 7 3 3 2 2 3 2 3" xfId="35525" xr:uid="{98E09ABC-F7D7-4773-9C56-70291C1E9159}"/>
    <cellStyle name="Millares 7 3 3 2 2 3 3" xfId="44278" xr:uid="{686DFA66-FC7F-48DC-9F78-B302DEADE52F}"/>
    <cellStyle name="Millares 7 3 3 2 2 3 4" xfId="26773" xr:uid="{73E5A5AA-0F43-4268-936A-60F0D2D5D42C}"/>
    <cellStyle name="Millares 7 3 3 2 2 4" xfId="13644" xr:uid="{8A2AFE95-7B76-408A-98DC-D17E6DA870A0}"/>
    <cellStyle name="Millares 7 3 3 2 2 4 2" xfId="48654" xr:uid="{42A50662-007B-4B98-918E-18BBE15ECCD3}"/>
    <cellStyle name="Millares 7 3 3 2 2 4 3" xfId="31149" xr:uid="{DA6EAD5F-DDCF-4DAB-A879-E7F9AD0E41E8}"/>
    <cellStyle name="Millares 7 3 3 2 2 5" xfId="39902" xr:uid="{073B1A8D-ECE0-4AA5-9D6C-0E463839C156}"/>
    <cellStyle name="Millares 7 3 3 2 2 6" xfId="22397" xr:uid="{E8FC88F5-8870-4931-92C7-ABAE1613B2E4}"/>
    <cellStyle name="Millares 7 3 3 2 3" xfId="5984" xr:uid="{00000000-0005-0000-0000-0000D31C0000}"/>
    <cellStyle name="Millares 7 3 3 2 3 2" xfId="10361" xr:uid="{00000000-0005-0000-0000-0000D41C0000}"/>
    <cellStyle name="Millares 7 3 3 2 3 2 2" xfId="19114" xr:uid="{0264E39F-9E28-459C-A3BE-99A576E85F5F}"/>
    <cellStyle name="Millares 7 3 3 2 3 2 2 2" xfId="54124" xr:uid="{F64B77BA-629D-4803-9868-07C79766E099}"/>
    <cellStyle name="Millares 7 3 3 2 3 2 2 3" xfId="36619" xr:uid="{CCCC0584-892F-4097-B50B-D91341FE8C78}"/>
    <cellStyle name="Millares 7 3 3 2 3 2 3" xfId="45372" xr:uid="{21C47583-EB89-4A44-A1EB-1992B8A82A38}"/>
    <cellStyle name="Millares 7 3 3 2 3 2 4" xfId="27867" xr:uid="{5E50E637-2C5E-4C90-848E-9AB23C1A826B}"/>
    <cellStyle name="Millares 7 3 3 2 3 3" xfId="14738" xr:uid="{6CE11891-90A8-46E1-BA68-4802F76AD783}"/>
    <cellStyle name="Millares 7 3 3 2 3 3 2" xfId="49748" xr:uid="{8BF0DBFC-AC60-44D9-9B83-23131712F725}"/>
    <cellStyle name="Millares 7 3 3 2 3 3 3" xfId="32243" xr:uid="{8AF553DA-9014-4DDD-8987-B2DB490782D9}"/>
    <cellStyle name="Millares 7 3 3 2 3 4" xfId="40996" xr:uid="{30AA31F1-FF15-4EBB-A52D-07E753BFE97B}"/>
    <cellStyle name="Millares 7 3 3 2 3 5" xfId="23491" xr:uid="{97E073C6-896E-422D-A55B-DFF051C3CF47}"/>
    <cellStyle name="Millares 7 3 3 2 4" xfId="8173" xr:uid="{00000000-0005-0000-0000-0000D51C0000}"/>
    <cellStyle name="Millares 7 3 3 2 4 2" xfId="16926" xr:uid="{7BD2DA54-FF99-4B42-AE18-290DFF66CF76}"/>
    <cellStyle name="Millares 7 3 3 2 4 2 2" xfId="51936" xr:uid="{558DB54A-83B1-424B-BD6B-10ADB14E6868}"/>
    <cellStyle name="Millares 7 3 3 2 4 2 3" xfId="34431" xr:uid="{57965A01-3514-4A51-88E6-C39E11484147}"/>
    <cellStyle name="Millares 7 3 3 2 4 3" xfId="43184" xr:uid="{E26F3E9D-C824-48B1-952C-9B9CE3FF4E23}"/>
    <cellStyle name="Millares 7 3 3 2 4 4" xfId="25679" xr:uid="{BE30A99C-0DB2-4732-82E3-CFBCD1CA135F}"/>
    <cellStyle name="Millares 7 3 3 2 5" xfId="12550" xr:uid="{0F3A1360-4DBD-454F-BBBE-85A2B8B077AE}"/>
    <cellStyle name="Millares 7 3 3 2 5 2" xfId="47560" xr:uid="{9A020991-2A7D-41D3-8EAE-ED0B87588FC8}"/>
    <cellStyle name="Millares 7 3 3 2 5 3" xfId="30055" xr:uid="{F3B20C0B-529B-4157-A580-E01EC3428B9D}"/>
    <cellStyle name="Millares 7 3 3 2 6" xfId="38808" xr:uid="{431B9FD2-589F-4FBA-B570-7C4DD602583A}"/>
    <cellStyle name="Millares 7 3 3 2 7" xfId="21303" xr:uid="{F19670C7-E22A-409C-A899-8E5F019BA835}"/>
    <cellStyle name="Millares 7 3 3 3" xfId="4341" xr:uid="{00000000-0005-0000-0000-0000D61C0000}"/>
    <cellStyle name="Millares 7 3 3 3 2" xfId="6530" xr:uid="{00000000-0005-0000-0000-0000D71C0000}"/>
    <cellStyle name="Millares 7 3 3 3 2 2" xfId="10907" xr:uid="{00000000-0005-0000-0000-0000D81C0000}"/>
    <cellStyle name="Millares 7 3 3 3 2 2 2" xfId="19660" xr:uid="{42D73354-AD89-434B-9A4F-2E380B75FFE3}"/>
    <cellStyle name="Millares 7 3 3 3 2 2 2 2" xfId="54670" xr:uid="{CA1A7E12-F900-4147-BFC5-6CF0C32D498E}"/>
    <cellStyle name="Millares 7 3 3 3 2 2 2 3" xfId="37165" xr:uid="{AADC4AD5-DE98-48D7-A13B-2A2224A9F97C}"/>
    <cellStyle name="Millares 7 3 3 3 2 2 3" xfId="45918" xr:uid="{EC95B9EE-204B-4476-9BF1-289602732F40}"/>
    <cellStyle name="Millares 7 3 3 3 2 2 4" xfId="28413" xr:uid="{7C152583-503F-4486-8DBE-74F14297B3C8}"/>
    <cellStyle name="Millares 7 3 3 3 2 3" xfId="15284" xr:uid="{AF955E42-8C0E-4683-A710-33417F454382}"/>
    <cellStyle name="Millares 7 3 3 3 2 3 2" xfId="50294" xr:uid="{90761E59-E9B5-4F01-8381-E2FAC547BC16}"/>
    <cellStyle name="Millares 7 3 3 3 2 3 3" xfId="32789" xr:uid="{049890F5-3121-44F3-BDEA-C70B08F3B7E0}"/>
    <cellStyle name="Millares 7 3 3 3 2 4" xfId="41542" xr:uid="{363BDA85-D161-4F7F-B4B7-6FEBEDB5538E}"/>
    <cellStyle name="Millares 7 3 3 3 2 5" xfId="24037" xr:uid="{7F88F98F-0E87-4480-81B1-11EC370A614A}"/>
    <cellStyle name="Millares 7 3 3 3 3" xfId="8719" xr:uid="{00000000-0005-0000-0000-0000D91C0000}"/>
    <cellStyle name="Millares 7 3 3 3 3 2" xfId="17472" xr:uid="{2ED22B62-BD02-4E6B-ABE9-9C17D84D19BC}"/>
    <cellStyle name="Millares 7 3 3 3 3 2 2" xfId="52482" xr:uid="{22A28C4A-BD2B-4D82-B17D-C0B46D14F04C}"/>
    <cellStyle name="Millares 7 3 3 3 3 2 3" xfId="34977" xr:uid="{9D896A50-F603-44BB-9AC6-63C2193D966C}"/>
    <cellStyle name="Millares 7 3 3 3 3 3" xfId="43730" xr:uid="{5053CDF6-B26E-4F43-B744-AF94EC6D45BF}"/>
    <cellStyle name="Millares 7 3 3 3 3 4" xfId="26225" xr:uid="{860FBA64-E3FF-4243-81BA-F529C95F0484}"/>
    <cellStyle name="Millares 7 3 3 3 4" xfId="13096" xr:uid="{48BA991A-5338-4A34-8830-B5C41234C2CF}"/>
    <cellStyle name="Millares 7 3 3 3 4 2" xfId="48106" xr:uid="{096827CF-5007-44B3-AF02-AB62FA0E0140}"/>
    <cellStyle name="Millares 7 3 3 3 4 3" xfId="30601" xr:uid="{8587BD4E-D583-4264-961C-A9927D885D3B}"/>
    <cellStyle name="Millares 7 3 3 3 5" xfId="39354" xr:uid="{DC740D21-AF30-457E-BAE7-FAA75822AFA7}"/>
    <cellStyle name="Millares 7 3 3 3 6" xfId="21849" xr:uid="{7D0C72C4-C458-4421-B165-9C5D55194A2E}"/>
    <cellStyle name="Millares 7 3 3 4" xfId="5436" xr:uid="{00000000-0005-0000-0000-0000DA1C0000}"/>
    <cellStyle name="Millares 7 3 3 4 2" xfId="9813" xr:uid="{00000000-0005-0000-0000-0000DB1C0000}"/>
    <cellStyle name="Millares 7 3 3 4 2 2" xfId="18566" xr:uid="{FE6E39B8-72FD-472B-A067-32B7C408FDE0}"/>
    <cellStyle name="Millares 7 3 3 4 2 2 2" xfId="53576" xr:uid="{8D53E2BD-54D2-443A-80F1-12C34AD03901}"/>
    <cellStyle name="Millares 7 3 3 4 2 2 3" xfId="36071" xr:uid="{0E51100B-658A-4D40-9A58-97C65B827C9F}"/>
    <cellStyle name="Millares 7 3 3 4 2 3" xfId="44824" xr:uid="{43F9B2BD-2FD0-4570-B5B6-C8C1105D158F}"/>
    <cellStyle name="Millares 7 3 3 4 2 4" xfId="27319" xr:uid="{66A454CC-A578-4CE6-AE9D-227CD270F31A}"/>
    <cellStyle name="Millares 7 3 3 4 3" xfId="14190" xr:uid="{088F97FE-19C8-4992-96F3-FB2F7CC7674C}"/>
    <cellStyle name="Millares 7 3 3 4 3 2" xfId="49200" xr:uid="{06A68E14-9EED-4700-8954-999F14EECA18}"/>
    <cellStyle name="Millares 7 3 3 4 3 3" xfId="31695" xr:uid="{717E48E4-B447-4F70-B9AF-9725DB94DC73}"/>
    <cellStyle name="Millares 7 3 3 4 4" xfId="40448" xr:uid="{1966F509-4345-4CB4-8B28-ECA78CBD4780}"/>
    <cellStyle name="Millares 7 3 3 4 5" xfId="22943" xr:uid="{F049450F-D976-4749-B527-0073521B18F9}"/>
    <cellStyle name="Millares 7 3 3 5" xfId="7625" xr:uid="{00000000-0005-0000-0000-0000DC1C0000}"/>
    <cellStyle name="Millares 7 3 3 5 2" xfId="16378" xr:uid="{087697AB-D2F5-4A12-A0A7-7CCC93BBC328}"/>
    <cellStyle name="Millares 7 3 3 5 2 2" xfId="51388" xr:uid="{BC438251-77BB-44F2-851F-CC2DE7D969CC}"/>
    <cellStyle name="Millares 7 3 3 5 2 3" xfId="33883" xr:uid="{48E860D4-215F-4FF9-BC31-A9B3AFDB8D2C}"/>
    <cellStyle name="Millares 7 3 3 5 3" xfId="42636" xr:uid="{549CC73B-F26A-4862-ADA1-C1FD23287953}"/>
    <cellStyle name="Millares 7 3 3 5 4" xfId="25131" xr:uid="{B4C44103-41A0-4B33-AF2F-FD8CC5FF3487}"/>
    <cellStyle name="Millares 7 3 3 6" xfId="12002" xr:uid="{DA46E024-80B6-4135-80F5-7986065E8FF4}"/>
    <cellStyle name="Millares 7 3 3 6 2" xfId="47012" xr:uid="{0C9EAF45-74FC-4492-AF1A-09788F076AA4}"/>
    <cellStyle name="Millares 7 3 3 6 3" xfId="29507" xr:uid="{1D7BA946-00DA-4725-940B-2855D9C60619}"/>
    <cellStyle name="Millares 7 3 3 7" xfId="38260" xr:uid="{BB8AF3C2-EE28-42DC-91E6-28B5ADE74E5E}"/>
    <cellStyle name="Millares 7 3 3 8" xfId="20755" xr:uid="{E1C82D12-19E5-4B0E-BF6C-FD5680C678EC}"/>
    <cellStyle name="Millares 7 3 4" xfId="3519" xr:uid="{00000000-0005-0000-0000-0000DD1C0000}"/>
    <cellStyle name="Millares 7 3 4 2" xfId="4615" xr:uid="{00000000-0005-0000-0000-0000DE1C0000}"/>
    <cellStyle name="Millares 7 3 4 2 2" xfId="6804" xr:uid="{00000000-0005-0000-0000-0000DF1C0000}"/>
    <cellStyle name="Millares 7 3 4 2 2 2" xfId="11181" xr:uid="{00000000-0005-0000-0000-0000E01C0000}"/>
    <cellStyle name="Millares 7 3 4 2 2 2 2" xfId="19934" xr:uid="{E8BC38C0-77B6-44BD-B7B4-FFAC408C75B0}"/>
    <cellStyle name="Millares 7 3 4 2 2 2 2 2" xfId="54944" xr:uid="{4785992A-3BD2-4449-A260-1B43A9F2D4DE}"/>
    <cellStyle name="Millares 7 3 4 2 2 2 2 3" xfId="37439" xr:uid="{F6263927-4CA4-4C09-B3EF-B8BD0ED96082}"/>
    <cellStyle name="Millares 7 3 4 2 2 2 3" xfId="46192" xr:uid="{CFFEAFDB-F9C6-48DD-AE9F-77F3D0576D14}"/>
    <cellStyle name="Millares 7 3 4 2 2 2 4" xfId="28687" xr:uid="{8F45A777-4B5A-4679-8BF2-63514919F29F}"/>
    <cellStyle name="Millares 7 3 4 2 2 3" xfId="15558" xr:uid="{C5D85CCA-2577-49C6-BEC5-5B5C127C863E}"/>
    <cellStyle name="Millares 7 3 4 2 2 3 2" xfId="50568" xr:uid="{4542DE69-9391-4A0D-AEEA-F34B857D5FFD}"/>
    <cellStyle name="Millares 7 3 4 2 2 3 3" xfId="33063" xr:uid="{04C26EFE-7DEC-4B77-80BD-7B50E87E3718}"/>
    <cellStyle name="Millares 7 3 4 2 2 4" xfId="41816" xr:uid="{709762F6-93C7-42AD-B1E9-BEDBDFBAF423}"/>
    <cellStyle name="Millares 7 3 4 2 2 5" xfId="24311" xr:uid="{CDBDBF58-2F5A-481D-88FF-F892C919D7C6}"/>
    <cellStyle name="Millares 7 3 4 2 3" xfId="8993" xr:uid="{00000000-0005-0000-0000-0000E11C0000}"/>
    <cellStyle name="Millares 7 3 4 2 3 2" xfId="17746" xr:uid="{75D44A68-135D-47CB-B36C-4190177C6634}"/>
    <cellStyle name="Millares 7 3 4 2 3 2 2" xfId="52756" xr:uid="{14F6A3BB-8963-4465-A887-7F80EFCA5FC0}"/>
    <cellStyle name="Millares 7 3 4 2 3 2 3" xfId="35251" xr:uid="{9DD6798B-BA6D-40C7-9D2F-B7626B1F14BD}"/>
    <cellStyle name="Millares 7 3 4 2 3 3" xfId="44004" xr:uid="{6874066A-82DA-4452-9612-8EA3D011C985}"/>
    <cellStyle name="Millares 7 3 4 2 3 4" xfId="26499" xr:uid="{463A4C13-D867-4FEA-8B5B-A6A4D6F739D8}"/>
    <cellStyle name="Millares 7 3 4 2 4" xfId="13370" xr:uid="{C886E349-093D-4388-B502-7A85811F5729}"/>
    <cellStyle name="Millares 7 3 4 2 4 2" xfId="48380" xr:uid="{95E77019-1040-42B5-8A87-AA1580BF8663}"/>
    <cellStyle name="Millares 7 3 4 2 4 3" xfId="30875" xr:uid="{5E511B6D-3E98-447C-B80A-581480AECAB3}"/>
    <cellStyle name="Millares 7 3 4 2 5" xfId="39628" xr:uid="{BF482EC6-FEE4-4397-91DE-8DF8950705B0}"/>
    <cellStyle name="Millares 7 3 4 2 6" xfId="22123" xr:uid="{40AF18D4-9D87-4DBB-9CF7-0149FAC0C4E3}"/>
    <cellStyle name="Millares 7 3 4 3" xfId="5710" xr:uid="{00000000-0005-0000-0000-0000E21C0000}"/>
    <cellStyle name="Millares 7 3 4 3 2" xfId="10087" xr:uid="{00000000-0005-0000-0000-0000E31C0000}"/>
    <cellStyle name="Millares 7 3 4 3 2 2" xfId="18840" xr:uid="{6ED2BD55-2E45-4DE7-A5E3-B80872454313}"/>
    <cellStyle name="Millares 7 3 4 3 2 2 2" xfId="53850" xr:uid="{04092E5E-C9E5-4D9D-A296-EE8E58D8A6F0}"/>
    <cellStyle name="Millares 7 3 4 3 2 2 3" xfId="36345" xr:uid="{E012FDCF-8E59-4914-AB56-5901D5DDC2BB}"/>
    <cellStyle name="Millares 7 3 4 3 2 3" xfId="45098" xr:uid="{027C843D-1348-44F2-BB72-602500E4E1A1}"/>
    <cellStyle name="Millares 7 3 4 3 2 4" xfId="27593" xr:uid="{F3F9BB8B-33A3-4682-B0E7-D790A246064A}"/>
    <cellStyle name="Millares 7 3 4 3 3" xfId="14464" xr:uid="{635648D0-A440-4F12-9D96-9AB32AF0ABDC}"/>
    <cellStyle name="Millares 7 3 4 3 3 2" xfId="49474" xr:uid="{DCFD9AD4-4438-4E3E-92A0-8F82D14E3ECA}"/>
    <cellStyle name="Millares 7 3 4 3 3 3" xfId="31969" xr:uid="{00E14149-67E8-45DE-BC16-C7CB434B3CA1}"/>
    <cellStyle name="Millares 7 3 4 3 4" xfId="40722" xr:uid="{843C0AA4-ED14-41AB-87FB-79E77C96E47E}"/>
    <cellStyle name="Millares 7 3 4 3 5" xfId="23217" xr:uid="{7012CB32-E76E-4DEA-A9EC-75CA29D2DE45}"/>
    <cellStyle name="Millares 7 3 4 4" xfId="7899" xr:uid="{00000000-0005-0000-0000-0000E41C0000}"/>
    <cellStyle name="Millares 7 3 4 4 2" xfId="16652" xr:uid="{83AEA836-2321-40C9-A027-3A2C33A53B40}"/>
    <cellStyle name="Millares 7 3 4 4 2 2" xfId="51662" xr:uid="{C9826887-8A4F-4CAE-A7FD-92F07A0FA4A9}"/>
    <cellStyle name="Millares 7 3 4 4 2 3" xfId="34157" xr:uid="{2ECA2650-9AAC-4A5D-9871-059DCCB57874}"/>
    <cellStyle name="Millares 7 3 4 4 3" xfId="42910" xr:uid="{0B5C1160-4E5C-4C21-99FF-EF8DBB32E0C3}"/>
    <cellStyle name="Millares 7 3 4 4 4" xfId="25405" xr:uid="{952A1035-558D-482C-916A-672A802D4587}"/>
    <cellStyle name="Millares 7 3 4 5" xfId="12276" xr:uid="{0865A1F8-1046-402E-BAD4-E96911F39B50}"/>
    <cellStyle name="Millares 7 3 4 5 2" xfId="47286" xr:uid="{E6D50D58-A3E8-401F-91B4-8FB4A38692BD}"/>
    <cellStyle name="Millares 7 3 4 5 3" xfId="29781" xr:uid="{9973D934-902A-4794-B4A0-EE95F0366875}"/>
    <cellStyle name="Millares 7 3 4 6" xfId="38534" xr:uid="{860E7D1D-C141-4B6B-AD71-427BF899A4CC}"/>
    <cellStyle name="Millares 7 3 4 7" xfId="21029" xr:uid="{BCFCE3E4-52B3-4116-92D5-436B117C0AD2}"/>
    <cellStyle name="Millares 7 3 5" xfId="4067" xr:uid="{00000000-0005-0000-0000-0000E51C0000}"/>
    <cellStyle name="Millares 7 3 5 2" xfId="6256" xr:uid="{00000000-0005-0000-0000-0000E61C0000}"/>
    <cellStyle name="Millares 7 3 5 2 2" xfId="10633" xr:uid="{00000000-0005-0000-0000-0000E71C0000}"/>
    <cellStyle name="Millares 7 3 5 2 2 2" xfId="19386" xr:uid="{5085A2C2-9F4D-4CD8-BBEA-C7B0EE615F0A}"/>
    <cellStyle name="Millares 7 3 5 2 2 2 2" xfId="54396" xr:uid="{3770842C-FF1F-49F5-82C0-ED97245540C9}"/>
    <cellStyle name="Millares 7 3 5 2 2 2 3" xfId="36891" xr:uid="{C57BD490-CFAF-456B-884F-B363C8505907}"/>
    <cellStyle name="Millares 7 3 5 2 2 3" xfId="45644" xr:uid="{D1A31A1E-8DFA-4E1B-810F-F78B005F762F}"/>
    <cellStyle name="Millares 7 3 5 2 2 4" xfId="28139" xr:uid="{886F1B1D-41E8-4083-87D3-3AA702C338A2}"/>
    <cellStyle name="Millares 7 3 5 2 3" xfId="15010" xr:uid="{06C68F4A-6C73-4C83-85D8-FBFFEDCCDB99}"/>
    <cellStyle name="Millares 7 3 5 2 3 2" xfId="50020" xr:uid="{6C687E0C-0B98-4487-B777-61EB7D54134A}"/>
    <cellStyle name="Millares 7 3 5 2 3 3" xfId="32515" xr:uid="{07C93EF8-CADD-4E78-923F-9637E93ECF14}"/>
    <cellStyle name="Millares 7 3 5 2 4" xfId="41268" xr:uid="{A01469A3-5E8D-4B1E-84CF-D2A8A4B699EA}"/>
    <cellStyle name="Millares 7 3 5 2 5" xfId="23763" xr:uid="{BB35BA70-6111-4E52-98E2-E3BA167CFA9F}"/>
    <cellStyle name="Millares 7 3 5 3" xfId="8445" xr:uid="{00000000-0005-0000-0000-0000E81C0000}"/>
    <cellStyle name="Millares 7 3 5 3 2" xfId="17198" xr:uid="{A14F7D68-DE71-4B66-9A2B-536655E0F2D2}"/>
    <cellStyle name="Millares 7 3 5 3 2 2" xfId="52208" xr:uid="{DF57A2DE-0E7D-430B-BE52-541AE468CA4D}"/>
    <cellStyle name="Millares 7 3 5 3 2 3" xfId="34703" xr:uid="{E2896440-EDEC-4FB9-9876-B8874FA41BDE}"/>
    <cellStyle name="Millares 7 3 5 3 3" xfId="43456" xr:uid="{81F61596-1A1E-41A5-94FC-76960D237826}"/>
    <cellStyle name="Millares 7 3 5 3 4" xfId="25951" xr:uid="{DB290E43-6600-4260-9F67-CAFDA73FD10E}"/>
    <cellStyle name="Millares 7 3 5 4" xfId="12822" xr:uid="{51AA63E8-1CAF-4103-BD96-714630F80E1C}"/>
    <cellStyle name="Millares 7 3 5 4 2" xfId="47832" xr:uid="{DD43E464-E9F4-422E-95D9-CA2C6F5F5BDB}"/>
    <cellStyle name="Millares 7 3 5 4 3" xfId="30327" xr:uid="{77670C56-5C67-44F0-BA32-F641BB304B1C}"/>
    <cellStyle name="Millares 7 3 5 5" xfId="39080" xr:uid="{AC4F98E3-3E7D-4CC9-81C4-ED9807C3E10A}"/>
    <cellStyle name="Millares 7 3 5 6" xfId="21575" xr:uid="{165AE4BD-15D1-476C-A46B-07451F154854}"/>
    <cellStyle name="Millares 7 3 6" xfId="5162" xr:uid="{00000000-0005-0000-0000-0000E91C0000}"/>
    <cellStyle name="Millares 7 3 6 2" xfId="9539" xr:uid="{00000000-0005-0000-0000-0000EA1C0000}"/>
    <cellStyle name="Millares 7 3 6 2 2" xfId="18292" xr:uid="{82186B81-DC59-4F6B-857E-C95290C0C592}"/>
    <cellStyle name="Millares 7 3 6 2 2 2" xfId="53302" xr:uid="{CC218247-24FA-47BB-8ECA-CA9CD5900D57}"/>
    <cellStyle name="Millares 7 3 6 2 2 3" xfId="35797" xr:uid="{DD9D39EA-FECF-452A-8B44-70A52EF111B3}"/>
    <cellStyle name="Millares 7 3 6 2 3" xfId="44550" xr:uid="{6D66DB57-DEB4-4977-87CB-C8E61C72F730}"/>
    <cellStyle name="Millares 7 3 6 2 4" xfId="27045" xr:uid="{C760DE27-31F9-4AD8-A814-10952CF2FBEF}"/>
    <cellStyle name="Millares 7 3 6 3" xfId="13916" xr:uid="{6067374C-4423-4DFA-8644-69287217A90C}"/>
    <cellStyle name="Millares 7 3 6 3 2" xfId="48926" xr:uid="{5BEE31E6-9B7B-4F59-8D9C-0294CD9A547F}"/>
    <cellStyle name="Millares 7 3 6 3 3" xfId="31421" xr:uid="{23668372-DA83-4227-A68B-37C5AFCF7133}"/>
    <cellStyle name="Millares 7 3 6 4" xfId="40174" xr:uid="{D56FCCCC-E645-4312-85A6-D994FB400D49}"/>
    <cellStyle name="Millares 7 3 6 5" xfId="22669" xr:uid="{EFF30306-552E-4DE4-BD07-AAB995417475}"/>
    <cellStyle name="Millares 7 3 7" xfId="7351" xr:uid="{00000000-0005-0000-0000-0000EB1C0000}"/>
    <cellStyle name="Millares 7 3 7 2" xfId="16104" xr:uid="{609EC17B-7F01-4372-B99D-07306EDDC24C}"/>
    <cellStyle name="Millares 7 3 7 2 2" xfId="51114" xr:uid="{2EEE6D63-BBB6-4FA1-B034-3B1834E140B5}"/>
    <cellStyle name="Millares 7 3 7 2 3" xfId="33609" xr:uid="{932D0D7E-6251-4BA8-8144-7B452AA90F9F}"/>
    <cellStyle name="Millares 7 3 7 3" xfId="42362" xr:uid="{E4D28273-727A-4622-A8AF-46D4E1A925E0}"/>
    <cellStyle name="Millares 7 3 7 4" xfId="24857" xr:uid="{DA3F5D1A-7458-43B6-B553-6DC51A04E7BE}"/>
    <cellStyle name="Millares 7 3 8" xfId="11728" xr:uid="{0E5D8DEB-8D10-4CB7-8E7F-A07B580F749F}"/>
    <cellStyle name="Millares 7 3 8 2" xfId="46738" xr:uid="{B9EAC87F-D678-49F7-96D4-BB5A31F8FAE2}"/>
    <cellStyle name="Millares 7 3 8 3" xfId="29233" xr:uid="{56A903A9-0410-4275-8FD6-4E138B2C7219}"/>
    <cellStyle name="Millares 7 3 9" xfId="37986" xr:uid="{8938E249-433D-4950-BA3F-A81E8DAAB4A6}"/>
    <cellStyle name="Millares 7 4" xfId="3019" xr:uid="{00000000-0005-0000-0000-0000EC1C0000}"/>
    <cellStyle name="Millares 7 4 2" xfId="3295" xr:uid="{00000000-0005-0000-0000-0000ED1C0000}"/>
    <cellStyle name="Millares 7 4 2 2" xfId="3848" xr:uid="{00000000-0005-0000-0000-0000EE1C0000}"/>
    <cellStyle name="Millares 7 4 2 2 2" xfId="4944" xr:uid="{00000000-0005-0000-0000-0000EF1C0000}"/>
    <cellStyle name="Millares 7 4 2 2 2 2" xfId="7133" xr:uid="{00000000-0005-0000-0000-0000F01C0000}"/>
    <cellStyle name="Millares 7 4 2 2 2 2 2" xfId="11510" xr:uid="{00000000-0005-0000-0000-0000F11C0000}"/>
    <cellStyle name="Millares 7 4 2 2 2 2 2 2" xfId="20263" xr:uid="{628393DF-FF4A-4E62-B342-6B52A475AC88}"/>
    <cellStyle name="Millares 7 4 2 2 2 2 2 2 2" xfId="55273" xr:uid="{82FD3B52-E19F-4CCB-8A25-6E24DFD3FC4E}"/>
    <cellStyle name="Millares 7 4 2 2 2 2 2 2 3" xfId="37768" xr:uid="{5883CD54-5BF9-4547-880D-5FC8EA4EB524}"/>
    <cellStyle name="Millares 7 4 2 2 2 2 2 3" xfId="46521" xr:uid="{C021E843-FDD2-4D58-8A00-3EEAF2BF0F1D}"/>
    <cellStyle name="Millares 7 4 2 2 2 2 2 4" xfId="29016" xr:uid="{538A5B74-BB9D-4C20-B301-06DE4AAF4852}"/>
    <cellStyle name="Millares 7 4 2 2 2 2 3" xfId="15887" xr:uid="{29899888-5CBC-4F4B-9028-A73678DB7ACB}"/>
    <cellStyle name="Millares 7 4 2 2 2 2 3 2" xfId="50897" xr:uid="{37496875-811B-4C05-A8F0-7CBD237AF1ED}"/>
    <cellStyle name="Millares 7 4 2 2 2 2 3 3" xfId="33392" xr:uid="{46043B48-E14A-4896-9E21-0D4F6097C455}"/>
    <cellStyle name="Millares 7 4 2 2 2 2 4" xfId="42145" xr:uid="{25E61E68-6F2C-4DAA-A92D-D95350C87A40}"/>
    <cellStyle name="Millares 7 4 2 2 2 2 5" xfId="24640" xr:uid="{FE3E1D92-8491-434A-9DD4-F652BFB5CB96}"/>
    <cellStyle name="Millares 7 4 2 2 2 3" xfId="9322" xr:uid="{00000000-0005-0000-0000-0000F21C0000}"/>
    <cellStyle name="Millares 7 4 2 2 2 3 2" xfId="18075" xr:uid="{B01B0993-A290-4949-A44C-D29E5742D89B}"/>
    <cellStyle name="Millares 7 4 2 2 2 3 2 2" xfId="53085" xr:uid="{544B7D61-86D8-44C9-BAAC-B5846C07A624}"/>
    <cellStyle name="Millares 7 4 2 2 2 3 2 3" xfId="35580" xr:uid="{E7A29B8D-E54F-46AA-8CFD-FBFD346A8DF3}"/>
    <cellStyle name="Millares 7 4 2 2 2 3 3" xfId="44333" xr:uid="{CD854D4D-D7DE-4D8E-A634-B18F4FD72210}"/>
    <cellStyle name="Millares 7 4 2 2 2 3 4" xfId="26828" xr:uid="{852A87F6-1B13-4C9A-8315-E1BD776A9A1D}"/>
    <cellStyle name="Millares 7 4 2 2 2 4" xfId="13699" xr:uid="{2C377FD7-D999-4A27-9271-07E1CC333A03}"/>
    <cellStyle name="Millares 7 4 2 2 2 4 2" xfId="48709" xr:uid="{9ED4139D-662C-45C6-AEA2-5061FBEDACE7}"/>
    <cellStyle name="Millares 7 4 2 2 2 4 3" xfId="31204" xr:uid="{5E92B045-15C8-4BFE-A395-1CDAB609197F}"/>
    <cellStyle name="Millares 7 4 2 2 2 5" xfId="39957" xr:uid="{DE0E5E92-35DE-43B5-BDFB-027913D413F5}"/>
    <cellStyle name="Millares 7 4 2 2 2 6" xfId="22452" xr:uid="{7B0AFBD1-0718-4371-9157-82992243BE30}"/>
    <cellStyle name="Millares 7 4 2 2 3" xfId="6039" xr:uid="{00000000-0005-0000-0000-0000F31C0000}"/>
    <cellStyle name="Millares 7 4 2 2 3 2" xfId="10416" xr:uid="{00000000-0005-0000-0000-0000F41C0000}"/>
    <cellStyle name="Millares 7 4 2 2 3 2 2" xfId="19169" xr:uid="{73976CEF-7EA8-449C-856A-5EE7C1FB3673}"/>
    <cellStyle name="Millares 7 4 2 2 3 2 2 2" xfId="54179" xr:uid="{C7095B7E-2CB6-4A81-AAA8-10FBE52BA5CA}"/>
    <cellStyle name="Millares 7 4 2 2 3 2 2 3" xfId="36674" xr:uid="{B7DF3A19-07F3-452B-BBA6-277AF9FFA460}"/>
    <cellStyle name="Millares 7 4 2 2 3 2 3" xfId="45427" xr:uid="{48584195-07D7-44A9-81BF-A168FB544577}"/>
    <cellStyle name="Millares 7 4 2 2 3 2 4" xfId="27922" xr:uid="{1749A929-04BC-49F7-907B-B1455989E8FA}"/>
    <cellStyle name="Millares 7 4 2 2 3 3" xfId="14793" xr:uid="{C7AB50C3-1C8F-4FB2-AC39-E1BECE4CCF99}"/>
    <cellStyle name="Millares 7 4 2 2 3 3 2" xfId="49803" xr:uid="{38F5A7BD-4F92-4C51-B901-DBFD25C7719F}"/>
    <cellStyle name="Millares 7 4 2 2 3 3 3" xfId="32298" xr:uid="{42512090-ACD6-4D87-87BA-E6CA31080AB7}"/>
    <cellStyle name="Millares 7 4 2 2 3 4" xfId="41051" xr:uid="{8C85E78A-F29A-47EC-B816-E257EA291521}"/>
    <cellStyle name="Millares 7 4 2 2 3 5" xfId="23546" xr:uid="{C56D1B08-5A77-4458-8806-59FEF48159A1}"/>
    <cellStyle name="Millares 7 4 2 2 4" xfId="8228" xr:uid="{00000000-0005-0000-0000-0000F51C0000}"/>
    <cellStyle name="Millares 7 4 2 2 4 2" xfId="16981" xr:uid="{102B6FCA-68AF-4B77-B08E-E9B2876095C8}"/>
    <cellStyle name="Millares 7 4 2 2 4 2 2" xfId="51991" xr:uid="{0D6A28EB-358F-4383-B22A-C35BA9BA07C8}"/>
    <cellStyle name="Millares 7 4 2 2 4 2 3" xfId="34486" xr:uid="{CD38AAFE-CA3B-43D0-8D7E-E6742B9537EA}"/>
    <cellStyle name="Millares 7 4 2 2 4 3" xfId="43239" xr:uid="{6FB8D797-3F98-4101-9874-424429E8E5E8}"/>
    <cellStyle name="Millares 7 4 2 2 4 4" xfId="25734" xr:uid="{06887868-035A-4DB6-9081-71D80707991A}"/>
    <cellStyle name="Millares 7 4 2 2 5" xfId="12605" xr:uid="{3CF217F3-62AB-4807-8C24-A139922AA607}"/>
    <cellStyle name="Millares 7 4 2 2 5 2" xfId="47615" xr:uid="{6D1F389D-77CC-4F5B-B933-55D67AA9F9FA}"/>
    <cellStyle name="Millares 7 4 2 2 5 3" xfId="30110" xr:uid="{F81CC85B-CD66-4575-808A-1470CDC657F0}"/>
    <cellStyle name="Millares 7 4 2 2 6" xfId="38863" xr:uid="{3DE2EE54-9A23-4610-A671-27545A472C34}"/>
    <cellStyle name="Millares 7 4 2 2 7" xfId="21358" xr:uid="{0F06B871-F303-49A1-8052-FB861FDB734A}"/>
    <cellStyle name="Millares 7 4 2 3" xfId="4396" xr:uid="{00000000-0005-0000-0000-0000F61C0000}"/>
    <cellStyle name="Millares 7 4 2 3 2" xfId="6585" xr:uid="{00000000-0005-0000-0000-0000F71C0000}"/>
    <cellStyle name="Millares 7 4 2 3 2 2" xfId="10962" xr:uid="{00000000-0005-0000-0000-0000F81C0000}"/>
    <cellStyle name="Millares 7 4 2 3 2 2 2" xfId="19715" xr:uid="{EAF2EC1F-6C73-4E22-8392-083AC696CFA2}"/>
    <cellStyle name="Millares 7 4 2 3 2 2 2 2" xfId="54725" xr:uid="{69D88BF6-A82B-429A-8522-1AB35D93A467}"/>
    <cellStyle name="Millares 7 4 2 3 2 2 2 3" xfId="37220" xr:uid="{3AC75605-C962-4FF6-A3E1-1EF267BB6E62}"/>
    <cellStyle name="Millares 7 4 2 3 2 2 3" xfId="45973" xr:uid="{A485AAFC-435F-481F-A3CA-FE55EDCB8468}"/>
    <cellStyle name="Millares 7 4 2 3 2 2 4" xfId="28468" xr:uid="{2EC61860-DC12-400E-B1DB-0F56CBF4AE2F}"/>
    <cellStyle name="Millares 7 4 2 3 2 3" xfId="15339" xr:uid="{2E130D8D-F87B-4775-9F03-346C609E22A4}"/>
    <cellStyle name="Millares 7 4 2 3 2 3 2" xfId="50349" xr:uid="{FEB83FFC-4429-4F5F-9232-298B611C7582}"/>
    <cellStyle name="Millares 7 4 2 3 2 3 3" xfId="32844" xr:uid="{8384F784-414A-4734-B25F-CC7A5E42AFA3}"/>
    <cellStyle name="Millares 7 4 2 3 2 4" xfId="41597" xr:uid="{439C877B-4B1A-479C-9895-13002A4FB779}"/>
    <cellStyle name="Millares 7 4 2 3 2 5" xfId="24092" xr:uid="{EE030DD8-4538-43D4-B2D8-73519A9F9FB1}"/>
    <cellStyle name="Millares 7 4 2 3 3" xfId="8774" xr:uid="{00000000-0005-0000-0000-0000F91C0000}"/>
    <cellStyle name="Millares 7 4 2 3 3 2" xfId="17527" xr:uid="{EC349F63-095B-4896-AEA7-11CA7FB57E45}"/>
    <cellStyle name="Millares 7 4 2 3 3 2 2" xfId="52537" xr:uid="{8C2F31D0-FC41-4F99-B39A-918D95215AB5}"/>
    <cellStyle name="Millares 7 4 2 3 3 2 3" xfId="35032" xr:uid="{D1C01D38-A72F-43E1-9ECF-121AF0B0A638}"/>
    <cellStyle name="Millares 7 4 2 3 3 3" xfId="43785" xr:uid="{ECD420C6-6462-4BEF-B08C-200425903C45}"/>
    <cellStyle name="Millares 7 4 2 3 3 4" xfId="26280" xr:uid="{F2A87A5D-8965-4F80-85D4-2363FACB019E}"/>
    <cellStyle name="Millares 7 4 2 3 4" xfId="13151" xr:uid="{175343DD-DCD6-4B6C-AF4B-539F175E3E65}"/>
    <cellStyle name="Millares 7 4 2 3 4 2" xfId="48161" xr:uid="{EF151D80-A0A5-48FD-BD71-4C10063510E6}"/>
    <cellStyle name="Millares 7 4 2 3 4 3" xfId="30656" xr:uid="{0A0AE662-4011-47AE-AC30-AE7902B6FCF9}"/>
    <cellStyle name="Millares 7 4 2 3 5" xfId="39409" xr:uid="{AE0EE78B-CB5A-445E-80BF-CA3985E8F79A}"/>
    <cellStyle name="Millares 7 4 2 3 6" xfId="21904" xr:uid="{F185C146-81CB-499F-8FD6-8DEB8B8BBF8F}"/>
    <cellStyle name="Millares 7 4 2 4" xfId="5491" xr:uid="{00000000-0005-0000-0000-0000FA1C0000}"/>
    <cellStyle name="Millares 7 4 2 4 2" xfId="9868" xr:uid="{00000000-0005-0000-0000-0000FB1C0000}"/>
    <cellStyle name="Millares 7 4 2 4 2 2" xfId="18621" xr:uid="{58CD24AF-351A-41A2-8543-F0DC71964031}"/>
    <cellStyle name="Millares 7 4 2 4 2 2 2" xfId="53631" xr:uid="{FAB59DD5-6568-4943-934E-90B4B2902771}"/>
    <cellStyle name="Millares 7 4 2 4 2 2 3" xfId="36126" xr:uid="{F97FBFDE-2AB2-49F4-A7A6-573F08024D2F}"/>
    <cellStyle name="Millares 7 4 2 4 2 3" xfId="44879" xr:uid="{0B334549-B7B8-45D6-A0C3-25A9C6816790}"/>
    <cellStyle name="Millares 7 4 2 4 2 4" xfId="27374" xr:uid="{ECC57B11-0EEC-4123-833C-3CC7CB12ED12}"/>
    <cellStyle name="Millares 7 4 2 4 3" xfId="14245" xr:uid="{88A3B534-AD03-41AD-B64C-C34A3F3D780F}"/>
    <cellStyle name="Millares 7 4 2 4 3 2" xfId="49255" xr:uid="{9BC93C29-595D-4C82-84EE-67B915624A0E}"/>
    <cellStyle name="Millares 7 4 2 4 3 3" xfId="31750" xr:uid="{8E4C1A5B-D10D-4C9A-9952-5FE258ADB92E}"/>
    <cellStyle name="Millares 7 4 2 4 4" xfId="40503" xr:uid="{4D06E080-F01B-4EB7-9E60-06B464CBD49C}"/>
    <cellStyle name="Millares 7 4 2 4 5" xfId="22998" xr:uid="{2A1BF200-055D-448E-8A82-061BC7EC84FE}"/>
    <cellStyle name="Millares 7 4 2 5" xfId="7680" xr:uid="{00000000-0005-0000-0000-0000FC1C0000}"/>
    <cellStyle name="Millares 7 4 2 5 2" xfId="16433" xr:uid="{379847A8-819E-4E0C-8E22-FEFD648BBA7E}"/>
    <cellStyle name="Millares 7 4 2 5 2 2" xfId="51443" xr:uid="{D90167D6-C8AC-4102-AF35-11A792A5FA61}"/>
    <cellStyle name="Millares 7 4 2 5 2 3" xfId="33938" xr:uid="{C1C28C05-7C32-4BA2-9181-08558C8F19B3}"/>
    <cellStyle name="Millares 7 4 2 5 3" xfId="42691" xr:uid="{DD533E7E-70B6-4B1A-8F65-44C015A914CC}"/>
    <cellStyle name="Millares 7 4 2 5 4" xfId="25186" xr:uid="{0B6742FB-F10A-462C-998A-E9EEBD4C1551}"/>
    <cellStyle name="Millares 7 4 2 6" xfId="12057" xr:uid="{120DDB89-2F2F-42A1-B68E-3E161598AA70}"/>
    <cellStyle name="Millares 7 4 2 6 2" xfId="47067" xr:uid="{81324425-FE8D-45FE-BFF2-F08961607B4C}"/>
    <cellStyle name="Millares 7 4 2 6 3" xfId="29562" xr:uid="{7638B7BD-7F33-43B7-B262-81673CF57E6F}"/>
    <cellStyle name="Millares 7 4 2 7" xfId="38315" xr:uid="{AD36DA89-13ED-4283-B6A3-96DBCA30FD49}"/>
    <cellStyle name="Millares 7 4 2 8" xfId="20810" xr:uid="{79B318B0-4466-4AED-9972-8D1170AA1F18}"/>
    <cellStyle name="Millares 7 4 3" xfId="3574" xr:uid="{00000000-0005-0000-0000-0000FD1C0000}"/>
    <cellStyle name="Millares 7 4 3 2" xfId="4670" xr:uid="{00000000-0005-0000-0000-0000FE1C0000}"/>
    <cellStyle name="Millares 7 4 3 2 2" xfId="6859" xr:uid="{00000000-0005-0000-0000-0000FF1C0000}"/>
    <cellStyle name="Millares 7 4 3 2 2 2" xfId="11236" xr:uid="{00000000-0005-0000-0000-0000001D0000}"/>
    <cellStyle name="Millares 7 4 3 2 2 2 2" xfId="19989" xr:uid="{64BCD3F7-9E09-46BE-8473-9E81D4588868}"/>
    <cellStyle name="Millares 7 4 3 2 2 2 2 2" xfId="54999" xr:uid="{EB806F16-14B5-4157-ACCF-9EF141FAEA73}"/>
    <cellStyle name="Millares 7 4 3 2 2 2 2 3" xfId="37494" xr:uid="{76A64F06-6D26-4D09-AE09-55347D3A4D42}"/>
    <cellStyle name="Millares 7 4 3 2 2 2 3" xfId="46247" xr:uid="{C3001628-72D7-45CD-9A8B-7BA00549E2E8}"/>
    <cellStyle name="Millares 7 4 3 2 2 2 4" xfId="28742" xr:uid="{1D954D26-CE57-49DF-8CCF-54A031CD1D86}"/>
    <cellStyle name="Millares 7 4 3 2 2 3" xfId="15613" xr:uid="{D377CCA7-A736-4480-B224-B64A5F590AC7}"/>
    <cellStyle name="Millares 7 4 3 2 2 3 2" xfId="50623" xr:uid="{F9DB93FF-A0E1-42A5-BC40-A94DA3F66266}"/>
    <cellStyle name="Millares 7 4 3 2 2 3 3" xfId="33118" xr:uid="{33847E8F-3386-49D4-9456-262355201D9B}"/>
    <cellStyle name="Millares 7 4 3 2 2 4" xfId="41871" xr:uid="{5CB65A3C-B22C-496B-BBA1-1146C58597D4}"/>
    <cellStyle name="Millares 7 4 3 2 2 5" xfId="24366" xr:uid="{2C9FAEC1-60CD-41D2-9456-6141DDE6B48F}"/>
    <cellStyle name="Millares 7 4 3 2 3" xfId="9048" xr:uid="{00000000-0005-0000-0000-0000011D0000}"/>
    <cellStyle name="Millares 7 4 3 2 3 2" xfId="17801" xr:uid="{DDA501F9-FF5D-4208-B87A-787D30C60B7F}"/>
    <cellStyle name="Millares 7 4 3 2 3 2 2" xfId="52811" xr:uid="{093185C1-9592-4895-BB08-5C962C0803CA}"/>
    <cellStyle name="Millares 7 4 3 2 3 2 3" xfId="35306" xr:uid="{E09045F8-8361-424F-A5C3-3BFE965CF46C}"/>
    <cellStyle name="Millares 7 4 3 2 3 3" xfId="44059" xr:uid="{BCFBB917-7AA7-46C3-8921-1DE7FA1EA06D}"/>
    <cellStyle name="Millares 7 4 3 2 3 4" xfId="26554" xr:uid="{44E14728-A254-469C-9B4D-26500FBF6B80}"/>
    <cellStyle name="Millares 7 4 3 2 4" xfId="13425" xr:uid="{F75415EE-02B6-41B0-BF74-7B2EEDC3CC17}"/>
    <cellStyle name="Millares 7 4 3 2 4 2" xfId="48435" xr:uid="{6C6A9D34-6DD5-4B3F-BADE-FD73F85626FE}"/>
    <cellStyle name="Millares 7 4 3 2 4 3" xfId="30930" xr:uid="{42DBA34D-49AA-4AA9-962A-C556F775F0D0}"/>
    <cellStyle name="Millares 7 4 3 2 5" xfId="39683" xr:uid="{13EAF436-767B-453B-89CA-9B7D6F320407}"/>
    <cellStyle name="Millares 7 4 3 2 6" xfId="22178" xr:uid="{DD646753-55B3-4D2C-882A-CBFC1D2C411C}"/>
    <cellStyle name="Millares 7 4 3 3" xfId="5765" xr:uid="{00000000-0005-0000-0000-0000021D0000}"/>
    <cellStyle name="Millares 7 4 3 3 2" xfId="10142" xr:uid="{00000000-0005-0000-0000-0000031D0000}"/>
    <cellStyle name="Millares 7 4 3 3 2 2" xfId="18895" xr:uid="{754A525A-F2FE-46B9-90F6-00B7D4E408F4}"/>
    <cellStyle name="Millares 7 4 3 3 2 2 2" xfId="53905" xr:uid="{9FB153D4-EE1B-420B-9AE0-CA9B5983A7CD}"/>
    <cellStyle name="Millares 7 4 3 3 2 2 3" xfId="36400" xr:uid="{417F2D1A-22AE-4D98-8B83-706E4B0AA622}"/>
    <cellStyle name="Millares 7 4 3 3 2 3" xfId="45153" xr:uid="{CCC4352B-CF42-4EA5-8E1B-3BD4B707CFE8}"/>
    <cellStyle name="Millares 7 4 3 3 2 4" xfId="27648" xr:uid="{82D0324C-BCF4-42BE-A7AC-7DB9B1DA5449}"/>
    <cellStyle name="Millares 7 4 3 3 3" xfId="14519" xr:uid="{5E75A720-AEC9-4D01-BFC4-7C7EF467D979}"/>
    <cellStyle name="Millares 7 4 3 3 3 2" xfId="49529" xr:uid="{CB38D538-7F87-4AE7-B8E0-339A0B316A9A}"/>
    <cellStyle name="Millares 7 4 3 3 3 3" xfId="32024" xr:uid="{6B5381AA-F99C-4E92-BCB1-83F1967E921F}"/>
    <cellStyle name="Millares 7 4 3 3 4" xfId="40777" xr:uid="{53A22255-36E5-4045-B813-E27F63419465}"/>
    <cellStyle name="Millares 7 4 3 3 5" xfId="23272" xr:uid="{78FF4B53-E05A-4DB8-961F-508FA40AC3CD}"/>
    <cellStyle name="Millares 7 4 3 4" xfId="7954" xr:uid="{00000000-0005-0000-0000-0000041D0000}"/>
    <cellStyle name="Millares 7 4 3 4 2" xfId="16707" xr:uid="{80852F4F-FA9F-4C3F-AD35-723B1CC00AC6}"/>
    <cellStyle name="Millares 7 4 3 4 2 2" xfId="51717" xr:uid="{CC338881-7F11-45D0-8A06-B94EFBCCAE16}"/>
    <cellStyle name="Millares 7 4 3 4 2 3" xfId="34212" xr:uid="{9FCEBB89-8CE2-4707-B78F-92A2B8AFA681}"/>
    <cellStyle name="Millares 7 4 3 4 3" xfId="42965" xr:uid="{38705B38-62CA-46BA-A86B-742BE3974DD3}"/>
    <cellStyle name="Millares 7 4 3 4 4" xfId="25460" xr:uid="{7B724DC6-80D3-4B98-87F6-6290DEF1D3FB}"/>
    <cellStyle name="Millares 7 4 3 5" xfId="12331" xr:uid="{5E75423D-6297-43D9-B1D4-55D4B47727B4}"/>
    <cellStyle name="Millares 7 4 3 5 2" xfId="47341" xr:uid="{AC85F4D4-9661-44A1-BA3A-3B1E1F055350}"/>
    <cellStyle name="Millares 7 4 3 5 3" xfId="29836" xr:uid="{B424EB7C-906E-4779-9C23-83CA69E85001}"/>
    <cellStyle name="Millares 7 4 3 6" xfId="38589" xr:uid="{571D7B48-046F-4CDD-9E36-87D2ACAB4BDA}"/>
    <cellStyle name="Millares 7 4 3 7" xfId="21084" xr:uid="{03E780E7-0441-4EEB-9D4F-09758B781A4B}"/>
    <cellStyle name="Millares 7 4 4" xfId="4122" xr:uid="{00000000-0005-0000-0000-0000051D0000}"/>
    <cellStyle name="Millares 7 4 4 2" xfId="6311" xr:uid="{00000000-0005-0000-0000-0000061D0000}"/>
    <cellStyle name="Millares 7 4 4 2 2" xfId="10688" xr:uid="{00000000-0005-0000-0000-0000071D0000}"/>
    <cellStyle name="Millares 7 4 4 2 2 2" xfId="19441" xr:uid="{C29AC03A-D92C-4D05-BD55-17AEE446E816}"/>
    <cellStyle name="Millares 7 4 4 2 2 2 2" xfId="54451" xr:uid="{8507E129-C73A-4357-86F4-FF0EB8BE8E30}"/>
    <cellStyle name="Millares 7 4 4 2 2 2 3" xfId="36946" xr:uid="{F6E3AD9E-6E56-4613-99B9-A1FEF04C1EFA}"/>
    <cellStyle name="Millares 7 4 4 2 2 3" xfId="45699" xr:uid="{6B612F7D-496D-42F6-BF0D-6E05239E2DAC}"/>
    <cellStyle name="Millares 7 4 4 2 2 4" xfId="28194" xr:uid="{287A1E82-E361-4F9E-9472-542F07BAA008}"/>
    <cellStyle name="Millares 7 4 4 2 3" xfId="15065" xr:uid="{5039836D-5137-46CF-8CCD-F193F462FF05}"/>
    <cellStyle name="Millares 7 4 4 2 3 2" xfId="50075" xr:uid="{F221DF0B-0465-4CA6-88CF-126CD0157DEA}"/>
    <cellStyle name="Millares 7 4 4 2 3 3" xfId="32570" xr:uid="{43856AF6-E9E5-437E-9513-6F1E931805B1}"/>
    <cellStyle name="Millares 7 4 4 2 4" xfId="41323" xr:uid="{92419B7E-FDBD-4653-A02B-BDDB3DFB84CA}"/>
    <cellStyle name="Millares 7 4 4 2 5" xfId="23818" xr:uid="{AA136500-E81F-4F3A-8121-3BD5D6EF91BD}"/>
    <cellStyle name="Millares 7 4 4 3" xfId="8500" xr:uid="{00000000-0005-0000-0000-0000081D0000}"/>
    <cellStyle name="Millares 7 4 4 3 2" xfId="17253" xr:uid="{8C6DD303-FBE8-414F-B743-AA67D3FB90CC}"/>
    <cellStyle name="Millares 7 4 4 3 2 2" xfId="52263" xr:uid="{42FDF1DC-7868-404D-8439-51385429937E}"/>
    <cellStyle name="Millares 7 4 4 3 2 3" xfId="34758" xr:uid="{0D8505D8-31E1-4823-8CDA-A014F5518121}"/>
    <cellStyle name="Millares 7 4 4 3 3" xfId="43511" xr:uid="{9684E1BC-6935-444F-94D1-332D7761C25A}"/>
    <cellStyle name="Millares 7 4 4 3 4" xfId="26006" xr:uid="{9B9F5219-FFF3-436A-80B0-5ADD88A3A99D}"/>
    <cellStyle name="Millares 7 4 4 4" xfId="12877" xr:uid="{C2AF7CE7-4976-4826-A69B-F7A01E8AA0E7}"/>
    <cellStyle name="Millares 7 4 4 4 2" xfId="47887" xr:uid="{60A56B14-9CD7-4515-B89D-CFACAF67185F}"/>
    <cellStyle name="Millares 7 4 4 4 3" xfId="30382" xr:uid="{14FE5754-E84D-4563-BA07-EB8F4BF22049}"/>
    <cellStyle name="Millares 7 4 4 5" xfId="39135" xr:uid="{4BECC18B-642C-40D8-B357-AB2DFA28CE4B}"/>
    <cellStyle name="Millares 7 4 4 6" xfId="21630" xr:uid="{0A7BA31E-1412-4E06-BB99-DCF14549AB7D}"/>
    <cellStyle name="Millares 7 4 5" xfId="5217" xr:uid="{00000000-0005-0000-0000-0000091D0000}"/>
    <cellStyle name="Millares 7 4 5 2" xfId="9594" xr:uid="{00000000-0005-0000-0000-00000A1D0000}"/>
    <cellStyle name="Millares 7 4 5 2 2" xfId="18347" xr:uid="{36FA73BA-0F9E-437E-A580-6819B212D04F}"/>
    <cellStyle name="Millares 7 4 5 2 2 2" xfId="53357" xr:uid="{F2CF47CB-06C9-4380-AB13-3DA113BAC9D1}"/>
    <cellStyle name="Millares 7 4 5 2 2 3" xfId="35852" xr:uid="{8D948BA6-9818-410C-872E-B3F6AE714358}"/>
    <cellStyle name="Millares 7 4 5 2 3" xfId="44605" xr:uid="{2D40C54C-1EC1-4860-8B04-077813B5898D}"/>
    <cellStyle name="Millares 7 4 5 2 4" xfId="27100" xr:uid="{B4939CB3-651B-492F-8F3A-D7146D33255F}"/>
    <cellStyle name="Millares 7 4 5 3" xfId="13971" xr:uid="{7F787BA5-57A3-4154-A6CD-364CF7611465}"/>
    <cellStyle name="Millares 7 4 5 3 2" xfId="48981" xr:uid="{87F51871-6F9C-4296-8C87-D21EBECD2584}"/>
    <cellStyle name="Millares 7 4 5 3 3" xfId="31476" xr:uid="{F6B0BB2A-F324-4E35-BAB2-B42EE36C9532}"/>
    <cellStyle name="Millares 7 4 5 4" xfId="40229" xr:uid="{BA115F7E-B1C3-47D6-BC67-0B4144FDB27C}"/>
    <cellStyle name="Millares 7 4 5 5" xfId="22724" xr:uid="{846FC803-669C-452E-ACA0-7797E8005C6B}"/>
    <cellStyle name="Millares 7 4 6" xfId="7406" xr:uid="{00000000-0005-0000-0000-00000B1D0000}"/>
    <cellStyle name="Millares 7 4 6 2" xfId="16159" xr:uid="{D1BD46C4-56C7-4E35-B5E2-0D997EB8F8A8}"/>
    <cellStyle name="Millares 7 4 6 2 2" xfId="51169" xr:uid="{B3E32147-A601-4E57-B301-14F31635E097}"/>
    <cellStyle name="Millares 7 4 6 2 3" xfId="33664" xr:uid="{F895C09F-29CD-41DC-95FE-00D62185924B}"/>
    <cellStyle name="Millares 7 4 6 3" xfId="42417" xr:uid="{058711A0-B55D-4BF4-929A-B424DC503960}"/>
    <cellStyle name="Millares 7 4 6 4" xfId="24912" xr:uid="{4E8A2EB7-373D-44DE-A04F-56DEA9AC2275}"/>
    <cellStyle name="Millares 7 4 7" xfId="11783" xr:uid="{5F5C6F71-8560-44F8-B62B-79461F64BCC5}"/>
    <cellStyle name="Millares 7 4 7 2" xfId="46793" xr:uid="{5659C990-BA01-4A30-9EF5-D8CC3A49C7B7}"/>
    <cellStyle name="Millares 7 4 7 3" xfId="29288" xr:uid="{393FFB72-6EA6-43D6-BE8C-3A97D736114E}"/>
    <cellStyle name="Millares 7 4 8" xfId="38041" xr:uid="{3908E18F-EC20-4759-A710-FD5E85E17E8C}"/>
    <cellStyle name="Millares 7 4 9" xfId="20536" xr:uid="{4A1FAB92-6F81-44C5-824D-505C5C2149D8}"/>
    <cellStyle name="Millares 7 5" xfId="2906" xr:uid="{00000000-0005-0000-0000-00000C1D0000}"/>
    <cellStyle name="Millares 7 5 2" xfId="3185" xr:uid="{00000000-0005-0000-0000-00000D1D0000}"/>
    <cellStyle name="Millares 7 5 2 2" xfId="3738" xr:uid="{00000000-0005-0000-0000-00000E1D0000}"/>
    <cellStyle name="Millares 7 5 2 2 2" xfId="4834" xr:uid="{00000000-0005-0000-0000-00000F1D0000}"/>
    <cellStyle name="Millares 7 5 2 2 2 2" xfId="7023" xr:uid="{00000000-0005-0000-0000-0000101D0000}"/>
    <cellStyle name="Millares 7 5 2 2 2 2 2" xfId="11400" xr:uid="{00000000-0005-0000-0000-0000111D0000}"/>
    <cellStyle name="Millares 7 5 2 2 2 2 2 2" xfId="20153" xr:uid="{157648E7-3B52-4D00-9DA7-28044F920CFE}"/>
    <cellStyle name="Millares 7 5 2 2 2 2 2 2 2" xfId="55163" xr:uid="{4D0FC897-6B93-4A7C-AFB6-4FD3F61F5BF3}"/>
    <cellStyle name="Millares 7 5 2 2 2 2 2 2 3" xfId="37658" xr:uid="{9AD20BC9-3D14-40B3-8792-0B46AA2523B2}"/>
    <cellStyle name="Millares 7 5 2 2 2 2 2 3" xfId="46411" xr:uid="{73AEC6CC-4647-41F4-9A4E-0273B59CE112}"/>
    <cellStyle name="Millares 7 5 2 2 2 2 2 4" xfId="28906" xr:uid="{8BBCE437-3FB3-4DD8-A862-2D89D3B98443}"/>
    <cellStyle name="Millares 7 5 2 2 2 2 3" xfId="15777" xr:uid="{D7D536C5-ECCA-46C3-897B-01CC4B41C1EB}"/>
    <cellStyle name="Millares 7 5 2 2 2 2 3 2" xfId="50787" xr:uid="{5E7F453E-B15D-4296-BFEE-52E0CB84FF3B}"/>
    <cellStyle name="Millares 7 5 2 2 2 2 3 3" xfId="33282" xr:uid="{6EFD15D7-5122-44D4-9DA2-FC53D26993B5}"/>
    <cellStyle name="Millares 7 5 2 2 2 2 4" xfId="42035" xr:uid="{641504B4-EA63-410A-96A2-3570D3FA248B}"/>
    <cellStyle name="Millares 7 5 2 2 2 2 5" xfId="24530" xr:uid="{B3BAC513-AEF0-4BA7-BAE6-A545D10FA477}"/>
    <cellStyle name="Millares 7 5 2 2 2 3" xfId="9212" xr:uid="{00000000-0005-0000-0000-0000121D0000}"/>
    <cellStyle name="Millares 7 5 2 2 2 3 2" xfId="17965" xr:uid="{F8EF7830-4BE2-4C97-9773-E967BEDF413F}"/>
    <cellStyle name="Millares 7 5 2 2 2 3 2 2" xfId="52975" xr:uid="{60C8576B-70FA-4AE2-95CD-F1F34DBAE8C0}"/>
    <cellStyle name="Millares 7 5 2 2 2 3 2 3" xfId="35470" xr:uid="{31F0CBFB-EB40-4CDA-A205-2200251BFD8F}"/>
    <cellStyle name="Millares 7 5 2 2 2 3 3" xfId="44223" xr:uid="{D7E512E7-5380-4E3A-B13A-D525E3136A02}"/>
    <cellStyle name="Millares 7 5 2 2 2 3 4" xfId="26718" xr:uid="{AC17640F-4CDE-423B-A696-DFDEE0FD04D5}"/>
    <cellStyle name="Millares 7 5 2 2 2 4" xfId="13589" xr:uid="{8569370D-69D9-43C9-ACDA-D57CE5C7A85F}"/>
    <cellStyle name="Millares 7 5 2 2 2 4 2" xfId="48599" xr:uid="{80340B01-3001-44E3-A53C-BF1D3139FD31}"/>
    <cellStyle name="Millares 7 5 2 2 2 4 3" xfId="31094" xr:uid="{06BB2177-2DEB-4390-ADB6-0A9EEF20C9C5}"/>
    <cellStyle name="Millares 7 5 2 2 2 5" xfId="39847" xr:uid="{C5B09559-B80A-41EC-99F4-DAF7584AF843}"/>
    <cellStyle name="Millares 7 5 2 2 2 6" xfId="22342" xr:uid="{EF09F445-2631-4974-80A7-42D3E524498E}"/>
    <cellStyle name="Millares 7 5 2 2 3" xfId="5929" xr:uid="{00000000-0005-0000-0000-0000131D0000}"/>
    <cellStyle name="Millares 7 5 2 2 3 2" xfId="10306" xr:uid="{00000000-0005-0000-0000-0000141D0000}"/>
    <cellStyle name="Millares 7 5 2 2 3 2 2" xfId="19059" xr:uid="{F3472F03-9098-4D9F-BBC8-4D351D23F5D5}"/>
    <cellStyle name="Millares 7 5 2 2 3 2 2 2" xfId="54069" xr:uid="{1FEE349A-E8FF-4E2F-97FE-449B597A4787}"/>
    <cellStyle name="Millares 7 5 2 2 3 2 2 3" xfId="36564" xr:uid="{94A928A9-3087-4CCE-BF21-E0FBBC4BC3A9}"/>
    <cellStyle name="Millares 7 5 2 2 3 2 3" xfId="45317" xr:uid="{14AA421B-BCD5-46DC-A698-2098A8B88017}"/>
    <cellStyle name="Millares 7 5 2 2 3 2 4" xfId="27812" xr:uid="{E6BEFFB8-DD86-451B-97AD-159F58050FA3}"/>
    <cellStyle name="Millares 7 5 2 2 3 3" xfId="14683" xr:uid="{324835E2-AD7A-4C4C-AC97-948386E70B5D}"/>
    <cellStyle name="Millares 7 5 2 2 3 3 2" xfId="49693" xr:uid="{F5BD3735-27AA-4BE2-A04E-F106DCD740F1}"/>
    <cellStyle name="Millares 7 5 2 2 3 3 3" xfId="32188" xr:uid="{330960BD-C289-4628-BEF6-476227CCB1E5}"/>
    <cellStyle name="Millares 7 5 2 2 3 4" xfId="40941" xr:uid="{9BC73382-8232-4DD7-8946-CE722D865C69}"/>
    <cellStyle name="Millares 7 5 2 2 3 5" xfId="23436" xr:uid="{3890DBDD-D412-44BE-883C-FC21AF5EBF9E}"/>
    <cellStyle name="Millares 7 5 2 2 4" xfId="8118" xr:uid="{00000000-0005-0000-0000-0000151D0000}"/>
    <cellStyle name="Millares 7 5 2 2 4 2" xfId="16871" xr:uid="{6E4E4066-76EA-4132-8D52-88FBBA4FA9C3}"/>
    <cellStyle name="Millares 7 5 2 2 4 2 2" xfId="51881" xr:uid="{FC2A9AF3-B55A-4D53-8B2A-B36145E60A16}"/>
    <cellStyle name="Millares 7 5 2 2 4 2 3" xfId="34376" xr:uid="{93CE6169-2D67-468A-908C-15E2E8DEE4EA}"/>
    <cellStyle name="Millares 7 5 2 2 4 3" xfId="43129" xr:uid="{D589E78B-46CA-444C-9872-B8CD938EE159}"/>
    <cellStyle name="Millares 7 5 2 2 4 4" xfId="25624" xr:uid="{16E3CDB8-47C6-438C-9983-4935355CE79C}"/>
    <cellStyle name="Millares 7 5 2 2 5" xfId="12495" xr:uid="{B3723A3E-FE9B-43A3-933E-8C993862C656}"/>
    <cellStyle name="Millares 7 5 2 2 5 2" xfId="47505" xr:uid="{F5B0EBA3-6EF1-49F0-9E02-D19B39826D4C}"/>
    <cellStyle name="Millares 7 5 2 2 5 3" xfId="30000" xr:uid="{00199051-B818-44A0-9439-CB275F8B5598}"/>
    <cellStyle name="Millares 7 5 2 2 6" xfId="38753" xr:uid="{2CEA968B-6586-44EF-94E6-0888C806A7BC}"/>
    <cellStyle name="Millares 7 5 2 2 7" xfId="21248" xr:uid="{23B43D42-549B-4FB0-AF99-C9FAA860A17A}"/>
    <cellStyle name="Millares 7 5 2 3" xfId="4286" xr:uid="{00000000-0005-0000-0000-0000161D0000}"/>
    <cellStyle name="Millares 7 5 2 3 2" xfId="6475" xr:uid="{00000000-0005-0000-0000-0000171D0000}"/>
    <cellStyle name="Millares 7 5 2 3 2 2" xfId="10852" xr:uid="{00000000-0005-0000-0000-0000181D0000}"/>
    <cellStyle name="Millares 7 5 2 3 2 2 2" xfId="19605" xr:uid="{B33277D3-8B0B-4DFA-931A-4B5094B7BD9F}"/>
    <cellStyle name="Millares 7 5 2 3 2 2 2 2" xfId="54615" xr:uid="{591F3979-B863-4D85-87F1-D02C3647C136}"/>
    <cellStyle name="Millares 7 5 2 3 2 2 2 3" xfId="37110" xr:uid="{B5BA5F15-7AD4-47D1-B6BC-F587DB1621A8}"/>
    <cellStyle name="Millares 7 5 2 3 2 2 3" xfId="45863" xr:uid="{126B9A9C-1988-4588-9B04-CDADD012EBEB}"/>
    <cellStyle name="Millares 7 5 2 3 2 2 4" xfId="28358" xr:uid="{16A32F70-1451-4C06-8044-62AB52BB7BC7}"/>
    <cellStyle name="Millares 7 5 2 3 2 3" xfId="15229" xr:uid="{C32451A0-94EC-41F4-8208-7FC6E1880DA3}"/>
    <cellStyle name="Millares 7 5 2 3 2 3 2" xfId="50239" xr:uid="{0297912F-4C37-42E0-BB95-F9D279443BB4}"/>
    <cellStyle name="Millares 7 5 2 3 2 3 3" xfId="32734" xr:uid="{B28D1C49-6B00-435D-AA0C-B0ADF56DDADE}"/>
    <cellStyle name="Millares 7 5 2 3 2 4" xfId="41487" xr:uid="{B9C7B4E0-7F7C-48AC-96DD-9AFA5166DE44}"/>
    <cellStyle name="Millares 7 5 2 3 2 5" xfId="23982" xr:uid="{48FA977F-7E65-48DC-87A1-5433AD252D3E}"/>
    <cellStyle name="Millares 7 5 2 3 3" xfId="8664" xr:uid="{00000000-0005-0000-0000-0000191D0000}"/>
    <cellStyle name="Millares 7 5 2 3 3 2" xfId="17417" xr:uid="{F6B86DDC-733F-460B-BC0D-BB3115A470B5}"/>
    <cellStyle name="Millares 7 5 2 3 3 2 2" xfId="52427" xr:uid="{577FE6AE-C59E-4B1B-9CF1-4E715CD894FE}"/>
    <cellStyle name="Millares 7 5 2 3 3 2 3" xfId="34922" xr:uid="{86833995-00FA-41E8-ACAE-9BBD9A3E59FC}"/>
    <cellStyle name="Millares 7 5 2 3 3 3" xfId="43675" xr:uid="{11FBDE4E-5FA8-46CF-9ED1-1793F2FA6513}"/>
    <cellStyle name="Millares 7 5 2 3 3 4" xfId="26170" xr:uid="{713B2B22-0CA1-4F4E-92C0-2D282BFBB83D}"/>
    <cellStyle name="Millares 7 5 2 3 4" xfId="13041" xr:uid="{3F1A32F8-CEBD-4BA6-BB0B-A1C6D3975ED6}"/>
    <cellStyle name="Millares 7 5 2 3 4 2" xfId="48051" xr:uid="{95562D91-DA96-4F42-B5CE-BD45F6047FF3}"/>
    <cellStyle name="Millares 7 5 2 3 4 3" xfId="30546" xr:uid="{DE5BD2F7-1665-4815-8700-1E7E11EE26DB}"/>
    <cellStyle name="Millares 7 5 2 3 5" xfId="39299" xr:uid="{B115D455-7843-488B-A3BF-F60ECEAEC202}"/>
    <cellStyle name="Millares 7 5 2 3 6" xfId="21794" xr:uid="{BADE3DCA-6370-4CEB-815E-99AAE3A02040}"/>
    <cellStyle name="Millares 7 5 2 4" xfId="5381" xr:uid="{00000000-0005-0000-0000-00001A1D0000}"/>
    <cellStyle name="Millares 7 5 2 4 2" xfId="9758" xr:uid="{00000000-0005-0000-0000-00001B1D0000}"/>
    <cellStyle name="Millares 7 5 2 4 2 2" xfId="18511" xr:uid="{EF356275-16F1-43CC-9CD1-98C6B2ECBB10}"/>
    <cellStyle name="Millares 7 5 2 4 2 2 2" xfId="53521" xr:uid="{D08D9FF8-29F5-43DA-8B05-4EA0954C9057}"/>
    <cellStyle name="Millares 7 5 2 4 2 2 3" xfId="36016" xr:uid="{AF6F346E-7F2A-4675-B7EA-1E6B488BD685}"/>
    <cellStyle name="Millares 7 5 2 4 2 3" xfId="44769" xr:uid="{A82B43DC-00CB-452B-9D26-C273F7C9A656}"/>
    <cellStyle name="Millares 7 5 2 4 2 4" xfId="27264" xr:uid="{5EBC4D98-EB6A-4DCC-B5F9-B0C4709A2B53}"/>
    <cellStyle name="Millares 7 5 2 4 3" xfId="14135" xr:uid="{64C42D26-EE61-4967-9427-4646F7A9CAE6}"/>
    <cellStyle name="Millares 7 5 2 4 3 2" xfId="49145" xr:uid="{8DFBD36C-445C-4E3D-99C9-08789B6D7208}"/>
    <cellStyle name="Millares 7 5 2 4 3 3" xfId="31640" xr:uid="{D5B6AC1F-DE92-4C67-ACC0-76CDDF36517D}"/>
    <cellStyle name="Millares 7 5 2 4 4" xfId="40393" xr:uid="{E8F3E4D6-E1F5-4868-ABFC-A2A06D1EDAC2}"/>
    <cellStyle name="Millares 7 5 2 4 5" xfId="22888" xr:uid="{1AC1DAEA-5533-4B79-A635-E58B827CD68F}"/>
    <cellStyle name="Millares 7 5 2 5" xfId="7570" xr:uid="{00000000-0005-0000-0000-00001C1D0000}"/>
    <cellStyle name="Millares 7 5 2 5 2" xfId="16323" xr:uid="{C9154B2A-1417-4E6B-B0F5-380417510FDA}"/>
    <cellStyle name="Millares 7 5 2 5 2 2" xfId="51333" xr:uid="{DB646597-9575-4459-86C4-10A66B436192}"/>
    <cellStyle name="Millares 7 5 2 5 2 3" xfId="33828" xr:uid="{D1B89E56-2D82-442B-A748-A6B00773A416}"/>
    <cellStyle name="Millares 7 5 2 5 3" xfId="42581" xr:uid="{009D2BC8-DA9E-40BA-B64A-51BC11FF6132}"/>
    <cellStyle name="Millares 7 5 2 5 4" xfId="25076" xr:uid="{2E814676-6918-41B1-B027-FB70FA55D367}"/>
    <cellStyle name="Millares 7 5 2 6" xfId="11947" xr:uid="{00E56566-7E9E-4FF6-97DB-B0D2E05BE0FF}"/>
    <cellStyle name="Millares 7 5 2 6 2" xfId="46957" xr:uid="{C7438AA0-CC43-43F9-B683-927F4B3A223E}"/>
    <cellStyle name="Millares 7 5 2 6 3" xfId="29452" xr:uid="{4B78B677-7F30-4A56-BD28-6F1DC6AC9F58}"/>
    <cellStyle name="Millares 7 5 2 7" xfId="38205" xr:uid="{B5AEA5DB-520B-4E56-842D-20FBBE332928}"/>
    <cellStyle name="Millares 7 5 2 8" xfId="20700" xr:uid="{AE64D409-42A2-4408-9F8C-6D0195639365}"/>
    <cellStyle name="Millares 7 5 3" xfId="3464" xr:uid="{00000000-0005-0000-0000-00001D1D0000}"/>
    <cellStyle name="Millares 7 5 3 2" xfId="4560" xr:uid="{00000000-0005-0000-0000-00001E1D0000}"/>
    <cellStyle name="Millares 7 5 3 2 2" xfId="6749" xr:uid="{00000000-0005-0000-0000-00001F1D0000}"/>
    <cellStyle name="Millares 7 5 3 2 2 2" xfId="11126" xr:uid="{00000000-0005-0000-0000-0000201D0000}"/>
    <cellStyle name="Millares 7 5 3 2 2 2 2" xfId="19879" xr:uid="{F8DF8CBE-B7CA-438D-BAEF-AFBD6ABA02AC}"/>
    <cellStyle name="Millares 7 5 3 2 2 2 2 2" xfId="54889" xr:uid="{2FF6F94C-75EF-46BF-AAEE-BF47F12310F3}"/>
    <cellStyle name="Millares 7 5 3 2 2 2 2 3" xfId="37384" xr:uid="{3BA6DEA5-A5A3-4E85-B05D-4B2692E2789B}"/>
    <cellStyle name="Millares 7 5 3 2 2 2 3" xfId="46137" xr:uid="{D66A36A1-1BC3-4B2A-875A-5A42A03B5D25}"/>
    <cellStyle name="Millares 7 5 3 2 2 2 4" xfId="28632" xr:uid="{02AC6BDA-96C2-4238-90F9-60D26CED8E42}"/>
    <cellStyle name="Millares 7 5 3 2 2 3" xfId="15503" xr:uid="{79FE148A-4869-4BDC-BE20-81B545B9C8FB}"/>
    <cellStyle name="Millares 7 5 3 2 2 3 2" xfId="50513" xr:uid="{F198B59D-D0A4-4601-ADAE-955B523AB8B5}"/>
    <cellStyle name="Millares 7 5 3 2 2 3 3" xfId="33008" xr:uid="{B4FC49BC-8C3F-4CE2-8AF3-33CFFE78EC8F}"/>
    <cellStyle name="Millares 7 5 3 2 2 4" xfId="41761" xr:uid="{FC77E1F5-9014-439F-800D-B61D6625CEE3}"/>
    <cellStyle name="Millares 7 5 3 2 2 5" xfId="24256" xr:uid="{956D657D-6290-4D29-B8EA-5CAC911C1DE4}"/>
    <cellStyle name="Millares 7 5 3 2 3" xfId="8938" xr:uid="{00000000-0005-0000-0000-0000211D0000}"/>
    <cellStyle name="Millares 7 5 3 2 3 2" xfId="17691" xr:uid="{5FF08289-3821-40A3-8886-3499154D60C3}"/>
    <cellStyle name="Millares 7 5 3 2 3 2 2" xfId="52701" xr:uid="{A281C669-35DC-487C-B9A4-4F78120B962A}"/>
    <cellStyle name="Millares 7 5 3 2 3 2 3" xfId="35196" xr:uid="{EAAEB602-77B6-4DD4-AABF-314CEBE1ACB7}"/>
    <cellStyle name="Millares 7 5 3 2 3 3" xfId="43949" xr:uid="{0AE843A4-D2BC-4868-B2D5-84486EAAA38E}"/>
    <cellStyle name="Millares 7 5 3 2 3 4" xfId="26444" xr:uid="{C312A6A3-CE78-4A58-A6EC-0B346C3CBB6D}"/>
    <cellStyle name="Millares 7 5 3 2 4" xfId="13315" xr:uid="{6402558A-54F4-4E3B-A282-CCEDF08E137B}"/>
    <cellStyle name="Millares 7 5 3 2 4 2" xfId="48325" xr:uid="{8A51F3DA-CC39-4370-B6F3-E7BE6EE072F7}"/>
    <cellStyle name="Millares 7 5 3 2 4 3" xfId="30820" xr:uid="{DE819DC6-BCE7-4C75-9583-F225B6D9E139}"/>
    <cellStyle name="Millares 7 5 3 2 5" xfId="39573" xr:uid="{BCF59908-B0F1-4CAC-8DED-8BAB6A7561EE}"/>
    <cellStyle name="Millares 7 5 3 2 6" xfId="22068" xr:uid="{155554C1-6198-4DD0-9DE5-689DFD842BD8}"/>
    <cellStyle name="Millares 7 5 3 3" xfId="5655" xr:uid="{00000000-0005-0000-0000-0000221D0000}"/>
    <cellStyle name="Millares 7 5 3 3 2" xfId="10032" xr:uid="{00000000-0005-0000-0000-0000231D0000}"/>
    <cellStyle name="Millares 7 5 3 3 2 2" xfId="18785" xr:uid="{36438C49-B146-4BCD-AFF8-5512EFCA9FDA}"/>
    <cellStyle name="Millares 7 5 3 3 2 2 2" xfId="53795" xr:uid="{FB47C174-8569-42B2-B039-CEB59CBAA3E6}"/>
    <cellStyle name="Millares 7 5 3 3 2 2 3" xfId="36290" xr:uid="{DB1DA5BE-9050-4BC0-972C-610FAB8BD75F}"/>
    <cellStyle name="Millares 7 5 3 3 2 3" xfId="45043" xr:uid="{626B9556-33C5-4062-82F4-1AA070D76F0F}"/>
    <cellStyle name="Millares 7 5 3 3 2 4" xfId="27538" xr:uid="{92079B0B-6C34-43FF-9AFC-3C0E76BFFE35}"/>
    <cellStyle name="Millares 7 5 3 3 3" xfId="14409" xr:uid="{69C9C268-2F0A-4184-83BE-040D24036C03}"/>
    <cellStyle name="Millares 7 5 3 3 3 2" xfId="49419" xr:uid="{96C98004-0496-4EA9-AD58-8B8CD62B7D27}"/>
    <cellStyle name="Millares 7 5 3 3 3 3" xfId="31914" xr:uid="{AA99E550-EA10-4E54-ACE7-5E922A84192D}"/>
    <cellStyle name="Millares 7 5 3 3 4" xfId="40667" xr:uid="{D4DF4313-AFE4-4110-9FE7-54F6952472BA}"/>
    <cellStyle name="Millares 7 5 3 3 5" xfId="23162" xr:uid="{D69B9594-0253-4A80-8EC6-198198C9F084}"/>
    <cellStyle name="Millares 7 5 3 4" xfId="7844" xr:uid="{00000000-0005-0000-0000-0000241D0000}"/>
    <cellStyle name="Millares 7 5 3 4 2" xfId="16597" xr:uid="{3E69B0AC-ABFD-493F-AC46-A0F7A5D639E5}"/>
    <cellStyle name="Millares 7 5 3 4 2 2" xfId="51607" xr:uid="{F6F1F485-0531-4672-B013-DD1992DD361A}"/>
    <cellStyle name="Millares 7 5 3 4 2 3" xfId="34102" xr:uid="{77FB8163-50A1-4705-ABEB-296F56500658}"/>
    <cellStyle name="Millares 7 5 3 4 3" xfId="42855" xr:uid="{45479669-7DCD-4CCD-96BE-CE52F6A5229B}"/>
    <cellStyle name="Millares 7 5 3 4 4" xfId="25350" xr:uid="{5FB1C3ED-908D-4905-898F-94AED455CCA8}"/>
    <cellStyle name="Millares 7 5 3 5" xfId="12221" xr:uid="{6532F0ED-94E0-48D1-9468-1B6CCBF84853}"/>
    <cellStyle name="Millares 7 5 3 5 2" xfId="47231" xr:uid="{5D393E93-223C-41B5-9498-F7E11E47FE81}"/>
    <cellStyle name="Millares 7 5 3 5 3" xfId="29726" xr:uid="{4E6F2FAF-A80F-4992-A7AD-F78A70F7FD78}"/>
    <cellStyle name="Millares 7 5 3 6" xfId="38479" xr:uid="{303393EB-247D-4D35-82C7-F88B59AED505}"/>
    <cellStyle name="Millares 7 5 3 7" xfId="20974" xr:uid="{A28E8DE4-2D0D-4275-9F40-C5397248B5D5}"/>
    <cellStyle name="Millares 7 5 4" xfId="4012" xr:uid="{00000000-0005-0000-0000-0000251D0000}"/>
    <cellStyle name="Millares 7 5 4 2" xfId="6201" xr:uid="{00000000-0005-0000-0000-0000261D0000}"/>
    <cellStyle name="Millares 7 5 4 2 2" xfId="10578" xr:uid="{00000000-0005-0000-0000-0000271D0000}"/>
    <cellStyle name="Millares 7 5 4 2 2 2" xfId="19331" xr:uid="{0C801559-DCBB-43D7-8AF5-05CC5B4FFA2B}"/>
    <cellStyle name="Millares 7 5 4 2 2 2 2" xfId="54341" xr:uid="{A31933F5-2B1B-4DD8-BF8B-27470252812D}"/>
    <cellStyle name="Millares 7 5 4 2 2 2 3" xfId="36836" xr:uid="{76D80609-C1CB-46B7-9E2D-E1ADF0DEA501}"/>
    <cellStyle name="Millares 7 5 4 2 2 3" xfId="45589" xr:uid="{318F9B28-B74E-4D9A-B376-E0846F71A5EA}"/>
    <cellStyle name="Millares 7 5 4 2 2 4" xfId="28084" xr:uid="{3A9B394B-1D3C-4B82-8510-4A9E75B66716}"/>
    <cellStyle name="Millares 7 5 4 2 3" xfId="14955" xr:uid="{60F604A0-90CC-4175-A8E7-C5AFC39E5906}"/>
    <cellStyle name="Millares 7 5 4 2 3 2" xfId="49965" xr:uid="{BCAF3B7C-9935-42A5-84AA-58ABEA2F2689}"/>
    <cellStyle name="Millares 7 5 4 2 3 3" xfId="32460" xr:uid="{E85BE955-7683-4421-A765-2312462E8256}"/>
    <cellStyle name="Millares 7 5 4 2 4" xfId="41213" xr:uid="{01DB992E-B73F-4EBF-B7D1-7E4472703432}"/>
    <cellStyle name="Millares 7 5 4 2 5" xfId="23708" xr:uid="{DD4BC83B-53D8-404F-898A-58ABCA024159}"/>
    <cellStyle name="Millares 7 5 4 3" xfId="8390" xr:uid="{00000000-0005-0000-0000-0000281D0000}"/>
    <cellStyle name="Millares 7 5 4 3 2" xfId="17143" xr:uid="{21110173-EBF4-463E-94F3-3BDE3A6C592D}"/>
    <cellStyle name="Millares 7 5 4 3 2 2" xfId="52153" xr:uid="{FF07F563-56DF-4C88-A4F2-706B698A2104}"/>
    <cellStyle name="Millares 7 5 4 3 2 3" xfId="34648" xr:uid="{741FAB08-CCBC-4548-94CE-F500DDAC319F}"/>
    <cellStyle name="Millares 7 5 4 3 3" xfId="43401" xr:uid="{B72DE135-D038-4FFD-96D1-055174801ECC}"/>
    <cellStyle name="Millares 7 5 4 3 4" xfId="25896" xr:uid="{D77D2A8B-B05B-40C3-A6F2-0A354D6D3F69}"/>
    <cellStyle name="Millares 7 5 4 4" xfId="12767" xr:uid="{3D3E9BC4-18C7-4B0A-B9E1-CFE1953CDC89}"/>
    <cellStyle name="Millares 7 5 4 4 2" xfId="47777" xr:uid="{E64ECE82-29DF-4AD8-9B83-AAE1ADA91ADE}"/>
    <cellStyle name="Millares 7 5 4 4 3" xfId="30272" xr:uid="{F5F9108E-A10D-4127-B065-8982A5E6599D}"/>
    <cellStyle name="Millares 7 5 4 5" xfId="39025" xr:uid="{490845F2-8E04-4E1B-9225-D68330B32937}"/>
    <cellStyle name="Millares 7 5 4 6" xfId="21520" xr:uid="{504F72B4-567D-4C02-94CF-ED97F9F1A72B}"/>
    <cellStyle name="Millares 7 5 5" xfId="5107" xr:uid="{00000000-0005-0000-0000-0000291D0000}"/>
    <cellStyle name="Millares 7 5 5 2" xfId="9484" xr:uid="{00000000-0005-0000-0000-00002A1D0000}"/>
    <cellStyle name="Millares 7 5 5 2 2" xfId="18237" xr:uid="{1DA66192-3D0B-4A5F-9252-1F26359DBB96}"/>
    <cellStyle name="Millares 7 5 5 2 2 2" xfId="53247" xr:uid="{713339F9-79B0-45CA-9D75-2771E4C8ED7F}"/>
    <cellStyle name="Millares 7 5 5 2 2 3" xfId="35742" xr:uid="{20857851-F484-4152-B5CD-5D7AD5EA6B98}"/>
    <cellStyle name="Millares 7 5 5 2 3" xfId="44495" xr:uid="{E6925B9F-257E-4AE6-9BB6-D13CE80724F3}"/>
    <cellStyle name="Millares 7 5 5 2 4" xfId="26990" xr:uid="{4ED68D4C-E357-4212-A820-D85108D963F3}"/>
    <cellStyle name="Millares 7 5 5 3" xfId="13861" xr:uid="{98621C97-E7E3-4DFB-AD5D-BDB05D0845C6}"/>
    <cellStyle name="Millares 7 5 5 3 2" xfId="48871" xr:uid="{E7CD1536-777D-496A-9BB3-5EC38B996DB4}"/>
    <cellStyle name="Millares 7 5 5 3 3" xfId="31366" xr:uid="{DFDA8AB1-9BE6-4845-9872-6C82E01C0A50}"/>
    <cellStyle name="Millares 7 5 5 4" xfId="40119" xr:uid="{DDB9DDDA-1C4E-43E5-A66C-EBE52DF40FB5}"/>
    <cellStyle name="Millares 7 5 5 5" xfId="22614" xr:uid="{07928494-E290-4E7A-B2EF-C1C0D00CF6EF}"/>
    <cellStyle name="Millares 7 5 6" xfId="7296" xr:uid="{00000000-0005-0000-0000-00002B1D0000}"/>
    <cellStyle name="Millares 7 5 6 2" xfId="16049" xr:uid="{F7B62BEA-D7DD-4378-9D4B-BE98F9517C05}"/>
    <cellStyle name="Millares 7 5 6 2 2" xfId="51059" xr:uid="{CDE7DA94-77F0-48FF-82EF-E2C1BC59BB36}"/>
    <cellStyle name="Millares 7 5 6 2 3" xfId="33554" xr:uid="{56594501-2465-4443-B2F9-DBA865C206D8}"/>
    <cellStyle name="Millares 7 5 6 3" xfId="42307" xr:uid="{718A9E49-F089-432B-9A8F-3061A08DAA1B}"/>
    <cellStyle name="Millares 7 5 6 4" xfId="24802" xr:uid="{E7A47AAB-14C0-42D4-942B-568446E38E13}"/>
    <cellStyle name="Millares 7 5 7" xfId="11673" xr:uid="{471EC608-365E-4AE6-8B65-6D7BFA5AB112}"/>
    <cellStyle name="Millares 7 5 7 2" xfId="46683" xr:uid="{A19417DB-BC83-408A-B0C8-2CC21CA5AE84}"/>
    <cellStyle name="Millares 7 5 7 3" xfId="29178" xr:uid="{319D9998-7177-4BDF-A005-C900EF05FEBF}"/>
    <cellStyle name="Millares 7 5 8" xfId="37931" xr:uid="{DEF2DAE4-FD5D-4519-ADBF-9EF845592E4B}"/>
    <cellStyle name="Millares 7 5 9" xfId="20426" xr:uid="{DC065BF4-9449-4734-B754-8548AA1B4830}"/>
    <cellStyle name="Millares 7 6" xfId="3135" xr:uid="{00000000-0005-0000-0000-00002C1D0000}"/>
    <cellStyle name="Millares 7 6 2" xfId="3689" xr:uid="{00000000-0005-0000-0000-00002D1D0000}"/>
    <cellStyle name="Millares 7 6 2 2" xfId="4785" xr:uid="{00000000-0005-0000-0000-00002E1D0000}"/>
    <cellStyle name="Millares 7 6 2 2 2" xfId="6974" xr:uid="{00000000-0005-0000-0000-00002F1D0000}"/>
    <cellStyle name="Millares 7 6 2 2 2 2" xfId="11351" xr:uid="{00000000-0005-0000-0000-0000301D0000}"/>
    <cellStyle name="Millares 7 6 2 2 2 2 2" xfId="20104" xr:uid="{B7B79845-45CA-46DE-B2F5-3B04ACA25695}"/>
    <cellStyle name="Millares 7 6 2 2 2 2 2 2" xfId="55114" xr:uid="{E0BFC5CB-35AA-4273-89F5-383E09900180}"/>
    <cellStyle name="Millares 7 6 2 2 2 2 2 3" xfId="37609" xr:uid="{F0F81F60-36AE-4429-9938-968C5DC34283}"/>
    <cellStyle name="Millares 7 6 2 2 2 2 3" xfId="46362" xr:uid="{EE54B007-BEC4-4E82-AF0B-22DB60681516}"/>
    <cellStyle name="Millares 7 6 2 2 2 2 4" xfId="28857" xr:uid="{E1F213BF-729F-4986-8F25-73AD0D8AA10B}"/>
    <cellStyle name="Millares 7 6 2 2 2 3" xfId="15728" xr:uid="{E885D760-D2A5-4037-ACB8-CFAC5AD050A1}"/>
    <cellStyle name="Millares 7 6 2 2 2 3 2" xfId="50738" xr:uid="{05C0D5A4-1B39-41E6-89D6-FE68FF794562}"/>
    <cellStyle name="Millares 7 6 2 2 2 3 3" xfId="33233" xr:uid="{06A29D89-6A4C-41E4-90DE-16BF1C647F58}"/>
    <cellStyle name="Millares 7 6 2 2 2 4" xfId="41986" xr:uid="{FE175FBA-B2D1-47A1-BAFB-B7F9489CCF11}"/>
    <cellStyle name="Millares 7 6 2 2 2 5" xfId="24481" xr:uid="{A2DC934A-01A1-4499-B7F4-B3A2F4DD8B2C}"/>
    <cellStyle name="Millares 7 6 2 2 3" xfId="9163" xr:uid="{00000000-0005-0000-0000-0000311D0000}"/>
    <cellStyle name="Millares 7 6 2 2 3 2" xfId="17916" xr:uid="{25D5840A-E878-4860-8B4B-FC4B3C855320}"/>
    <cellStyle name="Millares 7 6 2 2 3 2 2" xfId="52926" xr:uid="{2A5EE34E-EDEB-44B3-A88C-0CE6655B5944}"/>
    <cellStyle name="Millares 7 6 2 2 3 2 3" xfId="35421" xr:uid="{3E200D8B-1248-4941-BF42-33DFDA198660}"/>
    <cellStyle name="Millares 7 6 2 2 3 3" xfId="44174" xr:uid="{81AFB3B9-ECE6-4AC2-BBA7-283C31AFCACD}"/>
    <cellStyle name="Millares 7 6 2 2 3 4" xfId="26669" xr:uid="{40A96245-D639-41A0-A8AD-4B7F13EEEF21}"/>
    <cellStyle name="Millares 7 6 2 2 4" xfId="13540" xr:uid="{0453B220-1E40-4EA0-BDDD-868FFABE5ACE}"/>
    <cellStyle name="Millares 7 6 2 2 4 2" xfId="48550" xr:uid="{06010553-D435-4F08-BA1D-75C443C972A9}"/>
    <cellStyle name="Millares 7 6 2 2 4 3" xfId="31045" xr:uid="{3752AC7F-36A7-40E3-9781-6B9E0610CE9A}"/>
    <cellStyle name="Millares 7 6 2 2 5" xfId="39798" xr:uid="{7B8B4539-3CBD-41C6-AA64-B4ECEF18A343}"/>
    <cellStyle name="Millares 7 6 2 2 6" xfId="22293" xr:uid="{39F48C39-BBB7-418D-B414-427A9816CA14}"/>
    <cellStyle name="Millares 7 6 2 3" xfId="5880" xr:uid="{00000000-0005-0000-0000-0000321D0000}"/>
    <cellStyle name="Millares 7 6 2 3 2" xfId="10257" xr:uid="{00000000-0005-0000-0000-0000331D0000}"/>
    <cellStyle name="Millares 7 6 2 3 2 2" xfId="19010" xr:uid="{185E3C02-96D1-4661-B3D0-CF3F77302875}"/>
    <cellStyle name="Millares 7 6 2 3 2 2 2" xfId="54020" xr:uid="{209EC275-B501-4A63-B9D2-DA1A692DB0D1}"/>
    <cellStyle name="Millares 7 6 2 3 2 2 3" xfId="36515" xr:uid="{2A4B153E-54F6-47A5-92FC-4BB2D70BA974}"/>
    <cellStyle name="Millares 7 6 2 3 2 3" xfId="45268" xr:uid="{35F6C6DA-94BD-4DE8-9A23-CC2351EBCFD9}"/>
    <cellStyle name="Millares 7 6 2 3 2 4" xfId="27763" xr:uid="{81E5F1F4-F7EB-4DA5-8CCD-BD8C8EBD021D}"/>
    <cellStyle name="Millares 7 6 2 3 3" xfId="14634" xr:uid="{9D60DEA9-6BC6-48B0-A989-6D188503389B}"/>
    <cellStyle name="Millares 7 6 2 3 3 2" xfId="49644" xr:uid="{8A23D0DB-B6E1-448C-9554-2D8F14A38596}"/>
    <cellStyle name="Millares 7 6 2 3 3 3" xfId="32139" xr:uid="{59258F79-6396-45F8-8B4D-E5E3CAC26346}"/>
    <cellStyle name="Millares 7 6 2 3 4" xfId="40892" xr:uid="{FA0513A1-A0E6-4944-BCDC-BDD587C0D48E}"/>
    <cellStyle name="Millares 7 6 2 3 5" xfId="23387" xr:uid="{C6752EA2-E9EF-4177-BA4C-92282615601F}"/>
    <cellStyle name="Millares 7 6 2 4" xfId="8069" xr:uid="{00000000-0005-0000-0000-0000341D0000}"/>
    <cellStyle name="Millares 7 6 2 4 2" xfId="16822" xr:uid="{E2F6880A-3CED-4B9F-A399-F26A02CC6B55}"/>
    <cellStyle name="Millares 7 6 2 4 2 2" xfId="51832" xr:uid="{28DD3613-E05D-4A9A-9924-E64A17CE1C6D}"/>
    <cellStyle name="Millares 7 6 2 4 2 3" xfId="34327" xr:uid="{8316756F-EAA6-45DD-B4FA-79D3D7D1CF54}"/>
    <cellStyle name="Millares 7 6 2 4 3" xfId="43080" xr:uid="{7360BA26-8E91-450C-8654-618BF30B7B14}"/>
    <cellStyle name="Millares 7 6 2 4 4" xfId="25575" xr:uid="{36418C0A-DCF0-47ED-8A36-0522F9F1E203}"/>
    <cellStyle name="Millares 7 6 2 5" xfId="12446" xr:uid="{AB8B6241-6F38-45D3-9A6F-4D5B11CE7D3E}"/>
    <cellStyle name="Millares 7 6 2 5 2" xfId="47456" xr:uid="{5A3FB4A9-D02F-47D2-902F-D9539C9116CD}"/>
    <cellStyle name="Millares 7 6 2 5 3" xfId="29951" xr:uid="{7F2986EA-36DA-44DC-B827-114DF3C1E176}"/>
    <cellStyle name="Millares 7 6 2 6" xfId="38704" xr:uid="{1A95ADB4-0860-4319-903D-738C8132509C}"/>
    <cellStyle name="Millares 7 6 2 7" xfId="21199" xr:uid="{907A9A1E-6439-4AEB-8187-42A64C3F9EFD}"/>
    <cellStyle name="Millares 7 6 3" xfId="4237" xr:uid="{00000000-0005-0000-0000-0000351D0000}"/>
    <cellStyle name="Millares 7 6 3 2" xfId="6426" xr:uid="{00000000-0005-0000-0000-0000361D0000}"/>
    <cellStyle name="Millares 7 6 3 2 2" xfId="10803" xr:uid="{00000000-0005-0000-0000-0000371D0000}"/>
    <cellStyle name="Millares 7 6 3 2 2 2" xfId="19556" xr:uid="{6A10B7A7-48F7-4B93-A0C6-A6FFA74185DC}"/>
    <cellStyle name="Millares 7 6 3 2 2 2 2" xfId="54566" xr:uid="{55489CE0-AE9D-48A9-9F36-191A19343D91}"/>
    <cellStyle name="Millares 7 6 3 2 2 2 3" xfId="37061" xr:uid="{BB06EFE1-4D6F-450B-A83D-80F994F15025}"/>
    <cellStyle name="Millares 7 6 3 2 2 3" xfId="45814" xr:uid="{3BF6CE21-6E19-48B4-9067-C5EC19823E66}"/>
    <cellStyle name="Millares 7 6 3 2 2 4" xfId="28309" xr:uid="{BCF78D7F-087F-4BBC-963A-29D5B07A298F}"/>
    <cellStyle name="Millares 7 6 3 2 3" xfId="15180" xr:uid="{302FC639-8250-413D-8ACC-4FE7B3E78993}"/>
    <cellStyle name="Millares 7 6 3 2 3 2" xfId="50190" xr:uid="{A932CE0C-AF39-4BF0-8E9C-A14D8338FB09}"/>
    <cellStyle name="Millares 7 6 3 2 3 3" xfId="32685" xr:uid="{442B2BB3-4F08-4AEE-89DB-86F7CA45E3E1}"/>
    <cellStyle name="Millares 7 6 3 2 4" xfId="41438" xr:uid="{BEE1130B-5AA4-4576-AE42-49F69814C1A5}"/>
    <cellStyle name="Millares 7 6 3 2 5" xfId="23933" xr:uid="{0ECB9FE3-A38D-40D8-9D33-5278E055D1EA}"/>
    <cellStyle name="Millares 7 6 3 3" xfId="8615" xr:uid="{00000000-0005-0000-0000-0000381D0000}"/>
    <cellStyle name="Millares 7 6 3 3 2" xfId="17368" xr:uid="{651B36B3-5D5B-4F9A-A477-FA2CF87AB24F}"/>
    <cellStyle name="Millares 7 6 3 3 2 2" xfId="52378" xr:uid="{278AC142-CA34-4D7F-99CF-7B2897DCFDF8}"/>
    <cellStyle name="Millares 7 6 3 3 2 3" xfId="34873" xr:uid="{FBB16C46-D05B-4D54-9B27-43028D6227C0}"/>
    <cellStyle name="Millares 7 6 3 3 3" xfId="43626" xr:uid="{CFFAD597-3069-4DEB-BA77-631C0FBC2CC1}"/>
    <cellStyle name="Millares 7 6 3 3 4" xfId="26121" xr:uid="{9FE081E6-AEA8-4AC5-86E2-4B28939F606D}"/>
    <cellStyle name="Millares 7 6 3 4" xfId="12992" xr:uid="{FFC61C4E-1033-4213-B90B-225DD209DC91}"/>
    <cellStyle name="Millares 7 6 3 4 2" xfId="48002" xr:uid="{202049A0-D099-4B90-8115-11827317F0D0}"/>
    <cellStyle name="Millares 7 6 3 4 3" xfId="30497" xr:uid="{C12E4E0A-ADC7-44ED-858A-6D7634ADA19A}"/>
    <cellStyle name="Millares 7 6 3 5" xfId="39250" xr:uid="{BCE4F5C7-35E7-4384-A5D4-F675BDD19760}"/>
    <cellStyle name="Millares 7 6 3 6" xfId="21745" xr:uid="{3360E2BF-49A0-4A51-806D-0DC5B57C603B}"/>
    <cellStyle name="Millares 7 6 4" xfId="5332" xr:uid="{00000000-0005-0000-0000-0000391D0000}"/>
    <cellStyle name="Millares 7 6 4 2" xfId="9709" xr:uid="{00000000-0005-0000-0000-00003A1D0000}"/>
    <cellStyle name="Millares 7 6 4 2 2" xfId="18462" xr:uid="{D5BC54D2-99A3-4033-A9C7-BFEFCD27E52A}"/>
    <cellStyle name="Millares 7 6 4 2 2 2" xfId="53472" xr:uid="{7751C77B-13DA-4B50-B72D-FA6DD210A22B}"/>
    <cellStyle name="Millares 7 6 4 2 2 3" xfId="35967" xr:uid="{C89235E6-5F9C-44FC-8FFB-9DFB1C3657BF}"/>
    <cellStyle name="Millares 7 6 4 2 3" xfId="44720" xr:uid="{8C63FC1D-922D-4736-8CE7-C0027B4E3971}"/>
    <cellStyle name="Millares 7 6 4 2 4" xfId="27215" xr:uid="{62082CF2-F69C-4283-AA44-4248E90A85BB}"/>
    <cellStyle name="Millares 7 6 4 3" xfId="14086" xr:uid="{0FEF885C-E727-434A-BBC5-6A8417AFD981}"/>
    <cellStyle name="Millares 7 6 4 3 2" xfId="49096" xr:uid="{57A7B355-0DB6-4A38-89CF-93900D729BF2}"/>
    <cellStyle name="Millares 7 6 4 3 3" xfId="31591" xr:uid="{17B179AB-4C98-45FB-A413-9669589E33A9}"/>
    <cellStyle name="Millares 7 6 4 4" xfId="40344" xr:uid="{45F159F2-5FE0-47BE-826C-FDB52046503F}"/>
    <cellStyle name="Millares 7 6 4 5" xfId="22839" xr:uid="{BAAAA8ED-1768-49DC-8935-601E427F2BA0}"/>
    <cellStyle name="Millares 7 6 5" xfId="7521" xr:uid="{00000000-0005-0000-0000-00003B1D0000}"/>
    <cellStyle name="Millares 7 6 5 2" xfId="16274" xr:uid="{7ABB3EB8-1E42-4517-8183-98D5598A620F}"/>
    <cellStyle name="Millares 7 6 5 2 2" xfId="51284" xr:uid="{68CE2FFD-56B0-46F6-B4B4-404E6AA5372C}"/>
    <cellStyle name="Millares 7 6 5 2 3" xfId="33779" xr:uid="{2018C480-1F62-44CB-B394-34976E1B7A05}"/>
    <cellStyle name="Millares 7 6 5 3" xfId="42532" xr:uid="{770B2996-F365-4FAB-A43A-698F9027E414}"/>
    <cellStyle name="Millares 7 6 5 4" xfId="25027" xr:uid="{FC8B5288-FDB7-47CE-9801-D1466CD38831}"/>
    <cellStyle name="Millares 7 6 6" xfId="11898" xr:uid="{1E56A463-E580-414E-99CE-EE9369350ED4}"/>
    <cellStyle name="Millares 7 6 6 2" xfId="46908" xr:uid="{CC5207D1-656A-4A70-B86F-778FF3012A89}"/>
    <cellStyle name="Millares 7 6 6 3" xfId="29403" xr:uid="{B35D826C-6059-41CC-B161-B620A12BAF75}"/>
    <cellStyle name="Millares 7 6 7" xfId="38156" xr:uid="{EE47CAD4-10E4-4DAF-964F-F950F7A0AFF5}"/>
    <cellStyle name="Millares 7 6 8" xfId="20651" xr:uid="{B9063008-B9D4-40C1-A9A6-BB88250901AA}"/>
    <cellStyle name="Millares 7 7" xfId="3414" xr:uid="{00000000-0005-0000-0000-00003C1D0000}"/>
    <cellStyle name="Millares 7 7 2" xfId="4511" xr:uid="{00000000-0005-0000-0000-00003D1D0000}"/>
    <cellStyle name="Millares 7 7 2 2" xfId="6700" xr:uid="{00000000-0005-0000-0000-00003E1D0000}"/>
    <cellStyle name="Millares 7 7 2 2 2" xfId="11077" xr:uid="{00000000-0005-0000-0000-00003F1D0000}"/>
    <cellStyle name="Millares 7 7 2 2 2 2" xfId="19830" xr:uid="{D9969089-02B8-412B-8316-5218A1F8D023}"/>
    <cellStyle name="Millares 7 7 2 2 2 2 2" xfId="54840" xr:uid="{9629DE01-D2D6-45A8-8C31-6E253D36671D}"/>
    <cellStyle name="Millares 7 7 2 2 2 2 3" xfId="37335" xr:uid="{4D4A07BF-4D95-4A4E-964C-3123C6331513}"/>
    <cellStyle name="Millares 7 7 2 2 2 3" xfId="46088" xr:uid="{A8B0CE0B-6440-4045-B0A1-2E5C2CCBCA71}"/>
    <cellStyle name="Millares 7 7 2 2 2 4" xfId="28583" xr:uid="{8DC21CBA-5BA8-4C2E-8DF8-BEE8F913B1F8}"/>
    <cellStyle name="Millares 7 7 2 2 3" xfId="15454" xr:uid="{3BD5BA8B-F4BF-47C7-AD12-B59CCE990D6D}"/>
    <cellStyle name="Millares 7 7 2 2 3 2" xfId="50464" xr:uid="{EFC1F99E-574B-4B72-BB8B-809A56682917}"/>
    <cellStyle name="Millares 7 7 2 2 3 3" xfId="32959" xr:uid="{00AF312B-CFFE-41C9-976C-CD25AB7ED73B}"/>
    <cellStyle name="Millares 7 7 2 2 4" xfId="41712" xr:uid="{B957246A-F2EC-4960-B9B9-D3566D0AF095}"/>
    <cellStyle name="Millares 7 7 2 2 5" xfId="24207" xr:uid="{DF534D1E-B8F3-4EE5-9AC8-037B07282F1D}"/>
    <cellStyle name="Millares 7 7 2 3" xfId="8889" xr:uid="{00000000-0005-0000-0000-0000401D0000}"/>
    <cellStyle name="Millares 7 7 2 3 2" xfId="17642" xr:uid="{B70021CB-9573-47B6-A8D8-55E187C49FD8}"/>
    <cellStyle name="Millares 7 7 2 3 2 2" xfId="52652" xr:uid="{B862ED67-1881-40DE-8944-C04CDA575C80}"/>
    <cellStyle name="Millares 7 7 2 3 2 3" xfId="35147" xr:uid="{C32F0870-4D57-497E-B31B-F8A0962F027D}"/>
    <cellStyle name="Millares 7 7 2 3 3" xfId="43900" xr:uid="{BC4E17A5-0179-42E8-BBB2-A03FB08BBD0B}"/>
    <cellStyle name="Millares 7 7 2 3 4" xfId="26395" xr:uid="{C704D408-DDE9-423E-8687-7EFA3BFF99B8}"/>
    <cellStyle name="Millares 7 7 2 4" xfId="13266" xr:uid="{606028EC-C0E6-46D5-8794-77923CE29F8B}"/>
    <cellStyle name="Millares 7 7 2 4 2" xfId="48276" xr:uid="{E5D8D7DF-7AD9-4D6C-91D2-9EA8AAC648A6}"/>
    <cellStyle name="Millares 7 7 2 4 3" xfId="30771" xr:uid="{CB2D7313-9C91-4D78-AA65-EA0FD863D3B7}"/>
    <cellStyle name="Millares 7 7 2 5" xfId="39524" xr:uid="{533DB9D3-E29A-441B-8BF5-99D20E0A0A5E}"/>
    <cellStyle name="Millares 7 7 2 6" xfId="22019" xr:uid="{1F00B3B6-9242-4EF2-8A0D-A610F6C96110}"/>
    <cellStyle name="Millares 7 7 3" xfId="5606" xr:uid="{00000000-0005-0000-0000-0000411D0000}"/>
    <cellStyle name="Millares 7 7 3 2" xfId="9983" xr:uid="{00000000-0005-0000-0000-0000421D0000}"/>
    <cellStyle name="Millares 7 7 3 2 2" xfId="18736" xr:uid="{FC8A12A9-6CB1-4606-8311-9D73B67C67E5}"/>
    <cellStyle name="Millares 7 7 3 2 2 2" xfId="53746" xr:uid="{1141456C-4673-4B05-83A9-1E5929E73DBE}"/>
    <cellStyle name="Millares 7 7 3 2 2 3" xfId="36241" xr:uid="{03889D6B-BC7F-48CA-B784-CDF02BB02E3B}"/>
    <cellStyle name="Millares 7 7 3 2 3" xfId="44994" xr:uid="{C9DA069C-FDE1-41D2-96C9-C7BB9E5FA3E2}"/>
    <cellStyle name="Millares 7 7 3 2 4" xfId="27489" xr:uid="{D117777D-A3DC-4829-AA4F-62CAA9740362}"/>
    <cellStyle name="Millares 7 7 3 3" xfId="14360" xr:uid="{3944A31B-343C-46B0-BEDB-1A8118A95AD4}"/>
    <cellStyle name="Millares 7 7 3 3 2" xfId="49370" xr:uid="{4CBC27F0-4887-4D8F-BF80-62350E60A7DB}"/>
    <cellStyle name="Millares 7 7 3 3 3" xfId="31865" xr:uid="{8D38CCEB-1D6E-4030-AF65-1D96EA78F86C}"/>
    <cellStyle name="Millares 7 7 3 4" xfId="40618" xr:uid="{B50663A5-8C80-49D8-B7B9-9B038767D56A}"/>
    <cellStyle name="Millares 7 7 3 5" xfId="23113" xr:uid="{D9F4F295-40FB-4416-8A3A-B725CA713EA8}"/>
    <cellStyle name="Millares 7 7 4" xfId="7795" xr:uid="{00000000-0005-0000-0000-0000431D0000}"/>
    <cellStyle name="Millares 7 7 4 2" xfId="16548" xr:uid="{7D87030F-71AD-40E1-BFB6-8286EAB92F0B}"/>
    <cellStyle name="Millares 7 7 4 2 2" xfId="51558" xr:uid="{A3C9EB52-F05A-4A63-88FB-BF63D1C23209}"/>
    <cellStyle name="Millares 7 7 4 2 3" xfId="34053" xr:uid="{31ECDFE0-F032-4FB3-BD52-091288FA2AB2}"/>
    <cellStyle name="Millares 7 7 4 3" xfId="42806" xr:uid="{DC89FFAD-A2A3-476A-98E5-ED602F219372}"/>
    <cellStyle name="Millares 7 7 4 4" xfId="25301" xr:uid="{AA496FBF-D2B5-417A-874E-51111DEAE89F}"/>
    <cellStyle name="Millares 7 7 5" xfId="12172" xr:uid="{7CF6E0E1-EFFD-4BDE-9F25-0AD8672D326A}"/>
    <cellStyle name="Millares 7 7 5 2" xfId="47182" xr:uid="{B8CF0855-B708-4D40-AF94-18AAD00957B4}"/>
    <cellStyle name="Millares 7 7 5 3" xfId="29677" xr:uid="{CABEF319-FBD2-4BC6-A1CE-6FD509CD4162}"/>
    <cellStyle name="Millares 7 7 6" xfId="38430" xr:uid="{B33C6E68-1A8E-4C48-A7F8-8839062FE047}"/>
    <cellStyle name="Millares 7 7 7" xfId="20925" xr:uid="{C5A517B0-0D7D-4C70-AD55-397B3E7F60C6}"/>
    <cellStyle name="Millares 7 8" xfId="3964" xr:uid="{00000000-0005-0000-0000-0000441D0000}"/>
    <cellStyle name="Millares 7 8 2" xfId="6153" xr:uid="{00000000-0005-0000-0000-0000451D0000}"/>
    <cellStyle name="Millares 7 8 2 2" xfId="10530" xr:uid="{00000000-0005-0000-0000-0000461D0000}"/>
    <cellStyle name="Millares 7 8 2 2 2" xfId="19283" xr:uid="{CF4919BB-B7A9-4A73-A54F-B2F681D4383C}"/>
    <cellStyle name="Millares 7 8 2 2 2 2" xfId="54293" xr:uid="{536A8332-ECF5-4C3E-B6E1-B4008FEA43DC}"/>
    <cellStyle name="Millares 7 8 2 2 2 3" xfId="36788" xr:uid="{67DCE44B-8EEE-4C8D-943D-DD2180BBF0E1}"/>
    <cellStyle name="Millares 7 8 2 2 3" xfId="45541" xr:uid="{B9E2325A-152E-443E-BC2F-BB070B0A0929}"/>
    <cellStyle name="Millares 7 8 2 2 4" xfId="28036" xr:uid="{756CDC5A-E5E1-4240-9660-424463F311F6}"/>
    <cellStyle name="Millares 7 8 2 3" xfId="14907" xr:uid="{2C7B12F0-098E-4634-8E95-1BB614BA7DEA}"/>
    <cellStyle name="Millares 7 8 2 3 2" xfId="49917" xr:uid="{D35DA2D2-5DAB-4009-805D-B1FCBB0C8219}"/>
    <cellStyle name="Millares 7 8 2 3 3" xfId="32412" xr:uid="{D1146FD7-C1DD-4E7C-AC99-F9379E5758E0}"/>
    <cellStyle name="Millares 7 8 2 4" xfId="41165" xr:uid="{D8D80DFC-BB10-42EA-8AF8-343D4ADC0B38}"/>
    <cellStyle name="Millares 7 8 2 5" xfId="23660" xr:uid="{65B23894-6541-4741-825A-733864EC09F5}"/>
    <cellStyle name="Millares 7 8 3" xfId="8342" xr:uid="{00000000-0005-0000-0000-0000471D0000}"/>
    <cellStyle name="Millares 7 8 3 2" xfId="17095" xr:uid="{36EAA212-BCA5-487C-84B1-6FCA54A3A20F}"/>
    <cellStyle name="Millares 7 8 3 2 2" xfId="52105" xr:uid="{BA66BD1F-7F16-4F90-A58C-1D01B94C1941}"/>
    <cellStyle name="Millares 7 8 3 2 3" xfId="34600" xr:uid="{D4C10FED-3D01-4963-AB40-5CDE31A218F7}"/>
    <cellStyle name="Millares 7 8 3 3" xfId="43353" xr:uid="{97E93093-527E-4ADC-8A6B-1F9D2BFEC2B2}"/>
    <cellStyle name="Millares 7 8 3 4" xfId="25848" xr:uid="{F11A004F-0A96-4D01-97C1-DE8F7E7FE4B3}"/>
    <cellStyle name="Millares 7 8 4" xfId="12719" xr:uid="{A3625D62-3BAC-4C55-B7B0-E4668534A8C6}"/>
    <cellStyle name="Millares 7 8 4 2" xfId="47729" xr:uid="{BDD0CC11-212B-4932-80A4-02EF190B769B}"/>
    <cellStyle name="Millares 7 8 4 3" xfId="30224" xr:uid="{8896634F-F8FF-4DC2-BA9D-179AE23EEDB7}"/>
    <cellStyle name="Millares 7 8 5" xfId="38977" xr:uid="{B47314E8-05D5-4EF8-BF95-D6A2E570EC19}"/>
    <cellStyle name="Millares 7 8 6" xfId="21472" xr:uid="{18FCE1AA-43AE-4D22-8AF7-937FBA7C4890}"/>
    <cellStyle name="Millares 7 9" xfId="5059" xr:uid="{00000000-0005-0000-0000-0000481D0000}"/>
    <cellStyle name="Millares 7 9 2" xfId="9436" xr:uid="{00000000-0005-0000-0000-0000491D0000}"/>
    <cellStyle name="Millares 7 9 2 2" xfId="18189" xr:uid="{57D35096-E268-4282-833E-5DAAE3468F68}"/>
    <cellStyle name="Millares 7 9 2 2 2" xfId="53199" xr:uid="{AD5B298A-5C69-4902-8AAD-3C8AFE505D55}"/>
    <cellStyle name="Millares 7 9 2 2 3" xfId="35694" xr:uid="{607D2C2F-D26B-47B1-9835-B95B7CC96972}"/>
    <cellStyle name="Millares 7 9 2 3" xfId="44447" xr:uid="{3F67D422-54E3-471B-9A73-8897087F62F2}"/>
    <cellStyle name="Millares 7 9 2 4" xfId="26942" xr:uid="{BCE7A4A8-2388-4B6A-97A6-B375A20CA625}"/>
    <cellStyle name="Millares 7 9 3" xfId="13813" xr:uid="{61FCF811-06FB-41EF-BCA2-680C27DA8144}"/>
    <cellStyle name="Millares 7 9 3 2" xfId="48823" xr:uid="{262B85B9-8B7C-4744-925B-00CBD0B06251}"/>
    <cellStyle name="Millares 7 9 3 3" xfId="31318" xr:uid="{11B06EDB-F3BD-486A-809A-483BAA16E4A4}"/>
    <cellStyle name="Millares 7 9 4" xfId="40071" xr:uid="{D696269A-8F2E-4887-A639-4F2B142176BF}"/>
    <cellStyle name="Millares 7 9 5" xfId="22566" xr:uid="{ED0D9CB0-0144-442E-AE2A-41E9E7C062B8}"/>
    <cellStyle name="Millares 8" xfId="242" xr:uid="{00000000-0005-0000-0000-00004A1D0000}"/>
    <cellStyle name="Millares 8 10" xfId="7250" xr:uid="{00000000-0005-0000-0000-00004B1D0000}"/>
    <cellStyle name="Millares 8 10 2" xfId="16003" xr:uid="{2259AA52-F3BE-4CC7-A81B-331BA13809FB}"/>
    <cellStyle name="Millares 8 10 2 2" xfId="51013" xr:uid="{DD589F2B-5264-4046-AB85-3ADBF6A678B9}"/>
    <cellStyle name="Millares 8 10 2 3" xfId="33508" xr:uid="{B708DC24-1D75-4E14-9BEF-54159139EABE}"/>
    <cellStyle name="Millares 8 10 3" xfId="42261" xr:uid="{0610E812-9E0C-4484-B36B-DF5B571CA191}"/>
    <cellStyle name="Millares 8 10 4" xfId="24756" xr:uid="{EEF60947-365A-49F3-881E-AC4D626EA8F6}"/>
    <cellStyle name="Millares 8 11" xfId="11627" xr:uid="{8FF56DF4-2253-40BF-BA68-5380A1B3CD1E}"/>
    <cellStyle name="Millares 8 11 2" xfId="46637" xr:uid="{641E8BDE-CF85-4CDF-A42B-75107DD777BE}"/>
    <cellStyle name="Millares 8 11 3" xfId="29132" xr:uid="{863FAC7B-320B-40F4-BE61-E3C4771C1CAA}"/>
    <cellStyle name="Millares 8 12" xfId="37885" xr:uid="{B08A1B46-F1B7-4007-ABB6-C98DFA47491F}"/>
    <cellStyle name="Millares 8 13" xfId="20380" xr:uid="{FBD648DD-D540-4438-951D-B5674A985F10}"/>
    <cellStyle name="Millares 8 2" xfId="243" xr:uid="{00000000-0005-0000-0000-00004C1D0000}"/>
    <cellStyle name="Millares 8 2 10" xfId="11628" xr:uid="{F1B88155-7E53-46DF-86CE-9BE231EC2C3E}"/>
    <cellStyle name="Millares 8 2 10 2" xfId="46638" xr:uid="{EDBD0B06-B605-4293-91F8-944269C3CB3B}"/>
    <cellStyle name="Millares 8 2 10 3" xfId="29133" xr:uid="{34E92407-46F6-4731-A62D-5FE0348F23AE}"/>
    <cellStyle name="Millares 8 2 11" xfId="37886" xr:uid="{B337729E-1358-4225-9984-E34B904BF4D4}"/>
    <cellStyle name="Millares 8 2 12" xfId="20381" xr:uid="{F3B6554A-8CA2-48B6-85A3-A81CBAB8745F}"/>
    <cellStyle name="Millares 8 2 2" xfId="2967" xr:uid="{00000000-0005-0000-0000-00004D1D0000}"/>
    <cellStyle name="Millares 8 2 2 10" xfId="20484" xr:uid="{18B03D64-0C8D-4840-83B4-92A2BD985334}"/>
    <cellStyle name="Millares 8 2 2 2" xfId="3079" xr:uid="{00000000-0005-0000-0000-00004E1D0000}"/>
    <cellStyle name="Millares 8 2 2 2 2" xfId="3355" xr:uid="{00000000-0005-0000-0000-00004F1D0000}"/>
    <cellStyle name="Millares 8 2 2 2 2 2" xfId="3908" xr:uid="{00000000-0005-0000-0000-0000501D0000}"/>
    <cellStyle name="Millares 8 2 2 2 2 2 2" xfId="5004" xr:uid="{00000000-0005-0000-0000-0000511D0000}"/>
    <cellStyle name="Millares 8 2 2 2 2 2 2 2" xfId="7193" xr:uid="{00000000-0005-0000-0000-0000521D0000}"/>
    <cellStyle name="Millares 8 2 2 2 2 2 2 2 2" xfId="11570" xr:uid="{00000000-0005-0000-0000-0000531D0000}"/>
    <cellStyle name="Millares 8 2 2 2 2 2 2 2 2 2" xfId="20323" xr:uid="{B42FFEE8-A96E-47B0-9907-159C11F674DE}"/>
    <cellStyle name="Millares 8 2 2 2 2 2 2 2 2 2 2" xfId="55333" xr:uid="{7EF1146E-4125-400F-92D0-CAEBE89B59CC}"/>
    <cellStyle name="Millares 8 2 2 2 2 2 2 2 2 2 3" xfId="37828" xr:uid="{7D8B2A22-61B7-4BB7-A789-793FE3F4B5CE}"/>
    <cellStyle name="Millares 8 2 2 2 2 2 2 2 2 3" xfId="46581" xr:uid="{30C41D5D-AB05-45B3-BEDA-8BC3FE0434F6}"/>
    <cellStyle name="Millares 8 2 2 2 2 2 2 2 2 4" xfId="29076" xr:uid="{A7E4BE29-B06F-4B41-91B8-C0C299BF9904}"/>
    <cellStyle name="Millares 8 2 2 2 2 2 2 2 3" xfId="15947" xr:uid="{109203B7-F7FE-4E17-AC55-919F83653763}"/>
    <cellStyle name="Millares 8 2 2 2 2 2 2 2 3 2" xfId="50957" xr:uid="{BF8CB7A0-50A9-4F82-8E85-775066D5D516}"/>
    <cellStyle name="Millares 8 2 2 2 2 2 2 2 3 3" xfId="33452" xr:uid="{B6209D3D-68BE-44A9-941C-93EA34B76BCB}"/>
    <cellStyle name="Millares 8 2 2 2 2 2 2 2 4" xfId="42205" xr:uid="{D2587433-B32D-4A65-ADF1-DFF48D470EC0}"/>
    <cellStyle name="Millares 8 2 2 2 2 2 2 2 5" xfId="24700" xr:uid="{AC46B54B-01A8-4614-B327-0D92401FC93C}"/>
    <cellStyle name="Millares 8 2 2 2 2 2 2 3" xfId="9382" xr:uid="{00000000-0005-0000-0000-0000541D0000}"/>
    <cellStyle name="Millares 8 2 2 2 2 2 2 3 2" xfId="18135" xr:uid="{FF3CAD35-A010-4F46-A77F-F75008B09071}"/>
    <cellStyle name="Millares 8 2 2 2 2 2 2 3 2 2" xfId="53145" xr:uid="{011F03C5-0BFA-4FCC-8339-FFD21C46D62D}"/>
    <cellStyle name="Millares 8 2 2 2 2 2 2 3 2 3" xfId="35640" xr:uid="{E539FFB0-01CC-44EF-AE84-919B723710A7}"/>
    <cellStyle name="Millares 8 2 2 2 2 2 2 3 3" xfId="44393" xr:uid="{4B9D9BC0-1B95-409B-9463-D731C37A8FE1}"/>
    <cellStyle name="Millares 8 2 2 2 2 2 2 3 4" xfId="26888" xr:uid="{ECE5EC58-C095-441B-A9D4-44FC9C96D2AE}"/>
    <cellStyle name="Millares 8 2 2 2 2 2 2 4" xfId="13759" xr:uid="{7261A731-840C-43C9-BC6B-A5E1EC94C570}"/>
    <cellStyle name="Millares 8 2 2 2 2 2 2 4 2" xfId="48769" xr:uid="{6D8E8B23-E1B1-412F-9560-DD7FD136ADBF}"/>
    <cellStyle name="Millares 8 2 2 2 2 2 2 4 3" xfId="31264" xr:uid="{4210711E-CA56-449E-8CC0-E2B2C3A1C508}"/>
    <cellStyle name="Millares 8 2 2 2 2 2 2 5" xfId="40017" xr:uid="{C4C9879D-F0D4-4DB8-9761-9B27900D911F}"/>
    <cellStyle name="Millares 8 2 2 2 2 2 2 6" xfId="22512" xr:uid="{F36BBDE1-F0A4-4B81-80D0-68F131AF93EF}"/>
    <cellStyle name="Millares 8 2 2 2 2 2 3" xfId="6099" xr:uid="{00000000-0005-0000-0000-0000551D0000}"/>
    <cellStyle name="Millares 8 2 2 2 2 2 3 2" xfId="10476" xr:uid="{00000000-0005-0000-0000-0000561D0000}"/>
    <cellStyle name="Millares 8 2 2 2 2 2 3 2 2" xfId="19229" xr:uid="{E3129C8C-0881-4F1A-84B6-1745272DE35D}"/>
    <cellStyle name="Millares 8 2 2 2 2 2 3 2 2 2" xfId="54239" xr:uid="{4BE4BBBC-677F-4774-A261-44004557D1EF}"/>
    <cellStyle name="Millares 8 2 2 2 2 2 3 2 2 3" xfId="36734" xr:uid="{36D0C0E2-07DA-43A8-B0A1-14CAD95BAE11}"/>
    <cellStyle name="Millares 8 2 2 2 2 2 3 2 3" xfId="45487" xr:uid="{ED13E664-7E44-41D8-873F-25FC19E2F066}"/>
    <cellStyle name="Millares 8 2 2 2 2 2 3 2 4" xfId="27982" xr:uid="{D15E7DA6-BBC2-4151-AC94-96D6421F0CAA}"/>
    <cellStyle name="Millares 8 2 2 2 2 2 3 3" xfId="14853" xr:uid="{03CE23FE-9624-473E-A676-938A01F2C1B1}"/>
    <cellStyle name="Millares 8 2 2 2 2 2 3 3 2" xfId="49863" xr:uid="{32308899-643B-42BC-969D-7E1BD53D5B88}"/>
    <cellStyle name="Millares 8 2 2 2 2 2 3 3 3" xfId="32358" xr:uid="{424F3CC7-ABC2-401E-9570-3C1AC61320DF}"/>
    <cellStyle name="Millares 8 2 2 2 2 2 3 4" xfId="41111" xr:uid="{BED85167-F2B9-4DCA-9B4F-DE4F41E38668}"/>
    <cellStyle name="Millares 8 2 2 2 2 2 3 5" xfId="23606" xr:uid="{49E77740-0B69-4511-A4BA-6D37E3FDD76B}"/>
    <cellStyle name="Millares 8 2 2 2 2 2 4" xfId="8288" xr:uid="{00000000-0005-0000-0000-0000571D0000}"/>
    <cellStyle name="Millares 8 2 2 2 2 2 4 2" xfId="17041" xr:uid="{E0F4A33C-10CF-4A06-B34D-ABD47C122348}"/>
    <cellStyle name="Millares 8 2 2 2 2 2 4 2 2" xfId="52051" xr:uid="{17275158-92FC-4225-9DBE-9237C57F8649}"/>
    <cellStyle name="Millares 8 2 2 2 2 2 4 2 3" xfId="34546" xr:uid="{F1D563CD-3F2D-4A9B-9AA2-CEA57BD150C7}"/>
    <cellStyle name="Millares 8 2 2 2 2 2 4 3" xfId="43299" xr:uid="{CD847233-3242-4119-AA3C-FA4DFC9522D6}"/>
    <cellStyle name="Millares 8 2 2 2 2 2 4 4" xfId="25794" xr:uid="{FF629E70-9A85-43DE-9D3A-732D605BF369}"/>
    <cellStyle name="Millares 8 2 2 2 2 2 5" xfId="12665" xr:uid="{6A2D5265-1809-43E8-A573-0B77837359AA}"/>
    <cellStyle name="Millares 8 2 2 2 2 2 5 2" xfId="47675" xr:uid="{917507BC-342C-4D5F-89C8-57A1AB6F9404}"/>
    <cellStyle name="Millares 8 2 2 2 2 2 5 3" xfId="30170" xr:uid="{8C9B8EBD-7A00-4533-882F-63969CC32A73}"/>
    <cellStyle name="Millares 8 2 2 2 2 2 6" xfId="38923" xr:uid="{DBEFBAC6-EF6E-4102-B7D0-D610606DAA66}"/>
    <cellStyle name="Millares 8 2 2 2 2 2 7" xfId="21418" xr:uid="{4BB5D27A-2AB2-4B0D-BA46-F8A60DA014EC}"/>
    <cellStyle name="Millares 8 2 2 2 2 3" xfId="4456" xr:uid="{00000000-0005-0000-0000-0000581D0000}"/>
    <cellStyle name="Millares 8 2 2 2 2 3 2" xfId="6645" xr:uid="{00000000-0005-0000-0000-0000591D0000}"/>
    <cellStyle name="Millares 8 2 2 2 2 3 2 2" xfId="11022" xr:uid="{00000000-0005-0000-0000-00005A1D0000}"/>
    <cellStyle name="Millares 8 2 2 2 2 3 2 2 2" xfId="19775" xr:uid="{6D2BFACE-2B70-44A5-B055-65BFDF3BCD62}"/>
    <cellStyle name="Millares 8 2 2 2 2 3 2 2 2 2" xfId="54785" xr:uid="{C69836F6-AEDC-4215-97CD-C88EF06D65D3}"/>
    <cellStyle name="Millares 8 2 2 2 2 3 2 2 2 3" xfId="37280" xr:uid="{89BEA383-C390-4AAB-84E6-5E34D5393034}"/>
    <cellStyle name="Millares 8 2 2 2 2 3 2 2 3" xfId="46033" xr:uid="{1952824D-7742-49D4-BDED-9D7892B57404}"/>
    <cellStyle name="Millares 8 2 2 2 2 3 2 2 4" xfId="28528" xr:uid="{7B2EEFC9-C03E-47EC-93CC-26E83F326AC2}"/>
    <cellStyle name="Millares 8 2 2 2 2 3 2 3" xfId="15399" xr:uid="{5B2BA52B-B862-4577-9B1D-6085FBA6FBF2}"/>
    <cellStyle name="Millares 8 2 2 2 2 3 2 3 2" xfId="50409" xr:uid="{300E33BB-DCA4-493C-8EA8-BC5F47B0E30D}"/>
    <cellStyle name="Millares 8 2 2 2 2 3 2 3 3" xfId="32904" xr:uid="{395C3377-CD17-4979-B7D5-843F64D6386C}"/>
    <cellStyle name="Millares 8 2 2 2 2 3 2 4" xfId="41657" xr:uid="{6D539918-1D77-4481-B429-D7A5FDCA5B3D}"/>
    <cellStyle name="Millares 8 2 2 2 2 3 2 5" xfId="24152" xr:uid="{CDDC9FBD-4255-4886-B374-3D7025F1BB48}"/>
    <cellStyle name="Millares 8 2 2 2 2 3 3" xfId="8834" xr:uid="{00000000-0005-0000-0000-00005B1D0000}"/>
    <cellStyle name="Millares 8 2 2 2 2 3 3 2" xfId="17587" xr:uid="{D7A103E5-A7D3-40E5-814F-87897D6388C5}"/>
    <cellStyle name="Millares 8 2 2 2 2 3 3 2 2" xfId="52597" xr:uid="{442FAA58-C1A9-4024-871E-CACE0322C42C}"/>
    <cellStyle name="Millares 8 2 2 2 2 3 3 2 3" xfId="35092" xr:uid="{A0EF06CA-B11A-4C43-99E8-1F168597B64A}"/>
    <cellStyle name="Millares 8 2 2 2 2 3 3 3" xfId="43845" xr:uid="{8CEAF9DB-4EFC-4A4C-8A33-473CABDE236E}"/>
    <cellStyle name="Millares 8 2 2 2 2 3 3 4" xfId="26340" xr:uid="{41C52A69-5AA2-48FE-8CB5-B035C6C1A99F}"/>
    <cellStyle name="Millares 8 2 2 2 2 3 4" xfId="13211" xr:uid="{66169247-BE42-439D-B870-40E40963ABD7}"/>
    <cellStyle name="Millares 8 2 2 2 2 3 4 2" xfId="48221" xr:uid="{2E5D6B14-D4DC-4294-BDD1-FFF69CB98D6A}"/>
    <cellStyle name="Millares 8 2 2 2 2 3 4 3" xfId="30716" xr:uid="{363CBDA0-F645-48A9-8A91-A2BCC6256B7F}"/>
    <cellStyle name="Millares 8 2 2 2 2 3 5" xfId="39469" xr:uid="{10447543-F151-49B4-BF84-E87408B76E91}"/>
    <cellStyle name="Millares 8 2 2 2 2 3 6" xfId="21964" xr:uid="{D04081D3-3378-4AC6-BEE0-B4DA8091B6C4}"/>
    <cellStyle name="Millares 8 2 2 2 2 4" xfId="5551" xr:uid="{00000000-0005-0000-0000-00005C1D0000}"/>
    <cellStyle name="Millares 8 2 2 2 2 4 2" xfId="9928" xr:uid="{00000000-0005-0000-0000-00005D1D0000}"/>
    <cellStyle name="Millares 8 2 2 2 2 4 2 2" xfId="18681" xr:uid="{57CEA057-2E1A-464D-BF5D-1ED48AA53D40}"/>
    <cellStyle name="Millares 8 2 2 2 2 4 2 2 2" xfId="53691" xr:uid="{AC419BD6-398A-4D2F-AE88-05CCE63D2D49}"/>
    <cellStyle name="Millares 8 2 2 2 2 4 2 2 3" xfId="36186" xr:uid="{4F625047-5656-4964-B80E-4EB2A16506B9}"/>
    <cellStyle name="Millares 8 2 2 2 2 4 2 3" xfId="44939" xr:uid="{CF65E6EA-CF7E-4995-BBD8-3B6189881701}"/>
    <cellStyle name="Millares 8 2 2 2 2 4 2 4" xfId="27434" xr:uid="{7603A790-DDAA-484B-BCC9-ED358CDB91AB}"/>
    <cellStyle name="Millares 8 2 2 2 2 4 3" xfId="14305" xr:uid="{55688A00-B343-436A-AB4D-C48525E742A7}"/>
    <cellStyle name="Millares 8 2 2 2 2 4 3 2" xfId="49315" xr:uid="{DBEB5968-C77D-44F9-A816-FAD5E18AF209}"/>
    <cellStyle name="Millares 8 2 2 2 2 4 3 3" xfId="31810" xr:uid="{C7E8FC11-C740-4229-AB4F-B5AEA0A874C1}"/>
    <cellStyle name="Millares 8 2 2 2 2 4 4" xfId="40563" xr:uid="{739F6419-DF67-47EB-BC46-3AA03DB93C30}"/>
    <cellStyle name="Millares 8 2 2 2 2 4 5" xfId="23058" xr:uid="{D97048EB-A841-483F-867A-1515B52B56B3}"/>
    <cellStyle name="Millares 8 2 2 2 2 5" xfId="7740" xr:uid="{00000000-0005-0000-0000-00005E1D0000}"/>
    <cellStyle name="Millares 8 2 2 2 2 5 2" xfId="16493" xr:uid="{F8ECE89C-627C-4A48-9E4C-EB893CA9C0A3}"/>
    <cellStyle name="Millares 8 2 2 2 2 5 2 2" xfId="51503" xr:uid="{3C2545DE-6EB1-4DE3-8F1C-2B1B7A4E3FDD}"/>
    <cellStyle name="Millares 8 2 2 2 2 5 2 3" xfId="33998" xr:uid="{049B35AA-3A29-479F-898F-F7C790DBD254}"/>
    <cellStyle name="Millares 8 2 2 2 2 5 3" xfId="42751" xr:uid="{767E5A94-3CBD-4A28-970F-0A1E90132497}"/>
    <cellStyle name="Millares 8 2 2 2 2 5 4" xfId="25246" xr:uid="{7070B549-9520-4711-AC97-B55954E43EAC}"/>
    <cellStyle name="Millares 8 2 2 2 2 6" xfId="12117" xr:uid="{C3A387F3-A357-420F-A2F0-07CA49EC2399}"/>
    <cellStyle name="Millares 8 2 2 2 2 6 2" xfId="47127" xr:uid="{1D080263-5DBB-4D4C-9B56-B89A9F0611BC}"/>
    <cellStyle name="Millares 8 2 2 2 2 6 3" xfId="29622" xr:uid="{D78D3A98-ED46-4413-ACEF-52711CAB0598}"/>
    <cellStyle name="Millares 8 2 2 2 2 7" xfId="38375" xr:uid="{D2A74494-1486-49BF-A200-91F4573CB8E7}"/>
    <cellStyle name="Millares 8 2 2 2 2 8" xfId="20870" xr:uid="{269C610B-0238-48B0-9276-BA11C259AC50}"/>
    <cellStyle name="Millares 8 2 2 2 3" xfId="3634" xr:uid="{00000000-0005-0000-0000-00005F1D0000}"/>
    <cellStyle name="Millares 8 2 2 2 3 2" xfId="4730" xr:uid="{00000000-0005-0000-0000-0000601D0000}"/>
    <cellStyle name="Millares 8 2 2 2 3 2 2" xfId="6919" xr:uid="{00000000-0005-0000-0000-0000611D0000}"/>
    <cellStyle name="Millares 8 2 2 2 3 2 2 2" xfId="11296" xr:uid="{00000000-0005-0000-0000-0000621D0000}"/>
    <cellStyle name="Millares 8 2 2 2 3 2 2 2 2" xfId="20049" xr:uid="{897FEC13-8BFE-47F7-90A2-B33DF2A1F7EA}"/>
    <cellStyle name="Millares 8 2 2 2 3 2 2 2 2 2" xfId="55059" xr:uid="{A1007C42-8694-4B1F-BC1C-CC7E455F4E46}"/>
    <cellStyle name="Millares 8 2 2 2 3 2 2 2 2 3" xfId="37554" xr:uid="{388190D0-F5FC-4220-8E98-910A8754D6E0}"/>
    <cellStyle name="Millares 8 2 2 2 3 2 2 2 3" xfId="46307" xr:uid="{8C3220FB-3FB2-4B53-93D0-A652C229603C}"/>
    <cellStyle name="Millares 8 2 2 2 3 2 2 2 4" xfId="28802" xr:uid="{9ADAC476-89C0-4CAA-8A3A-CBBC42425101}"/>
    <cellStyle name="Millares 8 2 2 2 3 2 2 3" xfId="15673" xr:uid="{89DBA8CD-1965-470B-ABDD-5287AE63F4E0}"/>
    <cellStyle name="Millares 8 2 2 2 3 2 2 3 2" xfId="50683" xr:uid="{73590264-2F55-4658-B246-D471B41E8EBB}"/>
    <cellStyle name="Millares 8 2 2 2 3 2 2 3 3" xfId="33178" xr:uid="{12E5CACF-AEEE-4B44-8FF2-21C85E01102D}"/>
    <cellStyle name="Millares 8 2 2 2 3 2 2 4" xfId="41931" xr:uid="{35542C15-FF66-4FF2-88C9-F5795433E490}"/>
    <cellStyle name="Millares 8 2 2 2 3 2 2 5" xfId="24426" xr:uid="{28D699E3-C58E-42DE-BB8E-F49E828201FA}"/>
    <cellStyle name="Millares 8 2 2 2 3 2 3" xfId="9108" xr:uid="{00000000-0005-0000-0000-0000631D0000}"/>
    <cellStyle name="Millares 8 2 2 2 3 2 3 2" xfId="17861" xr:uid="{2EED8588-AFC4-452D-9B73-422B007C6AE0}"/>
    <cellStyle name="Millares 8 2 2 2 3 2 3 2 2" xfId="52871" xr:uid="{4A89C294-6F8A-457B-93F8-143305C40519}"/>
    <cellStyle name="Millares 8 2 2 2 3 2 3 2 3" xfId="35366" xr:uid="{93C91AA7-E289-4951-8A01-4A3D8290D0D1}"/>
    <cellStyle name="Millares 8 2 2 2 3 2 3 3" xfId="44119" xr:uid="{4D048E59-69A3-4132-9539-70187455AD3B}"/>
    <cellStyle name="Millares 8 2 2 2 3 2 3 4" xfId="26614" xr:uid="{0A17D55E-0DB2-4175-A5AF-2A3088AF7AB2}"/>
    <cellStyle name="Millares 8 2 2 2 3 2 4" xfId="13485" xr:uid="{B24E4F28-1D90-4F53-83F4-CF702C3C7F69}"/>
    <cellStyle name="Millares 8 2 2 2 3 2 4 2" xfId="48495" xr:uid="{9AA50657-D818-46E7-A661-6C6B8E9D14CE}"/>
    <cellStyle name="Millares 8 2 2 2 3 2 4 3" xfId="30990" xr:uid="{C3C104E8-345A-4DE3-B886-93B6DF2BB0C7}"/>
    <cellStyle name="Millares 8 2 2 2 3 2 5" xfId="39743" xr:uid="{B0B778AE-839D-4A04-AEE7-59322F0ED353}"/>
    <cellStyle name="Millares 8 2 2 2 3 2 6" xfId="22238" xr:uid="{5B9273E9-D7C1-489A-BFB9-2102F6A71E0D}"/>
    <cellStyle name="Millares 8 2 2 2 3 3" xfId="5825" xr:uid="{00000000-0005-0000-0000-0000641D0000}"/>
    <cellStyle name="Millares 8 2 2 2 3 3 2" xfId="10202" xr:uid="{00000000-0005-0000-0000-0000651D0000}"/>
    <cellStyle name="Millares 8 2 2 2 3 3 2 2" xfId="18955" xr:uid="{97D7CED9-4C3B-45EB-8501-C827C2ABBFF9}"/>
    <cellStyle name="Millares 8 2 2 2 3 3 2 2 2" xfId="53965" xr:uid="{B57B4550-BAC6-4C4E-A1D5-EB542ACC3A08}"/>
    <cellStyle name="Millares 8 2 2 2 3 3 2 2 3" xfId="36460" xr:uid="{A57D966F-6002-4254-8113-FCBB180AF06E}"/>
    <cellStyle name="Millares 8 2 2 2 3 3 2 3" xfId="45213" xr:uid="{A99CAE67-E7DC-4045-ACF8-2B5ADAC9B1BD}"/>
    <cellStyle name="Millares 8 2 2 2 3 3 2 4" xfId="27708" xr:uid="{3F90F37F-31E4-4DB0-AF2C-3619401EF2F7}"/>
    <cellStyle name="Millares 8 2 2 2 3 3 3" xfId="14579" xr:uid="{AD08FDED-CCF3-466A-9552-9BE1DB386525}"/>
    <cellStyle name="Millares 8 2 2 2 3 3 3 2" xfId="49589" xr:uid="{8A8F24FF-FA65-4AB2-97F1-264DB5F14FB2}"/>
    <cellStyle name="Millares 8 2 2 2 3 3 3 3" xfId="32084" xr:uid="{9886A990-6009-483B-B53D-AFCA70A61753}"/>
    <cellStyle name="Millares 8 2 2 2 3 3 4" xfId="40837" xr:uid="{AF018BE8-638E-4A35-82E9-8322CF9A1F79}"/>
    <cellStyle name="Millares 8 2 2 2 3 3 5" xfId="23332" xr:uid="{591D82BB-7D66-4353-A151-55D29B542BA7}"/>
    <cellStyle name="Millares 8 2 2 2 3 4" xfId="8014" xr:uid="{00000000-0005-0000-0000-0000661D0000}"/>
    <cellStyle name="Millares 8 2 2 2 3 4 2" xfId="16767" xr:uid="{1F888BA0-3978-4A77-906D-9480A93795E5}"/>
    <cellStyle name="Millares 8 2 2 2 3 4 2 2" xfId="51777" xr:uid="{0791FB90-4172-4FF5-A122-06BEA04A0146}"/>
    <cellStyle name="Millares 8 2 2 2 3 4 2 3" xfId="34272" xr:uid="{99E5BB93-3A0E-412F-8D1D-7F4DD484A7E4}"/>
    <cellStyle name="Millares 8 2 2 2 3 4 3" xfId="43025" xr:uid="{F077E068-D6D7-4F07-BB0E-08BFA1660E3E}"/>
    <cellStyle name="Millares 8 2 2 2 3 4 4" xfId="25520" xr:uid="{D93B14A8-1024-42A3-AD48-F864E2981A20}"/>
    <cellStyle name="Millares 8 2 2 2 3 5" xfId="12391" xr:uid="{8575072B-277B-4766-B2B2-9C0CBD95F7B4}"/>
    <cellStyle name="Millares 8 2 2 2 3 5 2" xfId="47401" xr:uid="{14E0931E-0910-47DE-BD49-90E3F4257000}"/>
    <cellStyle name="Millares 8 2 2 2 3 5 3" xfId="29896" xr:uid="{73F39D48-5F06-4B11-82AE-E870D8DD7E26}"/>
    <cellStyle name="Millares 8 2 2 2 3 6" xfId="38649" xr:uid="{DE9E9F69-CFD7-4F53-B120-D8995795DC31}"/>
    <cellStyle name="Millares 8 2 2 2 3 7" xfId="21144" xr:uid="{CD777D6A-7DDF-43A3-B5A8-8D54967F820A}"/>
    <cellStyle name="Millares 8 2 2 2 4" xfId="4182" xr:uid="{00000000-0005-0000-0000-0000671D0000}"/>
    <cellStyle name="Millares 8 2 2 2 4 2" xfId="6371" xr:uid="{00000000-0005-0000-0000-0000681D0000}"/>
    <cellStyle name="Millares 8 2 2 2 4 2 2" xfId="10748" xr:uid="{00000000-0005-0000-0000-0000691D0000}"/>
    <cellStyle name="Millares 8 2 2 2 4 2 2 2" xfId="19501" xr:uid="{B1EBA415-2CD7-40FC-8368-A420BD806E59}"/>
    <cellStyle name="Millares 8 2 2 2 4 2 2 2 2" xfId="54511" xr:uid="{2AB89376-D18A-4E4F-B2EF-642495FCA849}"/>
    <cellStyle name="Millares 8 2 2 2 4 2 2 2 3" xfId="37006" xr:uid="{482F6F7C-DC8B-4119-8240-F15099A10243}"/>
    <cellStyle name="Millares 8 2 2 2 4 2 2 3" xfId="45759" xr:uid="{2280DA11-C143-4BEC-8841-D2E9C184E3E6}"/>
    <cellStyle name="Millares 8 2 2 2 4 2 2 4" xfId="28254" xr:uid="{0F9490A3-89F9-488C-9ECF-CF6F9F419A8D}"/>
    <cellStyle name="Millares 8 2 2 2 4 2 3" xfId="15125" xr:uid="{182792E5-9D81-4C36-AC3A-F2912D095B31}"/>
    <cellStyle name="Millares 8 2 2 2 4 2 3 2" xfId="50135" xr:uid="{0BD13EA2-CE14-4517-99F9-1AD9FC473BBA}"/>
    <cellStyle name="Millares 8 2 2 2 4 2 3 3" xfId="32630" xr:uid="{C000B41E-FC72-46BE-B6FA-BED9F31B041F}"/>
    <cellStyle name="Millares 8 2 2 2 4 2 4" xfId="41383" xr:uid="{DCFF3FAF-D9A4-48EE-B86F-8C6A9305A4F6}"/>
    <cellStyle name="Millares 8 2 2 2 4 2 5" xfId="23878" xr:uid="{83C09BC5-30CC-4C28-8BFC-27D742B47A92}"/>
    <cellStyle name="Millares 8 2 2 2 4 3" xfId="8560" xr:uid="{00000000-0005-0000-0000-00006A1D0000}"/>
    <cellStyle name="Millares 8 2 2 2 4 3 2" xfId="17313" xr:uid="{3D537912-85B0-4F7D-BEE7-2633870208BD}"/>
    <cellStyle name="Millares 8 2 2 2 4 3 2 2" xfId="52323" xr:uid="{6638BD58-8108-4857-A634-E1CD95709575}"/>
    <cellStyle name="Millares 8 2 2 2 4 3 2 3" xfId="34818" xr:uid="{3C46BE85-A497-4F25-9F0B-7F72AB958F15}"/>
    <cellStyle name="Millares 8 2 2 2 4 3 3" xfId="43571" xr:uid="{5C72061D-41F1-43ED-A358-AA9A478B4C1F}"/>
    <cellStyle name="Millares 8 2 2 2 4 3 4" xfId="26066" xr:uid="{2CF9D171-FEF8-4C8B-A455-E6AA75B27E75}"/>
    <cellStyle name="Millares 8 2 2 2 4 4" xfId="12937" xr:uid="{A2F73EA9-2297-44B2-A9B5-4B0A6F315D8C}"/>
    <cellStyle name="Millares 8 2 2 2 4 4 2" xfId="47947" xr:uid="{1E4D870A-6D18-4635-B87E-278248086FD2}"/>
    <cellStyle name="Millares 8 2 2 2 4 4 3" xfId="30442" xr:uid="{B44DDBDC-C986-41E7-A267-7D2F047F0990}"/>
    <cellStyle name="Millares 8 2 2 2 4 5" xfId="39195" xr:uid="{102472B2-84FE-45EB-AF3D-0323DA409118}"/>
    <cellStyle name="Millares 8 2 2 2 4 6" xfId="21690" xr:uid="{66D858D2-0E14-4CBE-9A3E-3550D2A40876}"/>
    <cellStyle name="Millares 8 2 2 2 5" xfId="5277" xr:uid="{00000000-0005-0000-0000-00006B1D0000}"/>
    <cellStyle name="Millares 8 2 2 2 5 2" xfId="9654" xr:uid="{00000000-0005-0000-0000-00006C1D0000}"/>
    <cellStyle name="Millares 8 2 2 2 5 2 2" xfId="18407" xr:uid="{D8F058D1-F614-4BEB-9DF7-0E801AD4D689}"/>
    <cellStyle name="Millares 8 2 2 2 5 2 2 2" xfId="53417" xr:uid="{AB40FD8E-8D98-46C7-8606-2874E96C1798}"/>
    <cellStyle name="Millares 8 2 2 2 5 2 2 3" xfId="35912" xr:uid="{F2116AAB-B420-45A4-89E2-C9532F5B0906}"/>
    <cellStyle name="Millares 8 2 2 2 5 2 3" xfId="44665" xr:uid="{F858F977-7E9D-46FE-AFFD-499638F8A87C}"/>
    <cellStyle name="Millares 8 2 2 2 5 2 4" xfId="27160" xr:uid="{60258281-B177-4468-9121-4CFDD59AF575}"/>
    <cellStyle name="Millares 8 2 2 2 5 3" xfId="14031" xr:uid="{9BBD7280-D51B-4E1A-91DB-1D500309BDCE}"/>
    <cellStyle name="Millares 8 2 2 2 5 3 2" xfId="49041" xr:uid="{FADE1D5B-0310-47D9-B083-B60CB9979913}"/>
    <cellStyle name="Millares 8 2 2 2 5 3 3" xfId="31536" xr:uid="{F153E6B7-1A0E-4189-97B8-93728E8B41BB}"/>
    <cellStyle name="Millares 8 2 2 2 5 4" xfId="40289" xr:uid="{6542EB4F-C554-4FA2-8B48-2C3F0A904829}"/>
    <cellStyle name="Millares 8 2 2 2 5 5" xfId="22784" xr:uid="{0C8E50C2-5CE8-4733-99DD-4617B0121259}"/>
    <cellStyle name="Millares 8 2 2 2 6" xfId="7466" xr:uid="{00000000-0005-0000-0000-00006D1D0000}"/>
    <cellStyle name="Millares 8 2 2 2 6 2" xfId="16219" xr:uid="{3BDB0345-4A6A-4777-BBA2-EDD6C4367B47}"/>
    <cellStyle name="Millares 8 2 2 2 6 2 2" xfId="51229" xr:uid="{FDBBCB2C-8D48-475B-90CA-BE7755A3D86F}"/>
    <cellStyle name="Millares 8 2 2 2 6 2 3" xfId="33724" xr:uid="{1F2BAC83-E880-4787-877D-C8091C9D29A3}"/>
    <cellStyle name="Millares 8 2 2 2 6 3" xfId="42477" xr:uid="{A2C39D9D-24B3-4656-B138-77843EC0A753}"/>
    <cellStyle name="Millares 8 2 2 2 6 4" xfId="24972" xr:uid="{B2D3086C-8452-488E-95D7-E8C1A76C5C51}"/>
    <cellStyle name="Millares 8 2 2 2 7" xfId="11843" xr:uid="{AC72AFF1-A333-4E0B-BB26-A16D03F39BE2}"/>
    <cellStyle name="Millares 8 2 2 2 7 2" xfId="46853" xr:uid="{87CF184F-72DE-48C5-9512-7443FB5AA843}"/>
    <cellStyle name="Millares 8 2 2 2 7 3" xfId="29348" xr:uid="{9E4309D7-5C94-4257-B779-C7112DC60B6D}"/>
    <cellStyle name="Millares 8 2 2 2 8" xfId="38101" xr:uid="{113629AE-F3F7-4F83-AAAC-A1B6E80E7B60}"/>
    <cellStyle name="Millares 8 2 2 2 9" xfId="20596" xr:uid="{3C0C0883-379B-43AF-9A3A-BFDBCDCC172F}"/>
    <cellStyle name="Millares 8 2 2 3" xfId="3243" xr:uid="{00000000-0005-0000-0000-00006E1D0000}"/>
    <cellStyle name="Millares 8 2 2 3 2" xfId="3796" xr:uid="{00000000-0005-0000-0000-00006F1D0000}"/>
    <cellStyle name="Millares 8 2 2 3 2 2" xfId="4892" xr:uid="{00000000-0005-0000-0000-0000701D0000}"/>
    <cellStyle name="Millares 8 2 2 3 2 2 2" xfId="7081" xr:uid="{00000000-0005-0000-0000-0000711D0000}"/>
    <cellStyle name="Millares 8 2 2 3 2 2 2 2" xfId="11458" xr:uid="{00000000-0005-0000-0000-0000721D0000}"/>
    <cellStyle name="Millares 8 2 2 3 2 2 2 2 2" xfId="20211" xr:uid="{1C7783EB-303F-4199-943C-44BEAD6D3B45}"/>
    <cellStyle name="Millares 8 2 2 3 2 2 2 2 2 2" xfId="55221" xr:uid="{3B1A7DC2-1A82-46E6-8036-8A85D2BFAA7D}"/>
    <cellStyle name="Millares 8 2 2 3 2 2 2 2 2 3" xfId="37716" xr:uid="{2138AC72-085B-4276-BDF4-B28D644D6669}"/>
    <cellStyle name="Millares 8 2 2 3 2 2 2 2 3" xfId="46469" xr:uid="{3A69883E-FAEC-46D9-AECA-9823EA6192F8}"/>
    <cellStyle name="Millares 8 2 2 3 2 2 2 2 4" xfId="28964" xr:uid="{3A5ABA66-D95F-477B-ABCA-CCA8B8E78F4C}"/>
    <cellStyle name="Millares 8 2 2 3 2 2 2 3" xfId="15835" xr:uid="{327E96C2-892E-4B8A-B91D-6F89D249037E}"/>
    <cellStyle name="Millares 8 2 2 3 2 2 2 3 2" xfId="50845" xr:uid="{15B08397-18F8-423A-A897-75D16A7C46F4}"/>
    <cellStyle name="Millares 8 2 2 3 2 2 2 3 3" xfId="33340" xr:uid="{227475DA-6F8E-41C6-8477-F80076C3B81D}"/>
    <cellStyle name="Millares 8 2 2 3 2 2 2 4" xfId="42093" xr:uid="{5D71E3B3-83E6-4B6E-8AFF-4E3C5CB75FE2}"/>
    <cellStyle name="Millares 8 2 2 3 2 2 2 5" xfId="24588" xr:uid="{A4C0CAD2-5D1A-4D1C-B9AA-E1DCCAF1A58B}"/>
    <cellStyle name="Millares 8 2 2 3 2 2 3" xfId="9270" xr:uid="{00000000-0005-0000-0000-0000731D0000}"/>
    <cellStyle name="Millares 8 2 2 3 2 2 3 2" xfId="18023" xr:uid="{E068EF70-309C-45B6-A936-13E15B4F95A7}"/>
    <cellStyle name="Millares 8 2 2 3 2 2 3 2 2" xfId="53033" xr:uid="{D8C04BF2-F353-47C9-ACE7-379D3CCB11A6}"/>
    <cellStyle name="Millares 8 2 2 3 2 2 3 2 3" xfId="35528" xr:uid="{BB9817B6-324A-4CC9-B804-7BF79903250B}"/>
    <cellStyle name="Millares 8 2 2 3 2 2 3 3" xfId="44281" xr:uid="{5D8B8855-218D-4D1B-8E30-E8BB86AD9DAB}"/>
    <cellStyle name="Millares 8 2 2 3 2 2 3 4" xfId="26776" xr:uid="{0621A83E-5BC3-4100-9D41-6BE5FC2C2932}"/>
    <cellStyle name="Millares 8 2 2 3 2 2 4" xfId="13647" xr:uid="{827296D9-62D2-4BEE-8737-1B1FB4E0A0A5}"/>
    <cellStyle name="Millares 8 2 2 3 2 2 4 2" xfId="48657" xr:uid="{CD6E6F65-DB10-46E9-90CA-70DF1CEDE752}"/>
    <cellStyle name="Millares 8 2 2 3 2 2 4 3" xfId="31152" xr:uid="{9F3FA2B4-FC7C-4917-A9CF-2B05B1C370A7}"/>
    <cellStyle name="Millares 8 2 2 3 2 2 5" xfId="39905" xr:uid="{F6F4D7E3-B4FC-4ECC-B54C-E62ABAD1FCBA}"/>
    <cellStyle name="Millares 8 2 2 3 2 2 6" xfId="22400" xr:uid="{887F958C-496B-473A-8508-1415E026371E}"/>
    <cellStyle name="Millares 8 2 2 3 2 3" xfId="5987" xr:uid="{00000000-0005-0000-0000-0000741D0000}"/>
    <cellStyle name="Millares 8 2 2 3 2 3 2" xfId="10364" xr:uid="{00000000-0005-0000-0000-0000751D0000}"/>
    <cellStyle name="Millares 8 2 2 3 2 3 2 2" xfId="19117" xr:uid="{9205AE0B-D212-474B-9091-D705CF19A518}"/>
    <cellStyle name="Millares 8 2 2 3 2 3 2 2 2" xfId="54127" xr:uid="{5454DF10-35CA-4D0C-85A9-AA6D11EC5B32}"/>
    <cellStyle name="Millares 8 2 2 3 2 3 2 2 3" xfId="36622" xr:uid="{D8E7AB76-6DAB-4ABA-987E-BA0B5ECBDF36}"/>
    <cellStyle name="Millares 8 2 2 3 2 3 2 3" xfId="45375" xr:uid="{B0CAEF72-2604-4ADB-9033-34E1956A1B04}"/>
    <cellStyle name="Millares 8 2 2 3 2 3 2 4" xfId="27870" xr:uid="{96AA9D1A-AE70-4BB3-AEF1-F8A4226B3BCB}"/>
    <cellStyle name="Millares 8 2 2 3 2 3 3" xfId="14741" xr:uid="{CDBF0C21-9CBE-458B-9535-0FFB36F26BE2}"/>
    <cellStyle name="Millares 8 2 2 3 2 3 3 2" xfId="49751" xr:uid="{1CB47215-E6CB-4168-9A4A-6F83716F4CB5}"/>
    <cellStyle name="Millares 8 2 2 3 2 3 3 3" xfId="32246" xr:uid="{609255DB-4B45-43D0-96DE-18846FD8FA56}"/>
    <cellStyle name="Millares 8 2 2 3 2 3 4" xfId="40999" xr:uid="{48190959-84E5-4952-90C9-E68D56020606}"/>
    <cellStyle name="Millares 8 2 2 3 2 3 5" xfId="23494" xr:uid="{B00ACC4E-4655-4D4C-8A0C-1ED019CB9791}"/>
    <cellStyle name="Millares 8 2 2 3 2 4" xfId="8176" xr:uid="{00000000-0005-0000-0000-0000761D0000}"/>
    <cellStyle name="Millares 8 2 2 3 2 4 2" xfId="16929" xr:uid="{C298F997-61C6-4510-A933-B3FDA4FAE5F1}"/>
    <cellStyle name="Millares 8 2 2 3 2 4 2 2" xfId="51939" xr:uid="{A1F4633E-0DC0-4A60-971E-11F40DE326E3}"/>
    <cellStyle name="Millares 8 2 2 3 2 4 2 3" xfId="34434" xr:uid="{77C377BB-FF5A-4706-8FEB-B7CAF607BDCB}"/>
    <cellStyle name="Millares 8 2 2 3 2 4 3" xfId="43187" xr:uid="{09E46B16-33FF-42D6-A158-8BE581FE2698}"/>
    <cellStyle name="Millares 8 2 2 3 2 4 4" xfId="25682" xr:uid="{4EDA2224-9B29-44D4-A550-D128376790DF}"/>
    <cellStyle name="Millares 8 2 2 3 2 5" xfId="12553" xr:uid="{0DBC3636-8DEF-42AA-8C93-AB1F939E233F}"/>
    <cellStyle name="Millares 8 2 2 3 2 5 2" xfId="47563" xr:uid="{E3341402-20B3-4723-A35C-0AE3FE536119}"/>
    <cellStyle name="Millares 8 2 2 3 2 5 3" xfId="30058" xr:uid="{606FCD04-0D76-4E5E-9B2C-E2DF94E06956}"/>
    <cellStyle name="Millares 8 2 2 3 2 6" xfId="38811" xr:uid="{1D054CF6-E4DF-415B-A65D-004063B26783}"/>
    <cellStyle name="Millares 8 2 2 3 2 7" xfId="21306" xr:uid="{D2C274A1-D9FD-4510-9F52-540E5708C800}"/>
    <cellStyle name="Millares 8 2 2 3 3" xfId="4344" xr:uid="{00000000-0005-0000-0000-0000771D0000}"/>
    <cellStyle name="Millares 8 2 2 3 3 2" xfId="6533" xr:uid="{00000000-0005-0000-0000-0000781D0000}"/>
    <cellStyle name="Millares 8 2 2 3 3 2 2" xfId="10910" xr:uid="{00000000-0005-0000-0000-0000791D0000}"/>
    <cellStyle name="Millares 8 2 2 3 3 2 2 2" xfId="19663" xr:uid="{03B27632-27AF-4B48-86ED-446495DF7202}"/>
    <cellStyle name="Millares 8 2 2 3 3 2 2 2 2" xfId="54673" xr:uid="{4DF88B1A-D70E-4E6C-A811-33BE84CF62A0}"/>
    <cellStyle name="Millares 8 2 2 3 3 2 2 2 3" xfId="37168" xr:uid="{D3870D25-76CA-4451-86F9-8B6DBB098FAF}"/>
    <cellStyle name="Millares 8 2 2 3 3 2 2 3" xfId="45921" xr:uid="{9AB78D74-6236-4872-BF6F-6A358DC095C1}"/>
    <cellStyle name="Millares 8 2 2 3 3 2 2 4" xfId="28416" xr:uid="{70A7F9FD-432A-4A51-8402-2F4E756388F6}"/>
    <cellStyle name="Millares 8 2 2 3 3 2 3" xfId="15287" xr:uid="{47DEBC25-26C2-4207-B897-D5AB303FAA81}"/>
    <cellStyle name="Millares 8 2 2 3 3 2 3 2" xfId="50297" xr:uid="{E651C3F0-CC0F-47BF-A2D0-D2CC60C4765D}"/>
    <cellStyle name="Millares 8 2 2 3 3 2 3 3" xfId="32792" xr:uid="{4FAE668B-DC8E-4406-B879-6BC08E9F68CE}"/>
    <cellStyle name="Millares 8 2 2 3 3 2 4" xfId="41545" xr:uid="{27B6F97F-70B6-44FC-9C21-075EBE9C27B6}"/>
    <cellStyle name="Millares 8 2 2 3 3 2 5" xfId="24040" xr:uid="{608DCE60-7D86-443D-B316-10E3B73D4D3E}"/>
    <cellStyle name="Millares 8 2 2 3 3 3" xfId="8722" xr:uid="{00000000-0005-0000-0000-00007A1D0000}"/>
    <cellStyle name="Millares 8 2 2 3 3 3 2" xfId="17475" xr:uid="{D30F47C9-187B-4537-9AFE-05B01FE7F8FB}"/>
    <cellStyle name="Millares 8 2 2 3 3 3 2 2" xfId="52485" xr:uid="{9E99BB00-EEF9-4416-B09A-59E64B6B726F}"/>
    <cellStyle name="Millares 8 2 2 3 3 3 2 3" xfId="34980" xr:uid="{675B7B84-3784-4126-8287-967002713EE7}"/>
    <cellStyle name="Millares 8 2 2 3 3 3 3" xfId="43733" xr:uid="{85787BD3-0506-426C-88B0-DD9411DAE485}"/>
    <cellStyle name="Millares 8 2 2 3 3 3 4" xfId="26228" xr:uid="{416BE263-2623-42D4-B8F1-A9C969AE34E7}"/>
    <cellStyle name="Millares 8 2 2 3 3 4" xfId="13099" xr:uid="{A3148B01-02FD-40B0-BAD4-0F566E711764}"/>
    <cellStyle name="Millares 8 2 2 3 3 4 2" xfId="48109" xr:uid="{25BC4E56-89B9-40F6-8FD6-ECFAF19F08C3}"/>
    <cellStyle name="Millares 8 2 2 3 3 4 3" xfId="30604" xr:uid="{B8DF202F-F89D-4B1D-A102-49CB757805AE}"/>
    <cellStyle name="Millares 8 2 2 3 3 5" xfId="39357" xr:uid="{9AF366C2-61B8-423D-A283-34B2D8874CB9}"/>
    <cellStyle name="Millares 8 2 2 3 3 6" xfId="21852" xr:uid="{A7E6A29B-8159-43BE-BD35-8C75A7A3D82C}"/>
    <cellStyle name="Millares 8 2 2 3 4" xfId="5439" xr:uid="{00000000-0005-0000-0000-00007B1D0000}"/>
    <cellStyle name="Millares 8 2 2 3 4 2" xfId="9816" xr:uid="{00000000-0005-0000-0000-00007C1D0000}"/>
    <cellStyle name="Millares 8 2 2 3 4 2 2" xfId="18569" xr:uid="{59898AA6-2CB4-4581-924E-B4B449DF291C}"/>
    <cellStyle name="Millares 8 2 2 3 4 2 2 2" xfId="53579" xr:uid="{2626FC97-31CC-47A3-AD74-E85BB5C45478}"/>
    <cellStyle name="Millares 8 2 2 3 4 2 2 3" xfId="36074" xr:uid="{676FE8B5-A68D-4C8D-87A1-4670C8199027}"/>
    <cellStyle name="Millares 8 2 2 3 4 2 3" xfId="44827" xr:uid="{5B9A16BF-93B5-490F-B875-7ACAC1CF9E67}"/>
    <cellStyle name="Millares 8 2 2 3 4 2 4" xfId="27322" xr:uid="{500B0B5D-D525-4F51-863B-7D62FBB4D518}"/>
    <cellStyle name="Millares 8 2 2 3 4 3" xfId="14193" xr:uid="{D50006AD-D2E5-4D2B-AB82-0A9A20DBB37D}"/>
    <cellStyle name="Millares 8 2 2 3 4 3 2" xfId="49203" xr:uid="{A7460A48-6813-46D9-9D23-ECDB3A1B95AC}"/>
    <cellStyle name="Millares 8 2 2 3 4 3 3" xfId="31698" xr:uid="{F87505A2-C0D5-4DEB-A204-C7FDBA053AFF}"/>
    <cellStyle name="Millares 8 2 2 3 4 4" xfId="40451" xr:uid="{3F2AF121-26BE-4CDD-BB98-1651A112A43C}"/>
    <cellStyle name="Millares 8 2 2 3 4 5" xfId="22946" xr:uid="{5E74EBAC-85C8-48B4-A620-9D8DCF8D07C6}"/>
    <cellStyle name="Millares 8 2 2 3 5" xfId="7628" xr:uid="{00000000-0005-0000-0000-00007D1D0000}"/>
    <cellStyle name="Millares 8 2 2 3 5 2" xfId="16381" xr:uid="{6EA02916-385B-48A8-8E27-469C0512B407}"/>
    <cellStyle name="Millares 8 2 2 3 5 2 2" xfId="51391" xr:uid="{2E4E2581-11B3-4530-B624-B407BE16D240}"/>
    <cellStyle name="Millares 8 2 2 3 5 2 3" xfId="33886" xr:uid="{59477E83-A6C7-468D-AFCA-891242F0A291}"/>
    <cellStyle name="Millares 8 2 2 3 5 3" xfId="42639" xr:uid="{B3A02A2C-FB78-424A-8A72-9F976BD0A115}"/>
    <cellStyle name="Millares 8 2 2 3 5 4" xfId="25134" xr:uid="{2F33F8FA-E8DC-42B0-BB4B-B42E012E9A3A}"/>
    <cellStyle name="Millares 8 2 2 3 6" xfId="12005" xr:uid="{476E84D1-C94C-4197-93B6-B72D0D8E4D6E}"/>
    <cellStyle name="Millares 8 2 2 3 6 2" xfId="47015" xr:uid="{5F442293-B717-4F5D-96E4-00C16C3BC491}"/>
    <cellStyle name="Millares 8 2 2 3 6 3" xfId="29510" xr:uid="{4C0DC49A-DF58-45EF-888F-02FB50C3FAD2}"/>
    <cellStyle name="Millares 8 2 2 3 7" xfId="38263" xr:uid="{FCE773AB-7788-43A6-840E-57741711B5CD}"/>
    <cellStyle name="Millares 8 2 2 3 8" xfId="20758" xr:uid="{C08DBBA1-AA70-42D6-831A-461FBB94FEFF}"/>
    <cellStyle name="Millares 8 2 2 4" xfId="3522" xr:uid="{00000000-0005-0000-0000-00007E1D0000}"/>
    <cellStyle name="Millares 8 2 2 4 2" xfId="4618" xr:uid="{00000000-0005-0000-0000-00007F1D0000}"/>
    <cellStyle name="Millares 8 2 2 4 2 2" xfId="6807" xr:uid="{00000000-0005-0000-0000-0000801D0000}"/>
    <cellStyle name="Millares 8 2 2 4 2 2 2" xfId="11184" xr:uid="{00000000-0005-0000-0000-0000811D0000}"/>
    <cellStyle name="Millares 8 2 2 4 2 2 2 2" xfId="19937" xr:uid="{69D31EB1-FA0B-4D8B-89B2-9BAC55F76E13}"/>
    <cellStyle name="Millares 8 2 2 4 2 2 2 2 2" xfId="54947" xr:uid="{177E8926-5983-42EE-ABCE-A699A8305B48}"/>
    <cellStyle name="Millares 8 2 2 4 2 2 2 2 3" xfId="37442" xr:uid="{8A8779AA-75E6-468C-A111-0486EBBAF234}"/>
    <cellStyle name="Millares 8 2 2 4 2 2 2 3" xfId="46195" xr:uid="{D9ADD332-0E66-4B7F-B5EB-983DA898EAB0}"/>
    <cellStyle name="Millares 8 2 2 4 2 2 2 4" xfId="28690" xr:uid="{B0896E82-9544-484A-9390-4BD16EC3C0E9}"/>
    <cellStyle name="Millares 8 2 2 4 2 2 3" xfId="15561" xr:uid="{39C26CBF-22DC-437E-ABB6-F3F5C27AF553}"/>
    <cellStyle name="Millares 8 2 2 4 2 2 3 2" xfId="50571" xr:uid="{C6538753-13A5-4AB2-89C0-1F006E4A13AB}"/>
    <cellStyle name="Millares 8 2 2 4 2 2 3 3" xfId="33066" xr:uid="{1F352AC7-D763-4D43-8B00-A51637B533A4}"/>
    <cellStyle name="Millares 8 2 2 4 2 2 4" xfId="41819" xr:uid="{D20AAF55-7443-439F-A149-C91C63967BE2}"/>
    <cellStyle name="Millares 8 2 2 4 2 2 5" xfId="24314" xr:uid="{E8BF48F8-3B84-4175-8FDA-259AA4D9EF39}"/>
    <cellStyle name="Millares 8 2 2 4 2 3" xfId="8996" xr:uid="{00000000-0005-0000-0000-0000821D0000}"/>
    <cellStyle name="Millares 8 2 2 4 2 3 2" xfId="17749" xr:uid="{16D40903-E4F7-437C-9BB9-D84062DAA8E0}"/>
    <cellStyle name="Millares 8 2 2 4 2 3 2 2" xfId="52759" xr:uid="{00870A67-96C7-4E0D-9FFE-5034038B80B2}"/>
    <cellStyle name="Millares 8 2 2 4 2 3 2 3" xfId="35254" xr:uid="{3BA55C2D-DDAD-482F-8E2A-AAEEE8BFF9C4}"/>
    <cellStyle name="Millares 8 2 2 4 2 3 3" xfId="44007" xr:uid="{C79C9797-3F12-43FC-9F04-89AB1A49761F}"/>
    <cellStyle name="Millares 8 2 2 4 2 3 4" xfId="26502" xr:uid="{F02ACD13-883C-49FB-BA52-F26514156BDD}"/>
    <cellStyle name="Millares 8 2 2 4 2 4" xfId="13373" xr:uid="{5CC7F339-04D7-4B9F-A75A-C1C722C4F15C}"/>
    <cellStyle name="Millares 8 2 2 4 2 4 2" xfId="48383" xr:uid="{3623DEBD-DFD7-43DB-B18F-B34831FF2FEB}"/>
    <cellStyle name="Millares 8 2 2 4 2 4 3" xfId="30878" xr:uid="{4E7FFBFD-0E99-4F98-A3B1-624AF0105935}"/>
    <cellStyle name="Millares 8 2 2 4 2 5" xfId="39631" xr:uid="{9D00800D-A7E0-47E0-B279-0B5E6C0E81BF}"/>
    <cellStyle name="Millares 8 2 2 4 2 6" xfId="22126" xr:uid="{6A8D572B-BA33-4EB5-8B9E-A8626A10B938}"/>
    <cellStyle name="Millares 8 2 2 4 3" xfId="5713" xr:uid="{00000000-0005-0000-0000-0000831D0000}"/>
    <cellStyle name="Millares 8 2 2 4 3 2" xfId="10090" xr:uid="{00000000-0005-0000-0000-0000841D0000}"/>
    <cellStyle name="Millares 8 2 2 4 3 2 2" xfId="18843" xr:uid="{8803EE69-3133-49B4-A553-1FC8744EEDB6}"/>
    <cellStyle name="Millares 8 2 2 4 3 2 2 2" xfId="53853" xr:uid="{4AA306E0-5B25-44DC-969D-F11ABDCEDBE1}"/>
    <cellStyle name="Millares 8 2 2 4 3 2 2 3" xfId="36348" xr:uid="{5130F10B-4EFB-40A9-9BB0-9D5A19687D70}"/>
    <cellStyle name="Millares 8 2 2 4 3 2 3" xfId="45101" xr:uid="{F5E4B29E-FC75-443B-88BE-71F8522882DA}"/>
    <cellStyle name="Millares 8 2 2 4 3 2 4" xfId="27596" xr:uid="{03187477-6EB6-4EE8-8A15-443F2ADF72C6}"/>
    <cellStyle name="Millares 8 2 2 4 3 3" xfId="14467" xr:uid="{BC4BBA8A-9B83-4AE6-9369-7E19B7132363}"/>
    <cellStyle name="Millares 8 2 2 4 3 3 2" xfId="49477" xr:uid="{F6649C5A-3DAA-48BD-9E5A-44DC0B59D73E}"/>
    <cellStyle name="Millares 8 2 2 4 3 3 3" xfId="31972" xr:uid="{8E5324B2-E879-462B-864E-141D9B2DC2A8}"/>
    <cellStyle name="Millares 8 2 2 4 3 4" xfId="40725" xr:uid="{741957A3-1D21-471B-B1CD-61DABAC80497}"/>
    <cellStyle name="Millares 8 2 2 4 3 5" xfId="23220" xr:uid="{8F09E5B3-16BB-40C1-B34F-3C166ECE61E6}"/>
    <cellStyle name="Millares 8 2 2 4 4" xfId="7902" xr:uid="{00000000-0005-0000-0000-0000851D0000}"/>
    <cellStyle name="Millares 8 2 2 4 4 2" xfId="16655" xr:uid="{C2A75887-71EF-43E9-9BA0-C51D64C3FF58}"/>
    <cellStyle name="Millares 8 2 2 4 4 2 2" xfId="51665" xr:uid="{3DB28DC0-BC80-4CB8-8C0E-C9401254AC18}"/>
    <cellStyle name="Millares 8 2 2 4 4 2 3" xfId="34160" xr:uid="{4D15AB12-A2A4-4175-ACED-B2B87788218B}"/>
    <cellStyle name="Millares 8 2 2 4 4 3" xfId="42913" xr:uid="{DE6414B1-AF06-4375-B958-EB93B8195D7F}"/>
    <cellStyle name="Millares 8 2 2 4 4 4" xfId="25408" xr:uid="{4ADE43FE-79D2-49A4-8749-5AC3E3D83776}"/>
    <cellStyle name="Millares 8 2 2 4 5" xfId="12279" xr:uid="{CF36F813-3EFF-4463-942B-399124BD9E5F}"/>
    <cellStyle name="Millares 8 2 2 4 5 2" xfId="47289" xr:uid="{9C20CC17-62B6-4C3A-A477-B5DB221FA48A}"/>
    <cellStyle name="Millares 8 2 2 4 5 3" xfId="29784" xr:uid="{100BC494-8BEA-4CC9-9E18-95ADB3C00DA4}"/>
    <cellStyle name="Millares 8 2 2 4 6" xfId="38537" xr:uid="{A66DDA60-820F-401A-9F9E-512A6ACFA926}"/>
    <cellStyle name="Millares 8 2 2 4 7" xfId="21032" xr:uid="{5239B3EC-C39A-4573-A84F-8F57515C6F33}"/>
    <cellStyle name="Millares 8 2 2 5" xfId="4070" xr:uid="{00000000-0005-0000-0000-0000861D0000}"/>
    <cellStyle name="Millares 8 2 2 5 2" xfId="6259" xr:uid="{00000000-0005-0000-0000-0000871D0000}"/>
    <cellStyle name="Millares 8 2 2 5 2 2" xfId="10636" xr:uid="{00000000-0005-0000-0000-0000881D0000}"/>
    <cellStyle name="Millares 8 2 2 5 2 2 2" xfId="19389" xr:uid="{A9FB6569-C112-45D0-8CA7-D84C2740C957}"/>
    <cellStyle name="Millares 8 2 2 5 2 2 2 2" xfId="54399" xr:uid="{E5BD86AE-F6A1-49B3-8A87-A68361AE809B}"/>
    <cellStyle name="Millares 8 2 2 5 2 2 2 3" xfId="36894" xr:uid="{601AEAB6-AA0D-4519-8BCB-AB9AD3B09480}"/>
    <cellStyle name="Millares 8 2 2 5 2 2 3" xfId="45647" xr:uid="{1888449E-AFBE-4AFC-B01F-2138F612CFE7}"/>
    <cellStyle name="Millares 8 2 2 5 2 2 4" xfId="28142" xr:uid="{15154358-0131-4CBC-B376-FB352803A1A5}"/>
    <cellStyle name="Millares 8 2 2 5 2 3" xfId="15013" xr:uid="{0B88A4BE-70C5-442E-BB8F-59E9C13D197B}"/>
    <cellStyle name="Millares 8 2 2 5 2 3 2" xfId="50023" xr:uid="{E44476D1-B7DB-49FC-B3FA-515DAB300759}"/>
    <cellStyle name="Millares 8 2 2 5 2 3 3" xfId="32518" xr:uid="{4BA085E9-55A6-45C0-BA17-E39C4A349202}"/>
    <cellStyle name="Millares 8 2 2 5 2 4" xfId="41271" xr:uid="{EEBC1F1E-5155-4AA9-9889-7455B186F3DC}"/>
    <cellStyle name="Millares 8 2 2 5 2 5" xfId="23766" xr:uid="{83F706EC-ED55-44F2-BAF3-84EC286E7FE1}"/>
    <cellStyle name="Millares 8 2 2 5 3" xfId="8448" xr:uid="{00000000-0005-0000-0000-0000891D0000}"/>
    <cellStyle name="Millares 8 2 2 5 3 2" xfId="17201" xr:uid="{3BD2916C-D2DF-47CB-B5A9-87C5AAE14C24}"/>
    <cellStyle name="Millares 8 2 2 5 3 2 2" xfId="52211" xr:uid="{B83E7E53-94FC-4171-86E9-3226424ED77C}"/>
    <cellStyle name="Millares 8 2 2 5 3 2 3" xfId="34706" xr:uid="{F3252616-B4E8-4736-8947-48375C55592D}"/>
    <cellStyle name="Millares 8 2 2 5 3 3" xfId="43459" xr:uid="{1AB1A1C7-23CE-496C-8D66-D2D13B0B0340}"/>
    <cellStyle name="Millares 8 2 2 5 3 4" xfId="25954" xr:uid="{07814985-B76A-4DB7-BFF2-46D294FF6DA0}"/>
    <cellStyle name="Millares 8 2 2 5 4" xfId="12825" xr:uid="{0534E5DD-3297-4BE4-B835-6D2F72F57498}"/>
    <cellStyle name="Millares 8 2 2 5 4 2" xfId="47835" xr:uid="{A77E30B6-3025-4AAD-B510-6948AA20AF49}"/>
    <cellStyle name="Millares 8 2 2 5 4 3" xfId="30330" xr:uid="{06137B21-D284-4404-9429-AF389DD118B2}"/>
    <cellStyle name="Millares 8 2 2 5 5" xfId="39083" xr:uid="{CD6E47AA-5CA0-420E-B3B6-89407F9E337B}"/>
    <cellStyle name="Millares 8 2 2 5 6" xfId="21578" xr:uid="{55EFBB47-656A-4FBE-A5A8-E1293FBBA188}"/>
    <cellStyle name="Millares 8 2 2 6" xfId="5165" xr:uid="{00000000-0005-0000-0000-00008A1D0000}"/>
    <cellStyle name="Millares 8 2 2 6 2" xfId="9542" xr:uid="{00000000-0005-0000-0000-00008B1D0000}"/>
    <cellStyle name="Millares 8 2 2 6 2 2" xfId="18295" xr:uid="{15F082AE-6681-4CD0-95EF-9AD40EE25393}"/>
    <cellStyle name="Millares 8 2 2 6 2 2 2" xfId="53305" xr:uid="{8C3966AF-550A-4AF8-B983-99E19F92CCEA}"/>
    <cellStyle name="Millares 8 2 2 6 2 2 3" xfId="35800" xr:uid="{13CAF5F5-6868-4D71-8D8A-9FCDCCEB8B38}"/>
    <cellStyle name="Millares 8 2 2 6 2 3" xfId="44553" xr:uid="{6D974DED-7405-453B-A441-48D3D2D339A3}"/>
    <cellStyle name="Millares 8 2 2 6 2 4" xfId="27048" xr:uid="{41C52147-1E63-47A2-8136-FE7151285208}"/>
    <cellStyle name="Millares 8 2 2 6 3" xfId="13919" xr:uid="{FFB4A930-5075-4738-ADF8-280EB0271064}"/>
    <cellStyle name="Millares 8 2 2 6 3 2" xfId="48929" xr:uid="{593A4FDD-30FA-48D8-8D66-7CE31E99A074}"/>
    <cellStyle name="Millares 8 2 2 6 3 3" xfId="31424" xr:uid="{037E5007-C274-4EFA-87F7-E5159AFDFDEB}"/>
    <cellStyle name="Millares 8 2 2 6 4" xfId="40177" xr:uid="{F3C03F88-55F8-4391-A329-C52BD8F216D9}"/>
    <cellStyle name="Millares 8 2 2 6 5" xfId="22672" xr:uid="{3C9F724D-A399-4D31-85C1-B73EA5EAA8C9}"/>
    <cellStyle name="Millares 8 2 2 7" xfId="7354" xr:uid="{00000000-0005-0000-0000-00008C1D0000}"/>
    <cellStyle name="Millares 8 2 2 7 2" xfId="16107" xr:uid="{3C8FADFC-084C-4B13-B420-A2706203174C}"/>
    <cellStyle name="Millares 8 2 2 7 2 2" xfId="51117" xr:uid="{B06749AD-BEE6-413B-9EB3-154CEE6FBD4A}"/>
    <cellStyle name="Millares 8 2 2 7 2 3" xfId="33612" xr:uid="{DF9D162C-1817-44C9-B652-E2340E140302}"/>
    <cellStyle name="Millares 8 2 2 7 3" xfId="42365" xr:uid="{FA89B335-5051-421D-9DF2-C130D0DB6D9C}"/>
    <cellStyle name="Millares 8 2 2 7 4" xfId="24860" xr:uid="{ED6AEDB4-B7A8-41AA-8530-F188C1AD0FC9}"/>
    <cellStyle name="Millares 8 2 2 8" xfId="11731" xr:uid="{BDC00036-1D83-43C7-B495-D7B49C8DACF7}"/>
    <cellStyle name="Millares 8 2 2 8 2" xfId="46741" xr:uid="{1EFC5947-8BBA-4616-B5C6-3BE1AB732F3B}"/>
    <cellStyle name="Millares 8 2 2 8 3" xfId="29236" xr:uid="{82CEBBDD-CD6B-4181-94EE-505630B1DDAF}"/>
    <cellStyle name="Millares 8 2 2 9" xfId="37989" xr:uid="{1BD37E3F-C9F3-4523-A39F-815E8360FF2E}"/>
    <cellStyle name="Millares 8 2 3" xfId="3022" xr:uid="{00000000-0005-0000-0000-00008D1D0000}"/>
    <cellStyle name="Millares 8 2 3 2" xfId="3298" xr:uid="{00000000-0005-0000-0000-00008E1D0000}"/>
    <cellStyle name="Millares 8 2 3 2 2" xfId="3851" xr:uid="{00000000-0005-0000-0000-00008F1D0000}"/>
    <cellStyle name="Millares 8 2 3 2 2 2" xfId="4947" xr:uid="{00000000-0005-0000-0000-0000901D0000}"/>
    <cellStyle name="Millares 8 2 3 2 2 2 2" xfId="7136" xr:uid="{00000000-0005-0000-0000-0000911D0000}"/>
    <cellStyle name="Millares 8 2 3 2 2 2 2 2" xfId="11513" xr:uid="{00000000-0005-0000-0000-0000921D0000}"/>
    <cellStyle name="Millares 8 2 3 2 2 2 2 2 2" xfId="20266" xr:uid="{267EACB6-D660-474A-9726-CA1B93F93CB3}"/>
    <cellStyle name="Millares 8 2 3 2 2 2 2 2 2 2" xfId="55276" xr:uid="{BC5CA9C4-87DC-4819-94D2-E61BFDCCCF69}"/>
    <cellStyle name="Millares 8 2 3 2 2 2 2 2 2 3" xfId="37771" xr:uid="{82F357AA-3DAB-4687-B545-4A1FB99A9E38}"/>
    <cellStyle name="Millares 8 2 3 2 2 2 2 2 3" xfId="46524" xr:uid="{92FD7AB0-3A88-4942-9AA1-6E8159F6A7CD}"/>
    <cellStyle name="Millares 8 2 3 2 2 2 2 2 4" xfId="29019" xr:uid="{22144010-4E5A-4540-9682-A20992B3B44E}"/>
    <cellStyle name="Millares 8 2 3 2 2 2 2 3" xfId="15890" xr:uid="{5708454F-00C8-4160-B613-51476ACC77BB}"/>
    <cellStyle name="Millares 8 2 3 2 2 2 2 3 2" xfId="50900" xr:uid="{5039C276-99D2-45B4-BC5C-2D190D32A8F9}"/>
    <cellStyle name="Millares 8 2 3 2 2 2 2 3 3" xfId="33395" xr:uid="{B796E076-9E17-4BBF-AFFC-4166A27783EA}"/>
    <cellStyle name="Millares 8 2 3 2 2 2 2 4" xfId="42148" xr:uid="{F7E20D1B-A48C-4287-84A1-2B9AAB2C19A9}"/>
    <cellStyle name="Millares 8 2 3 2 2 2 2 5" xfId="24643" xr:uid="{0EF21262-6999-449D-B043-8E619D88C907}"/>
    <cellStyle name="Millares 8 2 3 2 2 2 3" xfId="9325" xr:uid="{00000000-0005-0000-0000-0000931D0000}"/>
    <cellStyle name="Millares 8 2 3 2 2 2 3 2" xfId="18078" xr:uid="{9B2319A4-BB03-4EF1-9DF9-8C024FD79DC4}"/>
    <cellStyle name="Millares 8 2 3 2 2 2 3 2 2" xfId="53088" xr:uid="{BF669872-09D8-4058-ACCF-44B48868A784}"/>
    <cellStyle name="Millares 8 2 3 2 2 2 3 2 3" xfId="35583" xr:uid="{A6CACCC6-916D-4257-B826-7D11B781A4D4}"/>
    <cellStyle name="Millares 8 2 3 2 2 2 3 3" xfId="44336" xr:uid="{496EB80A-A5DB-46B8-8784-3194ED8347C2}"/>
    <cellStyle name="Millares 8 2 3 2 2 2 3 4" xfId="26831" xr:uid="{404FB1E2-0E9D-43B1-B3FB-C6407AE34F00}"/>
    <cellStyle name="Millares 8 2 3 2 2 2 4" xfId="13702" xr:uid="{B80C59A8-EFA5-4804-92F6-DC8991BF560E}"/>
    <cellStyle name="Millares 8 2 3 2 2 2 4 2" xfId="48712" xr:uid="{47415BB5-87E1-46E8-8404-F8A503C29F95}"/>
    <cellStyle name="Millares 8 2 3 2 2 2 4 3" xfId="31207" xr:uid="{03A39B4F-2B51-46E3-B25F-2C0DE625B511}"/>
    <cellStyle name="Millares 8 2 3 2 2 2 5" xfId="39960" xr:uid="{D0E3DEFA-B52F-4136-91E2-5D0C1409CCB3}"/>
    <cellStyle name="Millares 8 2 3 2 2 2 6" xfId="22455" xr:uid="{6838C0B7-E8BD-47D6-B0A8-604218E61C05}"/>
    <cellStyle name="Millares 8 2 3 2 2 3" xfId="6042" xr:uid="{00000000-0005-0000-0000-0000941D0000}"/>
    <cellStyle name="Millares 8 2 3 2 2 3 2" xfId="10419" xr:uid="{00000000-0005-0000-0000-0000951D0000}"/>
    <cellStyle name="Millares 8 2 3 2 2 3 2 2" xfId="19172" xr:uid="{7F6DF59A-753B-4AC3-9DBA-4B01B125791B}"/>
    <cellStyle name="Millares 8 2 3 2 2 3 2 2 2" xfId="54182" xr:uid="{BCEE513D-286F-4152-849B-3A1570C7807E}"/>
    <cellStyle name="Millares 8 2 3 2 2 3 2 2 3" xfId="36677" xr:uid="{CD893FF3-6882-4728-8645-0E54DD94E101}"/>
    <cellStyle name="Millares 8 2 3 2 2 3 2 3" xfId="45430" xr:uid="{85087F8C-3776-4054-95CC-BCE1602415FB}"/>
    <cellStyle name="Millares 8 2 3 2 2 3 2 4" xfId="27925" xr:uid="{0F224034-355E-4980-AF09-E25897963AB7}"/>
    <cellStyle name="Millares 8 2 3 2 2 3 3" xfId="14796" xr:uid="{F3AAB4DB-6584-4F44-B2F7-A21D2CFCC6EE}"/>
    <cellStyle name="Millares 8 2 3 2 2 3 3 2" xfId="49806" xr:uid="{159DA7B2-E8D6-4098-B414-E1A2FDBD403C}"/>
    <cellStyle name="Millares 8 2 3 2 2 3 3 3" xfId="32301" xr:uid="{1547EAEE-4C83-4094-9EF1-BAD2FF5303EA}"/>
    <cellStyle name="Millares 8 2 3 2 2 3 4" xfId="41054" xr:uid="{462BFD8E-8D40-4CB9-9299-F121933A68FD}"/>
    <cellStyle name="Millares 8 2 3 2 2 3 5" xfId="23549" xr:uid="{EF8F415E-A9C9-40B3-9A78-48FCAEA9238D}"/>
    <cellStyle name="Millares 8 2 3 2 2 4" xfId="8231" xr:uid="{00000000-0005-0000-0000-0000961D0000}"/>
    <cellStyle name="Millares 8 2 3 2 2 4 2" xfId="16984" xr:uid="{A0AC7DF1-4378-4D39-A01A-E95BF17DCAD6}"/>
    <cellStyle name="Millares 8 2 3 2 2 4 2 2" xfId="51994" xr:uid="{A39B80FD-DD2B-42A9-994E-9EC02393FD65}"/>
    <cellStyle name="Millares 8 2 3 2 2 4 2 3" xfId="34489" xr:uid="{A8BD06E0-8734-4A5A-BC24-E3BBE0DAD75C}"/>
    <cellStyle name="Millares 8 2 3 2 2 4 3" xfId="43242" xr:uid="{C83034ED-86B2-4461-81A3-BD7626271FFC}"/>
    <cellStyle name="Millares 8 2 3 2 2 4 4" xfId="25737" xr:uid="{57540520-BCE7-4863-9685-4AC5A0EE0A8D}"/>
    <cellStyle name="Millares 8 2 3 2 2 5" xfId="12608" xr:uid="{1307BDE1-37C7-498E-A62E-4AAC1AC38ECB}"/>
    <cellStyle name="Millares 8 2 3 2 2 5 2" xfId="47618" xr:uid="{2D1C3BE5-B01E-446E-BA6B-465DFD08C0DD}"/>
    <cellStyle name="Millares 8 2 3 2 2 5 3" xfId="30113" xr:uid="{06A85190-63E5-4512-AF7D-9A465D991FDF}"/>
    <cellStyle name="Millares 8 2 3 2 2 6" xfId="38866" xr:uid="{B212D4AC-5550-4AC6-8651-A0BF2444A1FB}"/>
    <cellStyle name="Millares 8 2 3 2 2 7" xfId="21361" xr:uid="{E15B95B7-1FFC-4F4D-91E1-F2E9C0099AA3}"/>
    <cellStyle name="Millares 8 2 3 2 3" xfId="4399" xr:uid="{00000000-0005-0000-0000-0000971D0000}"/>
    <cellStyle name="Millares 8 2 3 2 3 2" xfId="6588" xr:uid="{00000000-0005-0000-0000-0000981D0000}"/>
    <cellStyle name="Millares 8 2 3 2 3 2 2" xfId="10965" xr:uid="{00000000-0005-0000-0000-0000991D0000}"/>
    <cellStyle name="Millares 8 2 3 2 3 2 2 2" xfId="19718" xr:uid="{E9A2CFE3-4420-41E5-B5F2-0375712A8D6F}"/>
    <cellStyle name="Millares 8 2 3 2 3 2 2 2 2" xfId="54728" xr:uid="{EDF88787-9951-4A0F-B603-FDA02C40DA7B}"/>
    <cellStyle name="Millares 8 2 3 2 3 2 2 2 3" xfId="37223" xr:uid="{FC238EF1-8837-468A-A17C-EF99C94DB6AD}"/>
    <cellStyle name="Millares 8 2 3 2 3 2 2 3" xfId="45976" xr:uid="{26EE5C59-3099-41A8-B64B-EDE0AFC9CAC4}"/>
    <cellStyle name="Millares 8 2 3 2 3 2 2 4" xfId="28471" xr:uid="{D4827C80-A361-4AEC-93F3-BE4D42F9F615}"/>
    <cellStyle name="Millares 8 2 3 2 3 2 3" xfId="15342" xr:uid="{7CF6DE43-AFC5-4651-85F7-64306A7F0383}"/>
    <cellStyle name="Millares 8 2 3 2 3 2 3 2" xfId="50352" xr:uid="{5F83E39E-620C-4805-8ECF-49DF22FF90C8}"/>
    <cellStyle name="Millares 8 2 3 2 3 2 3 3" xfId="32847" xr:uid="{C9D00386-1F7F-4F71-8920-9F82815A74D9}"/>
    <cellStyle name="Millares 8 2 3 2 3 2 4" xfId="41600" xr:uid="{4DBB124F-5D4E-4B0C-993C-CC23C745583E}"/>
    <cellStyle name="Millares 8 2 3 2 3 2 5" xfId="24095" xr:uid="{9D7AF900-8C94-480E-9104-C5F15BCFF3B2}"/>
    <cellStyle name="Millares 8 2 3 2 3 3" xfId="8777" xr:uid="{00000000-0005-0000-0000-00009A1D0000}"/>
    <cellStyle name="Millares 8 2 3 2 3 3 2" xfId="17530" xr:uid="{5492F91D-577C-4CE4-B0FC-5E410AE935AF}"/>
    <cellStyle name="Millares 8 2 3 2 3 3 2 2" xfId="52540" xr:uid="{470CEB7D-1CDA-49D1-9C45-6BEF2376E0A2}"/>
    <cellStyle name="Millares 8 2 3 2 3 3 2 3" xfId="35035" xr:uid="{6609549D-421F-4A7B-9177-93F0FC327984}"/>
    <cellStyle name="Millares 8 2 3 2 3 3 3" xfId="43788" xr:uid="{CA4ED5B6-D1E2-4B9A-B8B2-02A3F25BE0B6}"/>
    <cellStyle name="Millares 8 2 3 2 3 3 4" xfId="26283" xr:uid="{7AC08E44-90CB-4749-9FD6-0216F470429D}"/>
    <cellStyle name="Millares 8 2 3 2 3 4" xfId="13154" xr:uid="{6B32D85E-BA6C-446D-B9C2-8DADF2A97B61}"/>
    <cellStyle name="Millares 8 2 3 2 3 4 2" xfId="48164" xr:uid="{4E6E9A9D-3229-4CD2-9E1A-1EC85A316439}"/>
    <cellStyle name="Millares 8 2 3 2 3 4 3" xfId="30659" xr:uid="{114822A8-7884-4FA3-B0DA-50FA3E32907D}"/>
    <cellStyle name="Millares 8 2 3 2 3 5" xfId="39412" xr:uid="{7929D382-581B-4D56-ABE1-E3E72BB864F9}"/>
    <cellStyle name="Millares 8 2 3 2 3 6" xfId="21907" xr:uid="{E96655E1-4DAB-48B4-A576-4D98D5DD8BB8}"/>
    <cellStyle name="Millares 8 2 3 2 4" xfId="5494" xr:uid="{00000000-0005-0000-0000-00009B1D0000}"/>
    <cellStyle name="Millares 8 2 3 2 4 2" xfId="9871" xr:uid="{00000000-0005-0000-0000-00009C1D0000}"/>
    <cellStyle name="Millares 8 2 3 2 4 2 2" xfId="18624" xr:uid="{14B1700C-F50A-49E2-9FE5-AC73CBF4ED36}"/>
    <cellStyle name="Millares 8 2 3 2 4 2 2 2" xfId="53634" xr:uid="{91259B92-DFD3-4A1B-9725-54261EA2F873}"/>
    <cellStyle name="Millares 8 2 3 2 4 2 2 3" xfId="36129" xr:uid="{66EC8D35-3CAC-4BA4-874C-A62188F95422}"/>
    <cellStyle name="Millares 8 2 3 2 4 2 3" xfId="44882" xr:uid="{7FD58BCF-804F-4704-A0AB-32C524CD1E98}"/>
    <cellStyle name="Millares 8 2 3 2 4 2 4" xfId="27377" xr:uid="{ED44AC56-E816-462E-A7AC-6B4B95E63B7D}"/>
    <cellStyle name="Millares 8 2 3 2 4 3" xfId="14248" xr:uid="{00F69DA9-8643-4404-A9D1-FCB78224E084}"/>
    <cellStyle name="Millares 8 2 3 2 4 3 2" xfId="49258" xr:uid="{9827F37E-67F2-49BC-876C-405B5BBB333B}"/>
    <cellStyle name="Millares 8 2 3 2 4 3 3" xfId="31753" xr:uid="{8A66306F-0374-4593-AB49-367E3DD517BD}"/>
    <cellStyle name="Millares 8 2 3 2 4 4" xfId="40506" xr:uid="{B6E2D598-A122-4E0F-9D5C-0D93AC8C81CC}"/>
    <cellStyle name="Millares 8 2 3 2 4 5" xfId="23001" xr:uid="{6FAADE5D-772A-49BD-9F8A-D0115FD3299D}"/>
    <cellStyle name="Millares 8 2 3 2 5" xfId="7683" xr:uid="{00000000-0005-0000-0000-00009D1D0000}"/>
    <cellStyle name="Millares 8 2 3 2 5 2" xfId="16436" xr:uid="{93B38285-4E25-4916-896F-95F47649B65C}"/>
    <cellStyle name="Millares 8 2 3 2 5 2 2" xfId="51446" xr:uid="{309B0A60-924A-46BC-A008-E08E9905977A}"/>
    <cellStyle name="Millares 8 2 3 2 5 2 3" xfId="33941" xr:uid="{32998711-F61A-4F9C-9CFB-39ADC9F532CE}"/>
    <cellStyle name="Millares 8 2 3 2 5 3" xfId="42694" xr:uid="{D405C7C6-6045-42A1-A6B4-02A8BF4FD546}"/>
    <cellStyle name="Millares 8 2 3 2 5 4" xfId="25189" xr:uid="{C37C8057-9DDA-4F8D-A183-94D79FE844AE}"/>
    <cellStyle name="Millares 8 2 3 2 6" xfId="12060" xr:uid="{AFF6BA21-BE5F-4CE7-9A3B-A2C61F71EC94}"/>
    <cellStyle name="Millares 8 2 3 2 6 2" xfId="47070" xr:uid="{EF2BDA3B-0600-4A13-8D9C-CA91504E9458}"/>
    <cellStyle name="Millares 8 2 3 2 6 3" xfId="29565" xr:uid="{2F4CDA16-93E6-48A5-80BE-ED9E08958E66}"/>
    <cellStyle name="Millares 8 2 3 2 7" xfId="38318" xr:uid="{B1AC04E3-167A-4786-88D8-D04629BEF00F}"/>
    <cellStyle name="Millares 8 2 3 2 8" xfId="20813" xr:uid="{B842271B-FB4B-450D-AD93-97109EB4F1C4}"/>
    <cellStyle name="Millares 8 2 3 3" xfId="3577" xr:uid="{00000000-0005-0000-0000-00009E1D0000}"/>
    <cellStyle name="Millares 8 2 3 3 2" xfId="4673" xr:uid="{00000000-0005-0000-0000-00009F1D0000}"/>
    <cellStyle name="Millares 8 2 3 3 2 2" xfId="6862" xr:uid="{00000000-0005-0000-0000-0000A01D0000}"/>
    <cellStyle name="Millares 8 2 3 3 2 2 2" xfId="11239" xr:uid="{00000000-0005-0000-0000-0000A11D0000}"/>
    <cellStyle name="Millares 8 2 3 3 2 2 2 2" xfId="19992" xr:uid="{B4C0557E-BAEA-4F7A-9F36-A4C81D819877}"/>
    <cellStyle name="Millares 8 2 3 3 2 2 2 2 2" xfId="55002" xr:uid="{F8375A19-93FA-4BCE-BC23-CBF363D20BB1}"/>
    <cellStyle name="Millares 8 2 3 3 2 2 2 2 3" xfId="37497" xr:uid="{15BD0607-78BA-4983-9C11-45508D777201}"/>
    <cellStyle name="Millares 8 2 3 3 2 2 2 3" xfId="46250" xr:uid="{861434DB-7793-454A-B475-9D82CF9C5CB1}"/>
    <cellStyle name="Millares 8 2 3 3 2 2 2 4" xfId="28745" xr:uid="{5BEF39B6-AD0F-41E0-8177-AE6311D725A7}"/>
    <cellStyle name="Millares 8 2 3 3 2 2 3" xfId="15616" xr:uid="{1D8A0629-1D72-4208-9456-B13DC4BED218}"/>
    <cellStyle name="Millares 8 2 3 3 2 2 3 2" xfId="50626" xr:uid="{B6D29D2D-3B4B-4EBA-9A7D-1B3D31924F1B}"/>
    <cellStyle name="Millares 8 2 3 3 2 2 3 3" xfId="33121" xr:uid="{95B5F975-E719-4DB1-9A00-042574A2EB0C}"/>
    <cellStyle name="Millares 8 2 3 3 2 2 4" xfId="41874" xr:uid="{5DFDB3BC-C5B8-4854-8096-462E1E54278C}"/>
    <cellStyle name="Millares 8 2 3 3 2 2 5" xfId="24369" xr:uid="{B50F8DBB-BF68-49A5-9BA2-7E65D20BD865}"/>
    <cellStyle name="Millares 8 2 3 3 2 3" xfId="9051" xr:uid="{00000000-0005-0000-0000-0000A21D0000}"/>
    <cellStyle name="Millares 8 2 3 3 2 3 2" xfId="17804" xr:uid="{2565942C-1170-45B6-9CA1-075CCBA702C2}"/>
    <cellStyle name="Millares 8 2 3 3 2 3 2 2" xfId="52814" xr:uid="{46C9C811-EFE6-4446-A214-3925A7DFAEC4}"/>
    <cellStyle name="Millares 8 2 3 3 2 3 2 3" xfId="35309" xr:uid="{D7CCE572-9309-4881-9024-20D94BAF111D}"/>
    <cellStyle name="Millares 8 2 3 3 2 3 3" xfId="44062" xr:uid="{B220D351-495D-4FED-A0D9-0A8FA408172E}"/>
    <cellStyle name="Millares 8 2 3 3 2 3 4" xfId="26557" xr:uid="{526D56F6-8D62-48BB-9684-F5441A55A86B}"/>
    <cellStyle name="Millares 8 2 3 3 2 4" xfId="13428" xr:uid="{686947ED-D463-410E-B420-AA22D7E8C002}"/>
    <cellStyle name="Millares 8 2 3 3 2 4 2" xfId="48438" xr:uid="{9F865D83-4108-4E97-A83B-4836B5B968A9}"/>
    <cellStyle name="Millares 8 2 3 3 2 4 3" xfId="30933" xr:uid="{3E7749B9-02A2-4864-9645-03946437F154}"/>
    <cellStyle name="Millares 8 2 3 3 2 5" xfId="39686" xr:uid="{CD2260B8-89FC-4027-91A5-8B8E6AFE9C28}"/>
    <cellStyle name="Millares 8 2 3 3 2 6" xfId="22181" xr:uid="{BAF8CADA-2E22-463C-A6AF-7B260B41A2EF}"/>
    <cellStyle name="Millares 8 2 3 3 3" xfId="5768" xr:uid="{00000000-0005-0000-0000-0000A31D0000}"/>
    <cellStyle name="Millares 8 2 3 3 3 2" xfId="10145" xr:uid="{00000000-0005-0000-0000-0000A41D0000}"/>
    <cellStyle name="Millares 8 2 3 3 3 2 2" xfId="18898" xr:uid="{B4CBD4C9-ADA5-4223-8E55-FA12BD49724D}"/>
    <cellStyle name="Millares 8 2 3 3 3 2 2 2" xfId="53908" xr:uid="{570E9400-C9EA-45A1-A84D-A54E9532B90E}"/>
    <cellStyle name="Millares 8 2 3 3 3 2 2 3" xfId="36403" xr:uid="{4616B244-C177-4DCB-BD11-D2BBB1181CBF}"/>
    <cellStyle name="Millares 8 2 3 3 3 2 3" xfId="45156" xr:uid="{DD1FAF2C-AEEE-425B-ACB1-776BACB8988D}"/>
    <cellStyle name="Millares 8 2 3 3 3 2 4" xfId="27651" xr:uid="{D8D904A1-EEBB-4E57-8A51-1C343A757E92}"/>
    <cellStyle name="Millares 8 2 3 3 3 3" xfId="14522" xr:uid="{035B6825-111F-4538-BE55-02E0D28610AF}"/>
    <cellStyle name="Millares 8 2 3 3 3 3 2" xfId="49532" xr:uid="{12A89EB0-04D9-48EE-8DD2-96B4ECCB8C8F}"/>
    <cellStyle name="Millares 8 2 3 3 3 3 3" xfId="32027" xr:uid="{ACB94239-467E-4182-A995-C68974F87B9F}"/>
    <cellStyle name="Millares 8 2 3 3 3 4" xfId="40780" xr:uid="{4F59CF60-F845-41AB-A840-2F7CC575EE31}"/>
    <cellStyle name="Millares 8 2 3 3 3 5" xfId="23275" xr:uid="{22FCC9A0-E274-481C-8B37-7897F4C39F6E}"/>
    <cellStyle name="Millares 8 2 3 3 4" xfId="7957" xr:uid="{00000000-0005-0000-0000-0000A51D0000}"/>
    <cellStyle name="Millares 8 2 3 3 4 2" xfId="16710" xr:uid="{33B87998-862A-4ED0-9C9B-07066249A810}"/>
    <cellStyle name="Millares 8 2 3 3 4 2 2" xfId="51720" xr:uid="{5FFCB456-860E-486F-B994-6B3FBB0310DC}"/>
    <cellStyle name="Millares 8 2 3 3 4 2 3" xfId="34215" xr:uid="{1DEACAF3-F9E8-41CE-8318-602352EE5B88}"/>
    <cellStyle name="Millares 8 2 3 3 4 3" xfId="42968" xr:uid="{2D73F2CC-7998-445F-A601-B1EBFF1D3542}"/>
    <cellStyle name="Millares 8 2 3 3 4 4" xfId="25463" xr:uid="{30AEEF1C-8541-48DB-820F-CD5F078C3063}"/>
    <cellStyle name="Millares 8 2 3 3 5" xfId="12334" xr:uid="{2AB02167-E7CC-4033-A394-6168B914F4C9}"/>
    <cellStyle name="Millares 8 2 3 3 5 2" xfId="47344" xr:uid="{91505994-BD7D-4D91-8642-3FBCCFD42B31}"/>
    <cellStyle name="Millares 8 2 3 3 5 3" xfId="29839" xr:uid="{3D191B20-549B-4877-A948-2BF3A5C8E33C}"/>
    <cellStyle name="Millares 8 2 3 3 6" xfId="38592" xr:uid="{C252E754-82C0-427E-8B9D-94CF26235495}"/>
    <cellStyle name="Millares 8 2 3 3 7" xfId="21087" xr:uid="{4EF613C7-85E7-4A06-97D3-7416E37D5719}"/>
    <cellStyle name="Millares 8 2 3 4" xfId="4125" xr:uid="{00000000-0005-0000-0000-0000A61D0000}"/>
    <cellStyle name="Millares 8 2 3 4 2" xfId="6314" xr:uid="{00000000-0005-0000-0000-0000A71D0000}"/>
    <cellStyle name="Millares 8 2 3 4 2 2" xfId="10691" xr:uid="{00000000-0005-0000-0000-0000A81D0000}"/>
    <cellStyle name="Millares 8 2 3 4 2 2 2" xfId="19444" xr:uid="{43991CA7-FDFE-4909-8355-FB8F58E4E5B8}"/>
    <cellStyle name="Millares 8 2 3 4 2 2 2 2" xfId="54454" xr:uid="{810E7775-CF53-4A7D-96E9-CD57968F8A9A}"/>
    <cellStyle name="Millares 8 2 3 4 2 2 2 3" xfId="36949" xr:uid="{61982170-57F2-4AB8-BA69-532038FA10BE}"/>
    <cellStyle name="Millares 8 2 3 4 2 2 3" xfId="45702" xr:uid="{E2128468-B041-41E5-A134-14CC7F76AA10}"/>
    <cellStyle name="Millares 8 2 3 4 2 2 4" xfId="28197" xr:uid="{93AA7EA2-1CE0-4BE0-9051-55811D26C098}"/>
    <cellStyle name="Millares 8 2 3 4 2 3" xfId="15068" xr:uid="{AE6AA402-9C2E-4482-BA88-98391FAFD7C2}"/>
    <cellStyle name="Millares 8 2 3 4 2 3 2" xfId="50078" xr:uid="{457FD2B4-FD9C-4E65-B9B4-5D23EE654FFF}"/>
    <cellStyle name="Millares 8 2 3 4 2 3 3" xfId="32573" xr:uid="{94734997-8A55-4F45-BCFD-1B262395A9DF}"/>
    <cellStyle name="Millares 8 2 3 4 2 4" xfId="41326" xr:uid="{322FCECB-A2BA-4C39-A3E7-4B696B1CC749}"/>
    <cellStyle name="Millares 8 2 3 4 2 5" xfId="23821" xr:uid="{6644E249-C91F-414B-AC53-C9C048F983AE}"/>
    <cellStyle name="Millares 8 2 3 4 3" xfId="8503" xr:uid="{00000000-0005-0000-0000-0000A91D0000}"/>
    <cellStyle name="Millares 8 2 3 4 3 2" xfId="17256" xr:uid="{7F977B9A-CC9B-43C5-AB8A-58E92F437878}"/>
    <cellStyle name="Millares 8 2 3 4 3 2 2" xfId="52266" xr:uid="{410B87BB-364F-4139-8780-6FBA704696CF}"/>
    <cellStyle name="Millares 8 2 3 4 3 2 3" xfId="34761" xr:uid="{C21A6B64-B045-407F-A913-D0DE01A5556E}"/>
    <cellStyle name="Millares 8 2 3 4 3 3" xfId="43514" xr:uid="{0A152BAE-FC82-4A1E-9318-DCD89285F965}"/>
    <cellStyle name="Millares 8 2 3 4 3 4" xfId="26009" xr:uid="{E2E656E3-9951-4CBB-98BE-A04F0C548F8B}"/>
    <cellStyle name="Millares 8 2 3 4 4" xfId="12880" xr:uid="{1C1B2F63-29C4-47FA-9A24-3102A8A55D62}"/>
    <cellStyle name="Millares 8 2 3 4 4 2" xfId="47890" xr:uid="{65651D9C-8150-437B-BBB0-4B2C9BE5AFF7}"/>
    <cellStyle name="Millares 8 2 3 4 4 3" xfId="30385" xr:uid="{B1B4FFC1-D22D-4A3F-8D79-F1CCD3233048}"/>
    <cellStyle name="Millares 8 2 3 4 5" xfId="39138" xr:uid="{7D2A3F3D-2619-4499-BA74-67D82B18C1CA}"/>
    <cellStyle name="Millares 8 2 3 4 6" xfId="21633" xr:uid="{36F96447-F2B4-4340-AC75-25C235D1F61E}"/>
    <cellStyle name="Millares 8 2 3 5" xfId="5220" xr:uid="{00000000-0005-0000-0000-0000AA1D0000}"/>
    <cellStyle name="Millares 8 2 3 5 2" xfId="9597" xr:uid="{00000000-0005-0000-0000-0000AB1D0000}"/>
    <cellStyle name="Millares 8 2 3 5 2 2" xfId="18350" xr:uid="{10B8D51E-E316-441F-9770-F2F7F60F9111}"/>
    <cellStyle name="Millares 8 2 3 5 2 2 2" xfId="53360" xr:uid="{1B271026-BB6E-4FFB-B3D4-A0D5C05F6F0A}"/>
    <cellStyle name="Millares 8 2 3 5 2 2 3" xfId="35855" xr:uid="{EA987D17-014F-4F1E-8D5E-F6B79CBB0E65}"/>
    <cellStyle name="Millares 8 2 3 5 2 3" xfId="44608" xr:uid="{0833EC78-F9F0-49E3-B956-A6F3576EF9F5}"/>
    <cellStyle name="Millares 8 2 3 5 2 4" xfId="27103" xr:uid="{D03948EE-2C9E-416F-9269-68EF3FE45989}"/>
    <cellStyle name="Millares 8 2 3 5 3" xfId="13974" xr:uid="{A6C8C8A6-30FF-404F-835F-3CE59D1C2DA5}"/>
    <cellStyle name="Millares 8 2 3 5 3 2" xfId="48984" xr:uid="{7997E224-AA48-4FC2-87F9-66399851D358}"/>
    <cellStyle name="Millares 8 2 3 5 3 3" xfId="31479" xr:uid="{A0230B22-81C2-46ED-AC58-3775C4BBE8CD}"/>
    <cellStyle name="Millares 8 2 3 5 4" xfId="40232" xr:uid="{F40EE2CB-8064-4271-A42D-09A8ABB8EC59}"/>
    <cellStyle name="Millares 8 2 3 5 5" xfId="22727" xr:uid="{F59D023F-65FB-4404-8AC8-A09E854BD9E5}"/>
    <cellStyle name="Millares 8 2 3 6" xfId="7409" xr:uid="{00000000-0005-0000-0000-0000AC1D0000}"/>
    <cellStyle name="Millares 8 2 3 6 2" xfId="16162" xr:uid="{21125830-EC38-460D-ABB2-6A5008717D38}"/>
    <cellStyle name="Millares 8 2 3 6 2 2" xfId="51172" xr:uid="{5E8CBFCC-8B8A-465C-A9D1-CA498474FC36}"/>
    <cellStyle name="Millares 8 2 3 6 2 3" xfId="33667" xr:uid="{563C9D23-2C90-48C1-A7D4-FB7CEC7F823A}"/>
    <cellStyle name="Millares 8 2 3 6 3" xfId="42420" xr:uid="{76A94FAB-0EFD-4EEF-854E-BB28F3AFFB64}"/>
    <cellStyle name="Millares 8 2 3 6 4" xfId="24915" xr:uid="{53B1F506-CF5D-43FE-A804-0AB12D83FBD8}"/>
    <cellStyle name="Millares 8 2 3 7" xfId="11786" xr:uid="{0A72B8A2-7404-495E-8715-2FD1E5694288}"/>
    <cellStyle name="Millares 8 2 3 7 2" xfId="46796" xr:uid="{6ECA9735-718E-401B-8018-17B48595E4C5}"/>
    <cellStyle name="Millares 8 2 3 7 3" xfId="29291" xr:uid="{B3B81949-E78E-4B96-8133-9AE8CD23AAC2}"/>
    <cellStyle name="Millares 8 2 3 8" xfId="38044" xr:uid="{B9DABFCB-B44F-4F04-83E3-E9DD39C649A9}"/>
    <cellStyle name="Millares 8 2 3 9" xfId="20539" xr:uid="{DE3A6A3B-2B27-4B3C-9347-A2B75EE57362}"/>
    <cellStyle name="Millares 8 2 4" xfId="2909" xr:uid="{00000000-0005-0000-0000-0000AD1D0000}"/>
    <cellStyle name="Millares 8 2 4 2" xfId="3188" xr:uid="{00000000-0005-0000-0000-0000AE1D0000}"/>
    <cellStyle name="Millares 8 2 4 2 2" xfId="3741" xr:uid="{00000000-0005-0000-0000-0000AF1D0000}"/>
    <cellStyle name="Millares 8 2 4 2 2 2" xfId="4837" xr:uid="{00000000-0005-0000-0000-0000B01D0000}"/>
    <cellStyle name="Millares 8 2 4 2 2 2 2" xfId="7026" xr:uid="{00000000-0005-0000-0000-0000B11D0000}"/>
    <cellStyle name="Millares 8 2 4 2 2 2 2 2" xfId="11403" xr:uid="{00000000-0005-0000-0000-0000B21D0000}"/>
    <cellStyle name="Millares 8 2 4 2 2 2 2 2 2" xfId="20156" xr:uid="{A6C691BA-674A-43EC-B659-02DBC1DE272E}"/>
    <cellStyle name="Millares 8 2 4 2 2 2 2 2 2 2" xfId="55166" xr:uid="{A33DA6E0-0A3B-441D-B531-1825C96F2E54}"/>
    <cellStyle name="Millares 8 2 4 2 2 2 2 2 2 3" xfId="37661" xr:uid="{F1781B11-EF48-4D77-A27D-1D19835F13DA}"/>
    <cellStyle name="Millares 8 2 4 2 2 2 2 2 3" xfId="46414" xr:uid="{0D153853-08A7-4A6E-98DA-596D15DB1E27}"/>
    <cellStyle name="Millares 8 2 4 2 2 2 2 2 4" xfId="28909" xr:uid="{D5B5A1BF-67D2-4514-9286-5724A95A5A47}"/>
    <cellStyle name="Millares 8 2 4 2 2 2 2 3" xfId="15780" xr:uid="{32EE22DB-C7B8-4E08-B6CD-21E33F60E027}"/>
    <cellStyle name="Millares 8 2 4 2 2 2 2 3 2" xfId="50790" xr:uid="{734F7F5B-19C9-4034-998C-5FE06A5FD468}"/>
    <cellStyle name="Millares 8 2 4 2 2 2 2 3 3" xfId="33285" xr:uid="{6CDDBE7D-BA86-4AB8-BD43-5F129A78AC25}"/>
    <cellStyle name="Millares 8 2 4 2 2 2 2 4" xfId="42038" xr:uid="{EE97E67D-084C-4EBB-AA46-39FA131F065D}"/>
    <cellStyle name="Millares 8 2 4 2 2 2 2 5" xfId="24533" xr:uid="{3E44B791-A79E-49D0-AA5A-E79DE74DB139}"/>
    <cellStyle name="Millares 8 2 4 2 2 2 3" xfId="9215" xr:uid="{00000000-0005-0000-0000-0000B31D0000}"/>
    <cellStyle name="Millares 8 2 4 2 2 2 3 2" xfId="17968" xr:uid="{ECD9432F-5C14-4557-B416-CA87D7308702}"/>
    <cellStyle name="Millares 8 2 4 2 2 2 3 2 2" xfId="52978" xr:uid="{17565640-2E32-45E3-B2D8-33870228C890}"/>
    <cellStyle name="Millares 8 2 4 2 2 2 3 2 3" xfId="35473" xr:uid="{1A1D3BAB-12DB-4FBC-B22B-A016707F4F4F}"/>
    <cellStyle name="Millares 8 2 4 2 2 2 3 3" xfId="44226" xr:uid="{FAF4D6E5-9D26-4B56-9A13-4A958313E7A9}"/>
    <cellStyle name="Millares 8 2 4 2 2 2 3 4" xfId="26721" xr:uid="{83108AA9-6E52-481E-ABD4-90B3A25BD2C5}"/>
    <cellStyle name="Millares 8 2 4 2 2 2 4" xfId="13592" xr:uid="{DC4944AB-9D98-4220-B76D-D9FCBFED999E}"/>
    <cellStyle name="Millares 8 2 4 2 2 2 4 2" xfId="48602" xr:uid="{A2704900-BA2E-4320-8599-C8F14711CDC4}"/>
    <cellStyle name="Millares 8 2 4 2 2 2 4 3" xfId="31097" xr:uid="{14D190BF-FCDA-4984-84A1-7AE5E0C75F2A}"/>
    <cellStyle name="Millares 8 2 4 2 2 2 5" xfId="39850" xr:uid="{A4D5F588-691D-40CA-857C-F2B38C5D3095}"/>
    <cellStyle name="Millares 8 2 4 2 2 2 6" xfId="22345" xr:uid="{D7B5CE39-9116-4EBD-AAA4-B38C2E8D6AE5}"/>
    <cellStyle name="Millares 8 2 4 2 2 3" xfId="5932" xr:uid="{00000000-0005-0000-0000-0000B41D0000}"/>
    <cellStyle name="Millares 8 2 4 2 2 3 2" xfId="10309" xr:uid="{00000000-0005-0000-0000-0000B51D0000}"/>
    <cellStyle name="Millares 8 2 4 2 2 3 2 2" xfId="19062" xr:uid="{87C799A4-700C-47AE-B0D5-219ED73918F6}"/>
    <cellStyle name="Millares 8 2 4 2 2 3 2 2 2" xfId="54072" xr:uid="{DC2A501D-D695-4665-BC26-EFCCE2EEBD71}"/>
    <cellStyle name="Millares 8 2 4 2 2 3 2 2 3" xfId="36567" xr:uid="{E1AA66DA-ECCB-4302-9311-59C72A9E8377}"/>
    <cellStyle name="Millares 8 2 4 2 2 3 2 3" xfId="45320" xr:uid="{6FB66A9E-4537-444A-98C5-08C430611702}"/>
    <cellStyle name="Millares 8 2 4 2 2 3 2 4" xfId="27815" xr:uid="{4902A1A9-68F2-489C-AF12-FAF21EE648D7}"/>
    <cellStyle name="Millares 8 2 4 2 2 3 3" xfId="14686" xr:uid="{EBD5FE0B-198A-4BD5-A340-43638AA7C3DC}"/>
    <cellStyle name="Millares 8 2 4 2 2 3 3 2" xfId="49696" xr:uid="{55F24316-70B4-478E-B800-C0C1A695039B}"/>
    <cellStyle name="Millares 8 2 4 2 2 3 3 3" xfId="32191" xr:uid="{8C8E54C1-CE1A-4B1E-96FA-DE3EB89B1404}"/>
    <cellStyle name="Millares 8 2 4 2 2 3 4" xfId="40944" xr:uid="{59D8AC69-7DC8-4107-A492-FD7E6167A1CF}"/>
    <cellStyle name="Millares 8 2 4 2 2 3 5" xfId="23439" xr:uid="{C50F9390-062E-4E09-9494-5030D7CE0A95}"/>
    <cellStyle name="Millares 8 2 4 2 2 4" xfId="8121" xr:uid="{00000000-0005-0000-0000-0000B61D0000}"/>
    <cellStyle name="Millares 8 2 4 2 2 4 2" xfId="16874" xr:uid="{714CB291-0F6E-4B48-8E39-38AE423A152B}"/>
    <cellStyle name="Millares 8 2 4 2 2 4 2 2" xfId="51884" xr:uid="{2B2C21C4-29B4-4773-A9C6-FC1378D7439E}"/>
    <cellStyle name="Millares 8 2 4 2 2 4 2 3" xfId="34379" xr:uid="{0AC47A26-67F8-4F29-A5DF-255660FACB18}"/>
    <cellStyle name="Millares 8 2 4 2 2 4 3" xfId="43132" xr:uid="{B1E12BEF-414F-4CFD-BEB6-51C4EEE31717}"/>
    <cellStyle name="Millares 8 2 4 2 2 4 4" xfId="25627" xr:uid="{C3C99307-C701-4F34-8D8B-06F52781758C}"/>
    <cellStyle name="Millares 8 2 4 2 2 5" xfId="12498" xr:uid="{60C7FB44-DEA7-49E3-8F33-4BE5C4451B80}"/>
    <cellStyle name="Millares 8 2 4 2 2 5 2" xfId="47508" xr:uid="{8A5D0DF8-A504-4839-9108-F799B3193348}"/>
    <cellStyle name="Millares 8 2 4 2 2 5 3" xfId="30003" xr:uid="{E81FC4D4-859C-482E-BA26-0EC4005869E0}"/>
    <cellStyle name="Millares 8 2 4 2 2 6" xfId="38756" xr:uid="{634EF2F8-7CE2-4A59-A92D-4830958F68D0}"/>
    <cellStyle name="Millares 8 2 4 2 2 7" xfId="21251" xr:uid="{DD78FC66-ECB8-447A-AA6D-AF106C8F9FE9}"/>
    <cellStyle name="Millares 8 2 4 2 3" xfId="4289" xr:uid="{00000000-0005-0000-0000-0000B71D0000}"/>
    <cellStyle name="Millares 8 2 4 2 3 2" xfId="6478" xr:uid="{00000000-0005-0000-0000-0000B81D0000}"/>
    <cellStyle name="Millares 8 2 4 2 3 2 2" xfId="10855" xr:uid="{00000000-0005-0000-0000-0000B91D0000}"/>
    <cellStyle name="Millares 8 2 4 2 3 2 2 2" xfId="19608" xr:uid="{E9EC7CA0-BF8D-43C8-BF90-D64B90AB9974}"/>
    <cellStyle name="Millares 8 2 4 2 3 2 2 2 2" xfId="54618" xr:uid="{205CEE62-1EAE-47E8-8D33-DADD363C4D4E}"/>
    <cellStyle name="Millares 8 2 4 2 3 2 2 2 3" xfId="37113" xr:uid="{3066D0C7-0060-429C-9E6A-ED075027685F}"/>
    <cellStyle name="Millares 8 2 4 2 3 2 2 3" xfId="45866" xr:uid="{9E259A51-AB0D-4A66-AEE3-2BC8C9D3FCE4}"/>
    <cellStyle name="Millares 8 2 4 2 3 2 2 4" xfId="28361" xr:uid="{69C34315-B18D-48B5-9994-808F33ACDEA7}"/>
    <cellStyle name="Millares 8 2 4 2 3 2 3" xfId="15232" xr:uid="{2559B60C-60C9-4972-831E-7607E30318E5}"/>
    <cellStyle name="Millares 8 2 4 2 3 2 3 2" xfId="50242" xr:uid="{06345AD3-C3EA-4ABA-979F-B5836DAACA9E}"/>
    <cellStyle name="Millares 8 2 4 2 3 2 3 3" xfId="32737" xr:uid="{B3EC9FA5-D142-4D62-B21F-FE9D84A0E5EE}"/>
    <cellStyle name="Millares 8 2 4 2 3 2 4" xfId="41490" xr:uid="{D39169AA-23D3-4040-B86E-6069E37D0117}"/>
    <cellStyle name="Millares 8 2 4 2 3 2 5" xfId="23985" xr:uid="{48BBDA6F-F6E4-489D-8ECD-77ACDAD17A3B}"/>
    <cellStyle name="Millares 8 2 4 2 3 3" xfId="8667" xr:uid="{00000000-0005-0000-0000-0000BA1D0000}"/>
    <cellStyle name="Millares 8 2 4 2 3 3 2" xfId="17420" xr:uid="{85C2AB98-656F-49DE-9E77-855891441EBD}"/>
    <cellStyle name="Millares 8 2 4 2 3 3 2 2" xfId="52430" xr:uid="{27540A8E-9158-4743-8348-C03A6A1780E8}"/>
    <cellStyle name="Millares 8 2 4 2 3 3 2 3" xfId="34925" xr:uid="{3F843AC6-F562-4D02-ABBC-A2199BD64C9D}"/>
    <cellStyle name="Millares 8 2 4 2 3 3 3" xfId="43678" xr:uid="{697440F8-13C8-4F11-81A3-32F3792AF12E}"/>
    <cellStyle name="Millares 8 2 4 2 3 3 4" xfId="26173" xr:uid="{216D0CA0-F97A-4FFC-84D8-88D021588C55}"/>
    <cellStyle name="Millares 8 2 4 2 3 4" xfId="13044" xr:uid="{0AF113E3-A70C-41B5-BE8D-3E7B71877E3E}"/>
    <cellStyle name="Millares 8 2 4 2 3 4 2" xfId="48054" xr:uid="{DA955004-2635-4638-8F86-E5D2A146AD1E}"/>
    <cellStyle name="Millares 8 2 4 2 3 4 3" xfId="30549" xr:uid="{8B5114C7-3AD6-4ABD-8251-9E96E0253104}"/>
    <cellStyle name="Millares 8 2 4 2 3 5" xfId="39302" xr:uid="{6ED751D9-4D4C-4975-8D86-2FE4CF1B28C4}"/>
    <cellStyle name="Millares 8 2 4 2 3 6" xfId="21797" xr:uid="{006BAF30-968C-4D75-8DAC-4D04EE617C66}"/>
    <cellStyle name="Millares 8 2 4 2 4" xfId="5384" xr:uid="{00000000-0005-0000-0000-0000BB1D0000}"/>
    <cellStyle name="Millares 8 2 4 2 4 2" xfId="9761" xr:uid="{00000000-0005-0000-0000-0000BC1D0000}"/>
    <cellStyle name="Millares 8 2 4 2 4 2 2" xfId="18514" xr:uid="{13D83B26-6664-4815-AAE6-79E310036E2D}"/>
    <cellStyle name="Millares 8 2 4 2 4 2 2 2" xfId="53524" xr:uid="{364F9676-4C9F-4B02-8690-1BA183810588}"/>
    <cellStyle name="Millares 8 2 4 2 4 2 2 3" xfId="36019" xr:uid="{F2225A04-04EB-480B-98DC-205CCDC240E3}"/>
    <cellStyle name="Millares 8 2 4 2 4 2 3" xfId="44772" xr:uid="{1F0D3C5D-A0AD-488C-8133-6283AA4B7DD9}"/>
    <cellStyle name="Millares 8 2 4 2 4 2 4" xfId="27267" xr:uid="{7A99032D-40B8-43FF-A50C-91F2B25ACD45}"/>
    <cellStyle name="Millares 8 2 4 2 4 3" xfId="14138" xr:uid="{5E760541-E5F9-43DD-AE14-1AE81C63C647}"/>
    <cellStyle name="Millares 8 2 4 2 4 3 2" xfId="49148" xr:uid="{5C2D6009-9801-4F3E-B96C-F2CEF5B96488}"/>
    <cellStyle name="Millares 8 2 4 2 4 3 3" xfId="31643" xr:uid="{999D1077-5DC4-4BFC-9FCF-56144E7E4F4C}"/>
    <cellStyle name="Millares 8 2 4 2 4 4" xfId="40396" xr:uid="{157757ED-C872-43AC-AA9B-4909E9FA1996}"/>
    <cellStyle name="Millares 8 2 4 2 4 5" xfId="22891" xr:uid="{06AF895B-6928-4EE6-BF45-CEA1FBA8A46B}"/>
    <cellStyle name="Millares 8 2 4 2 5" xfId="7573" xr:uid="{00000000-0005-0000-0000-0000BD1D0000}"/>
    <cellStyle name="Millares 8 2 4 2 5 2" xfId="16326" xr:uid="{DB5FA730-6767-431D-AECD-C12602F24BDF}"/>
    <cellStyle name="Millares 8 2 4 2 5 2 2" xfId="51336" xr:uid="{80F31286-26BB-4D42-AA12-3E7F5763BB9F}"/>
    <cellStyle name="Millares 8 2 4 2 5 2 3" xfId="33831" xr:uid="{24BFF622-E1BA-4858-A513-82EB6CC99104}"/>
    <cellStyle name="Millares 8 2 4 2 5 3" xfId="42584" xr:uid="{E2E43DDB-5C5C-40EF-B7CF-A949B89B7411}"/>
    <cellStyle name="Millares 8 2 4 2 5 4" xfId="25079" xr:uid="{680466A9-8A9D-498A-9185-13647CD9FB2C}"/>
    <cellStyle name="Millares 8 2 4 2 6" xfId="11950" xr:uid="{AD1F818A-0956-488C-91C1-E0E13D37F85A}"/>
    <cellStyle name="Millares 8 2 4 2 6 2" xfId="46960" xr:uid="{60734D38-E079-4A70-9E06-D2045F87D25C}"/>
    <cellStyle name="Millares 8 2 4 2 6 3" xfId="29455" xr:uid="{E98C5F0A-2AA2-4E2C-AB4E-5279CFC9D32D}"/>
    <cellStyle name="Millares 8 2 4 2 7" xfId="38208" xr:uid="{CFDEDADB-FD9F-43D6-A353-A73BD74DE0FD}"/>
    <cellStyle name="Millares 8 2 4 2 8" xfId="20703" xr:uid="{9F4168EF-5711-40AE-AE3E-D2B9E7C1C9ED}"/>
    <cellStyle name="Millares 8 2 4 3" xfId="3467" xr:uid="{00000000-0005-0000-0000-0000BE1D0000}"/>
    <cellStyle name="Millares 8 2 4 3 2" xfId="4563" xr:uid="{00000000-0005-0000-0000-0000BF1D0000}"/>
    <cellStyle name="Millares 8 2 4 3 2 2" xfId="6752" xr:uid="{00000000-0005-0000-0000-0000C01D0000}"/>
    <cellStyle name="Millares 8 2 4 3 2 2 2" xfId="11129" xr:uid="{00000000-0005-0000-0000-0000C11D0000}"/>
    <cellStyle name="Millares 8 2 4 3 2 2 2 2" xfId="19882" xr:uid="{244FE206-B7EC-4CD8-95B8-0854DF0C6F27}"/>
    <cellStyle name="Millares 8 2 4 3 2 2 2 2 2" xfId="54892" xr:uid="{FDF27785-813B-4714-8F96-EF72E1C0C271}"/>
    <cellStyle name="Millares 8 2 4 3 2 2 2 2 3" xfId="37387" xr:uid="{8199116A-DFEB-44F6-A8BC-2C735CA867D6}"/>
    <cellStyle name="Millares 8 2 4 3 2 2 2 3" xfId="46140" xr:uid="{E6E38172-183E-47CB-AB7E-8ABC5E1652B2}"/>
    <cellStyle name="Millares 8 2 4 3 2 2 2 4" xfId="28635" xr:uid="{3DB77C2D-B73D-490A-823B-26D2BDD7F4DC}"/>
    <cellStyle name="Millares 8 2 4 3 2 2 3" xfId="15506" xr:uid="{3DA347A2-6D02-4EC5-BF2E-618EFE1278B1}"/>
    <cellStyle name="Millares 8 2 4 3 2 2 3 2" xfId="50516" xr:uid="{05A7FA6F-F758-4E70-B3A7-B9A8D7EE9791}"/>
    <cellStyle name="Millares 8 2 4 3 2 2 3 3" xfId="33011" xr:uid="{02220D10-A14D-438E-9FD9-E1681F3B4F0C}"/>
    <cellStyle name="Millares 8 2 4 3 2 2 4" xfId="41764" xr:uid="{99957711-0F4B-416A-8CE4-DBAD03B9024D}"/>
    <cellStyle name="Millares 8 2 4 3 2 2 5" xfId="24259" xr:uid="{3C3A677B-1C12-47D9-AAB3-5E806E7E0FC9}"/>
    <cellStyle name="Millares 8 2 4 3 2 3" xfId="8941" xr:uid="{00000000-0005-0000-0000-0000C21D0000}"/>
    <cellStyle name="Millares 8 2 4 3 2 3 2" xfId="17694" xr:uid="{DF6EBC21-5CB2-493D-97DF-883BC95AC53C}"/>
    <cellStyle name="Millares 8 2 4 3 2 3 2 2" xfId="52704" xr:uid="{0D8519F8-5C02-4DE0-8B59-E1496BC847B2}"/>
    <cellStyle name="Millares 8 2 4 3 2 3 2 3" xfId="35199" xr:uid="{D144AB41-CFF6-4425-9736-F7181C1B0995}"/>
    <cellStyle name="Millares 8 2 4 3 2 3 3" xfId="43952" xr:uid="{3D7492EA-F8D8-4E38-8F45-CAD4A0D3176D}"/>
    <cellStyle name="Millares 8 2 4 3 2 3 4" xfId="26447" xr:uid="{E45CF382-0D9C-40BE-B3DF-5327D3737A43}"/>
    <cellStyle name="Millares 8 2 4 3 2 4" xfId="13318" xr:uid="{3C59FB49-5A97-4FA0-AB98-4F0599659EE7}"/>
    <cellStyle name="Millares 8 2 4 3 2 4 2" xfId="48328" xr:uid="{C71E9387-C9E1-474E-869B-EBB6EBF48F8C}"/>
    <cellStyle name="Millares 8 2 4 3 2 4 3" xfId="30823" xr:uid="{253764B7-2563-4F2E-99BD-D5CFC3D93871}"/>
    <cellStyle name="Millares 8 2 4 3 2 5" xfId="39576" xr:uid="{0916DE5E-D69E-453F-B72E-C4BA546EAFC9}"/>
    <cellStyle name="Millares 8 2 4 3 2 6" xfId="22071" xr:uid="{2AD1CE91-D55B-44B2-85C8-4A9942E36B85}"/>
    <cellStyle name="Millares 8 2 4 3 3" xfId="5658" xr:uid="{00000000-0005-0000-0000-0000C31D0000}"/>
    <cellStyle name="Millares 8 2 4 3 3 2" xfId="10035" xr:uid="{00000000-0005-0000-0000-0000C41D0000}"/>
    <cellStyle name="Millares 8 2 4 3 3 2 2" xfId="18788" xr:uid="{DB218850-21F2-4C12-8D52-BDA2F846351B}"/>
    <cellStyle name="Millares 8 2 4 3 3 2 2 2" xfId="53798" xr:uid="{4FEC1AF0-CCA1-4382-B8C5-8960A939644F}"/>
    <cellStyle name="Millares 8 2 4 3 3 2 2 3" xfId="36293" xr:uid="{107A5FE3-8331-4DA1-ADF2-9099FA6B1503}"/>
    <cellStyle name="Millares 8 2 4 3 3 2 3" xfId="45046" xr:uid="{BE0EA854-2746-4EA5-9747-63EE11BFF26F}"/>
    <cellStyle name="Millares 8 2 4 3 3 2 4" xfId="27541" xr:uid="{E23A59FF-0390-4581-9CC9-DD7C79609CC6}"/>
    <cellStyle name="Millares 8 2 4 3 3 3" xfId="14412" xr:uid="{650CC0AD-1632-4207-A88E-EBFAF93D00A8}"/>
    <cellStyle name="Millares 8 2 4 3 3 3 2" xfId="49422" xr:uid="{C346CF0F-2C57-48BA-8EE8-D0F4D7E4C5B0}"/>
    <cellStyle name="Millares 8 2 4 3 3 3 3" xfId="31917" xr:uid="{E38B65C9-BB7F-4913-8E9D-ACCB9331C0D3}"/>
    <cellStyle name="Millares 8 2 4 3 3 4" xfId="40670" xr:uid="{40CD39F5-CC7E-4CA5-953A-B000C74C6D0A}"/>
    <cellStyle name="Millares 8 2 4 3 3 5" xfId="23165" xr:uid="{0BA123D1-F8E5-4A19-B4A8-2D8C4FC24306}"/>
    <cellStyle name="Millares 8 2 4 3 4" xfId="7847" xr:uid="{00000000-0005-0000-0000-0000C51D0000}"/>
    <cellStyle name="Millares 8 2 4 3 4 2" xfId="16600" xr:uid="{DD6C7B6F-70B5-4392-BE73-22BF735C22B1}"/>
    <cellStyle name="Millares 8 2 4 3 4 2 2" xfId="51610" xr:uid="{0B8B4F34-8BA4-45B0-A278-AB7EC22FC965}"/>
    <cellStyle name="Millares 8 2 4 3 4 2 3" xfId="34105" xr:uid="{F08623B1-04DA-4558-8027-03A791BD09F1}"/>
    <cellStyle name="Millares 8 2 4 3 4 3" xfId="42858" xr:uid="{3726C8CB-7D27-4942-B88E-2188DCE7D6C6}"/>
    <cellStyle name="Millares 8 2 4 3 4 4" xfId="25353" xr:uid="{98880225-94B5-4CD2-B387-648C0A98813B}"/>
    <cellStyle name="Millares 8 2 4 3 5" xfId="12224" xr:uid="{D6CF3D7F-65C8-4DDD-B3C8-AB118221F7BC}"/>
    <cellStyle name="Millares 8 2 4 3 5 2" xfId="47234" xr:uid="{96F8F09B-E74A-4B2A-935B-4665A6991BBA}"/>
    <cellStyle name="Millares 8 2 4 3 5 3" xfId="29729" xr:uid="{B7EF4124-753F-4E33-95B0-EFFAEFC2E32D}"/>
    <cellStyle name="Millares 8 2 4 3 6" xfId="38482" xr:uid="{2512600E-3FAC-4210-9D89-F581FDA96E84}"/>
    <cellStyle name="Millares 8 2 4 3 7" xfId="20977" xr:uid="{48BA79F7-8A97-4F6B-B4C5-EC7FA80688CF}"/>
    <cellStyle name="Millares 8 2 4 4" xfId="4015" xr:uid="{00000000-0005-0000-0000-0000C61D0000}"/>
    <cellStyle name="Millares 8 2 4 4 2" xfId="6204" xr:uid="{00000000-0005-0000-0000-0000C71D0000}"/>
    <cellStyle name="Millares 8 2 4 4 2 2" xfId="10581" xr:uid="{00000000-0005-0000-0000-0000C81D0000}"/>
    <cellStyle name="Millares 8 2 4 4 2 2 2" xfId="19334" xr:uid="{79017CB2-8212-4A38-B52D-D1DAD38289CF}"/>
    <cellStyle name="Millares 8 2 4 4 2 2 2 2" xfId="54344" xr:uid="{828D4D86-D507-448B-9BD0-CE2B9DAA17DA}"/>
    <cellStyle name="Millares 8 2 4 4 2 2 2 3" xfId="36839" xr:uid="{D31FC96C-1642-48D9-BECB-C7C50CD4669F}"/>
    <cellStyle name="Millares 8 2 4 4 2 2 3" xfId="45592" xr:uid="{F1D465C8-6232-48BE-9761-821E3A299931}"/>
    <cellStyle name="Millares 8 2 4 4 2 2 4" xfId="28087" xr:uid="{957A4BB4-7735-4EE2-B12C-9135BE29A90C}"/>
    <cellStyle name="Millares 8 2 4 4 2 3" xfId="14958" xr:uid="{DFDBBBC5-AD8D-498D-8B6C-D6FB6A51F9D8}"/>
    <cellStyle name="Millares 8 2 4 4 2 3 2" xfId="49968" xr:uid="{3969E6C7-3462-42AC-B8B2-561278420E82}"/>
    <cellStyle name="Millares 8 2 4 4 2 3 3" xfId="32463" xr:uid="{E71CBE8B-C01E-4ACD-B84C-600758044E76}"/>
    <cellStyle name="Millares 8 2 4 4 2 4" xfId="41216" xr:uid="{C9A04069-5167-4C7F-99A6-FAD63DC4C960}"/>
    <cellStyle name="Millares 8 2 4 4 2 5" xfId="23711" xr:uid="{235B79BF-98FF-4F6E-9941-4B8A19194372}"/>
    <cellStyle name="Millares 8 2 4 4 3" xfId="8393" xr:uid="{00000000-0005-0000-0000-0000C91D0000}"/>
    <cellStyle name="Millares 8 2 4 4 3 2" xfId="17146" xr:uid="{716714DC-B56E-48EA-8169-FF483702F466}"/>
    <cellStyle name="Millares 8 2 4 4 3 2 2" xfId="52156" xr:uid="{B3D6B23C-EDE5-491B-B8B2-0993E7CDF23A}"/>
    <cellStyle name="Millares 8 2 4 4 3 2 3" xfId="34651" xr:uid="{790F2CDC-1294-4672-B674-A99A2FB6DD83}"/>
    <cellStyle name="Millares 8 2 4 4 3 3" xfId="43404" xr:uid="{4BCB5B55-702F-45E4-A16C-BCCE43C6E1D6}"/>
    <cellStyle name="Millares 8 2 4 4 3 4" xfId="25899" xr:uid="{6EA29A75-CCA3-4A8E-BE1B-610A70237545}"/>
    <cellStyle name="Millares 8 2 4 4 4" xfId="12770" xr:uid="{604F46D4-1B09-4578-8CA3-165FE0679B41}"/>
    <cellStyle name="Millares 8 2 4 4 4 2" xfId="47780" xr:uid="{6FD2C1B6-9ABF-4BA2-90D9-F0F7ECC74687}"/>
    <cellStyle name="Millares 8 2 4 4 4 3" xfId="30275" xr:uid="{7677905E-E771-4775-A95C-3F20ADE9C06C}"/>
    <cellStyle name="Millares 8 2 4 4 5" xfId="39028" xr:uid="{73D3285C-911A-4EB2-A087-3B7D9A451043}"/>
    <cellStyle name="Millares 8 2 4 4 6" xfId="21523" xr:uid="{0CCEC6CE-B1FC-42F9-AD8B-4119FBA8C382}"/>
    <cellStyle name="Millares 8 2 4 5" xfId="5110" xr:uid="{00000000-0005-0000-0000-0000CA1D0000}"/>
    <cellStyle name="Millares 8 2 4 5 2" xfId="9487" xr:uid="{00000000-0005-0000-0000-0000CB1D0000}"/>
    <cellStyle name="Millares 8 2 4 5 2 2" xfId="18240" xr:uid="{E0ED1B22-3FA8-4C51-9534-8D2F05F9CBD5}"/>
    <cellStyle name="Millares 8 2 4 5 2 2 2" xfId="53250" xr:uid="{FAE6BDDD-8E5E-4770-9C76-2C8C3EAD9E0C}"/>
    <cellStyle name="Millares 8 2 4 5 2 2 3" xfId="35745" xr:uid="{736D46ED-5404-468F-97D3-D13931CF7AFD}"/>
    <cellStyle name="Millares 8 2 4 5 2 3" xfId="44498" xr:uid="{DD18F248-3DB7-4530-A231-B2A2910E4B24}"/>
    <cellStyle name="Millares 8 2 4 5 2 4" xfId="26993" xr:uid="{A49349E2-B771-4194-876C-6BBD88DD24C5}"/>
    <cellStyle name="Millares 8 2 4 5 3" xfId="13864" xr:uid="{49D967B3-7747-49DF-AF15-B6B42C449381}"/>
    <cellStyle name="Millares 8 2 4 5 3 2" xfId="48874" xr:uid="{6BD2E6E1-902B-4ACD-8CFC-E6265C089AB2}"/>
    <cellStyle name="Millares 8 2 4 5 3 3" xfId="31369" xr:uid="{6BC129DC-7C07-499F-AE29-5ED73D0C344B}"/>
    <cellStyle name="Millares 8 2 4 5 4" xfId="40122" xr:uid="{EA939EAF-8AB3-45DB-BF9F-B6552C0ADA40}"/>
    <cellStyle name="Millares 8 2 4 5 5" xfId="22617" xr:uid="{61974657-955C-447A-A025-6267015D2E11}"/>
    <cellStyle name="Millares 8 2 4 6" xfId="7299" xr:uid="{00000000-0005-0000-0000-0000CC1D0000}"/>
    <cellStyle name="Millares 8 2 4 6 2" xfId="16052" xr:uid="{176D6AF5-896C-4668-8642-C61A2B934F16}"/>
    <cellStyle name="Millares 8 2 4 6 2 2" xfId="51062" xr:uid="{3D67D050-3C36-4D62-A336-F084B8DA9823}"/>
    <cellStyle name="Millares 8 2 4 6 2 3" xfId="33557" xr:uid="{04E6B7AB-4016-4E00-B3F4-9959C15C68A5}"/>
    <cellStyle name="Millares 8 2 4 6 3" xfId="42310" xr:uid="{F1FCC362-0694-4B49-B930-037850306808}"/>
    <cellStyle name="Millares 8 2 4 6 4" xfId="24805" xr:uid="{177E395A-FC1F-4499-8D09-8E58DFE0479A}"/>
    <cellStyle name="Millares 8 2 4 7" xfId="11676" xr:uid="{BCC7B475-1925-4494-A216-E4F426E96B5F}"/>
    <cellStyle name="Millares 8 2 4 7 2" xfId="46686" xr:uid="{810C53C2-DD08-4844-8814-14EDD816F48B}"/>
    <cellStyle name="Millares 8 2 4 7 3" xfId="29181" xr:uid="{54F6A8EB-ACB3-4F72-8F5E-78AAEDAC2D3E}"/>
    <cellStyle name="Millares 8 2 4 8" xfId="37934" xr:uid="{267E7F2A-6C81-4228-AF66-59D9E6013139}"/>
    <cellStyle name="Millares 8 2 4 9" xfId="20429" xr:uid="{213D0FDB-8E55-4547-954C-8EDE10D1FCBB}"/>
    <cellStyle name="Millares 8 2 5" xfId="3138" xr:uid="{00000000-0005-0000-0000-0000CD1D0000}"/>
    <cellStyle name="Millares 8 2 5 2" xfId="3692" xr:uid="{00000000-0005-0000-0000-0000CE1D0000}"/>
    <cellStyle name="Millares 8 2 5 2 2" xfId="4788" xr:uid="{00000000-0005-0000-0000-0000CF1D0000}"/>
    <cellStyle name="Millares 8 2 5 2 2 2" xfId="6977" xr:uid="{00000000-0005-0000-0000-0000D01D0000}"/>
    <cellStyle name="Millares 8 2 5 2 2 2 2" xfId="11354" xr:uid="{00000000-0005-0000-0000-0000D11D0000}"/>
    <cellStyle name="Millares 8 2 5 2 2 2 2 2" xfId="20107" xr:uid="{7A11B757-2139-4AB1-AB02-365D418D05FA}"/>
    <cellStyle name="Millares 8 2 5 2 2 2 2 2 2" xfId="55117" xr:uid="{0F0C51FD-0078-4B12-9C57-FC0FE5DE2B9B}"/>
    <cellStyle name="Millares 8 2 5 2 2 2 2 2 3" xfId="37612" xr:uid="{4F8887FF-3E01-41B8-A063-84FCCF470F11}"/>
    <cellStyle name="Millares 8 2 5 2 2 2 2 3" xfId="46365" xr:uid="{90379074-6BDE-4F0E-B0CD-01D8825AFADD}"/>
    <cellStyle name="Millares 8 2 5 2 2 2 2 4" xfId="28860" xr:uid="{824F214F-74DD-46C9-AEAD-1A7C9F26B25B}"/>
    <cellStyle name="Millares 8 2 5 2 2 2 3" xfId="15731" xr:uid="{56FB6A4E-70B0-4CC4-876B-8B62B620A1AD}"/>
    <cellStyle name="Millares 8 2 5 2 2 2 3 2" xfId="50741" xr:uid="{3F766088-BD0B-4237-B4E6-A2AC343B072C}"/>
    <cellStyle name="Millares 8 2 5 2 2 2 3 3" xfId="33236" xr:uid="{3E99404A-7DA8-49A9-86B4-127093771F37}"/>
    <cellStyle name="Millares 8 2 5 2 2 2 4" xfId="41989" xr:uid="{2A78E229-FFB4-402A-A89A-286C016FD8A6}"/>
    <cellStyle name="Millares 8 2 5 2 2 2 5" xfId="24484" xr:uid="{03EAF402-2E1E-4233-BDF7-46E412F92B85}"/>
    <cellStyle name="Millares 8 2 5 2 2 3" xfId="9166" xr:uid="{00000000-0005-0000-0000-0000D21D0000}"/>
    <cellStyle name="Millares 8 2 5 2 2 3 2" xfId="17919" xr:uid="{9A88449B-0542-43CF-98E1-93B6F26B1530}"/>
    <cellStyle name="Millares 8 2 5 2 2 3 2 2" xfId="52929" xr:uid="{712E3A09-9F9A-4469-877A-1B52CB14FAF9}"/>
    <cellStyle name="Millares 8 2 5 2 2 3 2 3" xfId="35424" xr:uid="{9D0841A2-96AA-4910-A595-991484E0C38A}"/>
    <cellStyle name="Millares 8 2 5 2 2 3 3" xfId="44177" xr:uid="{630F630F-E146-450A-A2E6-C84AEF461412}"/>
    <cellStyle name="Millares 8 2 5 2 2 3 4" xfId="26672" xr:uid="{2C5EC4FC-2DBB-4BC7-9486-D5DD15D817E7}"/>
    <cellStyle name="Millares 8 2 5 2 2 4" xfId="13543" xr:uid="{13EBC1AA-1CC8-40F7-BDB2-6BE72EDACD7D}"/>
    <cellStyle name="Millares 8 2 5 2 2 4 2" xfId="48553" xr:uid="{55B52FA5-BAB4-449E-8BA8-899850CE6CA0}"/>
    <cellStyle name="Millares 8 2 5 2 2 4 3" xfId="31048" xr:uid="{4418EE28-A912-40A3-94C2-476F6F30A3B4}"/>
    <cellStyle name="Millares 8 2 5 2 2 5" xfId="39801" xr:uid="{F3A78595-F752-4CC0-B21B-BE63EC91159A}"/>
    <cellStyle name="Millares 8 2 5 2 2 6" xfId="22296" xr:uid="{81E7F58D-06D9-4E67-9499-204E8B1C0C6E}"/>
    <cellStyle name="Millares 8 2 5 2 3" xfId="5883" xr:uid="{00000000-0005-0000-0000-0000D31D0000}"/>
    <cellStyle name="Millares 8 2 5 2 3 2" xfId="10260" xr:uid="{00000000-0005-0000-0000-0000D41D0000}"/>
    <cellStyle name="Millares 8 2 5 2 3 2 2" xfId="19013" xr:uid="{24E54928-58B7-4A6E-A00A-366ED5CDCD0E}"/>
    <cellStyle name="Millares 8 2 5 2 3 2 2 2" xfId="54023" xr:uid="{89BE1631-B3A8-4239-9C52-0BE74B654D3B}"/>
    <cellStyle name="Millares 8 2 5 2 3 2 2 3" xfId="36518" xr:uid="{F0FF6F2D-A139-405A-819B-9A96D4194171}"/>
    <cellStyle name="Millares 8 2 5 2 3 2 3" xfId="45271" xr:uid="{8EBF1E04-74BC-4CC7-BF08-E1F06891C0B2}"/>
    <cellStyle name="Millares 8 2 5 2 3 2 4" xfId="27766" xr:uid="{F10841BA-8CA2-40F0-9ADE-08EB963C4ACB}"/>
    <cellStyle name="Millares 8 2 5 2 3 3" xfId="14637" xr:uid="{7523AA99-C5C9-46B7-A2C5-6DE6073C5BEC}"/>
    <cellStyle name="Millares 8 2 5 2 3 3 2" xfId="49647" xr:uid="{F8036089-D308-4890-AAE8-3EBB5350CF39}"/>
    <cellStyle name="Millares 8 2 5 2 3 3 3" xfId="32142" xr:uid="{0CF65391-8C06-4210-9FEA-AA94B765D0D9}"/>
    <cellStyle name="Millares 8 2 5 2 3 4" xfId="40895" xr:uid="{46AB653E-4046-40EB-BCA1-2FA050A45694}"/>
    <cellStyle name="Millares 8 2 5 2 3 5" xfId="23390" xr:uid="{283BE177-78BE-4892-8C9F-58C7C3C11E97}"/>
    <cellStyle name="Millares 8 2 5 2 4" xfId="8072" xr:uid="{00000000-0005-0000-0000-0000D51D0000}"/>
    <cellStyle name="Millares 8 2 5 2 4 2" xfId="16825" xr:uid="{BE3B585D-8CEB-44A2-AB5A-339CD02B046F}"/>
    <cellStyle name="Millares 8 2 5 2 4 2 2" xfId="51835" xr:uid="{E2C329E9-D063-4576-ABDA-E9485857D474}"/>
    <cellStyle name="Millares 8 2 5 2 4 2 3" xfId="34330" xr:uid="{C44ADD77-6F38-4951-BE5E-8D4F81E5B56A}"/>
    <cellStyle name="Millares 8 2 5 2 4 3" xfId="43083" xr:uid="{08BA336D-B4C6-4C9C-B744-2B4301A5F222}"/>
    <cellStyle name="Millares 8 2 5 2 4 4" xfId="25578" xr:uid="{69FC246C-004A-481D-961D-46D7C0F3D0F8}"/>
    <cellStyle name="Millares 8 2 5 2 5" xfId="12449" xr:uid="{45762CC5-1BDA-4378-8B07-9B25FAA29628}"/>
    <cellStyle name="Millares 8 2 5 2 5 2" xfId="47459" xr:uid="{1CAE2FAA-E53C-4592-B195-85819535B7F9}"/>
    <cellStyle name="Millares 8 2 5 2 5 3" xfId="29954" xr:uid="{3D3A1662-2475-44F7-9218-E5640D7F00A1}"/>
    <cellStyle name="Millares 8 2 5 2 6" xfId="38707" xr:uid="{BFB8B655-65C3-4612-AD83-F702822EDFB6}"/>
    <cellStyle name="Millares 8 2 5 2 7" xfId="21202" xr:uid="{95AED532-29C1-450D-802B-F3D83328CFBE}"/>
    <cellStyle name="Millares 8 2 5 3" xfId="4240" xr:uid="{00000000-0005-0000-0000-0000D61D0000}"/>
    <cellStyle name="Millares 8 2 5 3 2" xfId="6429" xr:uid="{00000000-0005-0000-0000-0000D71D0000}"/>
    <cellStyle name="Millares 8 2 5 3 2 2" xfId="10806" xr:uid="{00000000-0005-0000-0000-0000D81D0000}"/>
    <cellStyle name="Millares 8 2 5 3 2 2 2" xfId="19559" xr:uid="{D060B495-F96F-4005-AA00-CA19A5D78FCD}"/>
    <cellStyle name="Millares 8 2 5 3 2 2 2 2" xfId="54569" xr:uid="{E9A9D462-CE4C-4DA8-A148-2A9413C463F8}"/>
    <cellStyle name="Millares 8 2 5 3 2 2 2 3" xfId="37064" xr:uid="{8C06A7B7-53BA-467D-A0AF-E4851BDCD3E5}"/>
    <cellStyle name="Millares 8 2 5 3 2 2 3" xfId="45817" xr:uid="{EC56403B-98BF-4320-A9C8-12C94F405E1A}"/>
    <cellStyle name="Millares 8 2 5 3 2 2 4" xfId="28312" xr:uid="{BCC6660F-A8DA-40F9-9261-17767B98609B}"/>
    <cellStyle name="Millares 8 2 5 3 2 3" xfId="15183" xr:uid="{B4897E98-0C3C-43AC-BB08-CCD06ACF1E62}"/>
    <cellStyle name="Millares 8 2 5 3 2 3 2" xfId="50193" xr:uid="{C7625A85-53B3-4089-AB75-D0F4234B0B50}"/>
    <cellStyle name="Millares 8 2 5 3 2 3 3" xfId="32688" xr:uid="{DCBE0B20-9A86-4E88-A8A7-99424A5F59F2}"/>
    <cellStyle name="Millares 8 2 5 3 2 4" xfId="41441" xr:uid="{4D63DBC2-1838-4ABA-9C5E-B13945578CB0}"/>
    <cellStyle name="Millares 8 2 5 3 2 5" xfId="23936" xr:uid="{8C979452-53DA-4A21-BBEE-4CFE294454D2}"/>
    <cellStyle name="Millares 8 2 5 3 3" xfId="8618" xr:uid="{00000000-0005-0000-0000-0000D91D0000}"/>
    <cellStyle name="Millares 8 2 5 3 3 2" xfId="17371" xr:uid="{711204F1-500F-4E90-A45F-23049CB70D65}"/>
    <cellStyle name="Millares 8 2 5 3 3 2 2" xfId="52381" xr:uid="{1DC56E0C-FC61-4A14-A5F2-244407B88A39}"/>
    <cellStyle name="Millares 8 2 5 3 3 2 3" xfId="34876" xr:uid="{4B6218BE-D9A2-4776-A403-F16277B99877}"/>
    <cellStyle name="Millares 8 2 5 3 3 3" xfId="43629" xr:uid="{DEAA0DFA-B55D-4C5A-942F-2C6D683214D3}"/>
    <cellStyle name="Millares 8 2 5 3 3 4" xfId="26124" xr:uid="{0D476279-ECC6-4F05-9735-7E8D616AABA9}"/>
    <cellStyle name="Millares 8 2 5 3 4" xfId="12995" xr:uid="{3FDD2E63-214B-4D15-AB59-9DC0C836E1AC}"/>
    <cellStyle name="Millares 8 2 5 3 4 2" xfId="48005" xr:uid="{4D2D9140-343C-42EA-9C59-BA837D677210}"/>
    <cellStyle name="Millares 8 2 5 3 4 3" xfId="30500" xr:uid="{6E185BEA-E504-444A-964C-66CBF1DE289F}"/>
    <cellStyle name="Millares 8 2 5 3 5" xfId="39253" xr:uid="{2C822CC8-77C2-41A0-9AF4-DC4138A2E156}"/>
    <cellStyle name="Millares 8 2 5 3 6" xfId="21748" xr:uid="{78DCD53B-6255-4A5C-8AD7-7A5B1A98B79B}"/>
    <cellStyle name="Millares 8 2 5 4" xfId="5335" xr:uid="{00000000-0005-0000-0000-0000DA1D0000}"/>
    <cellStyle name="Millares 8 2 5 4 2" xfId="9712" xr:uid="{00000000-0005-0000-0000-0000DB1D0000}"/>
    <cellStyle name="Millares 8 2 5 4 2 2" xfId="18465" xr:uid="{7C8BA97B-F15C-4114-8412-16D1E3F8B07C}"/>
    <cellStyle name="Millares 8 2 5 4 2 2 2" xfId="53475" xr:uid="{05569DE3-1245-418F-86E3-7EFBE452953B}"/>
    <cellStyle name="Millares 8 2 5 4 2 2 3" xfId="35970" xr:uid="{DD891B86-10F7-492D-8CE4-6AC528AA93E9}"/>
    <cellStyle name="Millares 8 2 5 4 2 3" xfId="44723" xr:uid="{05C15DEB-A9B8-44FB-8FE2-03D2FAA1CA25}"/>
    <cellStyle name="Millares 8 2 5 4 2 4" xfId="27218" xr:uid="{64A24946-D3D7-40F7-A3EA-619F72155552}"/>
    <cellStyle name="Millares 8 2 5 4 3" xfId="14089" xr:uid="{81B9AE5E-00BF-4911-9B99-5DFFDC2D911C}"/>
    <cellStyle name="Millares 8 2 5 4 3 2" xfId="49099" xr:uid="{B748CFF5-A5FF-4C1B-8402-441E3058A3DD}"/>
    <cellStyle name="Millares 8 2 5 4 3 3" xfId="31594" xr:uid="{8DC78DF0-F30A-45A1-B202-80860F7281C3}"/>
    <cellStyle name="Millares 8 2 5 4 4" xfId="40347" xr:uid="{B9D8A826-C339-424C-9251-A2E0EF591320}"/>
    <cellStyle name="Millares 8 2 5 4 5" xfId="22842" xr:uid="{0049762B-E25E-4B03-8176-C197A510D312}"/>
    <cellStyle name="Millares 8 2 5 5" xfId="7524" xr:uid="{00000000-0005-0000-0000-0000DC1D0000}"/>
    <cellStyle name="Millares 8 2 5 5 2" xfId="16277" xr:uid="{022B0F28-550C-404D-8DB1-7339D104EF8C}"/>
    <cellStyle name="Millares 8 2 5 5 2 2" xfId="51287" xr:uid="{C94776E0-64B4-4D96-B61B-4997F18B9C23}"/>
    <cellStyle name="Millares 8 2 5 5 2 3" xfId="33782" xr:uid="{93C73E0C-6785-4587-A9E1-BC8E52BB6824}"/>
    <cellStyle name="Millares 8 2 5 5 3" xfId="42535" xr:uid="{75AE52E4-71A1-4F15-A229-5C90E703E41C}"/>
    <cellStyle name="Millares 8 2 5 5 4" xfId="25030" xr:uid="{7D4BCE44-49FB-46BC-813B-64411BECE725}"/>
    <cellStyle name="Millares 8 2 5 6" xfId="11901" xr:uid="{EB371762-FE7F-4DE7-B70F-C91C513295A7}"/>
    <cellStyle name="Millares 8 2 5 6 2" xfId="46911" xr:uid="{548E74AD-57FD-4AC0-B127-DA8B8692FEC1}"/>
    <cellStyle name="Millares 8 2 5 6 3" xfId="29406" xr:uid="{63122B01-E819-4464-ABA3-6FAC298C2E52}"/>
    <cellStyle name="Millares 8 2 5 7" xfId="38159" xr:uid="{49CC05D0-043C-454A-B0E6-1142413F5D0B}"/>
    <cellStyle name="Millares 8 2 5 8" xfId="20654" xr:uid="{79510D55-80C7-4534-8474-05728AFF08E7}"/>
    <cellStyle name="Millares 8 2 6" xfId="3417" xr:uid="{00000000-0005-0000-0000-0000DD1D0000}"/>
    <cellStyle name="Millares 8 2 6 2" xfId="4514" xr:uid="{00000000-0005-0000-0000-0000DE1D0000}"/>
    <cellStyle name="Millares 8 2 6 2 2" xfId="6703" xr:uid="{00000000-0005-0000-0000-0000DF1D0000}"/>
    <cellStyle name="Millares 8 2 6 2 2 2" xfId="11080" xr:uid="{00000000-0005-0000-0000-0000E01D0000}"/>
    <cellStyle name="Millares 8 2 6 2 2 2 2" xfId="19833" xr:uid="{5BE4CB08-3EA2-4D8C-80BF-2C57CF426B20}"/>
    <cellStyle name="Millares 8 2 6 2 2 2 2 2" xfId="54843" xr:uid="{66A63B59-0DF7-4D20-86DF-CCCF6DAC1161}"/>
    <cellStyle name="Millares 8 2 6 2 2 2 2 3" xfId="37338" xr:uid="{4068C482-B06A-4607-AFFD-5530B7570A76}"/>
    <cellStyle name="Millares 8 2 6 2 2 2 3" xfId="46091" xr:uid="{DA7F6228-215E-4245-B9A3-DD4412FD7585}"/>
    <cellStyle name="Millares 8 2 6 2 2 2 4" xfId="28586" xr:uid="{0F57E32E-2F51-4CBE-BAA1-B3CB858F35CE}"/>
    <cellStyle name="Millares 8 2 6 2 2 3" xfId="15457" xr:uid="{D1529CB4-D604-46C0-80C8-5C0CCA85F96E}"/>
    <cellStyle name="Millares 8 2 6 2 2 3 2" xfId="50467" xr:uid="{23D3DC37-A455-4C30-A72F-26BE3B2FEF33}"/>
    <cellStyle name="Millares 8 2 6 2 2 3 3" xfId="32962" xr:uid="{8FA69931-6651-4ADC-A8D7-377EFDAE5BBF}"/>
    <cellStyle name="Millares 8 2 6 2 2 4" xfId="41715" xr:uid="{02AC9BB1-6981-4191-A093-E9395B0923BE}"/>
    <cellStyle name="Millares 8 2 6 2 2 5" xfId="24210" xr:uid="{6294908C-4CB2-4CD1-B3D3-F619F32B400E}"/>
    <cellStyle name="Millares 8 2 6 2 3" xfId="8892" xr:uid="{00000000-0005-0000-0000-0000E11D0000}"/>
    <cellStyle name="Millares 8 2 6 2 3 2" xfId="17645" xr:uid="{CFC7B3F3-C309-404A-9F26-5C8724807CF6}"/>
    <cellStyle name="Millares 8 2 6 2 3 2 2" xfId="52655" xr:uid="{6E6A8907-8565-4E57-9A8A-1C32B1502E6B}"/>
    <cellStyle name="Millares 8 2 6 2 3 2 3" xfId="35150" xr:uid="{5BF715A9-38F2-4C8D-B254-67E336E5D3C7}"/>
    <cellStyle name="Millares 8 2 6 2 3 3" xfId="43903" xr:uid="{B666E21E-3BD6-4328-90EC-8AEDAE3E7CF8}"/>
    <cellStyle name="Millares 8 2 6 2 3 4" xfId="26398" xr:uid="{0582B53E-AFF9-4C19-B792-00CD326836A2}"/>
    <cellStyle name="Millares 8 2 6 2 4" xfId="13269" xr:uid="{C5B232DD-DFC5-4B2F-9C16-EB74FCAEB3FB}"/>
    <cellStyle name="Millares 8 2 6 2 4 2" xfId="48279" xr:uid="{5CF85B41-2D04-4821-A7E4-3EA4A90A7715}"/>
    <cellStyle name="Millares 8 2 6 2 4 3" xfId="30774" xr:uid="{C1CBA840-9448-4FEA-B5F6-9B89480AC567}"/>
    <cellStyle name="Millares 8 2 6 2 5" xfId="39527" xr:uid="{2AA911DE-E4B1-47B3-AB82-8EB713D6F96B}"/>
    <cellStyle name="Millares 8 2 6 2 6" xfId="22022" xr:uid="{A4A65C6F-017C-4C80-AB19-818621ABE527}"/>
    <cellStyle name="Millares 8 2 6 3" xfId="5609" xr:uid="{00000000-0005-0000-0000-0000E21D0000}"/>
    <cellStyle name="Millares 8 2 6 3 2" xfId="9986" xr:uid="{00000000-0005-0000-0000-0000E31D0000}"/>
    <cellStyle name="Millares 8 2 6 3 2 2" xfId="18739" xr:uid="{3D8B9508-3ECF-4800-8C04-CE41821AF19B}"/>
    <cellStyle name="Millares 8 2 6 3 2 2 2" xfId="53749" xr:uid="{CDB4980F-F3A0-4D30-9ED2-09B6CE717EFD}"/>
    <cellStyle name="Millares 8 2 6 3 2 2 3" xfId="36244" xr:uid="{70C70F7D-3D22-4E06-84C9-FE94C33E375C}"/>
    <cellStyle name="Millares 8 2 6 3 2 3" xfId="44997" xr:uid="{C76197F6-DE2E-483D-9D99-27836D10A668}"/>
    <cellStyle name="Millares 8 2 6 3 2 4" xfId="27492" xr:uid="{97D4D290-1A07-4AF4-A4EE-DBEF9AAC58BF}"/>
    <cellStyle name="Millares 8 2 6 3 3" xfId="14363" xr:uid="{CB16BF19-C1AE-4B3C-A968-97758933703E}"/>
    <cellStyle name="Millares 8 2 6 3 3 2" xfId="49373" xr:uid="{E54E7006-04EE-4B47-84CC-67D93AC655E9}"/>
    <cellStyle name="Millares 8 2 6 3 3 3" xfId="31868" xr:uid="{54AA1F4C-A305-4D56-A1BF-1FA2B9367558}"/>
    <cellStyle name="Millares 8 2 6 3 4" xfId="40621" xr:uid="{093F00C3-FB22-4A17-B81E-DB2C4FB6DE4C}"/>
    <cellStyle name="Millares 8 2 6 3 5" xfId="23116" xr:uid="{B4BEEE9E-7CFF-4D78-A483-B9AA130CACCB}"/>
    <cellStyle name="Millares 8 2 6 4" xfId="7798" xr:uid="{00000000-0005-0000-0000-0000E41D0000}"/>
    <cellStyle name="Millares 8 2 6 4 2" xfId="16551" xr:uid="{52F7D466-7689-4D6E-A513-191474CBEE91}"/>
    <cellStyle name="Millares 8 2 6 4 2 2" xfId="51561" xr:uid="{98F2C4FB-5EB7-4CBD-B5C1-92F8AB6B80E7}"/>
    <cellStyle name="Millares 8 2 6 4 2 3" xfId="34056" xr:uid="{EF03E68D-7225-48F6-BA40-0EE209439C11}"/>
    <cellStyle name="Millares 8 2 6 4 3" xfId="42809" xr:uid="{7A24F31A-66F1-4EB8-A44B-619FEA3D0CFD}"/>
    <cellStyle name="Millares 8 2 6 4 4" xfId="25304" xr:uid="{851B7A75-B1D6-4D94-9E70-A9483D9668DC}"/>
    <cellStyle name="Millares 8 2 6 5" xfId="12175" xr:uid="{58930393-2BC0-4515-9E3B-46A48F2D2BBE}"/>
    <cellStyle name="Millares 8 2 6 5 2" xfId="47185" xr:uid="{94B0302F-6A69-4580-8CB3-149EF516D6C3}"/>
    <cellStyle name="Millares 8 2 6 5 3" xfId="29680" xr:uid="{B2D1BD18-6086-4205-9EE8-59CBFBE50B5D}"/>
    <cellStyle name="Millares 8 2 6 6" xfId="38433" xr:uid="{BD8CF648-EA3F-4068-B759-4DBA789EEE70}"/>
    <cellStyle name="Millares 8 2 6 7" xfId="20928" xr:uid="{54D67D52-B995-4EAD-AB76-CC126B2290D9}"/>
    <cellStyle name="Millares 8 2 7" xfId="3967" xr:uid="{00000000-0005-0000-0000-0000E51D0000}"/>
    <cellStyle name="Millares 8 2 7 2" xfId="6156" xr:uid="{00000000-0005-0000-0000-0000E61D0000}"/>
    <cellStyle name="Millares 8 2 7 2 2" xfId="10533" xr:uid="{00000000-0005-0000-0000-0000E71D0000}"/>
    <cellStyle name="Millares 8 2 7 2 2 2" xfId="19286" xr:uid="{2B4CC041-E85C-4933-B14D-D24E67C88894}"/>
    <cellStyle name="Millares 8 2 7 2 2 2 2" xfId="54296" xr:uid="{D0C63472-A53E-499C-AF5C-93083F25BFF2}"/>
    <cellStyle name="Millares 8 2 7 2 2 2 3" xfId="36791" xr:uid="{3156256C-3948-40A4-BE10-90200EFDD195}"/>
    <cellStyle name="Millares 8 2 7 2 2 3" xfId="45544" xr:uid="{F8AEE269-5327-4A1A-8D85-109D876099F6}"/>
    <cellStyle name="Millares 8 2 7 2 2 4" xfId="28039" xr:uid="{10814393-136A-4326-9B66-4CE967410362}"/>
    <cellStyle name="Millares 8 2 7 2 3" xfId="14910" xr:uid="{B63FE98E-952C-48CA-B14F-09B4A1A5CB3E}"/>
    <cellStyle name="Millares 8 2 7 2 3 2" xfId="49920" xr:uid="{F5F1FF0D-598E-496B-AC53-C5F62CA5EF7B}"/>
    <cellStyle name="Millares 8 2 7 2 3 3" xfId="32415" xr:uid="{C83BA56C-9F41-4DB3-8946-0A4C8E3D8A8F}"/>
    <cellStyle name="Millares 8 2 7 2 4" xfId="41168" xr:uid="{B476E2E8-1EA3-49A4-BE02-D4516530D76B}"/>
    <cellStyle name="Millares 8 2 7 2 5" xfId="23663" xr:uid="{9DEB8D7F-C0D9-45C6-AE43-CCFCC096174C}"/>
    <cellStyle name="Millares 8 2 7 3" xfId="8345" xr:uid="{00000000-0005-0000-0000-0000E81D0000}"/>
    <cellStyle name="Millares 8 2 7 3 2" xfId="17098" xr:uid="{03C3EFC2-4AB0-425B-AF18-D2DD6A47F56A}"/>
    <cellStyle name="Millares 8 2 7 3 2 2" xfId="52108" xr:uid="{A15C440B-111F-489F-81C5-6D70B3461C51}"/>
    <cellStyle name="Millares 8 2 7 3 2 3" xfId="34603" xr:uid="{DF7F0CEB-67AC-4122-8E6E-2DEEB7ADF9A1}"/>
    <cellStyle name="Millares 8 2 7 3 3" xfId="43356" xr:uid="{297B2085-0786-49C8-B11A-4694AA1CA2C0}"/>
    <cellStyle name="Millares 8 2 7 3 4" xfId="25851" xr:uid="{7F506897-5206-4ED0-AE91-1A23250E42DA}"/>
    <cellStyle name="Millares 8 2 7 4" xfId="12722" xr:uid="{B0148578-CA89-4F4B-9021-D2FCBFD4D1A1}"/>
    <cellStyle name="Millares 8 2 7 4 2" xfId="47732" xr:uid="{2354C136-3A1B-4CCC-9FF6-DF9698484525}"/>
    <cellStyle name="Millares 8 2 7 4 3" xfId="30227" xr:uid="{F23DBBB3-B585-4D02-BB2E-3C47CEF18FEF}"/>
    <cellStyle name="Millares 8 2 7 5" xfId="38980" xr:uid="{BCCA77F2-125F-4A8B-89F4-815364994794}"/>
    <cellStyle name="Millares 8 2 7 6" xfId="21475" xr:uid="{7FDCCE26-0F7C-4B2B-86B2-5C5EBEAEA882}"/>
    <cellStyle name="Millares 8 2 8" xfId="5062" xr:uid="{00000000-0005-0000-0000-0000E91D0000}"/>
    <cellStyle name="Millares 8 2 8 2" xfId="9439" xr:uid="{00000000-0005-0000-0000-0000EA1D0000}"/>
    <cellStyle name="Millares 8 2 8 2 2" xfId="18192" xr:uid="{25945F85-377C-482B-8147-DA3432F8983A}"/>
    <cellStyle name="Millares 8 2 8 2 2 2" xfId="53202" xr:uid="{F7FAB3BB-2FE6-45A6-878E-CFA1C712721D}"/>
    <cellStyle name="Millares 8 2 8 2 2 3" xfId="35697" xr:uid="{A32CD7EB-FD99-4953-8EEE-47F715A6D4BA}"/>
    <cellStyle name="Millares 8 2 8 2 3" xfId="44450" xr:uid="{574AA951-41AC-4DBF-B8ED-E9CBE61C1611}"/>
    <cellStyle name="Millares 8 2 8 2 4" xfId="26945" xr:uid="{EE9DD9D1-DE53-4CDA-A1D9-48C206CA3320}"/>
    <cellStyle name="Millares 8 2 8 3" xfId="13816" xr:uid="{9692AA92-3532-43B9-80B4-A45A6607721C}"/>
    <cellStyle name="Millares 8 2 8 3 2" xfId="48826" xr:uid="{F238B5E3-E99A-4F58-A579-A272B1D90194}"/>
    <cellStyle name="Millares 8 2 8 3 3" xfId="31321" xr:uid="{D4C25DB5-2DF3-45BE-BC49-2DDDD50718D2}"/>
    <cellStyle name="Millares 8 2 8 4" xfId="40074" xr:uid="{42C5CE23-C30C-4864-9B8B-D77FAA39A351}"/>
    <cellStyle name="Millares 8 2 8 5" xfId="22569" xr:uid="{E8AD0EBC-81C4-4494-B04B-F822321DEF30}"/>
    <cellStyle name="Millares 8 2 9" xfId="7251" xr:uid="{00000000-0005-0000-0000-0000EB1D0000}"/>
    <cellStyle name="Millares 8 2 9 2" xfId="16004" xr:uid="{78B010F3-2970-44EA-9E05-015B21E934A3}"/>
    <cellStyle name="Millares 8 2 9 2 2" xfId="51014" xr:uid="{9DD103A1-6645-48B9-AAAA-B64D7088A715}"/>
    <cellStyle name="Millares 8 2 9 2 3" xfId="33509" xr:uid="{CD1D4F42-CE3E-4F19-9D8B-BC2699B4F24F}"/>
    <cellStyle name="Millares 8 2 9 3" xfId="42262" xr:uid="{A2DAA6B0-D832-4865-86CD-E24156B4516E}"/>
    <cellStyle name="Millares 8 2 9 4" xfId="24757" xr:uid="{E25A5B94-472C-48E5-816D-54F7F4CDB2A5}"/>
    <cellStyle name="Millares 8 3" xfId="2966" xr:uid="{00000000-0005-0000-0000-0000EC1D0000}"/>
    <cellStyle name="Millares 8 3 10" xfId="20483" xr:uid="{B2A07C80-09BB-46A9-A204-33EB5FC657A1}"/>
    <cellStyle name="Millares 8 3 2" xfId="3078" xr:uid="{00000000-0005-0000-0000-0000ED1D0000}"/>
    <cellStyle name="Millares 8 3 2 2" xfId="3354" xr:uid="{00000000-0005-0000-0000-0000EE1D0000}"/>
    <cellStyle name="Millares 8 3 2 2 2" xfId="3907" xr:uid="{00000000-0005-0000-0000-0000EF1D0000}"/>
    <cellStyle name="Millares 8 3 2 2 2 2" xfId="5003" xr:uid="{00000000-0005-0000-0000-0000F01D0000}"/>
    <cellStyle name="Millares 8 3 2 2 2 2 2" xfId="7192" xr:uid="{00000000-0005-0000-0000-0000F11D0000}"/>
    <cellStyle name="Millares 8 3 2 2 2 2 2 2" xfId="11569" xr:uid="{00000000-0005-0000-0000-0000F21D0000}"/>
    <cellStyle name="Millares 8 3 2 2 2 2 2 2 2" xfId="20322" xr:uid="{FC788457-3F98-4556-932D-E8DBEC26AB90}"/>
    <cellStyle name="Millares 8 3 2 2 2 2 2 2 2 2" xfId="55332" xr:uid="{8ED7796A-8B8B-4895-9337-CF24CBCC9F65}"/>
    <cellStyle name="Millares 8 3 2 2 2 2 2 2 2 3" xfId="37827" xr:uid="{2C1D9E69-C510-4C0E-85B4-4D39B443DF01}"/>
    <cellStyle name="Millares 8 3 2 2 2 2 2 2 3" xfId="46580" xr:uid="{DDD0F107-3A79-4C54-BF99-360CD07F7580}"/>
    <cellStyle name="Millares 8 3 2 2 2 2 2 2 4" xfId="29075" xr:uid="{4D04E50B-D61B-4700-B246-8EDC9AC9050B}"/>
    <cellStyle name="Millares 8 3 2 2 2 2 2 3" xfId="15946" xr:uid="{E4674111-46BE-42F7-B752-65E8E6EDAF67}"/>
    <cellStyle name="Millares 8 3 2 2 2 2 2 3 2" xfId="50956" xr:uid="{D2C1C662-3647-4670-9998-9BF1CDC23BA8}"/>
    <cellStyle name="Millares 8 3 2 2 2 2 2 3 3" xfId="33451" xr:uid="{4A28657B-61F7-439B-AA62-3D25DD0C774C}"/>
    <cellStyle name="Millares 8 3 2 2 2 2 2 4" xfId="42204" xr:uid="{A5779FBD-0331-4135-A415-0652D9C983B1}"/>
    <cellStyle name="Millares 8 3 2 2 2 2 2 5" xfId="24699" xr:uid="{6035433C-4D76-4D54-AA91-67935379619E}"/>
    <cellStyle name="Millares 8 3 2 2 2 2 3" xfId="9381" xr:uid="{00000000-0005-0000-0000-0000F31D0000}"/>
    <cellStyle name="Millares 8 3 2 2 2 2 3 2" xfId="18134" xr:uid="{55415563-E4E5-4283-B192-AC68172C2042}"/>
    <cellStyle name="Millares 8 3 2 2 2 2 3 2 2" xfId="53144" xr:uid="{29A94506-625A-4AD3-BA2D-B5E02035C96D}"/>
    <cellStyle name="Millares 8 3 2 2 2 2 3 2 3" xfId="35639" xr:uid="{7E6DF54A-0F1E-4A3C-B268-225F998BE339}"/>
    <cellStyle name="Millares 8 3 2 2 2 2 3 3" xfId="44392" xr:uid="{75C7DFF6-3F8D-4C54-9D55-58D9B0F364ED}"/>
    <cellStyle name="Millares 8 3 2 2 2 2 3 4" xfId="26887" xr:uid="{D4875F2E-5E52-425B-BC22-E93FC99C5757}"/>
    <cellStyle name="Millares 8 3 2 2 2 2 4" xfId="13758" xr:uid="{E3277733-34BD-4E66-B5ED-41ACEEC48860}"/>
    <cellStyle name="Millares 8 3 2 2 2 2 4 2" xfId="48768" xr:uid="{D3E4AD42-A076-45EA-B4EC-9A483002C8F3}"/>
    <cellStyle name="Millares 8 3 2 2 2 2 4 3" xfId="31263" xr:uid="{91FB468F-9F7D-4864-AB8E-4C1F9C660CCB}"/>
    <cellStyle name="Millares 8 3 2 2 2 2 5" xfId="40016" xr:uid="{D73E4B37-885A-4AF0-A923-774B2954DD0C}"/>
    <cellStyle name="Millares 8 3 2 2 2 2 6" xfId="22511" xr:uid="{2046B99A-2106-40FB-B406-BFA00FDC46BF}"/>
    <cellStyle name="Millares 8 3 2 2 2 3" xfId="6098" xr:uid="{00000000-0005-0000-0000-0000F41D0000}"/>
    <cellStyle name="Millares 8 3 2 2 2 3 2" xfId="10475" xr:uid="{00000000-0005-0000-0000-0000F51D0000}"/>
    <cellStyle name="Millares 8 3 2 2 2 3 2 2" xfId="19228" xr:uid="{4B8FF73E-6FCA-42F4-A322-0A15BCD6576A}"/>
    <cellStyle name="Millares 8 3 2 2 2 3 2 2 2" xfId="54238" xr:uid="{31D44122-183D-469C-832A-7C4796C36986}"/>
    <cellStyle name="Millares 8 3 2 2 2 3 2 2 3" xfId="36733" xr:uid="{6524F6A6-B812-459F-A8CF-341F2EC96505}"/>
    <cellStyle name="Millares 8 3 2 2 2 3 2 3" xfId="45486" xr:uid="{E6D07BE0-5E53-4B75-9C93-8BB281BF1637}"/>
    <cellStyle name="Millares 8 3 2 2 2 3 2 4" xfId="27981" xr:uid="{0955104B-5FEA-41B8-BF32-5DDA0E9C6F83}"/>
    <cellStyle name="Millares 8 3 2 2 2 3 3" xfId="14852" xr:uid="{A0F50067-EC76-491C-BA65-07242A792AD9}"/>
    <cellStyle name="Millares 8 3 2 2 2 3 3 2" xfId="49862" xr:uid="{C22B0DFC-E5E3-48D4-80D3-82CC7D45BAF4}"/>
    <cellStyle name="Millares 8 3 2 2 2 3 3 3" xfId="32357" xr:uid="{CDCCF237-BA37-4328-8C5C-D60F4D4C4E6E}"/>
    <cellStyle name="Millares 8 3 2 2 2 3 4" xfId="41110" xr:uid="{BF74EAE9-897E-4E88-AC14-330C0010EED6}"/>
    <cellStyle name="Millares 8 3 2 2 2 3 5" xfId="23605" xr:uid="{5E266A39-4CCB-4DC7-AE1B-7E08328FF524}"/>
    <cellStyle name="Millares 8 3 2 2 2 4" xfId="8287" xr:uid="{00000000-0005-0000-0000-0000F61D0000}"/>
    <cellStyle name="Millares 8 3 2 2 2 4 2" xfId="17040" xr:uid="{9A6ECAFF-0763-4685-96B5-0B403AF71837}"/>
    <cellStyle name="Millares 8 3 2 2 2 4 2 2" xfId="52050" xr:uid="{D0F87488-05E9-4CCA-93BB-36B648F25815}"/>
    <cellStyle name="Millares 8 3 2 2 2 4 2 3" xfId="34545" xr:uid="{C9450F55-5D46-4C5C-A61E-A9EEA1CB9ADF}"/>
    <cellStyle name="Millares 8 3 2 2 2 4 3" xfId="43298" xr:uid="{12874BC8-465A-4537-85D7-A559B820A4E8}"/>
    <cellStyle name="Millares 8 3 2 2 2 4 4" xfId="25793" xr:uid="{EBF1A9DC-485F-4501-9540-BB0D95B71802}"/>
    <cellStyle name="Millares 8 3 2 2 2 5" xfId="12664" xr:uid="{89881A35-F47B-4684-AE5E-EE6F4446D99C}"/>
    <cellStyle name="Millares 8 3 2 2 2 5 2" xfId="47674" xr:uid="{CE7EEB78-F874-401A-B6FD-FC0D26B46EB8}"/>
    <cellStyle name="Millares 8 3 2 2 2 5 3" xfId="30169" xr:uid="{106EE0C4-68D2-4696-9ED6-3DC927815DE0}"/>
    <cellStyle name="Millares 8 3 2 2 2 6" xfId="38922" xr:uid="{CA9A5F76-2409-485E-AF4B-6C5685A11982}"/>
    <cellStyle name="Millares 8 3 2 2 2 7" xfId="21417" xr:uid="{5FE2CBC0-FEE2-4410-ADFA-0F0928F21106}"/>
    <cellStyle name="Millares 8 3 2 2 3" xfId="4455" xr:uid="{00000000-0005-0000-0000-0000F71D0000}"/>
    <cellStyle name="Millares 8 3 2 2 3 2" xfId="6644" xr:uid="{00000000-0005-0000-0000-0000F81D0000}"/>
    <cellStyle name="Millares 8 3 2 2 3 2 2" xfId="11021" xr:uid="{00000000-0005-0000-0000-0000F91D0000}"/>
    <cellStyle name="Millares 8 3 2 2 3 2 2 2" xfId="19774" xr:uid="{3BA34B73-502A-417E-8A14-D898B98383E2}"/>
    <cellStyle name="Millares 8 3 2 2 3 2 2 2 2" xfId="54784" xr:uid="{B9B5BC35-9FDD-4ABB-A680-AEE0784B8CB9}"/>
    <cellStyle name="Millares 8 3 2 2 3 2 2 2 3" xfId="37279" xr:uid="{93A86EB3-90CF-4032-931E-393A9EDB9A60}"/>
    <cellStyle name="Millares 8 3 2 2 3 2 2 3" xfId="46032" xr:uid="{C2AFD39B-21DF-4686-9CD2-6156EAA1B1BD}"/>
    <cellStyle name="Millares 8 3 2 2 3 2 2 4" xfId="28527" xr:uid="{CCA0C66E-2A08-4A16-8C71-6298646F5C38}"/>
    <cellStyle name="Millares 8 3 2 2 3 2 3" xfId="15398" xr:uid="{D6A8DB86-E7DC-45FC-8CCB-B10F99AF697F}"/>
    <cellStyle name="Millares 8 3 2 2 3 2 3 2" xfId="50408" xr:uid="{25DEAD29-1FCA-4A84-A2F1-4D05DA785F6F}"/>
    <cellStyle name="Millares 8 3 2 2 3 2 3 3" xfId="32903" xr:uid="{7E657528-4173-45F9-9E67-4ED15B5DE951}"/>
    <cellStyle name="Millares 8 3 2 2 3 2 4" xfId="41656" xr:uid="{B6B059D6-531C-465B-B75F-5257DE86E873}"/>
    <cellStyle name="Millares 8 3 2 2 3 2 5" xfId="24151" xr:uid="{7DFE3E9E-8E35-4EDA-9E19-96D4BEDCFFFB}"/>
    <cellStyle name="Millares 8 3 2 2 3 3" xfId="8833" xr:uid="{00000000-0005-0000-0000-0000FA1D0000}"/>
    <cellStyle name="Millares 8 3 2 2 3 3 2" xfId="17586" xr:uid="{77CAF9CA-610E-46FA-9120-7A6AC8D5CCBE}"/>
    <cellStyle name="Millares 8 3 2 2 3 3 2 2" xfId="52596" xr:uid="{5A631F09-21CE-4727-B788-5BF4FD8DD6EA}"/>
    <cellStyle name="Millares 8 3 2 2 3 3 2 3" xfId="35091" xr:uid="{B7C55DE4-8123-4152-A8B6-17F919F2CC5A}"/>
    <cellStyle name="Millares 8 3 2 2 3 3 3" xfId="43844" xr:uid="{AF6059B8-D2DF-423E-9D0A-4E732400207A}"/>
    <cellStyle name="Millares 8 3 2 2 3 3 4" xfId="26339" xr:uid="{8C5709CF-EC79-4A16-97F0-9512F4F0E3B3}"/>
    <cellStyle name="Millares 8 3 2 2 3 4" xfId="13210" xr:uid="{128B2368-7CFB-48AF-B1C0-B6C8152813C9}"/>
    <cellStyle name="Millares 8 3 2 2 3 4 2" xfId="48220" xr:uid="{F01EF440-356C-4637-A7E6-1BC916F63525}"/>
    <cellStyle name="Millares 8 3 2 2 3 4 3" xfId="30715" xr:uid="{6523B29D-7140-4726-BDF7-B2A3B13FEB9B}"/>
    <cellStyle name="Millares 8 3 2 2 3 5" xfId="39468" xr:uid="{6FBD5C0E-5127-4A64-9FFE-2C7E1BC4CC60}"/>
    <cellStyle name="Millares 8 3 2 2 3 6" xfId="21963" xr:uid="{FCD3C3A6-A6F1-4637-908A-B5DF6F1A617F}"/>
    <cellStyle name="Millares 8 3 2 2 4" xfId="5550" xr:uid="{00000000-0005-0000-0000-0000FB1D0000}"/>
    <cellStyle name="Millares 8 3 2 2 4 2" xfId="9927" xr:uid="{00000000-0005-0000-0000-0000FC1D0000}"/>
    <cellStyle name="Millares 8 3 2 2 4 2 2" xfId="18680" xr:uid="{E3F5EF3E-C8D2-47F9-8C18-CE69BBD2F0BD}"/>
    <cellStyle name="Millares 8 3 2 2 4 2 2 2" xfId="53690" xr:uid="{6435D26F-BF88-4691-9B1A-D490B0BB25A5}"/>
    <cellStyle name="Millares 8 3 2 2 4 2 2 3" xfId="36185" xr:uid="{46FD1520-2738-4F12-9171-05A2A658D641}"/>
    <cellStyle name="Millares 8 3 2 2 4 2 3" xfId="44938" xr:uid="{E5DA2303-2DEC-4F49-8A97-20BBEB5C8201}"/>
    <cellStyle name="Millares 8 3 2 2 4 2 4" xfId="27433" xr:uid="{AF31DBC3-3BA2-48DA-9B8F-21AE6D8EF1BC}"/>
    <cellStyle name="Millares 8 3 2 2 4 3" xfId="14304" xr:uid="{9A6AF1F5-B966-40D0-B252-FF55C5E1ABEB}"/>
    <cellStyle name="Millares 8 3 2 2 4 3 2" xfId="49314" xr:uid="{4923DC78-AE4E-4FBC-84EF-BE4263A26888}"/>
    <cellStyle name="Millares 8 3 2 2 4 3 3" xfId="31809" xr:uid="{C3173EE6-FD29-4253-9D1F-03A39824880D}"/>
    <cellStyle name="Millares 8 3 2 2 4 4" xfId="40562" xr:uid="{9F379ADC-11B8-42E1-9316-331B86FD4D7E}"/>
    <cellStyle name="Millares 8 3 2 2 4 5" xfId="23057" xr:uid="{BAB6EB96-B694-4401-BC59-340B34BA6254}"/>
    <cellStyle name="Millares 8 3 2 2 5" xfId="7739" xr:uid="{00000000-0005-0000-0000-0000FD1D0000}"/>
    <cellStyle name="Millares 8 3 2 2 5 2" xfId="16492" xr:uid="{A1F5B806-AF9D-4451-A3C1-50736631C4EE}"/>
    <cellStyle name="Millares 8 3 2 2 5 2 2" xfId="51502" xr:uid="{CAEA7C7B-13D6-431A-8F41-7ED4135EA2AB}"/>
    <cellStyle name="Millares 8 3 2 2 5 2 3" xfId="33997" xr:uid="{690BBE8D-B667-486E-A714-A9A7A80D29EB}"/>
    <cellStyle name="Millares 8 3 2 2 5 3" xfId="42750" xr:uid="{09EC7B69-48A3-45DB-AC3A-246766A98885}"/>
    <cellStyle name="Millares 8 3 2 2 5 4" xfId="25245" xr:uid="{A5D8725B-CD8E-4A7C-844B-6B952DD3D522}"/>
    <cellStyle name="Millares 8 3 2 2 6" xfId="12116" xr:uid="{110F8F7E-287E-45F7-A7C1-3DDB1CEE5927}"/>
    <cellStyle name="Millares 8 3 2 2 6 2" xfId="47126" xr:uid="{D3DB8C75-33A4-4917-B1EC-E8236332AB53}"/>
    <cellStyle name="Millares 8 3 2 2 6 3" xfId="29621" xr:uid="{CF955093-869D-4761-ADAB-96008E06561A}"/>
    <cellStyle name="Millares 8 3 2 2 7" xfId="38374" xr:uid="{1A3F3425-661F-4044-8651-47E6B21EC7FC}"/>
    <cellStyle name="Millares 8 3 2 2 8" xfId="20869" xr:uid="{78694975-62C8-4135-84AB-F93401F095FC}"/>
    <cellStyle name="Millares 8 3 2 3" xfId="3633" xr:uid="{00000000-0005-0000-0000-0000FE1D0000}"/>
    <cellStyle name="Millares 8 3 2 3 2" xfId="4729" xr:uid="{00000000-0005-0000-0000-0000FF1D0000}"/>
    <cellStyle name="Millares 8 3 2 3 2 2" xfId="6918" xr:uid="{00000000-0005-0000-0000-0000001E0000}"/>
    <cellStyle name="Millares 8 3 2 3 2 2 2" xfId="11295" xr:uid="{00000000-0005-0000-0000-0000011E0000}"/>
    <cellStyle name="Millares 8 3 2 3 2 2 2 2" xfId="20048" xr:uid="{AC079C86-4D41-416D-A517-D80C5D912445}"/>
    <cellStyle name="Millares 8 3 2 3 2 2 2 2 2" xfId="55058" xr:uid="{317FEAAA-9AC2-4751-B587-7C4350F60297}"/>
    <cellStyle name="Millares 8 3 2 3 2 2 2 2 3" xfId="37553" xr:uid="{F790C5D6-7DF8-4194-9D5D-85E603C98CE2}"/>
    <cellStyle name="Millares 8 3 2 3 2 2 2 3" xfId="46306" xr:uid="{25A7F64A-BC7F-45AE-8053-0EDB006B3913}"/>
    <cellStyle name="Millares 8 3 2 3 2 2 2 4" xfId="28801" xr:uid="{01F8ED3B-7003-410A-A545-6606A25912C3}"/>
    <cellStyle name="Millares 8 3 2 3 2 2 3" xfId="15672" xr:uid="{7EF05C0C-EEBF-48E6-B48F-63FC05908FA2}"/>
    <cellStyle name="Millares 8 3 2 3 2 2 3 2" xfId="50682" xr:uid="{C23E610D-3E7F-417F-B801-F11377B5B4AA}"/>
    <cellStyle name="Millares 8 3 2 3 2 2 3 3" xfId="33177" xr:uid="{75CB6674-BE05-4438-86D2-BEC5CB7B2900}"/>
    <cellStyle name="Millares 8 3 2 3 2 2 4" xfId="41930" xr:uid="{D1217C02-56A8-43B4-9D23-895A4BCE9FC1}"/>
    <cellStyle name="Millares 8 3 2 3 2 2 5" xfId="24425" xr:uid="{9FB5C364-894D-4520-8EF6-5E0098A845C3}"/>
    <cellStyle name="Millares 8 3 2 3 2 3" xfId="9107" xr:uid="{00000000-0005-0000-0000-0000021E0000}"/>
    <cellStyle name="Millares 8 3 2 3 2 3 2" xfId="17860" xr:uid="{79E81EF4-1A28-48E8-8ECA-BC3D86786B33}"/>
    <cellStyle name="Millares 8 3 2 3 2 3 2 2" xfId="52870" xr:uid="{D03C2BF7-7152-4D88-A2CA-93DE6DB51C56}"/>
    <cellStyle name="Millares 8 3 2 3 2 3 2 3" xfId="35365" xr:uid="{40755084-5089-45A8-BDC1-C35F96CA9B87}"/>
    <cellStyle name="Millares 8 3 2 3 2 3 3" xfId="44118" xr:uid="{425D22DC-9D69-480A-BBF7-BBC63DA2645C}"/>
    <cellStyle name="Millares 8 3 2 3 2 3 4" xfId="26613" xr:uid="{1F8DBB78-4BAA-46F8-B35E-30FD0C69B0BC}"/>
    <cellStyle name="Millares 8 3 2 3 2 4" xfId="13484" xr:uid="{469B541C-09EC-4CE4-8217-A048FCE35974}"/>
    <cellStyle name="Millares 8 3 2 3 2 4 2" xfId="48494" xr:uid="{8903EAEC-E318-49A2-8763-42FE5EEA09E0}"/>
    <cellStyle name="Millares 8 3 2 3 2 4 3" xfId="30989" xr:uid="{47A81EC1-C329-4275-B282-A7B31BA3386F}"/>
    <cellStyle name="Millares 8 3 2 3 2 5" xfId="39742" xr:uid="{5C950FF6-074C-4953-9608-1EDF7AF38E46}"/>
    <cellStyle name="Millares 8 3 2 3 2 6" xfId="22237" xr:uid="{3161800C-8C87-4E89-8CB8-4AD9C037F9BB}"/>
    <cellStyle name="Millares 8 3 2 3 3" xfId="5824" xr:uid="{00000000-0005-0000-0000-0000031E0000}"/>
    <cellStyle name="Millares 8 3 2 3 3 2" xfId="10201" xr:uid="{00000000-0005-0000-0000-0000041E0000}"/>
    <cellStyle name="Millares 8 3 2 3 3 2 2" xfId="18954" xr:uid="{15687640-5291-41BE-B224-38D6D18958DD}"/>
    <cellStyle name="Millares 8 3 2 3 3 2 2 2" xfId="53964" xr:uid="{731BB423-FEA9-41F9-B781-8F19BC7210CE}"/>
    <cellStyle name="Millares 8 3 2 3 3 2 2 3" xfId="36459" xr:uid="{27C6AFBA-8E9B-4B7B-9133-7ADAAEC61A14}"/>
    <cellStyle name="Millares 8 3 2 3 3 2 3" xfId="45212" xr:uid="{579737A8-5F46-44DF-8146-D8ED7CF4FB52}"/>
    <cellStyle name="Millares 8 3 2 3 3 2 4" xfId="27707" xr:uid="{5D9F0F83-1E9E-4866-AE80-F3BAE8D9143F}"/>
    <cellStyle name="Millares 8 3 2 3 3 3" xfId="14578" xr:uid="{2B724821-C984-49CD-8BE0-CBC21AE1ECB9}"/>
    <cellStyle name="Millares 8 3 2 3 3 3 2" xfId="49588" xr:uid="{526544AA-C8EF-4AC6-AF87-24E0236ADE8E}"/>
    <cellStyle name="Millares 8 3 2 3 3 3 3" xfId="32083" xr:uid="{5294B448-4C99-40D2-9CD1-25FFCC3401C8}"/>
    <cellStyle name="Millares 8 3 2 3 3 4" xfId="40836" xr:uid="{FB07EC84-9A29-4385-AF43-CF0844E8EB8B}"/>
    <cellStyle name="Millares 8 3 2 3 3 5" xfId="23331" xr:uid="{20370491-3ED9-49A5-A28D-DCC829936189}"/>
    <cellStyle name="Millares 8 3 2 3 4" xfId="8013" xr:uid="{00000000-0005-0000-0000-0000051E0000}"/>
    <cellStyle name="Millares 8 3 2 3 4 2" xfId="16766" xr:uid="{B4A5D027-ECF1-494A-93F4-6754B143DEB9}"/>
    <cellStyle name="Millares 8 3 2 3 4 2 2" xfId="51776" xr:uid="{AAE5C178-3251-408C-AC05-A650BE7B507A}"/>
    <cellStyle name="Millares 8 3 2 3 4 2 3" xfId="34271" xr:uid="{8CF21462-549B-4FD3-AADE-A80377D52B90}"/>
    <cellStyle name="Millares 8 3 2 3 4 3" xfId="43024" xr:uid="{A0C1BED0-A415-4546-9EDB-50429E5A8A62}"/>
    <cellStyle name="Millares 8 3 2 3 4 4" xfId="25519" xr:uid="{BDB553DE-FD23-42B6-B2A2-9E3548EC456B}"/>
    <cellStyle name="Millares 8 3 2 3 5" xfId="12390" xr:uid="{C688CC93-2D36-4B3C-9348-428635F83CB6}"/>
    <cellStyle name="Millares 8 3 2 3 5 2" xfId="47400" xr:uid="{07D784BA-073F-418F-868D-418BB0DD9BFF}"/>
    <cellStyle name="Millares 8 3 2 3 5 3" xfId="29895" xr:uid="{F7DE7D46-1582-443A-A8CA-DF1F874D0B18}"/>
    <cellStyle name="Millares 8 3 2 3 6" xfId="38648" xr:uid="{EAD4824A-C36F-4E64-A003-80CBC17167EA}"/>
    <cellStyle name="Millares 8 3 2 3 7" xfId="21143" xr:uid="{3425A880-2C96-48E0-B47A-9208CBEBF699}"/>
    <cellStyle name="Millares 8 3 2 4" xfId="4181" xr:uid="{00000000-0005-0000-0000-0000061E0000}"/>
    <cellStyle name="Millares 8 3 2 4 2" xfId="6370" xr:uid="{00000000-0005-0000-0000-0000071E0000}"/>
    <cellStyle name="Millares 8 3 2 4 2 2" xfId="10747" xr:uid="{00000000-0005-0000-0000-0000081E0000}"/>
    <cellStyle name="Millares 8 3 2 4 2 2 2" xfId="19500" xr:uid="{99FC2525-0347-4C14-AFC6-DD9920FC652A}"/>
    <cellStyle name="Millares 8 3 2 4 2 2 2 2" xfId="54510" xr:uid="{D7BAA3A5-1601-4789-B60E-B475CD80FF1C}"/>
    <cellStyle name="Millares 8 3 2 4 2 2 2 3" xfId="37005" xr:uid="{4C4E5C2F-4836-44B5-A13A-13A709BBAC4F}"/>
    <cellStyle name="Millares 8 3 2 4 2 2 3" xfId="45758" xr:uid="{A1CCDF53-0455-4537-828B-2E096FA8C5E3}"/>
    <cellStyle name="Millares 8 3 2 4 2 2 4" xfId="28253" xr:uid="{D4B5B2D1-1D2A-428C-9828-BBF3B9AAC5B7}"/>
    <cellStyle name="Millares 8 3 2 4 2 3" xfId="15124" xr:uid="{87D099B8-8347-4025-BB13-5D377A10743A}"/>
    <cellStyle name="Millares 8 3 2 4 2 3 2" xfId="50134" xr:uid="{2F411711-947C-4788-A4BF-2A931F014C74}"/>
    <cellStyle name="Millares 8 3 2 4 2 3 3" xfId="32629" xr:uid="{F8788DD9-C4E8-4413-8A52-66A10C73D2FE}"/>
    <cellStyle name="Millares 8 3 2 4 2 4" xfId="41382" xr:uid="{1FE383E5-5DEE-4300-9C58-1A6FA9DBE23A}"/>
    <cellStyle name="Millares 8 3 2 4 2 5" xfId="23877" xr:uid="{71683939-2C95-46E2-BFA4-5FD958E7B009}"/>
    <cellStyle name="Millares 8 3 2 4 3" xfId="8559" xr:uid="{00000000-0005-0000-0000-0000091E0000}"/>
    <cellStyle name="Millares 8 3 2 4 3 2" xfId="17312" xr:uid="{3BBB7E2B-B98E-4B32-BCDC-7633D71C22BF}"/>
    <cellStyle name="Millares 8 3 2 4 3 2 2" xfId="52322" xr:uid="{C1342C5C-8C87-4A48-9BBF-5D3DDA218493}"/>
    <cellStyle name="Millares 8 3 2 4 3 2 3" xfId="34817" xr:uid="{47BA8B0D-162D-4014-A2B8-3F5BB44E0D57}"/>
    <cellStyle name="Millares 8 3 2 4 3 3" xfId="43570" xr:uid="{C8AE05FB-89A3-4E18-8516-BBD135B165F3}"/>
    <cellStyle name="Millares 8 3 2 4 3 4" xfId="26065" xr:uid="{AE8AE530-54EF-4742-8F8B-12ABEF257A42}"/>
    <cellStyle name="Millares 8 3 2 4 4" xfId="12936" xr:uid="{F32766AF-8577-44C4-8D2C-278EF7EDCD99}"/>
    <cellStyle name="Millares 8 3 2 4 4 2" xfId="47946" xr:uid="{7B585472-DBB1-4CA6-9313-9F932A89C4E5}"/>
    <cellStyle name="Millares 8 3 2 4 4 3" xfId="30441" xr:uid="{5B824A23-CCC2-4290-A9A1-DAB06C8620F2}"/>
    <cellStyle name="Millares 8 3 2 4 5" xfId="39194" xr:uid="{9F400550-E1C2-4299-90FA-77A55964AFB8}"/>
    <cellStyle name="Millares 8 3 2 4 6" xfId="21689" xr:uid="{11062A51-8A1D-4360-99EB-CE30230D2B70}"/>
    <cellStyle name="Millares 8 3 2 5" xfId="5276" xr:uid="{00000000-0005-0000-0000-00000A1E0000}"/>
    <cellStyle name="Millares 8 3 2 5 2" xfId="9653" xr:uid="{00000000-0005-0000-0000-00000B1E0000}"/>
    <cellStyle name="Millares 8 3 2 5 2 2" xfId="18406" xr:uid="{74E5D145-4B5C-491C-8388-457C0217CF35}"/>
    <cellStyle name="Millares 8 3 2 5 2 2 2" xfId="53416" xr:uid="{2E1EE727-2DB4-4FF7-B9D1-45A61E09B55C}"/>
    <cellStyle name="Millares 8 3 2 5 2 2 3" xfId="35911" xr:uid="{EE14B299-5F82-4B8A-8FB4-2E383B353883}"/>
    <cellStyle name="Millares 8 3 2 5 2 3" xfId="44664" xr:uid="{532665B2-BF3D-4C31-80D1-5D325C69C330}"/>
    <cellStyle name="Millares 8 3 2 5 2 4" xfId="27159" xr:uid="{35174839-A4C4-45D7-B088-DC59CFC807DD}"/>
    <cellStyle name="Millares 8 3 2 5 3" xfId="14030" xr:uid="{54A0F4F4-7D99-44C9-A063-633234C349E4}"/>
    <cellStyle name="Millares 8 3 2 5 3 2" xfId="49040" xr:uid="{B7A82C5E-06B8-4EB6-96C7-9A1820AB2F34}"/>
    <cellStyle name="Millares 8 3 2 5 3 3" xfId="31535" xr:uid="{B1860420-0299-4603-A9A8-54A677B8FEF0}"/>
    <cellStyle name="Millares 8 3 2 5 4" xfId="40288" xr:uid="{4A35D5A7-5A02-4042-AB76-32FE0BF5E0BE}"/>
    <cellStyle name="Millares 8 3 2 5 5" xfId="22783" xr:uid="{C3FFDE21-026D-4675-AC1D-F1AFDFD2128F}"/>
    <cellStyle name="Millares 8 3 2 6" xfId="7465" xr:uid="{00000000-0005-0000-0000-00000C1E0000}"/>
    <cellStyle name="Millares 8 3 2 6 2" xfId="16218" xr:uid="{87D63A23-A08C-4EAF-8431-93AE60FF266F}"/>
    <cellStyle name="Millares 8 3 2 6 2 2" xfId="51228" xr:uid="{AE957358-CAA5-44F3-8745-87A4C7BC420B}"/>
    <cellStyle name="Millares 8 3 2 6 2 3" xfId="33723" xr:uid="{187F6B94-2F92-4164-828D-CE41823AF74F}"/>
    <cellStyle name="Millares 8 3 2 6 3" xfId="42476" xr:uid="{8BB33653-F809-4980-A768-0F0112446500}"/>
    <cellStyle name="Millares 8 3 2 6 4" xfId="24971" xr:uid="{9487E1CF-4BE5-46EC-8335-45FB43F87280}"/>
    <cellStyle name="Millares 8 3 2 7" xfId="11842" xr:uid="{551C77BE-CBF8-45B1-9E17-0D2027536E2C}"/>
    <cellStyle name="Millares 8 3 2 7 2" xfId="46852" xr:uid="{C43405EB-69A0-49C4-AA26-2180E3478F1C}"/>
    <cellStyle name="Millares 8 3 2 7 3" xfId="29347" xr:uid="{077AC0AB-A12B-4D4A-9C05-1D25F85EB55C}"/>
    <cellStyle name="Millares 8 3 2 8" xfId="38100" xr:uid="{B0870395-D780-4125-8BCC-760DAC74D537}"/>
    <cellStyle name="Millares 8 3 2 9" xfId="20595" xr:uid="{68910CB1-0ED1-4F01-B526-EE474B52FF5B}"/>
    <cellStyle name="Millares 8 3 3" xfId="3242" xr:uid="{00000000-0005-0000-0000-00000D1E0000}"/>
    <cellStyle name="Millares 8 3 3 2" xfId="3795" xr:uid="{00000000-0005-0000-0000-00000E1E0000}"/>
    <cellStyle name="Millares 8 3 3 2 2" xfId="4891" xr:uid="{00000000-0005-0000-0000-00000F1E0000}"/>
    <cellStyle name="Millares 8 3 3 2 2 2" xfId="7080" xr:uid="{00000000-0005-0000-0000-0000101E0000}"/>
    <cellStyle name="Millares 8 3 3 2 2 2 2" xfId="11457" xr:uid="{00000000-0005-0000-0000-0000111E0000}"/>
    <cellStyle name="Millares 8 3 3 2 2 2 2 2" xfId="20210" xr:uid="{CB905AD6-CA83-418D-8CBB-D967752D8181}"/>
    <cellStyle name="Millares 8 3 3 2 2 2 2 2 2" xfId="55220" xr:uid="{87D8DD33-5982-4D6B-B528-27315A8EFC44}"/>
    <cellStyle name="Millares 8 3 3 2 2 2 2 2 3" xfId="37715" xr:uid="{9ED30872-B547-4819-A005-72C9AF4C3EA2}"/>
    <cellStyle name="Millares 8 3 3 2 2 2 2 3" xfId="46468" xr:uid="{035C21B9-633A-4863-8490-9A46C0B174D5}"/>
    <cellStyle name="Millares 8 3 3 2 2 2 2 4" xfId="28963" xr:uid="{23030AEB-8A2D-4D4C-BC90-B5FC40EE9CC2}"/>
    <cellStyle name="Millares 8 3 3 2 2 2 3" xfId="15834" xr:uid="{1F383C3B-CD47-4939-B3C6-113C8F97F9BB}"/>
    <cellStyle name="Millares 8 3 3 2 2 2 3 2" xfId="50844" xr:uid="{BBA6F12D-9991-4B21-A845-8D3CA526E7F6}"/>
    <cellStyle name="Millares 8 3 3 2 2 2 3 3" xfId="33339" xr:uid="{958B2E75-1E2F-4B2D-8226-37388D964AF1}"/>
    <cellStyle name="Millares 8 3 3 2 2 2 4" xfId="42092" xr:uid="{67C3097C-47A3-499C-9C84-328225015459}"/>
    <cellStyle name="Millares 8 3 3 2 2 2 5" xfId="24587" xr:uid="{77ED1C55-D84E-4C9F-B4A4-3C597309EADC}"/>
    <cellStyle name="Millares 8 3 3 2 2 3" xfId="9269" xr:uid="{00000000-0005-0000-0000-0000121E0000}"/>
    <cellStyle name="Millares 8 3 3 2 2 3 2" xfId="18022" xr:uid="{CD615A94-6CE4-4812-8770-5D8EB7254DE3}"/>
    <cellStyle name="Millares 8 3 3 2 2 3 2 2" xfId="53032" xr:uid="{F56BB5DB-4FA9-4C4B-BBA6-445977E161AC}"/>
    <cellStyle name="Millares 8 3 3 2 2 3 2 3" xfId="35527" xr:uid="{965E1B37-14B4-4BD1-9B71-362787A74BE9}"/>
    <cellStyle name="Millares 8 3 3 2 2 3 3" xfId="44280" xr:uid="{15C2868F-9C7E-4EE8-93EC-68FA24E59AD3}"/>
    <cellStyle name="Millares 8 3 3 2 2 3 4" xfId="26775" xr:uid="{130CAC69-7E46-43D4-8242-843587E79D05}"/>
    <cellStyle name="Millares 8 3 3 2 2 4" xfId="13646" xr:uid="{57BC973B-C1CA-40B1-AB94-A4F5A7287860}"/>
    <cellStyle name="Millares 8 3 3 2 2 4 2" xfId="48656" xr:uid="{EDCC29B2-54D4-45C6-9A20-6BBB90F54F7C}"/>
    <cellStyle name="Millares 8 3 3 2 2 4 3" xfId="31151" xr:uid="{27C11EB8-7B3E-4407-B674-E9FBF7267EB0}"/>
    <cellStyle name="Millares 8 3 3 2 2 5" xfId="39904" xr:uid="{4BF3CD94-F92D-485F-A2DD-1BC571658EDE}"/>
    <cellStyle name="Millares 8 3 3 2 2 6" xfId="22399" xr:uid="{437E36EE-AB98-477C-B788-8BF8D3FF6B62}"/>
    <cellStyle name="Millares 8 3 3 2 3" xfId="5986" xr:uid="{00000000-0005-0000-0000-0000131E0000}"/>
    <cellStyle name="Millares 8 3 3 2 3 2" xfId="10363" xr:uid="{00000000-0005-0000-0000-0000141E0000}"/>
    <cellStyle name="Millares 8 3 3 2 3 2 2" xfId="19116" xr:uid="{F483AB43-2BDE-487B-A6FE-D8131DE99783}"/>
    <cellStyle name="Millares 8 3 3 2 3 2 2 2" xfId="54126" xr:uid="{F64D6340-58B7-4AE4-947B-597D9CA81603}"/>
    <cellStyle name="Millares 8 3 3 2 3 2 2 3" xfId="36621" xr:uid="{2E6B81F6-2763-4AAA-9D0D-69CFDCDF3947}"/>
    <cellStyle name="Millares 8 3 3 2 3 2 3" xfId="45374" xr:uid="{4963EC51-62E5-4CED-9E81-302BA4D434E9}"/>
    <cellStyle name="Millares 8 3 3 2 3 2 4" xfId="27869" xr:uid="{3758692B-A29C-47CB-B80C-B2AF76BC5331}"/>
    <cellStyle name="Millares 8 3 3 2 3 3" xfId="14740" xr:uid="{5870AD55-4DFF-4B2E-83A3-F12009C7844A}"/>
    <cellStyle name="Millares 8 3 3 2 3 3 2" xfId="49750" xr:uid="{7360D88F-A1A0-4CC5-9351-D767B05BB9C8}"/>
    <cellStyle name="Millares 8 3 3 2 3 3 3" xfId="32245" xr:uid="{659ADEFA-CAF2-4DB1-9E20-13F90A60789D}"/>
    <cellStyle name="Millares 8 3 3 2 3 4" xfId="40998" xr:uid="{27A7802C-283A-4D3D-8159-9490350F2302}"/>
    <cellStyle name="Millares 8 3 3 2 3 5" xfId="23493" xr:uid="{80C4589E-6C7E-410F-948F-AA173949552B}"/>
    <cellStyle name="Millares 8 3 3 2 4" xfId="8175" xr:uid="{00000000-0005-0000-0000-0000151E0000}"/>
    <cellStyle name="Millares 8 3 3 2 4 2" xfId="16928" xr:uid="{B2B8278F-7D8F-4A48-A3CC-58257B4CA59F}"/>
    <cellStyle name="Millares 8 3 3 2 4 2 2" xfId="51938" xr:uid="{89A968C5-CD14-4775-BDDB-00227C2F370A}"/>
    <cellStyle name="Millares 8 3 3 2 4 2 3" xfId="34433" xr:uid="{256CD56C-83E1-4FC6-9C6C-78D2B5AB9E4D}"/>
    <cellStyle name="Millares 8 3 3 2 4 3" xfId="43186" xr:uid="{10D80CAF-A803-4098-B69F-0DE8ABF6607F}"/>
    <cellStyle name="Millares 8 3 3 2 4 4" xfId="25681" xr:uid="{8A7C05A5-7D55-491A-A286-256AB45ED44D}"/>
    <cellStyle name="Millares 8 3 3 2 5" xfId="12552" xr:uid="{2A7DAEDA-5864-4E01-B791-885451C68E3D}"/>
    <cellStyle name="Millares 8 3 3 2 5 2" xfId="47562" xr:uid="{683B9391-81AD-48ED-A4D2-493A6D3DB0E8}"/>
    <cellStyle name="Millares 8 3 3 2 5 3" xfId="30057" xr:uid="{76B762CC-4D82-43FC-9133-A50DC51DB5EA}"/>
    <cellStyle name="Millares 8 3 3 2 6" xfId="38810" xr:uid="{47FD0BFB-5526-4283-948F-0A5171585F49}"/>
    <cellStyle name="Millares 8 3 3 2 7" xfId="21305" xr:uid="{9FE153BC-0CAE-4325-8B36-2F0C1E55F6EC}"/>
    <cellStyle name="Millares 8 3 3 3" xfId="4343" xr:uid="{00000000-0005-0000-0000-0000161E0000}"/>
    <cellStyle name="Millares 8 3 3 3 2" xfId="6532" xr:uid="{00000000-0005-0000-0000-0000171E0000}"/>
    <cellStyle name="Millares 8 3 3 3 2 2" xfId="10909" xr:uid="{00000000-0005-0000-0000-0000181E0000}"/>
    <cellStyle name="Millares 8 3 3 3 2 2 2" xfId="19662" xr:uid="{846300AB-DD46-422F-8A06-227A015FF480}"/>
    <cellStyle name="Millares 8 3 3 3 2 2 2 2" xfId="54672" xr:uid="{BEF30844-30CA-483B-9C36-4A6CAD85636F}"/>
    <cellStyle name="Millares 8 3 3 3 2 2 2 3" xfId="37167" xr:uid="{F3D53AB1-1FA5-4045-BEC5-1D91A59556A6}"/>
    <cellStyle name="Millares 8 3 3 3 2 2 3" xfId="45920" xr:uid="{4AD50445-33D5-492F-9DAA-40F640C01155}"/>
    <cellStyle name="Millares 8 3 3 3 2 2 4" xfId="28415" xr:uid="{CCA70894-1BF0-4113-AD89-07A5974E381D}"/>
    <cellStyle name="Millares 8 3 3 3 2 3" xfId="15286" xr:uid="{57E034AC-5FE2-47CF-82AF-98A7783C7779}"/>
    <cellStyle name="Millares 8 3 3 3 2 3 2" xfId="50296" xr:uid="{DC05DBAC-EE47-4209-B792-1850C5880BB2}"/>
    <cellStyle name="Millares 8 3 3 3 2 3 3" xfId="32791" xr:uid="{5F18200E-EC29-40AC-89D2-44002C366D8F}"/>
    <cellStyle name="Millares 8 3 3 3 2 4" xfId="41544" xr:uid="{0949728D-1437-4DC7-8110-D554251361B2}"/>
    <cellStyle name="Millares 8 3 3 3 2 5" xfId="24039" xr:uid="{55959D79-6CCD-476F-8762-8C448A5C5A1A}"/>
    <cellStyle name="Millares 8 3 3 3 3" xfId="8721" xr:uid="{00000000-0005-0000-0000-0000191E0000}"/>
    <cellStyle name="Millares 8 3 3 3 3 2" xfId="17474" xr:uid="{4F940114-8AAF-42C1-9B15-0398D87AC316}"/>
    <cellStyle name="Millares 8 3 3 3 3 2 2" xfId="52484" xr:uid="{4A322BB5-352A-442E-892A-639AC613E05D}"/>
    <cellStyle name="Millares 8 3 3 3 3 2 3" xfId="34979" xr:uid="{FDBD4914-2AA0-4AF5-915B-9B8D5426959D}"/>
    <cellStyle name="Millares 8 3 3 3 3 3" xfId="43732" xr:uid="{8E95FC4E-D088-4A96-818B-F36C07B40393}"/>
    <cellStyle name="Millares 8 3 3 3 3 4" xfId="26227" xr:uid="{E9333AFA-730C-4D2B-AF5A-CA500276A75E}"/>
    <cellStyle name="Millares 8 3 3 3 4" xfId="13098" xr:uid="{84E78E1D-1985-4CBD-B32B-C2470AE56351}"/>
    <cellStyle name="Millares 8 3 3 3 4 2" xfId="48108" xr:uid="{DB4114D9-C023-484A-BA40-2B00918BA679}"/>
    <cellStyle name="Millares 8 3 3 3 4 3" xfId="30603" xr:uid="{8EE48825-96C6-4376-9DA4-2632E6CDF0AF}"/>
    <cellStyle name="Millares 8 3 3 3 5" xfId="39356" xr:uid="{95452779-9FDA-41EC-99FD-3EDC6CD4F1E7}"/>
    <cellStyle name="Millares 8 3 3 3 6" xfId="21851" xr:uid="{3BFF17AD-B4EA-423F-8416-C1123E3AEC19}"/>
    <cellStyle name="Millares 8 3 3 4" xfId="5438" xr:uid="{00000000-0005-0000-0000-00001A1E0000}"/>
    <cellStyle name="Millares 8 3 3 4 2" xfId="9815" xr:uid="{00000000-0005-0000-0000-00001B1E0000}"/>
    <cellStyle name="Millares 8 3 3 4 2 2" xfId="18568" xr:uid="{09A8785A-1338-4443-9241-405696C831E0}"/>
    <cellStyle name="Millares 8 3 3 4 2 2 2" xfId="53578" xr:uid="{87621429-849F-4A83-AC5F-CE4930CAB572}"/>
    <cellStyle name="Millares 8 3 3 4 2 2 3" xfId="36073" xr:uid="{A80C8404-5404-49D5-A8AC-265A9CBA9CCE}"/>
    <cellStyle name="Millares 8 3 3 4 2 3" xfId="44826" xr:uid="{96CEDC64-A23B-4B24-9B09-36FA1F734E28}"/>
    <cellStyle name="Millares 8 3 3 4 2 4" xfId="27321" xr:uid="{44AC680E-DD63-4335-92D0-76B6DB9D39A1}"/>
    <cellStyle name="Millares 8 3 3 4 3" xfId="14192" xr:uid="{3396B85C-9D69-4CEC-838B-F7EB486E1DDA}"/>
    <cellStyle name="Millares 8 3 3 4 3 2" xfId="49202" xr:uid="{821BCAB9-8E79-482D-9BAD-71200EFA6941}"/>
    <cellStyle name="Millares 8 3 3 4 3 3" xfId="31697" xr:uid="{DA678115-6F4B-49CF-80FE-67EE27AD79DC}"/>
    <cellStyle name="Millares 8 3 3 4 4" xfId="40450" xr:uid="{26416AFB-833B-421A-ADA2-2604629251BD}"/>
    <cellStyle name="Millares 8 3 3 4 5" xfId="22945" xr:uid="{A8FDD4F3-1297-48E0-AEBA-C6E6B779EE61}"/>
    <cellStyle name="Millares 8 3 3 5" xfId="7627" xr:uid="{00000000-0005-0000-0000-00001C1E0000}"/>
    <cellStyle name="Millares 8 3 3 5 2" xfId="16380" xr:uid="{6E3048E2-07C7-4DE0-AE08-7EA4F93CECD5}"/>
    <cellStyle name="Millares 8 3 3 5 2 2" xfId="51390" xr:uid="{ECC5E798-F496-4307-8DFB-FF32FAC0DD5B}"/>
    <cellStyle name="Millares 8 3 3 5 2 3" xfId="33885" xr:uid="{19E50EF3-1B23-4AAB-B6BC-C16A6FB82771}"/>
    <cellStyle name="Millares 8 3 3 5 3" xfId="42638" xr:uid="{CF9DE1E7-DDE6-406C-A84B-A565A137AE7D}"/>
    <cellStyle name="Millares 8 3 3 5 4" xfId="25133" xr:uid="{32C342B5-15B9-413C-A3E6-4213F7AF6747}"/>
    <cellStyle name="Millares 8 3 3 6" xfId="12004" xr:uid="{223C43FD-BD67-46D4-8570-D4DBF3DA2ABB}"/>
    <cellStyle name="Millares 8 3 3 6 2" xfId="47014" xr:uid="{0B7865D3-CFA3-49AF-A7CE-DCCD057661E4}"/>
    <cellStyle name="Millares 8 3 3 6 3" xfId="29509" xr:uid="{F30045AB-696A-4454-909F-B89FADB65848}"/>
    <cellStyle name="Millares 8 3 3 7" xfId="38262" xr:uid="{2D9B9F78-5D69-4D4C-9315-F495C4FE56A7}"/>
    <cellStyle name="Millares 8 3 3 8" xfId="20757" xr:uid="{F478FB7C-F5C8-48AC-8E9C-D4BDDFA22B3D}"/>
    <cellStyle name="Millares 8 3 4" xfId="3521" xr:uid="{00000000-0005-0000-0000-00001D1E0000}"/>
    <cellStyle name="Millares 8 3 4 2" xfId="4617" xr:uid="{00000000-0005-0000-0000-00001E1E0000}"/>
    <cellStyle name="Millares 8 3 4 2 2" xfId="6806" xr:uid="{00000000-0005-0000-0000-00001F1E0000}"/>
    <cellStyle name="Millares 8 3 4 2 2 2" xfId="11183" xr:uid="{00000000-0005-0000-0000-0000201E0000}"/>
    <cellStyle name="Millares 8 3 4 2 2 2 2" xfId="19936" xr:uid="{BB46158A-4A6B-4029-BA0A-69ABE36C1A72}"/>
    <cellStyle name="Millares 8 3 4 2 2 2 2 2" xfId="54946" xr:uid="{B6270CFA-26E4-4145-9AB1-BFE5D07A284E}"/>
    <cellStyle name="Millares 8 3 4 2 2 2 2 3" xfId="37441" xr:uid="{C2DF791B-2100-40BA-820C-F45D3FD89475}"/>
    <cellStyle name="Millares 8 3 4 2 2 2 3" xfId="46194" xr:uid="{ED9AC887-EB0F-45B8-A1FF-EE039E4B11A7}"/>
    <cellStyle name="Millares 8 3 4 2 2 2 4" xfId="28689" xr:uid="{FD758145-A326-48E0-A87E-AB2C89B4EACD}"/>
    <cellStyle name="Millares 8 3 4 2 2 3" xfId="15560" xr:uid="{54507A86-0874-4CF8-97E4-6899D292CAB6}"/>
    <cellStyle name="Millares 8 3 4 2 2 3 2" xfId="50570" xr:uid="{81511E07-2D09-4BEA-8CF1-C90DA47D1106}"/>
    <cellStyle name="Millares 8 3 4 2 2 3 3" xfId="33065" xr:uid="{2DB2CDE1-67F3-4800-8B3F-ABF75C86BC11}"/>
    <cellStyle name="Millares 8 3 4 2 2 4" xfId="41818" xr:uid="{715517AC-A690-48A2-968E-C8BE813FAC37}"/>
    <cellStyle name="Millares 8 3 4 2 2 5" xfId="24313" xr:uid="{725C09E0-ABB1-4B20-B94B-CCF12E858E3D}"/>
    <cellStyle name="Millares 8 3 4 2 3" xfId="8995" xr:uid="{00000000-0005-0000-0000-0000211E0000}"/>
    <cellStyle name="Millares 8 3 4 2 3 2" xfId="17748" xr:uid="{D8C6D1AC-D4C6-4718-9D78-F5B6778D7C0A}"/>
    <cellStyle name="Millares 8 3 4 2 3 2 2" xfId="52758" xr:uid="{7234BC12-E990-4268-993C-35BE04E57606}"/>
    <cellStyle name="Millares 8 3 4 2 3 2 3" xfId="35253" xr:uid="{F1AD086B-E699-46A3-98DF-AE9EE2E2CC1D}"/>
    <cellStyle name="Millares 8 3 4 2 3 3" xfId="44006" xr:uid="{4B492B9C-A0AD-4330-8528-33C707690F92}"/>
    <cellStyle name="Millares 8 3 4 2 3 4" xfId="26501" xr:uid="{5B3CB7DB-B631-4EBC-A63D-67992E78DE62}"/>
    <cellStyle name="Millares 8 3 4 2 4" xfId="13372" xr:uid="{BC237F16-6C72-45C5-9EE4-6CE30FEBD768}"/>
    <cellStyle name="Millares 8 3 4 2 4 2" xfId="48382" xr:uid="{3E7B4002-BF99-4BC7-B66E-D8914F542AD8}"/>
    <cellStyle name="Millares 8 3 4 2 4 3" xfId="30877" xr:uid="{02775851-5BEA-40CC-B04F-C7E961C0CFB7}"/>
    <cellStyle name="Millares 8 3 4 2 5" xfId="39630" xr:uid="{BA725099-FDD2-4AD6-A64F-3CCA2D352E95}"/>
    <cellStyle name="Millares 8 3 4 2 6" xfId="22125" xr:uid="{37F1691B-9153-4CB2-A3EC-3331DAFC9A8B}"/>
    <cellStyle name="Millares 8 3 4 3" xfId="5712" xr:uid="{00000000-0005-0000-0000-0000221E0000}"/>
    <cellStyle name="Millares 8 3 4 3 2" xfId="10089" xr:uid="{00000000-0005-0000-0000-0000231E0000}"/>
    <cellStyle name="Millares 8 3 4 3 2 2" xfId="18842" xr:uid="{8CB8B109-3254-401C-ABBD-6284FA2CC928}"/>
    <cellStyle name="Millares 8 3 4 3 2 2 2" xfId="53852" xr:uid="{1FBD00D2-5561-4027-A842-9167C56B26EF}"/>
    <cellStyle name="Millares 8 3 4 3 2 2 3" xfId="36347" xr:uid="{E91C0B9F-AE4A-4EB9-9BF8-8A1EBB3F5609}"/>
    <cellStyle name="Millares 8 3 4 3 2 3" xfId="45100" xr:uid="{AADAE9F1-FFD3-4B26-8B3B-C879DA552171}"/>
    <cellStyle name="Millares 8 3 4 3 2 4" xfId="27595" xr:uid="{AF585827-E60E-498D-8635-5869CDDF2A1A}"/>
    <cellStyle name="Millares 8 3 4 3 3" xfId="14466" xr:uid="{6004FCD6-3BCE-465F-B17B-CDC981745D83}"/>
    <cellStyle name="Millares 8 3 4 3 3 2" xfId="49476" xr:uid="{4B156448-9B2D-4432-84B4-013A3A18F824}"/>
    <cellStyle name="Millares 8 3 4 3 3 3" xfId="31971" xr:uid="{ADA2D1F1-4AEF-41C1-9D40-B8AF9EA97798}"/>
    <cellStyle name="Millares 8 3 4 3 4" xfId="40724" xr:uid="{5D082D2F-082B-4F41-999D-E0ADC9748E5E}"/>
    <cellStyle name="Millares 8 3 4 3 5" xfId="23219" xr:uid="{DB045AE0-DCA4-4004-A481-A383BF3068CA}"/>
    <cellStyle name="Millares 8 3 4 4" xfId="7901" xr:uid="{00000000-0005-0000-0000-0000241E0000}"/>
    <cellStyle name="Millares 8 3 4 4 2" xfId="16654" xr:uid="{78295C03-3F09-487E-BCB9-6024CF49C507}"/>
    <cellStyle name="Millares 8 3 4 4 2 2" xfId="51664" xr:uid="{E8CD4C40-6982-4D56-AC7B-FBDFD98B6EF5}"/>
    <cellStyle name="Millares 8 3 4 4 2 3" xfId="34159" xr:uid="{84AA7BD5-F70E-4275-923C-A329E72D600D}"/>
    <cellStyle name="Millares 8 3 4 4 3" xfId="42912" xr:uid="{F2F10268-1F13-4151-B6B1-CF8219047C0D}"/>
    <cellStyle name="Millares 8 3 4 4 4" xfId="25407" xr:uid="{3F913C5B-A853-4390-BD40-16DDD6B76AC0}"/>
    <cellStyle name="Millares 8 3 4 5" xfId="12278" xr:uid="{C7583F6F-5E2A-432C-B5FC-84D73DDA7858}"/>
    <cellStyle name="Millares 8 3 4 5 2" xfId="47288" xr:uid="{FECEC974-E3E3-4453-BFC9-B81A9B614208}"/>
    <cellStyle name="Millares 8 3 4 5 3" xfId="29783" xr:uid="{35071108-9DE4-44B5-857C-BD0155621132}"/>
    <cellStyle name="Millares 8 3 4 6" xfId="38536" xr:uid="{15196209-897E-403F-A59D-2A00DA3DA9D5}"/>
    <cellStyle name="Millares 8 3 4 7" xfId="21031" xr:uid="{7E25F0E6-6E7C-47AF-8F3E-BD7CECB09455}"/>
    <cellStyle name="Millares 8 3 5" xfId="4069" xr:uid="{00000000-0005-0000-0000-0000251E0000}"/>
    <cellStyle name="Millares 8 3 5 2" xfId="6258" xr:uid="{00000000-0005-0000-0000-0000261E0000}"/>
    <cellStyle name="Millares 8 3 5 2 2" xfId="10635" xr:uid="{00000000-0005-0000-0000-0000271E0000}"/>
    <cellStyle name="Millares 8 3 5 2 2 2" xfId="19388" xr:uid="{7CDB8E8F-EF90-4D7E-810A-3C7321C86171}"/>
    <cellStyle name="Millares 8 3 5 2 2 2 2" xfId="54398" xr:uid="{14B1D61A-6B11-4E48-B61C-88923987CD97}"/>
    <cellStyle name="Millares 8 3 5 2 2 2 3" xfId="36893" xr:uid="{2C30E70D-B032-45CA-A204-DB12CC4BE664}"/>
    <cellStyle name="Millares 8 3 5 2 2 3" xfId="45646" xr:uid="{2CE53A4E-B00A-4177-9BB0-F64E3A0D102F}"/>
    <cellStyle name="Millares 8 3 5 2 2 4" xfId="28141" xr:uid="{C779E60B-4FE6-40EE-BC29-D27C7A542CBC}"/>
    <cellStyle name="Millares 8 3 5 2 3" xfId="15012" xr:uid="{7C158605-C192-48B5-B2C7-E37D60A45EF0}"/>
    <cellStyle name="Millares 8 3 5 2 3 2" xfId="50022" xr:uid="{4DF8FE7E-F978-4920-A248-4384CB88CD74}"/>
    <cellStyle name="Millares 8 3 5 2 3 3" xfId="32517" xr:uid="{941B453B-4123-4F5D-A58C-5B10C2B50070}"/>
    <cellStyle name="Millares 8 3 5 2 4" xfId="41270" xr:uid="{EE20B285-B815-4377-B4FE-B1852E9CF56F}"/>
    <cellStyle name="Millares 8 3 5 2 5" xfId="23765" xr:uid="{D81390C9-C433-478D-BF57-94003A5DF7BA}"/>
    <cellStyle name="Millares 8 3 5 3" xfId="8447" xr:uid="{00000000-0005-0000-0000-0000281E0000}"/>
    <cellStyle name="Millares 8 3 5 3 2" xfId="17200" xr:uid="{8C4BB397-3974-4C8E-AD12-B8ECF54BDC67}"/>
    <cellStyle name="Millares 8 3 5 3 2 2" xfId="52210" xr:uid="{80BA9801-7E5C-46AC-BC9B-474F8B10F35E}"/>
    <cellStyle name="Millares 8 3 5 3 2 3" xfId="34705" xr:uid="{AA354673-6216-4B11-8DF2-ECB963FCA25D}"/>
    <cellStyle name="Millares 8 3 5 3 3" xfId="43458" xr:uid="{F689489C-08FB-45BB-9946-898935356249}"/>
    <cellStyle name="Millares 8 3 5 3 4" xfId="25953" xr:uid="{6CFF08A8-F4D9-453B-B97C-D347078CC5F5}"/>
    <cellStyle name="Millares 8 3 5 4" xfId="12824" xr:uid="{FBEF8E55-A29D-412E-AD17-3BF53C4FD0C5}"/>
    <cellStyle name="Millares 8 3 5 4 2" xfId="47834" xr:uid="{397D4AE6-39B7-4E13-A46B-ECD4C25D6C41}"/>
    <cellStyle name="Millares 8 3 5 4 3" xfId="30329" xr:uid="{4AB65DCE-8573-489A-9BB6-0CD7EBC57C1C}"/>
    <cellStyle name="Millares 8 3 5 5" xfId="39082" xr:uid="{4592F1E9-8ADF-4FDD-B74F-9AE49D8DD2BE}"/>
    <cellStyle name="Millares 8 3 5 6" xfId="21577" xr:uid="{FCCFE64A-29BF-44BC-BAEA-7C4A9E481E00}"/>
    <cellStyle name="Millares 8 3 6" xfId="5164" xr:uid="{00000000-0005-0000-0000-0000291E0000}"/>
    <cellStyle name="Millares 8 3 6 2" xfId="9541" xr:uid="{00000000-0005-0000-0000-00002A1E0000}"/>
    <cellStyle name="Millares 8 3 6 2 2" xfId="18294" xr:uid="{0213D5DE-6A0C-44B1-A199-6CCC160A6C07}"/>
    <cellStyle name="Millares 8 3 6 2 2 2" xfId="53304" xr:uid="{6D4D9251-4CB2-43D7-A0E4-B7DD77EAC2A4}"/>
    <cellStyle name="Millares 8 3 6 2 2 3" xfId="35799" xr:uid="{5C6DDC3A-DF9C-4D34-8399-44C417189A4A}"/>
    <cellStyle name="Millares 8 3 6 2 3" xfId="44552" xr:uid="{6B5B4F84-B30C-4880-9EA6-4FFC5E5C3095}"/>
    <cellStyle name="Millares 8 3 6 2 4" xfId="27047" xr:uid="{03043A77-AD34-4F54-A3AA-E7A779E522C9}"/>
    <cellStyle name="Millares 8 3 6 3" xfId="13918" xr:uid="{6EC20BBF-A5F0-4C1E-8748-C8CA9D84F839}"/>
    <cellStyle name="Millares 8 3 6 3 2" xfId="48928" xr:uid="{0D107F95-F681-4EFE-98C3-B8B5ED9152C8}"/>
    <cellStyle name="Millares 8 3 6 3 3" xfId="31423" xr:uid="{7E17C213-B319-461E-AC82-A6B16822BCB0}"/>
    <cellStyle name="Millares 8 3 6 4" xfId="40176" xr:uid="{18BBEB0F-76E5-4807-B03A-BCEEAA1C8D7A}"/>
    <cellStyle name="Millares 8 3 6 5" xfId="22671" xr:uid="{E4A73138-5411-4230-BD38-5ECD75544C88}"/>
    <cellStyle name="Millares 8 3 7" xfId="7353" xr:uid="{00000000-0005-0000-0000-00002B1E0000}"/>
    <cellStyle name="Millares 8 3 7 2" xfId="16106" xr:uid="{68A2FED8-1816-429A-BDA5-77E9C16D9EA5}"/>
    <cellStyle name="Millares 8 3 7 2 2" xfId="51116" xr:uid="{101633A3-6BB3-4138-AAFD-967A164F2A5F}"/>
    <cellStyle name="Millares 8 3 7 2 3" xfId="33611" xr:uid="{4FD4147C-A5D3-48A5-897F-2E9B61E6137C}"/>
    <cellStyle name="Millares 8 3 7 3" xfId="42364" xr:uid="{47C09F64-0BC5-4603-9910-DF7906604E23}"/>
    <cellStyle name="Millares 8 3 7 4" xfId="24859" xr:uid="{1D2E1CC4-7066-4F73-B9BF-6E0241F63E1F}"/>
    <cellStyle name="Millares 8 3 8" xfId="11730" xr:uid="{D232A247-223C-42A0-BF01-7B84A7D7A8EA}"/>
    <cellStyle name="Millares 8 3 8 2" xfId="46740" xr:uid="{2412B9B2-90A8-4389-8021-82C5DEEF1F2E}"/>
    <cellStyle name="Millares 8 3 8 3" xfId="29235" xr:uid="{51AECBFB-9E32-4E09-97BE-493662989E4F}"/>
    <cellStyle name="Millares 8 3 9" xfId="37988" xr:uid="{BB583D64-20F5-468D-BB42-83179C7CF228}"/>
    <cellStyle name="Millares 8 4" xfId="3021" xr:uid="{00000000-0005-0000-0000-00002C1E0000}"/>
    <cellStyle name="Millares 8 4 2" xfId="3297" xr:uid="{00000000-0005-0000-0000-00002D1E0000}"/>
    <cellStyle name="Millares 8 4 2 2" xfId="3850" xr:uid="{00000000-0005-0000-0000-00002E1E0000}"/>
    <cellStyle name="Millares 8 4 2 2 2" xfId="4946" xr:uid="{00000000-0005-0000-0000-00002F1E0000}"/>
    <cellStyle name="Millares 8 4 2 2 2 2" xfId="7135" xr:uid="{00000000-0005-0000-0000-0000301E0000}"/>
    <cellStyle name="Millares 8 4 2 2 2 2 2" xfId="11512" xr:uid="{00000000-0005-0000-0000-0000311E0000}"/>
    <cellStyle name="Millares 8 4 2 2 2 2 2 2" xfId="20265" xr:uid="{33F4695E-4CFF-4ED4-8252-1BADE441DAD9}"/>
    <cellStyle name="Millares 8 4 2 2 2 2 2 2 2" xfId="55275" xr:uid="{1E8295E7-DB43-480D-BFC1-E5A37568EA14}"/>
    <cellStyle name="Millares 8 4 2 2 2 2 2 2 3" xfId="37770" xr:uid="{C67D3EF4-88EA-469B-97B4-A1AF5B57B6D8}"/>
    <cellStyle name="Millares 8 4 2 2 2 2 2 3" xfId="46523" xr:uid="{7BBEA2E5-DD6C-4926-BCE3-A4986A7F78C4}"/>
    <cellStyle name="Millares 8 4 2 2 2 2 2 4" xfId="29018" xr:uid="{2291BF29-2436-4ADA-A394-36F6059E5165}"/>
    <cellStyle name="Millares 8 4 2 2 2 2 3" xfId="15889" xr:uid="{D3D8D68B-DDFF-4C74-A000-F510F6B0157B}"/>
    <cellStyle name="Millares 8 4 2 2 2 2 3 2" xfId="50899" xr:uid="{1A11919F-A416-49C8-A064-A38B6A0DE09A}"/>
    <cellStyle name="Millares 8 4 2 2 2 2 3 3" xfId="33394" xr:uid="{FD03AABD-A9F2-4D84-9332-9F837EE0140A}"/>
    <cellStyle name="Millares 8 4 2 2 2 2 4" xfId="42147" xr:uid="{A84B7AB1-F75E-4994-BF46-55DD01CC990D}"/>
    <cellStyle name="Millares 8 4 2 2 2 2 5" xfId="24642" xr:uid="{EA90BDEE-E6EE-4027-9A0B-DB10D3CD8472}"/>
    <cellStyle name="Millares 8 4 2 2 2 3" xfId="9324" xr:uid="{00000000-0005-0000-0000-0000321E0000}"/>
    <cellStyle name="Millares 8 4 2 2 2 3 2" xfId="18077" xr:uid="{E6F1471C-B5F4-4517-AC6E-3F21B3E89265}"/>
    <cellStyle name="Millares 8 4 2 2 2 3 2 2" xfId="53087" xr:uid="{7975EC9A-5536-4E38-893E-9E4563C230A3}"/>
    <cellStyle name="Millares 8 4 2 2 2 3 2 3" xfId="35582" xr:uid="{5E9E0AD9-B567-4B11-83E3-BF21734D8B5B}"/>
    <cellStyle name="Millares 8 4 2 2 2 3 3" xfId="44335" xr:uid="{EFF61C92-BDA8-41CD-9483-B238991D4BB0}"/>
    <cellStyle name="Millares 8 4 2 2 2 3 4" xfId="26830" xr:uid="{7937B338-16F1-48AC-B8BC-AF6776CA52A8}"/>
    <cellStyle name="Millares 8 4 2 2 2 4" xfId="13701" xr:uid="{93A1581E-51A3-4B19-BF8A-E431B42026A5}"/>
    <cellStyle name="Millares 8 4 2 2 2 4 2" xfId="48711" xr:uid="{71CAE0D0-C224-4FB3-BFC1-07E0E66784EB}"/>
    <cellStyle name="Millares 8 4 2 2 2 4 3" xfId="31206" xr:uid="{B7B68AA7-AD2B-4B41-AF3B-7835093A6545}"/>
    <cellStyle name="Millares 8 4 2 2 2 5" xfId="39959" xr:uid="{D11B2EAA-5D9E-43B8-9723-15B152C0FA11}"/>
    <cellStyle name="Millares 8 4 2 2 2 6" xfId="22454" xr:uid="{EB854753-2BD0-4E5E-92C9-4E1B77CE4A60}"/>
    <cellStyle name="Millares 8 4 2 2 3" xfId="6041" xr:uid="{00000000-0005-0000-0000-0000331E0000}"/>
    <cellStyle name="Millares 8 4 2 2 3 2" xfId="10418" xr:uid="{00000000-0005-0000-0000-0000341E0000}"/>
    <cellStyle name="Millares 8 4 2 2 3 2 2" xfId="19171" xr:uid="{4A7B9B9C-5CF6-4C44-BB83-D17961998E90}"/>
    <cellStyle name="Millares 8 4 2 2 3 2 2 2" xfId="54181" xr:uid="{121FE6B1-8CBE-4E50-8C34-82FDF7ADE530}"/>
    <cellStyle name="Millares 8 4 2 2 3 2 2 3" xfId="36676" xr:uid="{2C27714F-A29E-48D6-9252-21D76841BE4A}"/>
    <cellStyle name="Millares 8 4 2 2 3 2 3" xfId="45429" xr:uid="{7FFFC632-3D48-4CCF-9741-C3F3018673D0}"/>
    <cellStyle name="Millares 8 4 2 2 3 2 4" xfId="27924" xr:uid="{346C8FB2-2EEB-49EF-97C8-2DEA70BDB366}"/>
    <cellStyle name="Millares 8 4 2 2 3 3" xfId="14795" xr:uid="{30A8411E-D2E7-46BE-9B7E-496F9DCBA8CC}"/>
    <cellStyle name="Millares 8 4 2 2 3 3 2" xfId="49805" xr:uid="{F1D63837-259D-4539-99A3-0FE29EB739B8}"/>
    <cellStyle name="Millares 8 4 2 2 3 3 3" xfId="32300" xr:uid="{F649BA91-2AA2-4BD7-A305-6410E73415E3}"/>
    <cellStyle name="Millares 8 4 2 2 3 4" xfId="41053" xr:uid="{F52DA4D6-2E0A-4B03-8FD1-66562FDC04A8}"/>
    <cellStyle name="Millares 8 4 2 2 3 5" xfId="23548" xr:uid="{AA5E164E-3906-4005-9780-70E590D4BD90}"/>
    <cellStyle name="Millares 8 4 2 2 4" xfId="8230" xr:uid="{00000000-0005-0000-0000-0000351E0000}"/>
    <cellStyle name="Millares 8 4 2 2 4 2" xfId="16983" xr:uid="{0774380D-9A83-4915-976B-2A2C00C6EA48}"/>
    <cellStyle name="Millares 8 4 2 2 4 2 2" xfId="51993" xr:uid="{9095693B-E5C0-4AEE-87DB-F18B00353447}"/>
    <cellStyle name="Millares 8 4 2 2 4 2 3" xfId="34488" xr:uid="{23248BDA-8118-4034-82CD-1A9BA3FCD76C}"/>
    <cellStyle name="Millares 8 4 2 2 4 3" xfId="43241" xr:uid="{15B48C1A-5654-4CAB-A20B-3D30B182F7AA}"/>
    <cellStyle name="Millares 8 4 2 2 4 4" xfId="25736" xr:uid="{10B75322-FC17-4B28-ABA5-3171E96AF3C1}"/>
    <cellStyle name="Millares 8 4 2 2 5" xfId="12607" xr:uid="{5216882E-BF31-4234-B489-24392FC058AB}"/>
    <cellStyle name="Millares 8 4 2 2 5 2" xfId="47617" xr:uid="{F9683A8A-28E3-43BF-BA5B-5B2C02D756C0}"/>
    <cellStyle name="Millares 8 4 2 2 5 3" xfId="30112" xr:uid="{8CD82350-2374-4896-90D9-28E60DF9B039}"/>
    <cellStyle name="Millares 8 4 2 2 6" xfId="38865" xr:uid="{2F57A237-565D-43D1-9B8C-DC9157A4B0EC}"/>
    <cellStyle name="Millares 8 4 2 2 7" xfId="21360" xr:uid="{846094E0-84D5-4D6B-831B-C81E0CB3CC0E}"/>
    <cellStyle name="Millares 8 4 2 3" xfId="4398" xr:uid="{00000000-0005-0000-0000-0000361E0000}"/>
    <cellStyle name="Millares 8 4 2 3 2" xfId="6587" xr:uid="{00000000-0005-0000-0000-0000371E0000}"/>
    <cellStyle name="Millares 8 4 2 3 2 2" xfId="10964" xr:uid="{00000000-0005-0000-0000-0000381E0000}"/>
    <cellStyle name="Millares 8 4 2 3 2 2 2" xfId="19717" xr:uid="{5EB86911-F98F-4A33-BA03-C0B8D8894770}"/>
    <cellStyle name="Millares 8 4 2 3 2 2 2 2" xfId="54727" xr:uid="{81150D0A-332A-4BFA-B4B4-217CDC2A9B67}"/>
    <cellStyle name="Millares 8 4 2 3 2 2 2 3" xfId="37222" xr:uid="{B45A08A5-DC7F-4357-A1DB-5109CC5DBDB7}"/>
    <cellStyle name="Millares 8 4 2 3 2 2 3" xfId="45975" xr:uid="{221900E6-7641-4CD4-91C8-AEB44231D6F8}"/>
    <cellStyle name="Millares 8 4 2 3 2 2 4" xfId="28470" xr:uid="{420A26D7-8110-404D-BEFD-16147C33BD66}"/>
    <cellStyle name="Millares 8 4 2 3 2 3" xfId="15341" xr:uid="{7860673E-5C2B-458A-8FC1-7865D2AF51DF}"/>
    <cellStyle name="Millares 8 4 2 3 2 3 2" xfId="50351" xr:uid="{D9A92E6E-48DA-4B76-8599-C45098C0C360}"/>
    <cellStyle name="Millares 8 4 2 3 2 3 3" xfId="32846" xr:uid="{6B29DF1E-C993-40F3-B7DB-12EE56253FE6}"/>
    <cellStyle name="Millares 8 4 2 3 2 4" xfId="41599" xr:uid="{23A3521D-1046-45AD-B3EC-3C187F31844B}"/>
    <cellStyle name="Millares 8 4 2 3 2 5" xfId="24094" xr:uid="{C303A70C-99CC-433A-8317-363E260D856D}"/>
    <cellStyle name="Millares 8 4 2 3 3" xfId="8776" xr:uid="{00000000-0005-0000-0000-0000391E0000}"/>
    <cellStyle name="Millares 8 4 2 3 3 2" xfId="17529" xr:uid="{AA7E73AE-706A-4C68-B2A3-82C00D4893BE}"/>
    <cellStyle name="Millares 8 4 2 3 3 2 2" xfId="52539" xr:uid="{C0A54EC9-31F7-4C8D-B024-E910BB867146}"/>
    <cellStyle name="Millares 8 4 2 3 3 2 3" xfId="35034" xr:uid="{855EAD62-9ECC-450D-B339-521A1F70A0D1}"/>
    <cellStyle name="Millares 8 4 2 3 3 3" xfId="43787" xr:uid="{58A2E26E-F051-462E-8ACF-EBAEE69715E7}"/>
    <cellStyle name="Millares 8 4 2 3 3 4" xfId="26282" xr:uid="{6E7E66B6-5BD9-4157-8E7B-76E4ECC6129F}"/>
    <cellStyle name="Millares 8 4 2 3 4" xfId="13153" xr:uid="{EDD1BFC6-8326-4CFD-AAD5-1A986DA46165}"/>
    <cellStyle name="Millares 8 4 2 3 4 2" xfId="48163" xr:uid="{C303F690-9205-46D3-8CFA-69FB66D1EE96}"/>
    <cellStyle name="Millares 8 4 2 3 4 3" xfId="30658" xr:uid="{9443CE62-BB08-42AE-A00D-640099CCA638}"/>
    <cellStyle name="Millares 8 4 2 3 5" xfId="39411" xr:uid="{BFE2281C-6C7C-4A19-93A5-6BDDD169A04F}"/>
    <cellStyle name="Millares 8 4 2 3 6" xfId="21906" xr:uid="{7D0E6562-F09A-4A1F-9052-A3B270027CD8}"/>
    <cellStyle name="Millares 8 4 2 4" xfId="5493" xr:uid="{00000000-0005-0000-0000-00003A1E0000}"/>
    <cellStyle name="Millares 8 4 2 4 2" xfId="9870" xr:uid="{00000000-0005-0000-0000-00003B1E0000}"/>
    <cellStyle name="Millares 8 4 2 4 2 2" xfId="18623" xr:uid="{C030A200-4F33-4B67-B56A-3F00B375AD7D}"/>
    <cellStyle name="Millares 8 4 2 4 2 2 2" xfId="53633" xr:uid="{0CD47301-FD14-4A1A-B1C2-6D71428BD350}"/>
    <cellStyle name="Millares 8 4 2 4 2 2 3" xfId="36128" xr:uid="{DBA25C57-436D-46C9-8EDD-04039EFC2003}"/>
    <cellStyle name="Millares 8 4 2 4 2 3" xfId="44881" xr:uid="{D3EE2324-EF2A-40EE-9A10-845B21E9A1E5}"/>
    <cellStyle name="Millares 8 4 2 4 2 4" xfId="27376" xr:uid="{421DFF71-ECDF-4162-9F0A-AFBFB69496FF}"/>
    <cellStyle name="Millares 8 4 2 4 3" xfId="14247" xr:uid="{F54A7AF1-B085-4328-A610-89D62C7A3D4F}"/>
    <cellStyle name="Millares 8 4 2 4 3 2" xfId="49257" xr:uid="{53840EDD-63CE-4C47-AA77-27D69A7EC32E}"/>
    <cellStyle name="Millares 8 4 2 4 3 3" xfId="31752" xr:uid="{109571E4-C8FD-4100-90D6-5F7A080ADC65}"/>
    <cellStyle name="Millares 8 4 2 4 4" xfId="40505" xr:uid="{6A442B91-519E-4AF1-89DA-57B3156E5F18}"/>
    <cellStyle name="Millares 8 4 2 4 5" xfId="23000" xr:uid="{72809371-E304-46A8-8E2D-26C7FCD65E8E}"/>
    <cellStyle name="Millares 8 4 2 5" xfId="7682" xr:uid="{00000000-0005-0000-0000-00003C1E0000}"/>
    <cellStyle name="Millares 8 4 2 5 2" xfId="16435" xr:uid="{8110F209-38E4-48AB-98B4-7C819B21DF7B}"/>
    <cellStyle name="Millares 8 4 2 5 2 2" xfId="51445" xr:uid="{5A5E711E-F3DB-4C8F-98F8-A9AAE9DEEEBD}"/>
    <cellStyle name="Millares 8 4 2 5 2 3" xfId="33940" xr:uid="{769C97FD-DD91-41B1-9EC4-E5ED167A8267}"/>
    <cellStyle name="Millares 8 4 2 5 3" xfId="42693" xr:uid="{DB82C2B0-63E5-4CA3-ADA4-A2E42F25E345}"/>
    <cellStyle name="Millares 8 4 2 5 4" xfId="25188" xr:uid="{8938498D-8653-494A-84A1-6B953E53FAD4}"/>
    <cellStyle name="Millares 8 4 2 6" xfId="12059" xr:uid="{B4EF54B5-A90B-4B96-A71B-3232AB7A2DCF}"/>
    <cellStyle name="Millares 8 4 2 6 2" xfId="47069" xr:uid="{8A291E46-5999-48A4-93C9-897DD91762BB}"/>
    <cellStyle name="Millares 8 4 2 6 3" xfId="29564" xr:uid="{51238933-3D70-4569-91B3-121102870B21}"/>
    <cellStyle name="Millares 8 4 2 7" xfId="38317" xr:uid="{087B6FFE-7E40-4941-9FD9-6F006FE7FB7B}"/>
    <cellStyle name="Millares 8 4 2 8" xfId="20812" xr:uid="{69E26A63-EFAD-4C04-90F6-E84E77F4BDD4}"/>
    <cellStyle name="Millares 8 4 3" xfId="3576" xr:uid="{00000000-0005-0000-0000-00003D1E0000}"/>
    <cellStyle name="Millares 8 4 3 2" xfId="4672" xr:uid="{00000000-0005-0000-0000-00003E1E0000}"/>
    <cellStyle name="Millares 8 4 3 2 2" xfId="6861" xr:uid="{00000000-0005-0000-0000-00003F1E0000}"/>
    <cellStyle name="Millares 8 4 3 2 2 2" xfId="11238" xr:uid="{00000000-0005-0000-0000-0000401E0000}"/>
    <cellStyle name="Millares 8 4 3 2 2 2 2" xfId="19991" xr:uid="{D67CEDA0-AF29-48DA-B55B-61994351F8B7}"/>
    <cellStyle name="Millares 8 4 3 2 2 2 2 2" xfId="55001" xr:uid="{2066B817-89B1-4538-B177-F902B412705A}"/>
    <cellStyle name="Millares 8 4 3 2 2 2 2 3" xfId="37496" xr:uid="{848E50E1-E6AA-46A9-A99E-55320BF5DD34}"/>
    <cellStyle name="Millares 8 4 3 2 2 2 3" xfId="46249" xr:uid="{164BF3A9-EA77-459D-A225-CC8A0ABA15C2}"/>
    <cellStyle name="Millares 8 4 3 2 2 2 4" xfId="28744" xr:uid="{006D5C03-227F-4258-8443-65BD8E91D893}"/>
    <cellStyle name="Millares 8 4 3 2 2 3" xfId="15615" xr:uid="{80938F21-EA9E-412A-89A2-33B7129B9F99}"/>
    <cellStyle name="Millares 8 4 3 2 2 3 2" xfId="50625" xr:uid="{E06EA419-0E7A-4988-9AD0-6E8A0C5E1258}"/>
    <cellStyle name="Millares 8 4 3 2 2 3 3" xfId="33120" xr:uid="{06DBF9EC-2F0D-4056-86F4-744338703A08}"/>
    <cellStyle name="Millares 8 4 3 2 2 4" xfId="41873" xr:uid="{E16EC11A-EE94-4D45-B0EA-E4F231F37BD5}"/>
    <cellStyle name="Millares 8 4 3 2 2 5" xfId="24368" xr:uid="{F6AD4DFA-EA8F-4764-AB99-B3620DC0C01F}"/>
    <cellStyle name="Millares 8 4 3 2 3" xfId="9050" xr:uid="{00000000-0005-0000-0000-0000411E0000}"/>
    <cellStyle name="Millares 8 4 3 2 3 2" xfId="17803" xr:uid="{F0944F8B-B220-4EEE-85EA-D35EC47D27FC}"/>
    <cellStyle name="Millares 8 4 3 2 3 2 2" xfId="52813" xr:uid="{CF8D8C90-1B4A-4CC6-A18D-C2EEAA624EA2}"/>
    <cellStyle name="Millares 8 4 3 2 3 2 3" xfId="35308" xr:uid="{40E73A24-9A18-43C8-8A13-532155996A3B}"/>
    <cellStyle name="Millares 8 4 3 2 3 3" xfId="44061" xr:uid="{BBE0E4B8-BFFE-4604-995F-6B4DD154078C}"/>
    <cellStyle name="Millares 8 4 3 2 3 4" xfId="26556" xr:uid="{444C449C-3D40-4EF6-BB87-A7E1B14271BD}"/>
    <cellStyle name="Millares 8 4 3 2 4" xfId="13427" xr:uid="{C8EE71E0-C49C-45DC-80A6-96F767FE794F}"/>
    <cellStyle name="Millares 8 4 3 2 4 2" xfId="48437" xr:uid="{8CB812EA-233E-435A-9DB9-36B12347311F}"/>
    <cellStyle name="Millares 8 4 3 2 4 3" xfId="30932" xr:uid="{722C9EB9-93FA-4533-9B61-03706293237A}"/>
    <cellStyle name="Millares 8 4 3 2 5" xfId="39685" xr:uid="{A6E1443F-4168-4592-B538-A816FB4BBBAA}"/>
    <cellStyle name="Millares 8 4 3 2 6" xfId="22180" xr:uid="{66F3FEF3-8AA8-4020-946B-EDCF3A35C0D7}"/>
    <cellStyle name="Millares 8 4 3 3" xfId="5767" xr:uid="{00000000-0005-0000-0000-0000421E0000}"/>
    <cellStyle name="Millares 8 4 3 3 2" xfId="10144" xr:uid="{00000000-0005-0000-0000-0000431E0000}"/>
    <cellStyle name="Millares 8 4 3 3 2 2" xfId="18897" xr:uid="{89DDA48E-E05C-42C8-82B4-B9F64D5FF37D}"/>
    <cellStyle name="Millares 8 4 3 3 2 2 2" xfId="53907" xr:uid="{6DA9604F-EA9A-4DAB-980F-D10E62FB1D79}"/>
    <cellStyle name="Millares 8 4 3 3 2 2 3" xfId="36402" xr:uid="{FBD6E914-A869-42EE-B6DA-1E3B639F28B2}"/>
    <cellStyle name="Millares 8 4 3 3 2 3" xfId="45155" xr:uid="{B79B20E3-74F4-4F67-94ED-00BAF657FA79}"/>
    <cellStyle name="Millares 8 4 3 3 2 4" xfId="27650" xr:uid="{3FDD384C-D327-4A04-B58B-0E7A552299BA}"/>
    <cellStyle name="Millares 8 4 3 3 3" xfId="14521" xr:uid="{0AD9911D-F4F9-4F71-B86E-728141232377}"/>
    <cellStyle name="Millares 8 4 3 3 3 2" xfId="49531" xr:uid="{98E052BE-6859-43FF-9833-DF7FEA22F814}"/>
    <cellStyle name="Millares 8 4 3 3 3 3" xfId="32026" xr:uid="{ECDCBCF9-063C-44DB-810A-3A5552670197}"/>
    <cellStyle name="Millares 8 4 3 3 4" xfId="40779" xr:uid="{05AC022D-006B-44DB-BE68-858AC580F267}"/>
    <cellStyle name="Millares 8 4 3 3 5" xfId="23274" xr:uid="{2FF708A1-E8D5-4C21-9B85-7C8599B918F6}"/>
    <cellStyle name="Millares 8 4 3 4" xfId="7956" xr:uid="{00000000-0005-0000-0000-0000441E0000}"/>
    <cellStyle name="Millares 8 4 3 4 2" xfId="16709" xr:uid="{519025B4-C5A7-46F0-B420-73B81E5DDD54}"/>
    <cellStyle name="Millares 8 4 3 4 2 2" xfId="51719" xr:uid="{B11E5486-84D8-4CF1-A03C-E0A2DB2BE84F}"/>
    <cellStyle name="Millares 8 4 3 4 2 3" xfId="34214" xr:uid="{311FD40A-2951-47DA-B942-B9F376609AC6}"/>
    <cellStyle name="Millares 8 4 3 4 3" xfId="42967" xr:uid="{CBFC49A1-E499-4A3E-9F4C-B17CDB31BC62}"/>
    <cellStyle name="Millares 8 4 3 4 4" xfId="25462" xr:uid="{037D4E02-9D2E-46BF-9F4E-23BC3A303CB6}"/>
    <cellStyle name="Millares 8 4 3 5" xfId="12333" xr:uid="{02AA8DD6-DF27-4397-8002-7D68B0975CFA}"/>
    <cellStyle name="Millares 8 4 3 5 2" xfId="47343" xr:uid="{ACA65327-0DE0-4DBD-B6DE-EBF092E4697E}"/>
    <cellStyle name="Millares 8 4 3 5 3" xfId="29838" xr:uid="{C7F9B276-11FB-4530-BD23-BC895C720A86}"/>
    <cellStyle name="Millares 8 4 3 6" xfId="38591" xr:uid="{8D4989AE-3D02-42F4-BD83-AE508904EC05}"/>
    <cellStyle name="Millares 8 4 3 7" xfId="21086" xr:uid="{FC328E8A-87E8-457C-BCDC-FEAFF0E350E6}"/>
    <cellStyle name="Millares 8 4 4" xfId="4124" xr:uid="{00000000-0005-0000-0000-0000451E0000}"/>
    <cellStyle name="Millares 8 4 4 2" xfId="6313" xr:uid="{00000000-0005-0000-0000-0000461E0000}"/>
    <cellStyle name="Millares 8 4 4 2 2" xfId="10690" xr:uid="{00000000-0005-0000-0000-0000471E0000}"/>
    <cellStyle name="Millares 8 4 4 2 2 2" xfId="19443" xr:uid="{7CF71775-6FA8-4EB2-A337-9E13523528F3}"/>
    <cellStyle name="Millares 8 4 4 2 2 2 2" xfId="54453" xr:uid="{3BEA4B9D-2995-4024-AABE-D11461FC39AB}"/>
    <cellStyle name="Millares 8 4 4 2 2 2 3" xfId="36948" xr:uid="{9FCE5647-9C50-40D5-9C3F-2BCC990EDE48}"/>
    <cellStyle name="Millares 8 4 4 2 2 3" xfId="45701" xr:uid="{165E32CE-847A-4ADB-8D75-2AFC6C60CB1B}"/>
    <cellStyle name="Millares 8 4 4 2 2 4" xfId="28196" xr:uid="{9D55D4BB-BD47-438B-8E64-4D9E5130EE03}"/>
    <cellStyle name="Millares 8 4 4 2 3" xfId="15067" xr:uid="{5D8B0AB3-8ECA-4848-BC2D-F20EAFAAD481}"/>
    <cellStyle name="Millares 8 4 4 2 3 2" xfId="50077" xr:uid="{19EFF84F-8966-4931-BD68-8E351C45BB5D}"/>
    <cellStyle name="Millares 8 4 4 2 3 3" xfId="32572" xr:uid="{4F4E6F39-9BF1-4552-BEF1-F074CB37B072}"/>
    <cellStyle name="Millares 8 4 4 2 4" xfId="41325" xr:uid="{45313267-6A13-405C-9749-2B5DB0F9211F}"/>
    <cellStyle name="Millares 8 4 4 2 5" xfId="23820" xr:uid="{1834EC3C-AA66-49D2-86A6-E3B55399C74A}"/>
    <cellStyle name="Millares 8 4 4 3" xfId="8502" xr:uid="{00000000-0005-0000-0000-0000481E0000}"/>
    <cellStyle name="Millares 8 4 4 3 2" xfId="17255" xr:uid="{2D476CA0-86A3-4FAA-B34B-27CB535535B3}"/>
    <cellStyle name="Millares 8 4 4 3 2 2" xfId="52265" xr:uid="{B9BBD9B1-01EE-4F37-9539-1C74E99578BE}"/>
    <cellStyle name="Millares 8 4 4 3 2 3" xfId="34760" xr:uid="{58569CF0-9AFB-400A-8DC5-7C415A90549E}"/>
    <cellStyle name="Millares 8 4 4 3 3" xfId="43513" xr:uid="{B05F1DC4-3C72-43D4-AC77-E4E00EFFC3BA}"/>
    <cellStyle name="Millares 8 4 4 3 4" xfId="26008" xr:uid="{1F60BC54-37B6-4868-88E4-D768D88601B3}"/>
    <cellStyle name="Millares 8 4 4 4" xfId="12879" xr:uid="{518A6017-21F3-4933-A805-2B32F5C0166E}"/>
    <cellStyle name="Millares 8 4 4 4 2" xfId="47889" xr:uid="{6503C50E-18EB-491E-9868-B6946DCADBA9}"/>
    <cellStyle name="Millares 8 4 4 4 3" xfId="30384" xr:uid="{5657CF32-8AD9-4078-94B4-6D42D18A4C88}"/>
    <cellStyle name="Millares 8 4 4 5" xfId="39137" xr:uid="{C0CBB103-1EAA-4523-BFCA-C5D2855E10F5}"/>
    <cellStyle name="Millares 8 4 4 6" xfId="21632" xr:uid="{B6EB2303-B51D-4ED9-9093-707A732D0A55}"/>
    <cellStyle name="Millares 8 4 5" xfId="5219" xr:uid="{00000000-0005-0000-0000-0000491E0000}"/>
    <cellStyle name="Millares 8 4 5 2" xfId="9596" xr:uid="{00000000-0005-0000-0000-00004A1E0000}"/>
    <cellStyle name="Millares 8 4 5 2 2" xfId="18349" xr:uid="{1B9EB948-4A46-4F96-9112-2A6E237030AA}"/>
    <cellStyle name="Millares 8 4 5 2 2 2" xfId="53359" xr:uid="{9C7DD009-59B4-4DAB-AC95-2951709ECD4B}"/>
    <cellStyle name="Millares 8 4 5 2 2 3" xfId="35854" xr:uid="{D049E002-9F2B-47EE-8729-610036920554}"/>
    <cellStyle name="Millares 8 4 5 2 3" xfId="44607" xr:uid="{75E318AE-FF90-40AE-BA6C-0EAF8861A1EF}"/>
    <cellStyle name="Millares 8 4 5 2 4" xfId="27102" xr:uid="{5AE1CEE3-3C44-4F6A-A957-8869E3E480DC}"/>
    <cellStyle name="Millares 8 4 5 3" xfId="13973" xr:uid="{A32AFBA3-FA9B-41FC-AFBF-F3385EE6D5F7}"/>
    <cellStyle name="Millares 8 4 5 3 2" xfId="48983" xr:uid="{F76C3A22-FBE7-4EC9-8CEF-F29AA3130B98}"/>
    <cellStyle name="Millares 8 4 5 3 3" xfId="31478" xr:uid="{5E3C40C0-EF4C-45E1-B1F7-75409B1938D6}"/>
    <cellStyle name="Millares 8 4 5 4" xfId="40231" xr:uid="{89856A85-8F40-44F1-A3A5-F46D45389198}"/>
    <cellStyle name="Millares 8 4 5 5" xfId="22726" xr:uid="{96126BE9-3AA0-44FF-BE24-A61AAF5EBDCD}"/>
    <cellStyle name="Millares 8 4 6" xfId="7408" xr:uid="{00000000-0005-0000-0000-00004B1E0000}"/>
    <cellStyle name="Millares 8 4 6 2" xfId="16161" xr:uid="{54C20CBE-ACE5-4C8F-B75E-E8E0E30E3664}"/>
    <cellStyle name="Millares 8 4 6 2 2" xfId="51171" xr:uid="{0BD7394E-1F65-440A-9BA3-A33BB2B35D1A}"/>
    <cellStyle name="Millares 8 4 6 2 3" xfId="33666" xr:uid="{2506DCBE-2B36-456A-A75B-8817ED20C35C}"/>
    <cellStyle name="Millares 8 4 6 3" xfId="42419" xr:uid="{EFFC8D86-CE63-4AAD-B22F-2F02A67C95E6}"/>
    <cellStyle name="Millares 8 4 6 4" xfId="24914" xr:uid="{E859C5CD-9CD9-4A31-AF4D-FC426A3A0276}"/>
    <cellStyle name="Millares 8 4 7" xfId="11785" xr:uid="{5369B001-EDBC-49F9-8D60-A9315EC3CFCB}"/>
    <cellStyle name="Millares 8 4 7 2" xfId="46795" xr:uid="{44210EA3-4132-4E55-8357-698C7C1DA0C6}"/>
    <cellStyle name="Millares 8 4 7 3" xfId="29290" xr:uid="{F3126628-328E-4E91-8D49-65D9D3F11A77}"/>
    <cellStyle name="Millares 8 4 8" xfId="38043" xr:uid="{F19FB310-9DFF-4D6C-8006-D5C6730C4B7D}"/>
    <cellStyle name="Millares 8 4 9" xfId="20538" xr:uid="{0DD5A661-234F-43CD-87CE-95B1E43C4B83}"/>
    <cellStyle name="Millares 8 5" xfId="2908" xr:uid="{00000000-0005-0000-0000-00004C1E0000}"/>
    <cellStyle name="Millares 8 5 2" xfId="3187" xr:uid="{00000000-0005-0000-0000-00004D1E0000}"/>
    <cellStyle name="Millares 8 5 2 2" xfId="3740" xr:uid="{00000000-0005-0000-0000-00004E1E0000}"/>
    <cellStyle name="Millares 8 5 2 2 2" xfId="4836" xr:uid="{00000000-0005-0000-0000-00004F1E0000}"/>
    <cellStyle name="Millares 8 5 2 2 2 2" xfId="7025" xr:uid="{00000000-0005-0000-0000-0000501E0000}"/>
    <cellStyle name="Millares 8 5 2 2 2 2 2" xfId="11402" xr:uid="{00000000-0005-0000-0000-0000511E0000}"/>
    <cellStyle name="Millares 8 5 2 2 2 2 2 2" xfId="20155" xr:uid="{24DC71C4-5769-4CDC-86AB-925DF4235517}"/>
    <cellStyle name="Millares 8 5 2 2 2 2 2 2 2" xfId="55165" xr:uid="{7E6CEE79-C37A-4BE3-A79D-0251E668A1AB}"/>
    <cellStyle name="Millares 8 5 2 2 2 2 2 2 3" xfId="37660" xr:uid="{5D4D32D8-407C-472D-9AFA-37E76B4DEC9E}"/>
    <cellStyle name="Millares 8 5 2 2 2 2 2 3" xfId="46413" xr:uid="{779DDB53-CF0E-43C9-8040-240F42213F20}"/>
    <cellStyle name="Millares 8 5 2 2 2 2 2 4" xfId="28908" xr:uid="{8E4A008B-D750-4A6A-A7AA-EC5E97CFBF59}"/>
    <cellStyle name="Millares 8 5 2 2 2 2 3" xfId="15779" xr:uid="{EE5FE2B4-B1DB-49CE-8328-294F5F2ED29F}"/>
    <cellStyle name="Millares 8 5 2 2 2 2 3 2" xfId="50789" xr:uid="{B6D1DDA4-8F94-4A34-842A-F53211BA9490}"/>
    <cellStyle name="Millares 8 5 2 2 2 2 3 3" xfId="33284" xr:uid="{D9BEE24C-8CA2-43C4-A0DE-35BF05F23C58}"/>
    <cellStyle name="Millares 8 5 2 2 2 2 4" xfId="42037" xr:uid="{52430F19-508A-4125-BE6F-C257C606F3D1}"/>
    <cellStyle name="Millares 8 5 2 2 2 2 5" xfId="24532" xr:uid="{9F03DFCE-867E-44AB-8A8C-FAD6907BEE0D}"/>
    <cellStyle name="Millares 8 5 2 2 2 3" xfId="9214" xr:uid="{00000000-0005-0000-0000-0000521E0000}"/>
    <cellStyle name="Millares 8 5 2 2 2 3 2" xfId="17967" xr:uid="{4E482006-AF47-4B90-ADAC-0EF84EBBF3CA}"/>
    <cellStyle name="Millares 8 5 2 2 2 3 2 2" xfId="52977" xr:uid="{7BAFEDE1-BBBC-46AC-87FD-3F456647E0DC}"/>
    <cellStyle name="Millares 8 5 2 2 2 3 2 3" xfId="35472" xr:uid="{5D3CD4CB-DFA9-492F-A786-280A6314E1FB}"/>
    <cellStyle name="Millares 8 5 2 2 2 3 3" xfId="44225" xr:uid="{BE1DE801-5385-4817-9505-31EC6A7FD1B8}"/>
    <cellStyle name="Millares 8 5 2 2 2 3 4" xfId="26720" xr:uid="{A6C1ED7C-7933-4FB6-B97B-3DEFB1BBF590}"/>
    <cellStyle name="Millares 8 5 2 2 2 4" xfId="13591" xr:uid="{300B4306-6769-44AA-B704-702E18A157ED}"/>
    <cellStyle name="Millares 8 5 2 2 2 4 2" xfId="48601" xr:uid="{99400622-48B6-4AEA-A1F6-E273FFE61757}"/>
    <cellStyle name="Millares 8 5 2 2 2 4 3" xfId="31096" xr:uid="{84C8BDEF-A18B-4C10-8D23-598DBCA90280}"/>
    <cellStyle name="Millares 8 5 2 2 2 5" xfId="39849" xr:uid="{4825BB7A-BF9B-436E-9397-D39A80032D5C}"/>
    <cellStyle name="Millares 8 5 2 2 2 6" xfId="22344" xr:uid="{8135A414-5223-43F6-A663-E717917A7F93}"/>
    <cellStyle name="Millares 8 5 2 2 3" xfId="5931" xr:uid="{00000000-0005-0000-0000-0000531E0000}"/>
    <cellStyle name="Millares 8 5 2 2 3 2" xfId="10308" xr:uid="{00000000-0005-0000-0000-0000541E0000}"/>
    <cellStyle name="Millares 8 5 2 2 3 2 2" xfId="19061" xr:uid="{23DD2EB5-7BF2-4FD6-843F-94198E3B669B}"/>
    <cellStyle name="Millares 8 5 2 2 3 2 2 2" xfId="54071" xr:uid="{2E660A18-2895-49F0-AEB1-64B057776542}"/>
    <cellStyle name="Millares 8 5 2 2 3 2 2 3" xfId="36566" xr:uid="{B192C083-7620-44E9-802C-186916647215}"/>
    <cellStyle name="Millares 8 5 2 2 3 2 3" xfId="45319" xr:uid="{FDFB7DEC-0ED1-476D-AD4C-55C5822D0150}"/>
    <cellStyle name="Millares 8 5 2 2 3 2 4" xfId="27814" xr:uid="{6111034E-592D-4F23-8DFE-9AC6A37D4AE5}"/>
    <cellStyle name="Millares 8 5 2 2 3 3" xfId="14685" xr:uid="{FEDC8EB3-AC0E-4630-ACF6-6502F207015E}"/>
    <cellStyle name="Millares 8 5 2 2 3 3 2" xfId="49695" xr:uid="{D3230664-D38B-4567-9FCC-7BD9A647E008}"/>
    <cellStyle name="Millares 8 5 2 2 3 3 3" xfId="32190" xr:uid="{5CBF9C05-33E4-494A-A2E2-26BA0DDEB51D}"/>
    <cellStyle name="Millares 8 5 2 2 3 4" xfId="40943" xr:uid="{218C8944-4BAC-4FFD-9866-E17BE41E4CB5}"/>
    <cellStyle name="Millares 8 5 2 2 3 5" xfId="23438" xr:uid="{6916087A-FAB7-483D-AC18-F73886F47B9A}"/>
    <cellStyle name="Millares 8 5 2 2 4" xfId="8120" xr:uid="{00000000-0005-0000-0000-0000551E0000}"/>
    <cellStyle name="Millares 8 5 2 2 4 2" xfId="16873" xr:uid="{277A8C12-3CBB-4441-A281-802159169091}"/>
    <cellStyle name="Millares 8 5 2 2 4 2 2" xfId="51883" xr:uid="{B2994997-586E-461C-826E-10EF4B5FD9F6}"/>
    <cellStyle name="Millares 8 5 2 2 4 2 3" xfId="34378" xr:uid="{0F357EA6-46FE-47E9-A495-8B3DC36EE7CA}"/>
    <cellStyle name="Millares 8 5 2 2 4 3" xfId="43131" xr:uid="{F326C10A-AECE-4A6C-9BA0-0F52C2DC5A1C}"/>
    <cellStyle name="Millares 8 5 2 2 4 4" xfId="25626" xr:uid="{3F3EC1D5-4BCC-4881-B736-4318205CF1C7}"/>
    <cellStyle name="Millares 8 5 2 2 5" xfId="12497" xr:uid="{0E088DF8-CE1A-4661-ADD2-3720A76813BC}"/>
    <cellStyle name="Millares 8 5 2 2 5 2" xfId="47507" xr:uid="{8F157CC4-4E26-4011-A1D4-266B7171B531}"/>
    <cellStyle name="Millares 8 5 2 2 5 3" xfId="30002" xr:uid="{8EACF90F-B743-4BBD-8E8D-4BE4E1DCE4DE}"/>
    <cellStyle name="Millares 8 5 2 2 6" xfId="38755" xr:uid="{BDDD227F-FB22-4591-A5DA-5C880016A59A}"/>
    <cellStyle name="Millares 8 5 2 2 7" xfId="21250" xr:uid="{2500D59D-59F5-4C1C-946A-D259543ECE26}"/>
    <cellStyle name="Millares 8 5 2 3" xfId="4288" xr:uid="{00000000-0005-0000-0000-0000561E0000}"/>
    <cellStyle name="Millares 8 5 2 3 2" xfId="6477" xr:uid="{00000000-0005-0000-0000-0000571E0000}"/>
    <cellStyle name="Millares 8 5 2 3 2 2" xfId="10854" xr:uid="{00000000-0005-0000-0000-0000581E0000}"/>
    <cellStyle name="Millares 8 5 2 3 2 2 2" xfId="19607" xr:uid="{EB3A075C-6434-4D1F-8C85-5F517E3BE253}"/>
    <cellStyle name="Millares 8 5 2 3 2 2 2 2" xfId="54617" xr:uid="{25B0B0FA-E647-452E-BA34-D0DF821065F2}"/>
    <cellStyle name="Millares 8 5 2 3 2 2 2 3" xfId="37112" xr:uid="{43A185DE-4F21-4506-A5A0-B3FC5B8B400A}"/>
    <cellStyle name="Millares 8 5 2 3 2 2 3" xfId="45865" xr:uid="{249611F2-845C-4870-8DB5-DBC9AF45F130}"/>
    <cellStyle name="Millares 8 5 2 3 2 2 4" xfId="28360" xr:uid="{B3DF6A74-0D85-43AA-A61B-F19D7FF8CDDB}"/>
    <cellStyle name="Millares 8 5 2 3 2 3" xfId="15231" xr:uid="{3496478C-C1D9-4278-AF0F-E8F58955790C}"/>
    <cellStyle name="Millares 8 5 2 3 2 3 2" xfId="50241" xr:uid="{E9AAC7BE-47A7-494F-853E-13362D96F37E}"/>
    <cellStyle name="Millares 8 5 2 3 2 3 3" xfId="32736" xr:uid="{FC00EF28-249F-4B15-AA04-4B2DADD3A23E}"/>
    <cellStyle name="Millares 8 5 2 3 2 4" xfId="41489" xr:uid="{3FDC71C0-9069-4DE3-96DB-2A0E553AE248}"/>
    <cellStyle name="Millares 8 5 2 3 2 5" xfId="23984" xr:uid="{E7729C69-EE46-4F3D-BE68-EDF956231F09}"/>
    <cellStyle name="Millares 8 5 2 3 3" xfId="8666" xr:uid="{00000000-0005-0000-0000-0000591E0000}"/>
    <cellStyle name="Millares 8 5 2 3 3 2" xfId="17419" xr:uid="{8158DD83-C9F5-43C0-99E3-18EC0C770BF1}"/>
    <cellStyle name="Millares 8 5 2 3 3 2 2" xfId="52429" xr:uid="{3270DCE8-FADD-484D-B3AF-B5BB2D913C64}"/>
    <cellStyle name="Millares 8 5 2 3 3 2 3" xfId="34924" xr:uid="{B0A9AABC-4C0E-49EB-AFD8-D4A29A5A1FAF}"/>
    <cellStyle name="Millares 8 5 2 3 3 3" xfId="43677" xr:uid="{123B9461-4A5C-4A96-8F36-49DCF30C3163}"/>
    <cellStyle name="Millares 8 5 2 3 3 4" xfId="26172" xr:uid="{6CC28F29-5041-4861-B236-4C248A85D207}"/>
    <cellStyle name="Millares 8 5 2 3 4" xfId="13043" xr:uid="{FD8003F8-35FE-4917-9354-BD36D124C4A0}"/>
    <cellStyle name="Millares 8 5 2 3 4 2" xfId="48053" xr:uid="{27FF94FC-842D-450D-86DB-10FC289D200E}"/>
    <cellStyle name="Millares 8 5 2 3 4 3" xfId="30548" xr:uid="{4EEFC8CB-DAB4-4084-8A3E-8152CB27E26F}"/>
    <cellStyle name="Millares 8 5 2 3 5" xfId="39301" xr:uid="{1355A59E-E83C-4C3D-9418-FBDC1B429437}"/>
    <cellStyle name="Millares 8 5 2 3 6" xfId="21796" xr:uid="{DD1E19AA-38F5-470F-BA26-0C525831B63F}"/>
    <cellStyle name="Millares 8 5 2 4" xfId="5383" xr:uid="{00000000-0005-0000-0000-00005A1E0000}"/>
    <cellStyle name="Millares 8 5 2 4 2" xfId="9760" xr:uid="{00000000-0005-0000-0000-00005B1E0000}"/>
    <cellStyle name="Millares 8 5 2 4 2 2" xfId="18513" xr:uid="{83D570F6-F41F-4C0A-B415-C88CE8D77FE8}"/>
    <cellStyle name="Millares 8 5 2 4 2 2 2" xfId="53523" xr:uid="{1AB32252-69F1-479F-8E6D-448F7369308D}"/>
    <cellStyle name="Millares 8 5 2 4 2 2 3" xfId="36018" xr:uid="{A07D089E-8DBB-4A07-A6D3-6C6E573F05BF}"/>
    <cellStyle name="Millares 8 5 2 4 2 3" xfId="44771" xr:uid="{A05E5F43-5586-43CE-8D65-0AF54B1728EF}"/>
    <cellStyle name="Millares 8 5 2 4 2 4" xfId="27266" xr:uid="{7E7BA15E-548D-4D94-9431-BD005C969EEE}"/>
    <cellStyle name="Millares 8 5 2 4 3" xfId="14137" xr:uid="{29ABCCD2-F723-4102-9116-4A9F26A828BF}"/>
    <cellStyle name="Millares 8 5 2 4 3 2" xfId="49147" xr:uid="{71F2AC04-B3B9-47CF-A2AE-9AAD28CEBD4A}"/>
    <cellStyle name="Millares 8 5 2 4 3 3" xfId="31642" xr:uid="{EAEEC066-3D8D-4814-BD82-9E681F732460}"/>
    <cellStyle name="Millares 8 5 2 4 4" xfId="40395" xr:uid="{FA4E93BF-C8EF-45FD-9A44-58FBFBC2C69C}"/>
    <cellStyle name="Millares 8 5 2 4 5" xfId="22890" xr:uid="{49E619AE-C054-4ADB-988E-1FF908162181}"/>
    <cellStyle name="Millares 8 5 2 5" xfId="7572" xr:uid="{00000000-0005-0000-0000-00005C1E0000}"/>
    <cellStyle name="Millares 8 5 2 5 2" xfId="16325" xr:uid="{97344BF1-C60D-49BA-A7C7-B887686D1F91}"/>
    <cellStyle name="Millares 8 5 2 5 2 2" xfId="51335" xr:uid="{609702DB-F999-4C58-8C24-5A60AAECE352}"/>
    <cellStyle name="Millares 8 5 2 5 2 3" xfId="33830" xr:uid="{4FD19CC6-C519-4BB4-8535-3E74FD334717}"/>
    <cellStyle name="Millares 8 5 2 5 3" xfId="42583" xr:uid="{0CC99B9B-DBB5-49A9-B9C8-CE53A6758671}"/>
    <cellStyle name="Millares 8 5 2 5 4" xfId="25078" xr:uid="{41005C6F-D131-4BCE-9EE1-32ECD60E39D2}"/>
    <cellStyle name="Millares 8 5 2 6" xfId="11949" xr:uid="{3B9A54E9-702B-41AC-8681-B04A319478D6}"/>
    <cellStyle name="Millares 8 5 2 6 2" xfId="46959" xr:uid="{88090ECB-E967-4BDC-8F45-8C51F003E766}"/>
    <cellStyle name="Millares 8 5 2 6 3" xfId="29454" xr:uid="{7F83B6E1-6904-4422-AC1D-E47B406B64CD}"/>
    <cellStyle name="Millares 8 5 2 7" xfId="38207" xr:uid="{E3453002-7EED-47DF-AC9D-37EEA94A2101}"/>
    <cellStyle name="Millares 8 5 2 8" xfId="20702" xr:uid="{B064E693-5FBD-4CA9-A029-659C3497B89E}"/>
    <cellStyle name="Millares 8 5 3" xfId="3466" xr:uid="{00000000-0005-0000-0000-00005D1E0000}"/>
    <cellStyle name="Millares 8 5 3 2" xfId="4562" xr:uid="{00000000-0005-0000-0000-00005E1E0000}"/>
    <cellStyle name="Millares 8 5 3 2 2" xfId="6751" xr:uid="{00000000-0005-0000-0000-00005F1E0000}"/>
    <cellStyle name="Millares 8 5 3 2 2 2" xfId="11128" xr:uid="{00000000-0005-0000-0000-0000601E0000}"/>
    <cellStyle name="Millares 8 5 3 2 2 2 2" xfId="19881" xr:uid="{A0CC3715-916F-4970-925B-11F3DCBECB7F}"/>
    <cellStyle name="Millares 8 5 3 2 2 2 2 2" xfId="54891" xr:uid="{DA4FF826-2C00-413E-B50D-5ED975C517DD}"/>
    <cellStyle name="Millares 8 5 3 2 2 2 2 3" xfId="37386" xr:uid="{AEDA6A29-3BB3-4FFE-A60C-DA9F5D09BFFD}"/>
    <cellStyle name="Millares 8 5 3 2 2 2 3" xfId="46139" xr:uid="{D6800C36-E0B0-43AC-8C80-98F81D95422C}"/>
    <cellStyle name="Millares 8 5 3 2 2 2 4" xfId="28634" xr:uid="{DFB8C7DC-8437-417C-A04C-A562F3F5CA08}"/>
    <cellStyle name="Millares 8 5 3 2 2 3" xfId="15505" xr:uid="{A6D4E8AC-7E76-4FDA-BC60-2547F654BC86}"/>
    <cellStyle name="Millares 8 5 3 2 2 3 2" xfId="50515" xr:uid="{EEE2BD27-F836-4C66-8118-8FD51E223664}"/>
    <cellStyle name="Millares 8 5 3 2 2 3 3" xfId="33010" xr:uid="{327EB66E-D3E4-4461-BF63-628C4B6FD30B}"/>
    <cellStyle name="Millares 8 5 3 2 2 4" xfId="41763" xr:uid="{01C3B919-08A6-4D0A-A390-16D853383A01}"/>
    <cellStyle name="Millares 8 5 3 2 2 5" xfId="24258" xr:uid="{44847BD5-0E33-4FCE-A6E7-40B13CF61B35}"/>
    <cellStyle name="Millares 8 5 3 2 3" xfId="8940" xr:uid="{00000000-0005-0000-0000-0000611E0000}"/>
    <cellStyle name="Millares 8 5 3 2 3 2" xfId="17693" xr:uid="{D9AD8EE0-B52C-467C-93FB-33CD401AA1E9}"/>
    <cellStyle name="Millares 8 5 3 2 3 2 2" xfId="52703" xr:uid="{0D9F0497-BB44-462A-930A-9C01F5126568}"/>
    <cellStyle name="Millares 8 5 3 2 3 2 3" xfId="35198" xr:uid="{94C31AC5-9E4D-4B2E-90B8-FC1A380C7E5B}"/>
    <cellStyle name="Millares 8 5 3 2 3 3" xfId="43951" xr:uid="{5AD66F80-7023-49CB-B023-5AD5546C36FA}"/>
    <cellStyle name="Millares 8 5 3 2 3 4" xfId="26446" xr:uid="{95D9A0A2-E3E0-4BC1-9804-E7FF2A16CBD5}"/>
    <cellStyle name="Millares 8 5 3 2 4" xfId="13317" xr:uid="{B487BFD3-3885-4721-A5C2-24F27C908B8B}"/>
    <cellStyle name="Millares 8 5 3 2 4 2" xfId="48327" xr:uid="{616F8E96-855A-4CAF-951D-44DC7126C99B}"/>
    <cellStyle name="Millares 8 5 3 2 4 3" xfId="30822" xr:uid="{6EF290B6-CD48-425D-88E8-E9D442105A95}"/>
    <cellStyle name="Millares 8 5 3 2 5" xfId="39575" xr:uid="{13C73F6C-D79B-4A88-9DC3-C035C2B21825}"/>
    <cellStyle name="Millares 8 5 3 2 6" xfId="22070" xr:uid="{1385117F-0707-4077-B091-37E34099284E}"/>
    <cellStyle name="Millares 8 5 3 3" xfId="5657" xr:uid="{00000000-0005-0000-0000-0000621E0000}"/>
    <cellStyle name="Millares 8 5 3 3 2" xfId="10034" xr:uid="{00000000-0005-0000-0000-0000631E0000}"/>
    <cellStyle name="Millares 8 5 3 3 2 2" xfId="18787" xr:uid="{E7C357D0-5935-4B40-A8D9-0B5008881C15}"/>
    <cellStyle name="Millares 8 5 3 3 2 2 2" xfId="53797" xr:uid="{9FA9BE3F-2F4E-4970-AA9A-7CF68A4B6024}"/>
    <cellStyle name="Millares 8 5 3 3 2 2 3" xfId="36292" xr:uid="{AFB3A540-AE44-4023-B440-FF18523506FB}"/>
    <cellStyle name="Millares 8 5 3 3 2 3" xfId="45045" xr:uid="{FA217403-2C95-435A-AC42-7C9932F51336}"/>
    <cellStyle name="Millares 8 5 3 3 2 4" xfId="27540" xr:uid="{C4A9714D-43F8-4D1D-B5CD-5FB4D298E46E}"/>
    <cellStyle name="Millares 8 5 3 3 3" xfId="14411" xr:uid="{3A421E9C-17CD-4022-8AA0-440491D3F907}"/>
    <cellStyle name="Millares 8 5 3 3 3 2" xfId="49421" xr:uid="{BA36F1FF-98EA-41B1-86DA-0004986BB49B}"/>
    <cellStyle name="Millares 8 5 3 3 3 3" xfId="31916" xr:uid="{3D9D9F52-8506-4397-946F-33AD73BF94CD}"/>
    <cellStyle name="Millares 8 5 3 3 4" xfId="40669" xr:uid="{8FEBB8FE-2CA3-4028-90BE-E2AA4B14521D}"/>
    <cellStyle name="Millares 8 5 3 3 5" xfId="23164" xr:uid="{3A347DD3-A63F-4FFD-B121-0505D7E061D2}"/>
    <cellStyle name="Millares 8 5 3 4" xfId="7846" xr:uid="{00000000-0005-0000-0000-0000641E0000}"/>
    <cellStyle name="Millares 8 5 3 4 2" xfId="16599" xr:uid="{375666F7-A988-4166-948D-454D5453D354}"/>
    <cellStyle name="Millares 8 5 3 4 2 2" xfId="51609" xr:uid="{FFB8166D-0A0B-4CD8-978B-4A5526384327}"/>
    <cellStyle name="Millares 8 5 3 4 2 3" xfId="34104" xr:uid="{DFB53BDD-F49B-49ED-B5E5-348FA4D5C46B}"/>
    <cellStyle name="Millares 8 5 3 4 3" xfId="42857" xr:uid="{E46FBAE0-4B57-45DF-BD1F-DCD81FF2FA73}"/>
    <cellStyle name="Millares 8 5 3 4 4" xfId="25352" xr:uid="{F472F188-F8A6-4B7F-947F-34FE3A517488}"/>
    <cellStyle name="Millares 8 5 3 5" xfId="12223" xr:uid="{7F19F9EB-CC5A-488D-8517-368CDFFAA5E0}"/>
    <cellStyle name="Millares 8 5 3 5 2" xfId="47233" xr:uid="{51B1D08C-A463-44B2-8BBA-9466830BBB59}"/>
    <cellStyle name="Millares 8 5 3 5 3" xfId="29728" xr:uid="{9AE21DBC-CE3A-42D9-AE0B-2AEB724D03E3}"/>
    <cellStyle name="Millares 8 5 3 6" xfId="38481" xr:uid="{30E8F924-4DBB-43FF-BD1C-580562F11182}"/>
    <cellStyle name="Millares 8 5 3 7" xfId="20976" xr:uid="{A8EE1A15-44BC-4547-A67B-D33184E72646}"/>
    <cellStyle name="Millares 8 5 4" xfId="4014" xr:uid="{00000000-0005-0000-0000-0000651E0000}"/>
    <cellStyle name="Millares 8 5 4 2" xfId="6203" xr:uid="{00000000-0005-0000-0000-0000661E0000}"/>
    <cellStyle name="Millares 8 5 4 2 2" xfId="10580" xr:uid="{00000000-0005-0000-0000-0000671E0000}"/>
    <cellStyle name="Millares 8 5 4 2 2 2" xfId="19333" xr:uid="{CF19BA98-968C-4209-9F1A-061B59FD0113}"/>
    <cellStyle name="Millares 8 5 4 2 2 2 2" xfId="54343" xr:uid="{E4B916EE-A9C7-452F-A392-AAADC5704C58}"/>
    <cellStyle name="Millares 8 5 4 2 2 2 3" xfId="36838" xr:uid="{737670C0-3B92-4426-8F54-90C819FEF054}"/>
    <cellStyle name="Millares 8 5 4 2 2 3" xfId="45591" xr:uid="{DBF2FD61-A664-47B0-91BE-B2369101D6FE}"/>
    <cellStyle name="Millares 8 5 4 2 2 4" xfId="28086" xr:uid="{3FD1C649-391A-42B8-B2F2-82784E9340F1}"/>
    <cellStyle name="Millares 8 5 4 2 3" xfId="14957" xr:uid="{575153C0-FCFD-4DB1-8105-5CFEA718E3CE}"/>
    <cellStyle name="Millares 8 5 4 2 3 2" xfId="49967" xr:uid="{25F22B92-4456-400F-8930-6E4A6132AE13}"/>
    <cellStyle name="Millares 8 5 4 2 3 3" xfId="32462" xr:uid="{8F1FDD67-5AC4-4AC8-87C8-3E3FF1493EA3}"/>
    <cellStyle name="Millares 8 5 4 2 4" xfId="41215" xr:uid="{14851263-3922-4DF3-A0C8-1DE34498D588}"/>
    <cellStyle name="Millares 8 5 4 2 5" xfId="23710" xr:uid="{73DE9B57-D9C4-4233-A2D6-369288A64F10}"/>
    <cellStyle name="Millares 8 5 4 3" xfId="8392" xr:uid="{00000000-0005-0000-0000-0000681E0000}"/>
    <cellStyle name="Millares 8 5 4 3 2" xfId="17145" xr:uid="{9C528293-954B-45BD-A884-A9E565CAE079}"/>
    <cellStyle name="Millares 8 5 4 3 2 2" xfId="52155" xr:uid="{3156D7BB-DD77-4B61-99F9-63CA3EC50C10}"/>
    <cellStyle name="Millares 8 5 4 3 2 3" xfId="34650" xr:uid="{0A73F93A-66EC-4B6F-897A-1904B1E57B14}"/>
    <cellStyle name="Millares 8 5 4 3 3" xfId="43403" xr:uid="{52D4EF7E-5B00-45AA-8954-E8EB6B13D15D}"/>
    <cellStyle name="Millares 8 5 4 3 4" xfId="25898" xr:uid="{86650F4E-3F0A-4353-9D7A-E5281A9F8AB1}"/>
    <cellStyle name="Millares 8 5 4 4" xfId="12769" xr:uid="{23039732-DD7A-427D-A820-328221E6ECC8}"/>
    <cellStyle name="Millares 8 5 4 4 2" xfId="47779" xr:uid="{D2DD3E35-9ACB-4432-9BDE-B74DE0C42074}"/>
    <cellStyle name="Millares 8 5 4 4 3" xfId="30274" xr:uid="{90A89A34-11A0-4C21-9B14-C88A1D5EAA6A}"/>
    <cellStyle name="Millares 8 5 4 5" xfId="39027" xr:uid="{BF91C3E3-38A8-48FF-93B6-58CBAB132E12}"/>
    <cellStyle name="Millares 8 5 4 6" xfId="21522" xr:uid="{329B5B22-B0A2-46AD-8AFD-FEFF8D27B687}"/>
    <cellStyle name="Millares 8 5 5" xfId="5109" xr:uid="{00000000-0005-0000-0000-0000691E0000}"/>
    <cellStyle name="Millares 8 5 5 2" xfId="9486" xr:uid="{00000000-0005-0000-0000-00006A1E0000}"/>
    <cellStyle name="Millares 8 5 5 2 2" xfId="18239" xr:uid="{F6787027-3B01-4532-97D8-6CDA76DA47A2}"/>
    <cellStyle name="Millares 8 5 5 2 2 2" xfId="53249" xr:uid="{EB14ED05-C791-457C-88CC-6073C0E91B5E}"/>
    <cellStyle name="Millares 8 5 5 2 2 3" xfId="35744" xr:uid="{E1764EAC-86E0-4961-BDA6-1AFA8C540B5A}"/>
    <cellStyle name="Millares 8 5 5 2 3" xfId="44497" xr:uid="{6B14D80C-28EA-473D-8AFC-84A5C2A6EB4E}"/>
    <cellStyle name="Millares 8 5 5 2 4" xfId="26992" xr:uid="{58913D8F-E115-4304-87C5-D1C69A757970}"/>
    <cellStyle name="Millares 8 5 5 3" xfId="13863" xr:uid="{C5973760-6424-4E0C-94E8-CE9E097F1ACC}"/>
    <cellStyle name="Millares 8 5 5 3 2" xfId="48873" xr:uid="{7B1B2437-AA57-4188-9321-773154CC5C56}"/>
    <cellStyle name="Millares 8 5 5 3 3" xfId="31368" xr:uid="{4AC35264-00E6-4A0E-9E75-AFE6FC3FBF7C}"/>
    <cellStyle name="Millares 8 5 5 4" xfId="40121" xr:uid="{D808EA71-7E09-4BC7-9BBF-DB178005F6D4}"/>
    <cellStyle name="Millares 8 5 5 5" xfId="22616" xr:uid="{C6919F67-7F25-4124-BF1A-DEFFEA1FAFF7}"/>
    <cellStyle name="Millares 8 5 6" xfId="7298" xr:uid="{00000000-0005-0000-0000-00006B1E0000}"/>
    <cellStyle name="Millares 8 5 6 2" xfId="16051" xr:uid="{DD75FF4D-156D-4515-9982-47076F5F3857}"/>
    <cellStyle name="Millares 8 5 6 2 2" xfId="51061" xr:uid="{06B327EB-9924-45A0-8449-BC556EA7ED7D}"/>
    <cellStyle name="Millares 8 5 6 2 3" xfId="33556" xr:uid="{3C2B0D7F-8F9E-4D8B-B232-49F6F2B506FF}"/>
    <cellStyle name="Millares 8 5 6 3" xfId="42309" xr:uid="{65E3C226-4E56-4378-BBE5-42D4CC3A4410}"/>
    <cellStyle name="Millares 8 5 6 4" xfId="24804" xr:uid="{C3E8D75D-D04D-443F-BCC4-E4A5DB7D4607}"/>
    <cellStyle name="Millares 8 5 7" xfId="11675" xr:uid="{E11DAA3D-B724-4457-A46B-2433144F4297}"/>
    <cellStyle name="Millares 8 5 7 2" xfId="46685" xr:uid="{80549A20-7F3A-40BB-9D00-F7D716E7B1B5}"/>
    <cellStyle name="Millares 8 5 7 3" xfId="29180" xr:uid="{EBA43D3F-D4ED-4389-AC1F-AF4C2320DCBB}"/>
    <cellStyle name="Millares 8 5 8" xfId="37933" xr:uid="{858907E2-3447-4473-9CC4-3515CEE4E1B1}"/>
    <cellStyle name="Millares 8 5 9" xfId="20428" xr:uid="{95487CFC-3C91-4D5D-A88A-BA31C40926B0}"/>
    <cellStyle name="Millares 8 6" xfId="3137" xr:uid="{00000000-0005-0000-0000-00006C1E0000}"/>
    <cellStyle name="Millares 8 6 2" xfId="3691" xr:uid="{00000000-0005-0000-0000-00006D1E0000}"/>
    <cellStyle name="Millares 8 6 2 2" xfId="4787" xr:uid="{00000000-0005-0000-0000-00006E1E0000}"/>
    <cellStyle name="Millares 8 6 2 2 2" xfId="6976" xr:uid="{00000000-0005-0000-0000-00006F1E0000}"/>
    <cellStyle name="Millares 8 6 2 2 2 2" xfId="11353" xr:uid="{00000000-0005-0000-0000-0000701E0000}"/>
    <cellStyle name="Millares 8 6 2 2 2 2 2" xfId="20106" xr:uid="{F5B947D5-6930-4371-8AD2-2D60885E04E1}"/>
    <cellStyle name="Millares 8 6 2 2 2 2 2 2" xfId="55116" xr:uid="{E33CF500-E255-4B4C-B312-B83894FA08DD}"/>
    <cellStyle name="Millares 8 6 2 2 2 2 2 3" xfId="37611" xr:uid="{5DD341D1-EE8F-41C7-BA94-383E9A262D43}"/>
    <cellStyle name="Millares 8 6 2 2 2 2 3" xfId="46364" xr:uid="{556AFA20-D6E9-4CBD-9615-777072312669}"/>
    <cellStyle name="Millares 8 6 2 2 2 2 4" xfId="28859" xr:uid="{64CC4A9F-6D4F-4B38-A41C-03672D54B554}"/>
    <cellStyle name="Millares 8 6 2 2 2 3" xfId="15730" xr:uid="{F1364F7A-B7EE-436F-AD6A-8B430AFECB76}"/>
    <cellStyle name="Millares 8 6 2 2 2 3 2" xfId="50740" xr:uid="{A75C7D00-55AD-4CDE-B835-9104FF4068BF}"/>
    <cellStyle name="Millares 8 6 2 2 2 3 3" xfId="33235" xr:uid="{ACA82E6E-69F6-4FD0-8B14-7841EBE5C190}"/>
    <cellStyle name="Millares 8 6 2 2 2 4" xfId="41988" xr:uid="{11AD8CB3-8027-4429-86A8-BB63E990595D}"/>
    <cellStyle name="Millares 8 6 2 2 2 5" xfId="24483" xr:uid="{EADFD200-6223-47F0-9A9C-29364E8CF410}"/>
    <cellStyle name="Millares 8 6 2 2 3" xfId="9165" xr:uid="{00000000-0005-0000-0000-0000711E0000}"/>
    <cellStyle name="Millares 8 6 2 2 3 2" xfId="17918" xr:uid="{4153A0E2-32BD-403C-A75A-F9100B9419DB}"/>
    <cellStyle name="Millares 8 6 2 2 3 2 2" xfId="52928" xr:uid="{8430571C-D364-4487-BA9B-D58E4FDD3111}"/>
    <cellStyle name="Millares 8 6 2 2 3 2 3" xfId="35423" xr:uid="{668B158F-B511-4291-9BF5-3D33C3F01498}"/>
    <cellStyle name="Millares 8 6 2 2 3 3" xfId="44176" xr:uid="{D3EB33EC-1EE3-4A98-9F48-F508DD89C0D8}"/>
    <cellStyle name="Millares 8 6 2 2 3 4" xfId="26671" xr:uid="{A53E5CF9-9F54-4868-95C8-A4713E3E5B10}"/>
    <cellStyle name="Millares 8 6 2 2 4" xfId="13542" xr:uid="{95FD7BFD-481A-443E-A3A4-2AD360420994}"/>
    <cellStyle name="Millares 8 6 2 2 4 2" xfId="48552" xr:uid="{6DBF70B6-D387-4534-95C5-46518EB5CB22}"/>
    <cellStyle name="Millares 8 6 2 2 4 3" xfId="31047" xr:uid="{EA9226FD-1620-43FB-8ED7-E59FD88EF172}"/>
    <cellStyle name="Millares 8 6 2 2 5" xfId="39800" xr:uid="{F079647B-47CB-4ADE-8312-1F9AFADDA0D3}"/>
    <cellStyle name="Millares 8 6 2 2 6" xfId="22295" xr:uid="{93967DF1-38ED-4D74-ADA1-B1BB169EBFA7}"/>
    <cellStyle name="Millares 8 6 2 3" xfId="5882" xr:uid="{00000000-0005-0000-0000-0000721E0000}"/>
    <cellStyle name="Millares 8 6 2 3 2" xfId="10259" xr:uid="{00000000-0005-0000-0000-0000731E0000}"/>
    <cellStyle name="Millares 8 6 2 3 2 2" xfId="19012" xr:uid="{7754931B-40FB-4E38-83A1-9B336C3C8B12}"/>
    <cellStyle name="Millares 8 6 2 3 2 2 2" xfId="54022" xr:uid="{C2060967-E75C-4536-9278-F450B42CDEC0}"/>
    <cellStyle name="Millares 8 6 2 3 2 2 3" xfId="36517" xr:uid="{57F62C5A-C970-4D7E-A6E3-4BA7149C80A2}"/>
    <cellStyle name="Millares 8 6 2 3 2 3" xfId="45270" xr:uid="{CD0BF039-A548-43B3-89AF-0B08314D06D0}"/>
    <cellStyle name="Millares 8 6 2 3 2 4" xfId="27765" xr:uid="{24E8F09D-2658-4FCB-B544-88A8324359BA}"/>
    <cellStyle name="Millares 8 6 2 3 3" xfId="14636" xr:uid="{F8721F4B-01F1-4928-BC77-AF89F27F9D17}"/>
    <cellStyle name="Millares 8 6 2 3 3 2" xfId="49646" xr:uid="{D62EEBA3-1F70-4C8C-86F0-B1BFC9657292}"/>
    <cellStyle name="Millares 8 6 2 3 3 3" xfId="32141" xr:uid="{28CCD50F-345D-4FAB-92FC-FFAF39F43149}"/>
    <cellStyle name="Millares 8 6 2 3 4" xfId="40894" xr:uid="{3ADB752F-31CB-48E1-805C-3D2FD41700CD}"/>
    <cellStyle name="Millares 8 6 2 3 5" xfId="23389" xr:uid="{DAD9F90B-74A5-40C5-B1D6-9A5715B804FD}"/>
    <cellStyle name="Millares 8 6 2 4" xfId="8071" xr:uid="{00000000-0005-0000-0000-0000741E0000}"/>
    <cellStyle name="Millares 8 6 2 4 2" xfId="16824" xr:uid="{E708E9E4-07F6-4BA2-B797-339A3BBB73A8}"/>
    <cellStyle name="Millares 8 6 2 4 2 2" xfId="51834" xr:uid="{8050A7D7-3F48-4D61-90A1-FF034862A6EA}"/>
    <cellStyle name="Millares 8 6 2 4 2 3" xfId="34329" xr:uid="{963BB447-AD07-4714-A625-0B19B2EC76B4}"/>
    <cellStyle name="Millares 8 6 2 4 3" xfId="43082" xr:uid="{AD586EE0-3B05-4766-AB3D-5F29EDAE3BF0}"/>
    <cellStyle name="Millares 8 6 2 4 4" xfId="25577" xr:uid="{D0F59215-ABB7-46EC-8D31-949F1AA88C65}"/>
    <cellStyle name="Millares 8 6 2 5" xfId="12448" xr:uid="{6A17AEFA-EAD8-480F-A308-548E4AAEC22B}"/>
    <cellStyle name="Millares 8 6 2 5 2" xfId="47458" xr:uid="{9984649A-9269-478F-A767-9485F904CAD0}"/>
    <cellStyle name="Millares 8 6 2 5 3" xfId="29953" xr:uid="{62C97BAE-AAA6-457A-B6B0-6489D608A66E}"/>
    <cellStyle name="Millares 8 6 2 6" xfId="38706" xr:uid="{9DF74A88-24F2-4771-908E-7813ADA9A0A9}"/>
    <cellStyle name="Millares 8 6 2 7" xfId="21201" xr:uid="{FE8E287F-7F67-419B-84D2-3609FBBA6829}"/>
    <cellStyle name="Millares 8 6 3" xfId="4239" xr:uid="{00000000-0005-0000-0000-0000751E0000}"/>
    <cellStyle name="Millares 8 6 3 2" xfId="6428" xr:uid="{00000000-0005-0000-0000-0000761E0000}"/>
    <cellStyle name="Millares 8 6 3 2 2" xfId="10805" xr:uid="{00000000-0005-0000-0000-0000771E0000}"/>
    <cellStyle name="Millares 8 6 3 2 2 2" xfId="19558" xr:uid="{E87C9224-3452-48C9-812B-633D70CA4569}"/>
    <cellStyle name="Millares 8 6 3 2 2 2 2" xfId="54568" xr:uid="{E5F844D2-0046-4EB2-B1CE-04F155D5F516}"/>
    <cellStyle name="Millares 8 6 3 2 2 2 3" xfId="37063" xr:uid="{59B5A88E-3E6F-4DDB-81FD-51AD1A2ECF55}"/>
    <cellStyle name="Millares 8 6 3 2 2 3" xfId="45816" xr:uid="{0F7FE101-4FAF-4FAB-ABD1-E5D58C47EEFC}"/>
    <cellStyle name="Millares 8 6 3 2 2 4" xfId="28311" xr:uid="{E3C32DCB-8426-4B82-8FC9-3C030248B855}"/>
    <cellStyle name="Millares 8 6 3 2 3" xfId="15182" xr:uid="{06FAB47C-5041-4A4C-AE26-B9986B284957}"/>
    <cellStyle name="Millares 8 6 3 2 3 2" xfId="50192" xr:uid="{D8E3CA6B-D5EC-4363-90B7-570043F5F04E}"/>
    <cellStyle name="Millares 8 6 3 2 3 3" xfId="32687" xr:uid="{F521D7C0-2FA3-4C5F-9E53-F0EA47DF3D45}"/>
    <cellStyle name="Millares 8 6 3 2 4" xfId="41440" xr:uid="{B0E6EE8E-4BA1-48BA-BA2F-045908238499}"/>
    <cellStyle name="Millares 8 6 3 2 5" xfId="23935" xr:uid="{19EE0669-8E93-4F4E-95A1-F37CAE597FA0}"/>
    <cellStyle name="Millares 8 6 3 3" xfId="8617" xr:uid="{00000000-0005-0000-0000-0000781E0000}"/>
    <cellStyle name="Millares 8 6 3 3 2" xfId="17370" xr:uid="{7C324D00-E232-4B9A-8CFA-E4E690FF30D3}"/>
    <cellStyle name="Millares 8 6 3 3 2 2" xfId="52380" xr:uid="{972FA57C-9B6E-4DC8-94F5-5A12B08B72A6}"/>
    <cellStyle name="Millares 8 6 3 3 2 3" xfId="34875" xr:uid="{2C6BCE19-2FF9-4592-AE9B-4E734EACE6B8}"/>
    <cellStyle name="Millares 8 6 3 3 3" xfId="43628" xr:uid="{A3AF3568-4F1F-4897-8768-4C7DD7ABADAA}"/>
    <cellStyle name="Millares 8 6 3 3 4" xfId="26123" xr:uid="{D21E58BD-BCBA-4231-9B83-BD31AFBE7764}"/>
    <cellStyle name="Millares 8 6 3 4" xfId="12994" xr:uid="{97CEF232-2899-4C04-AD18-CA6E668B55B4}"/>
    <cellStyle name="Millares 8 6 3 4 2" xfId="48004" xr:uid="{664D3EC0-5A67-4436-95EB-0AA886C49A5E}"/>
    <cellStyle name="Millares 8 6 3 4 3" xfId="30499" xr:uid="{A1EC82F3-3913-469D-837A-C2F254E03F99}"/>
    <cellStyle name="Millares 8 6 3 5" xfId="39252" xr:uid="{13CEC293-8FE5-4CA7-A868-3F2815F9EE09}"/>
    <cellStyle name="Millares 8 6 3 6" xfId="21747" xr:uid="{E753E33D-18B8-4798-B6D9-7516AD4CD30F}"/>
    <cellStyle name="Millares 8 6 4" xfId="5334" xr:uid="{00000000-0005-0000-0000-0000791E0000}"/>
    <cellStyle name="Millares 8 6 4 2" xfId="9711" xr:uid="{00000000-0005-0000-0000-00007A1E0000}"/>
    <cellStyle name="Millares 8 6 4 2 2" xfId="18464" xr:uid="{C2B025CA-E294-4FFC-9A60-FF0BAEF499A1}"/>
    <cellStyle name="Millares 8 6 4 2 2 2" xfId="53474" xr:uid="{EDE85076-86F3-4CEB-8B8B-C9161B1DE480}"/>
    <cellStyle name="Millares 8 6 4 2 2 3" xfId="35969" xr:uid="{46253BB8-FF25-46F4-A9FC-E08231E61BB4}"/>
    <cellStyle name="Millares 8 6 4 2 3" xfId="44722" xr:uid="{38ABB1B2-ADA3-4E9A-B6EF-769C7D5794A7}"/>
    <cellStyle name="Millares 8 6 4 2 4" xfId="27217" xr:uid="{18A61CF6-E0CE-4B76-952E-FC8B7792E888}"/>
    <cellStyle name="Millares 8 6 4 3" xfId="14088" xr:uid="{00A00909-3ED1-478D-BC15-90DF972CB1DD}"/>
    <cellStyle name="Millares 8 6 4 3 2" xfId="49098" xr:uid="{E44AD09C-4B4B-4D81-8610-F4B694D098FB}"/>
    <cellStyle name="Millares 8 6 4 3 3" xfId="31593" xr:uid="{CF16630F-4AA1-4E74-92F3-B9761F01E334}"/>
    <cellStyle name="Millares 8 6 4 4" xfId="40346" xr:uid="{2C4C4AAE-1421-4D57-AF2D-63B39F4644A9}"/>
    <cellStyle name="Millares 8 6 4 5" xfId="22841" xr:uid="{ADE06BB4-4AE4-4F5B-B95B-2316FCA34A8C}"/>
    <cellStyle name="Millares 8 6 5" xfId="7523" xr:uid="{00000000-0005-0000-0000-00007B1E0000}"/>
    <cellStyle name="Millares 8 6 5 2" xfId="16276" xr:uid="{63D08881-7AFD-435C-9201-FD298AC1C802}"/>
    <cellStyle name="Millares 8 6 5 2 2" xfId="51286" xr:uid="{109AAA87-B5A2-457B-915D-C456C534B7A6}"/>
    <cellStyle name="Millares 8 6 5 2 3" xfId="33781" xr:uid="{264C694C-0A2E-48C8-AF0A-23326A199504}"/>
    <cellStyle name="Millares 8 6 5 3" xfId="42534" xr:uid="{B716CBEF-4BC5-42AA-BE97-7C8CF923E1C8}"/>
    <cellStyle name="Millares 8 6 5 4" xfId="25029" xr:uid="{7F14F789-7AF5-47A3-8397-CEFEE61811C6}"/>
    <cellStyle name="Millares 8 6 6" xfId="11900" xr:uid="{5FEB2C59-F1DB-4986-9F1C-34960FA23417}"/>
    <cellStyle name="Millares 8 6 6 2" xfId="46910" xr:uid="{944932E1-DF1D-4BC1-B5AF-E65F97377708}"/>
    <cellStyle name="Millares 8 6 6 3" xfId="29405" xr:uid="{CE860681-4A58-4976-A53E-6AC0A507C062}"/>
    <cellStyle name="Millares 8 6 7" xfId="38158" xr:uid="{8EB14E39-5D03-45B5-B578-931DB9AD752E}"/>
    <cellStyle name="Millares 8 6 8" xfId="20653" xr:uid="{2AFD2354-FCE7-4AE1-A6D3-9BF887092F3B}"/>
    <cellStyle name="Millares 8 7" xfId="3416" xr:uid="{00000000-0005-0000-0000-00007C1E0000}"/>
    <cellStyle name="Millares 8 7 2" xfId="4513" xr:uid="{00000000-0005-0000-0000-00007D1E0000}"/>
    <cellStyle name="Millares 8 7 2 2" xfId="6702" xr:uid="{00000000-0005-0000-0000-00007E1E0000}"/>
    <cellStyle name="Millares 8 7 2 2 2" xfId="11079" xr:uid="{00000000-0005-0000-0000-00007F1E0000}"/>
    <cellStyle name="Millares 8 7 2 2 2 2" xfId="19832" xr:uid="{C0AEDE8A-BEF0-4876-9082-4B5C526DA61B}"/>
    <cellStyle name="Millares 8 7 2 2 2 2 2" xfId="54842" xr:uid="{34B5E85D-922E-42D1-AE4F-FA24C9FE903B}"/>
    <cellStyle name="Millares 8 7 2 2 2 2 3" xfId="37337" xr:uid="{01F4B6C9-1D34-4011-9C73-9BDD9DFB6B8B}"/>
    <cellStyle name="Millares 8 7 2 2 2 3" xfId="46090" xr:uid="{C41DE04B-E2D3-4094-B9DE-7E979599958A}"/>
    <cellStyle name="Millares 8 7 2 2 2 4" xfId="28585" xr:uid="{A2D21BBB-FF3B-42B3-80F8-7857E3866A24}"/>
    <cellStyle name="Millares 8 7 2 2 3" xfId="15456" xr:uid="{C78F1E83-CD08-4D8F-A2CE-0BE16D1DA5D1}"/>
    <cellStyle name="Millares 8 7 2 2 3 2" xfId="50466" xr:uid="{C58437E9-2097-48BD-A6EB-345190752513}"/>
    <cellStyle name="Millares 8 7 2 2 3 3" xfId="32961" xr:uid="{70AAB284-3FFF-473A-8EB2-7B0194B740C1}"/>
    <cellStyle name="Millares 8 7 2 2 4" xfId="41714" xr:uid="{517D5D79-1BEE-46E7-86D5-00F7202CB11B}"/>
    <cellStyle name="Millares 8 7 2 2 5" xfId="24209" xr:uid="{D300118C-B473-4BA7-BE47-A76BB8A20DC4}"/>
    <cellStyle name="Millares 8 7 2 3" xfId="8891" xr:uid="{00000000-0005-0000-0000-0000801E0000}"/>
    <cellStyle name="Millares 8 7 2 3 2" xfId="17644" xr:uid="{CD61D80B-D15C-4CDB-BCB2-653BEE0F09A3}"/>
    <cellStyle name="Millares 8 7 2 3 2 2" xfId="52654" xr:uid="{0A1227E7-7FC6-4D8D-B482-65E704D04DC5}"/>
    <cellStyle name="Millares 8 7 2 3 2 3" xfId="35149" xr:uid="{0669DADE-22CE-4662-890B-0882D6741B84}"/>
    <cellStyle name="Millares 8 7 2 3 3" xfId="43902" xr:uid="{AFC095E0-4833-4CD7-B247-C76504A77AAA}"/>
    <cellStyle name="Millares 8 7 2 3 4" xfId="26397" xr:uid="{214030DC-B484-4951-9AD5-541CADF84935}"/>
    <cellStyle name="Millares 8 7 2 4" xfId="13268" xr:uid="{D0B4D12A-A169-4C77-8E4C-41A25E6EEA40}"/>
    <cellStyle name="Millares 8 7 2 4 2" xfId="48278" xr:uid="{5561BA58-67D2-4BC7-996A-58383B8F13DD}"/>
    <cellStyle name="Millares 8 7 2 4 3" xfId="30773" xr:uid="{ACF3981A-4D85-4D60-9C43-3284835A0203}"/>
    <cellStyle name="Millares 8 7 2 5" xfId="39526" xr:uid="{0789CCD4-EA5A-4A73-BE1C-BEF69EC2668F}"/>
    <cellStyle name="Millares 8 7 2 6" xfId="22021" xr:uid="{906F3672-76D1-4283-B065-A1459FB83075}"/>
    <cellStyle name="Millares 8 7 3" xfId="5608" xr:uid="{00000000-0005-0000-0000-0000811E0000}"/>
    <cellStyle name="Millares 8 7 3 2" xfId="9985" xr:uid="{00000000-0005-0000-0000-0000821E0000}"/>
    <cellStyle name="Millares 8 7 3 2 2" xfId="18738" xr:uid="{F1134499-E505-4CE6-989C-EA4852ADFF11}"/>
    <cellStyle name="Millares 8 7 3 2 2 2" xfId="53748" xr:uid="{C640CE5D-AC37-4E1B-A146-6DA71CD30717}"/>
    <cellStyle name="Millares 8 7 3 2 2 3" xfId="36243" xr:uid="{C3C2EE4D-CF43-4A9C-88E1-4046663CAA20}"/>
    <cellStyle name="Millares 8 7 3 2 3" xfId="44996" xr:uid="{212AD064-8647-4AC8-9894-AFEF5F3819C5}"/>
    <cellStyle name="Millares 8 7 3 2 4" xfId="27491" xr:uid="{2C0EF733-4E3F-444F-9FC0-28ADF0ABB6AD}"/>
    <cellStyle name="Millares 8 7 3 3" xfId="14362" xr:uid="{98247C19-742B-4DB4-8C1F-D590A6493B5D}"/>
    <cellStyle name="Millares 8 7 3 3 2" xfId="49372" xr:uid="{0D81DAFE-5E8A-4934-8AA5-88CF2CE9AE52}"/>
    <cellStyle name="Millares 8 7 3 3 3" xfId="31867" xr:uid="{8D0ABED3-5821-488C-82A3-68B1DA8F4852}"/>
    <cellStyle name="Millares 8 7 3 4" xfId="40620" xr:uid="{06BBB847-9575-46CA-A779-E6BE843B160B}"/>
    <cellStyle name="Millares 8 7 3 5" xfId="23115" xr:uid="{A68631B9-FD34-4A11-AB1B-2737A6DC28A0}"/>
    <cellStyle name="Millares 8 7 4" xfId="7797" xr:uid="{00000000-0005-0000-0000-0000831E0000}"/>
    <cellStyle name="Millares 8 7 4 2" xfId="16550" xr:uid="{F1F0B3EC-7F2F-435B-9101-743474D84D2D}"/>
    <cellStyle name="Millares 8 7 4 2 2" xfId="51560" xr:uid="{BB411CB6-0BDE-4F29-A7D5-09C2B1B6D0B1}"/>
    <cellStyle name="Millares 8 7 4 2 3" xfId="34055" xr:uid="{5B36B828-5537-45E7-BC74-6EFBBC2FD852}"/>
    <cellStyle name="Millares 8 7 4 3" xfId="42808" xr:uid="{58F5BD56-E67C-4D65-8505-863798505144}"/>
    <cellStyle name="Millares 8 7 4 4" xfId="25303" xr:uid="{C538DE76-BB9D-44B0-B506-4CF81906DD51}"/>
    <cellStyle name="Millares 8 7 5" xfId="12174" xr:uid="{EC5EF378-5B36-4BF0-B773-2F17A74A71CA}"/>
    <cellStyle name="Millares 8 7 5 2" xfId="47184" xr:uid="{F8EB481A-E0C3-4441-9F1B-D3A4489099A6}"/>
    <cellStyle name="Millares 8 7 5 3" xfId="29679" xr:uid="{4936A923-3413-4552-97DB-AB0057BBAC1B}"/>
    <cellStyle name="Millares 8 7 6" xfId="38432" xr:uid="{359B0A55-1265-4546-A63C-9E94560831B9}"/>
    <cellStyle name="Millares 8 7 7" xfId="20927" xr:uid="{B2773DB4-9383-421B-B331-122DE2B74B93}"/>
    <cellStyle name="Millares 8 8" xfId="3966" xr:uid="{00000000-0005-0000-0000-0000841E0000}"/>
    <cellStyle name="Millares 8 8 2" xfId="6155" xr:uid="{00000000-0005-0000-0000-0000851E0000}"/>
    <cellStyle name="Millares 8 8 2 2" xfId="10532" xr:uid="{00000000-0005-0000-0000-0000861E0000}"/>
    <cellStyle name="Millares 8 8 2 2 2" xfId="19285" xr:uid="{B0340E88-79A3-4ECC-B295-AE29D07067EF}"/>
    <cellStyle name="Millares 8 8 2 2 2 2" xfId="54295" xr:uid="{8543C327-F578-491E-89E0-4245AA4976AE}"/>
    <cellStyle name="Millares 8 8 2 2 2 3" xfId="36790" xr:uid="{55EFE439-26B7-4375-B44D-D6B54A6250A8}"/>
    <cellStyle name="Millares 8 8 2 2 3" xfId="45543" xr:uid="{B2DABE87-F13F-44C2-9F58-60806D9939FB}"/>
    <cellStyle name="Millares 8 8 2 2 4" xfId="28038" xr:uid="{F7230CB9-2C85-4ACD-A2E0-2A991D425821}"/>
    <cellStyle name="Millares 8 8 2 3" xfId="14909" xr:uid="{A6DC5D38-D2D6-4258-830D-8F095FD0F4F6}"/>
    <cellStyle name="Millares 8 8 2 3 2" xfId="49919" xr:uid="{44A545EF-8EEB-4837-9894-C0286E05B9E4}"/>
    <cellStyle name="Millares 8 8 2 3 3" xfId="32414" xr:uid="{5776875F-14AC-4095-9CD8-9B3D8970E6F0}"/>
    <cellStyle name="Millares 8 8 2 4" xfId="41167" xr:uid="{7BADBF8E-AD6C-4A5A-8F32-82E527C46BEF}"/>
    <cellStyle name="Millares 8 8 2 5" xfId="23662" xr:uid="{C8C8B16E-FF90-4522-B87A-47993ECE4159}"/>
    <cellStyle name="Millares 8 8 3" xfId="8344" xr:uid="{00000000-0005-0000-0000-0000871E0000}"/>
    <cellStyle name="Millares 8 8 3 2" xfId="17097" xr:uid="{B5A9A1B6-4A61-4340-ABF0-16A8FDE8D749}"/>
    <cellStyle name="Millares 8 8 3 2 2" xfId="52107" xr:uid="{174A2BBD-F3DD-48BC-8962-86AB0477B868}"/>
    <cellStyle name="Millares 8 8 3 2 3" xfId="34602" xr:uid="{76BFE45C-260A-43B8-82C8-0B29EA2082E5}"/>
    <cellStyle name="Millares 8 8 3 3" xfId="43355" xr:uid="{93AAF6DF-77CB-45F7-B9EA-D4D8E065510A}"/>
    <cellStyle name="Millares 8 8 3 4" xfId="25850" xr:uid="{930B130B-3E3D-4C17-9016-376D067FAA7C}"/>
    <cellStyle name="Millares 8 8 4" xfId="12721" xr:uid="{380846E8-D808-4165-957E-F8A1B5317DE8}"/>
    <cellStyle name="Millares 8 8 4 2" xfId="47731" xr:uid="{C635F273-A804-4274-B8AD-D92FD871FDDF}"/>
    <cellStyle name="Millares 8 8 4 3" xfId="30226" xr:uid="{6C8440EC-016F-4C99-A63C-04FBA3CE4567}"/>
    <cellStyle name="Millares 8 8 5" xfId="38979" xr:uid="{4A63DCB3-DB59-4ED2-97B3-B28509EFDBFE}"/>
    <cellStyle name="Millares 8 8 6" xfId="21474" xr:uid="{CA4CFC41-A4A4-49AB-B1D3-900BF6655E17}"/>
    <cellStyle name="Millares 8 9" xfId="5061" xr:uid="{00000000-0005-0000-0000-0000881E0000}"/>
    <cellStyle name="Millares 8 9 2" xfId="9438" xr:uid="{00000000-0005-0000-0000-0000891E0000}"/>
    <cellStyle name="Millares 8 9 2 2" xfId="18191" xr:uid="{469699E6-F768-46AE-AB15-C7D3330A6ADE}"/>
    <cellStyle name="Millares 8 9 2 2 2" xfId="53201" xr:uid="{191747EF-F0BF-4B72-BD2D-2C426430F547}"/>
    <cellStyle name="Millares 8 9 2 2 3" xfId="35696" xr:uid="{29A5819F-9C03-4E35-AD94-01D2434785CD}"/>
    <cellStyle name="Millares 8 9 2 3" xfId="44449" xr:uid="{DD6F0C8E-2C3C-4436-BD66-CA34D9A07E87}"/>
    <cellStyle name="Millares 8 9 2 4" xfId="26944" xr:uid="{A45509C3-2682-47CF-A1FF-80E7FAF390B9}"/>
    <cellStyle name="Millares 8 9 3" xfId="13815" xr:uid="{681A337C-B674-4A05-871E-7488670DB8F7}"/>
    <cellStyle name="Millares 8 9 3 2" xfId="48825" xr:uid="{A7F79944-FCEC-479F-8172-44EC641F1A7A}"/>
    <cellStyle name="Millares 8 9 3 3" xfId="31320" xr:uid="{E64285C4-AE78-4941-8687-7016758F89C4}"/>
    <cellStyle name="Millares 8 9 4" xfId="40073" xr:uid="{5855D065-9DCC-41F4-9041-30619A5F3B59}"/>
    <cellStyle name="Millares 8 9 5" xfId="22568" xr:uid="{096A3651-66BE-4808-A19B-1165848EE5A5}"/>
    <cellStyle name="Millares 9" xfId="244" xr:uid="{00000000-0005-0000-0000-00008A1E0000}"/>
    <cellStyle name="Millares 9 10" xfId="7252" xr:uid="{00000000-0005-0000-0000-00008B1E0000}"/>
    <cellStyle name="Millares 9 10 2" xfId="16005" xr:uid="{753B644B-A7C2-42A7-8666-C42E3EC77EF5}"/>
    <cellStyle name="Millares 9 10 2 2" xfId="51015" xr:uid="{D64AC2D9-CD20-4EEE-B8D3-37D3FAA094B1}"/>
    <cellStyle name="Millares 9 10 2 3" xfId="33510" xr:uid="{A3CCB8A8-A044-492B-B5B1-18BAC028871F}"/>
    <cellStyle name="Millares 9 10 3" xfId="42263" xr:uid="{25D3CD99-F15D-42D9-A81E-58C5A131D1CE}"/>
    <cellStyle name="Millares 9 10 4" xfId="24758" xr:uid="{FF9DBBBD-2D55-45E8-B25F-40A6A38A91A8}"/>
    <cellStyle name="Millares 9 11" xfId="11629" xr:uid="{71BB4C16-06F4-42E2-A7DD-2DF7873A6940}"/>
    <cellStyle name="Millares 9 11 2" xfId="46639" xr:uid="{232AB686-CACE-43FA-A05F-0906A7164F47}"/>
    <cellStyle name="Millares 9 11 3" xfId="29134" xr:uid="{61F5A3C5-D47A-4772-A9FF-0ABF719B63C1}"/>
    <cellStyle name="Millares 9 12" xfId="37887" xr:uid="{49DC451D-2F34-480B-ADFC-7B21AC063148}"/>
    <cellStyle name="Millares 9 13" xfId="20382" xr:uid="{3BB7F173-46AE-4A80-9F5B-30C36832DEFC}"/>
    <cellStyle name="Millares 9 2" xfId="245" xr:uid="{00000000-0005-0000-0000-00008C1E0000}"/>
    <cellStyle name="Millares 9 2 10" xfId="11630" xr:uid="{CFEA3816-21AB-4B98-996E-38FAB1695C05}"/>
    <cellStyle name="Millares 9 2 10 2" xfId="46640" xr:uid="{5DBB791F-10FF-412F-88B4-239E876986E7}"/>
    <cellStyle name="Millares 9 2 10 3" xfId="29135" xr:uid="{B4048F44-8CDA-4F24-B3A4-4B1484185CF2}"/>
    <cellStyle name="Millares 9 2 11" xfId="37888" xr:uid="{EF06E628-6E9B-4389-97DD-2B3B681BF891}"/>
    <cellStyle name="Millares 9 2 12" xfId="20383" xr:uid="{5D67FE25-F030-4309-BD8F-FF0EA8B20356}"/>
    <cellStyle name="Millares 9 2 2" xfId="2969" xr:uid="{00000000-0005-0000-0000-00008D1E0000}"/>
    <cellStyle name="Millares 9 2 2 10" xfId="20486" xr:uid="{B4BEE621-D64E-4BD1-B7F0-DEDD711F0BD9}"/>
    <cellStyle name="Millares 9 2 2 2" xfId="3081" xr:uid="{00000000-0005-0000-0000-00008E1E0000}"/>
    <cellStyle name="Millares 9 2 2 2 2" xfId="3357" xr:uid="{00000000-0005-0000-0000-00008F1E0000}"/>
    <cellStyle name="Millares 9 2 2 2 2 2" xfId="3910" xr:uid="{00000000-0005-0000-0000-0000901E0000}"/>
    <cellStyle name="Millares 9 2 2 2 2 2 2" xfId="5006" xr:uid="{00000000-0005-0000-0000-0000911E0000}"/>
    <cellStyle name="Millares 9 2 2 2 2 2 2 2" xfId="7195" xr:uid="{00000000-0005-0000-0000-0000921E0000}"/>
    <cellStyle name="Millares 9 2 2 2 2 2 2 2 2" xfId="11572" xr:uid="{00000000-0005-0000-0000-0000931E0000}"/>
    <cellStyle name="Millares 9 2 2 2 2 2 2 2 2 2" xfId="20325" xr:uid="{91744F8D-F280-4FFD-8159-914AE3529E19}"/>
    <cellStyle name="Millares 9 2 2 2 2 2 2 2 2 2 2" xfId="55335" xr:uid="{7CD5FE9A-F46B-4316-BB15-501533729E78}"/>
    <cellStyle name="Millares 9 2 2 2 2 2 2 2 2 2 3" xfId="37830" xr:uid="{7FDF1901-CF54-4956-A118-E456C9B72E12}"/>
    <cellStyle name="Millares 9 2 2 2 2 2 2 2 2 3" xfId="46583" xr:uid="{4E7A0745-ED4A-4822-9459-02C9128024EE}"/>
    <cellStyle name="Millares 9 2 2 2 2 2 2 2 2 4" xfId="29078" xr:uid="{1A4D8B72-0CCA-42A3-8151-FCC1C80457B4}"/>
    <cellStyle name="Millares 9 2 2 2 2 2 2 2 3" xfId="15949" xr:uid="{C6E9527A-7317-416D-9410-FABC06D46A7B}"/>
    <cellStyle name="Millares 9 2 2 2 2 2 2 2 3 2" xfId="50959" xr:uid="{2E776CB2-121F-4346-8395-CEED7D835826}"/>
    <cellStyle name="Millares 9 2 2 2 2 2 2 2 3 3" xfId="33454" xr:uid="{CE887086-C7BC-4615-90BE-F5978E4686A7}"/>
    <cellStyle name="Millares 9 2 2 2 2 2 2 2 4" xfId="42207" xr:uid="{F1956A81-B6EA-42D3-A40F-5873295115C5}"/>
    <cellStyle name="Millares 9 2 2 2 2 2 2 2 5" xfId="24702" xr:uid="{F38B0DE1-603F-44F7-8AF2-B7E756532A8A}"/>
    <cellStyle name="Millares 9 2 2 2 2 2 2 3" xfId="9384" xr:uid="{00000000-0005-0000-0000-0000941E0000}"/>
    <cellStyle name="Millares 9 2 2 2 2 2 2 3 2" xfId="18137" xr:uid="{6631AEBB-1978-4FDD-B036-4B1575641813}"/>
    <cellStyle name="Millares 9 2 2 2 2 2 2 3 2 2" xfId="53147" xr:uid="{ACF0434D-5851-4A07-B7B0-2FE6BDFCD957}"/>
    <cellStyle name="Millares 9 2 2 2 2 2 2 3 2 3" xfId="35642" xr:uid="{A3C42751-E819-4566-B693-CE79A6289721}"/>
    <cellStyle name="Millares 9 2 2 2 2 2 2 3 3" xfId="44395" xr:uid="{B49C0429-05C9-4C15-BB28-700CF7D933D5}"/>
    <cellStyle name="Millares 9 2 2 2 2 2 2 3 4" xfId="26890" xr:uid="{29F29C92-8830-430D-8B05-C7EFAB6F5212}"/>
    <cellStyle name="Millares 9 2 2 2 2 2 2 4" xfId="13761" xr:uid="{C0B0CBFD-6BD1-4D8F-B3B1-002D0FCB0EB2}"/>
    <cellStyle name="Millares 9 2 2 2 2 2 2 4 2" xfId="48771" xr:uid="{7DFB6F90-DBED-45DB-9A4A-32A379A2BAF5}"/>
    <cellStyle name="Millares 9 2 2 2 2 2 2 4 3" xfId="31266" xr:uid="{204EC180-F83D-4609-9254-CB49BE2A1D08}"/>
    <cellStyle name="Millares 9 2 2 2 2 2 2 5" xfId="40019" xr:uid="{1F9886E2-78C6-454B-A71E-DD2E6B153F97}"/>
    <cellStyle name="Millares 9 2 2 2 2 2 2 6" xfId="22514" xr:uid="{14BB6C3B-730D-4C6D-9C96-9A02B8203C46}"/>
    <cellStyle name="Millares 9 2 2 2 2 2 3" xfId="6101" xr:uid="{00000000-0005-0000-0000-0000951E0000}"/>
    <cellStyle name="Millares 9 2 2 2 2 2 3 2" xfId="10478" xr:uid="{00000000-0005-0000-0000-0000961E0000}"/>
    <cellStyle name="Millares 9 2 2 2 2 2 3 2 2" xfId="19231" xr:uid="{FE11DB86-EFDC-46A6-BA46-FE38AF172E4D}"/>
    <cellStyle name="Millares 9 2 2 2 2 2 3 2 2 2" xfId="54241" xr:uid="{825E024D-70E1-4F9E-8F31-9C789CEE1E2B}"/>
    <cellStyle name="Millares 9 2 2 2 2 2 3 2 2 3" xfId="36736" xr:uid="{9F365E9F-DB5E-4B62-8651-235107FED786}"/>
    <cellStyle name="Millares 9 2 2 2 2 2 3 2 3" xfId="45489" xr:uid="{74494030-ECC2-4007-9FB4-156765803848}"/>
    <cellStyle name="Millares 9 2 2 2 2 2 3 2 4" xfId="27984" xr:uid="{E6E12389-B9A0-4DF3-99CF-C871910EF260}"/>
    <cellStyle name="Millares 9 2 2 2 2 2 3 3" xfId="14855" xr:uid="{140D1610-5E92-4AC0-883C-9441455065EB}"/>
    <cellStyle name="Millares 9 2 2 2 2 2 3 3 2" xfId="49865" xr:uid="{556FA8EF-48FE-48EB-9A50-F9206CCEAD4D}"/>
    <cellStyle name="Millares 9 2 2 2 2 2 3 3 3" xfId="32360" xr:uid="{EC910AC3-1983-4A36-951F-73F1EA12EEE9}"/>
    <cellStyle name="Millares 9 2 2 2 2 2 3 4" xfId="41113" xr:uid="{685BF9D7-78E9-455A-84AF-B5B4D0D05BC8}"/>
    <cellStyle name="Millares 9 2 2 2 2 2 3 5" xfId="23608" xr:uid="{9076422A-442A-4BBF-98A9-9B00B13196FF}"/>
    <cellStyle name="Millares 9 2 2 2 2 2 4" xfId="8290" xr:uid="{00000000-0005-0000-0000-0000971E0000}"/>
    <cellStyle name="Millares 9 2 2 2 2 2 4 2" xfId="17043" xr:uid="{6A5B89F2-AD32-4B5F-A227-B6A229C69063}"/>
    <cellStyle name="Millares 9 2 2 2 2 2 4 2 2" xfId="52053" xr:uid="{44416E2D-658D-4573-99CC-5E732A118476}"/>
    <cellStyle name="Millares 9 2 2 2 2 2 4 2 3" xfId="34548" xr:uid="{0D58B69D-9F72-4222-86A8-EE0654D33C5F}"/>
    <cellStyle name="Millares 9 2 2 2 2 2 4 3" xfId="43301" xr:uid="{0CED8213-5485-45EE-A6F9-70E4A6570BD1}"/>
    <cellStyle name="Millares 9 2 2 2 2 2 4 4" xfId="25796" xr:uid="{32EADC39-9E14-4291-A5CB-770E1CEC0A1F}"/>
    <cellStyle name="Millares 9 2 2 2 2 2 5" xfId="12667" xr:uid="{F38C08AB-6F70-499B-9FD7-93A0958BB672}"/>
    <cellStyle name="Millares 9 2 2 2 2 2 5 2" xfId="47677" xr:uid="{46DD35E9-7CA0-4D42-AC42-00F47DEF478B}"/>
    <cellStyle name="Millares 9 2 2 2 2 2 5 3" xfId="30172" xr:uid="{ABD06219-E67A-4751-B072-8EA0674D9994}"/>
    <cellStyle name="Millares 9 2 2 2 2 2 6" xfId="38925" xr:uid="{4F6442A7-7976-4D5B-8445-55009B8E60A5}"/>
    <cellStyle name="Millares 9 2 2 2 2 2 7" xfId="21420" xr:uid="{BA573B05-2BFD-4A07-9B8B-FFD5BA98B4A1}"/>
    <cellStyle name="Millares 9 2 2 2 2 3" xfId="4458" xr:uid="{00000000-0005-0000-0000-0000981E0000}"/>
    <cellStyle name="Millares 9 2 2 2 2 3 2" xfId="6647" xr:uid="{00000000-0005-0000-0000-0000991E0000}"/>
    <cellStyle name="Millares 9 2 2 2 2 3 2 2" xfId="11024" xr:uid="{00000000-0005-0000-0000-00009A1E0000}"/>
    <cellStyle name="Millares 9 2 2 2 2 3 2 2 2" xfId="19777" xr:uid="{F19C20C6-5F37-4E55-9610-8AE06F6A1092}"/>
    <cellStyle name="Millares 9 2 2 2 2 3 2 2 2 2" xfId="54787" xr:uid="{6F7A5EE2-F192-4A2A-A981-5A96FDFB60A6}"/>
    <cellStyle name="Millares 9 2 2 2 2 3 2 2 2 3" xfId="37282" xr:uid="{57AE2C20-0A13-4FC3-9A5B-3F7B21BE2222}"/>
    <cellStyle name="Millares 9 2 2 2 2 3 2 2 3" xfId="46035" xr:uid="{89759C02-EE09-4A98-9323-804D93324004}"/>
    <cellStyle name="Millares 9 2 2 2 2 3 2 2 4" xfId="28530" xr:uid="{3108DB9C-CEB0-4BCD-A835-9A9FC49440FF}"/>
    <cellStyle name="Millares 9 2 2 2 2 3 2 3" xfId="15401" xr:uid="{A19E9D5E-5D99-44E2-A5F2-AA025BB29F10}"/>
    <cellStyle name="Millares 9 2 2 2 2 3 2 3 2" xfId="50411" xr:uid="{51FE841E-DD9F-41FE-8AF7-D37E5EB60B0E}"/>
    <cellStyle name="Millares 9 2 2 2 2 3 2 3 3" xfId="32906" xr:uid="{D7DC61D2-8D01-43C3-B639-F5C5DD08C9D4}"/>
    <cellStyle name="Millares 9 2 2 2 2 3 2 4" xfId="41659" xr:uid="{B1D580BD-AB58-4B31-BF78-6181107FCD7E}"/>
    <cellStyle name="Millares 9 2 2 2 2 3 2 5" xfId="24154" xr:uid="{67D56862-4D45-4824-B2EB-F285D30C75A9}"/>
    <cellStyle name="Millares 9 2 2 2 2 3 3" xfId="8836" xr:uid="{00000000-0005-0000-0000-00009B1E0000}"/>
    <cellStyle name="Millares 9 2 2 2 2 3 3 2" xfId="17589" xr:uid="{AA4BA29D-CB8A-408D-8A0A-77340F5D74C7}"/>
    <cellStyle name="Millares 9 2 2 2 2 3 3 2 2" xfId="52599" xr:uid="{F667BCEC-00DE-4C34-B34B-E1108C9BC308}"/>
    <cellStyle name="Millares 9 2 2 2 2 3 3 2 3" xfId="35094" xr:uid="{2476FB3C-C561-4D12-B666-480EDBFAC0A4}"/>
    <cellStyle name="Millares 9 2 2 2 2 3 3 3" xfId="43847" xr:uid="{3EC8D16F-B60B-4149-B51C-414D2D30C29D}"/>
    <cellStyle name="Millares 9 2 2 2 2 3 3 4" xfId="26342" xr:uid="{C0EBB42C-2277-4E14-BC58-27B24507B03E}"/>
    <cellStyle name="Millares 9 2 2 2 2 3 4" xfId="13213" xr:uid="{668C8BB5-3877-483E-A662-701674DCC02C}"/>
    <cellStyle name="Millares 9 2 2 2 2 3 4 2" xfId="48223" xr:uid="{06032ACD-F6B8-4FBA-9071-113EE4910ECD}"/>
    <cellStyle name="Millares 9 2 2 2 2 3 4 3" xfId="30718" xr:uid="{51A6DD6D-E484-4883-9DBE-E77F72C5E13D}"/>
    <cellStyle name="Millares 9 2 2 2 2 3 5" xfId="39471" xr:uid="{2B3441A3-FB54-4668-87C4-8A4DAE1E7117}"/>
    <cellStyle name="Millares 9 2 2 2 2 3 6" xfId="21966" xr:uid="{2CB98AD6-E101-4523-9E44-9019D0651B13}"/>
    <cellStyle name="Millares 9 2 2 2 2 4" xfId="5553" xr:uid="{00000000-0005-0000-0000-00009C1E0000}"/>
    <cellStyle name="Millares 9 2 2 2 2 4 2" xfId="9930" xr:uid="{00000000-0005-0000-0000-00009D1E0000}"/>
    <cellStyle name="Millares 9 2 2 2 2 4 2 2" xfId="18683" xr:uid="{189B9BD3-F08F-4D78-9B7A-C66350C5D9DB}"/>
    <cellStyle name="Millares 9 2 2 2 2 4 2 2 2" xfId="53693" xr:uid="{03DF8156-CF6B-4BAA-BAE0-385252A7BE0A}"/>
    <cellStyle name="Millares 9 2 2 2 2 4 2 2 3" xfId="36188" xr:uid="{A1DF16A7-6B4F-4BB8-9546-B410125F84C5}"/>
    <cellStyle name="Millares 9 2 2 2 2 4 2 3" xfId="44941" xr:uid="{62A044BE-3D4C-4104-B16B-5D7832F7CE8F}"/>
    <cellStyle name="Millares 9 2 2 2 2 4 2 4" xfId="27436" xr:uid="{01294341-C10C-4269-B095-7DA1C82039C6}"/>
    <cellStyle name="Millares 9 2 2 2 2 4 3" xfId="14307" xr:uid="{DE4CBD22-E69F-4FE7-964A-A8A5881C2CA4}"/>
    <cellStyle name="Millares 9 2 2 2 2 4 3 2" xfId="49317" xr:uid="{38D2D3C9-49E0-4A73-82D6-EEDEDBB209C2}"/>
    <cellStyle name="Millares 9 2 2 2 2 4 3 3" xfId="31812" xr:uid="{BD410D92-BEC9-40D7-91C6-6A96EC9C3139}"/>
    <cellStyle name="Millares 9 2 2 2 2 4 4" xfId="40565" xr:uid="{CE4DB838-A3F0-4A29-ADBB-42965C564E63}"/>
    <cellStyle name="Millares 9 2 2 2 2 4 5" xfId="23060" xr:uid="{BD744019-3E06-46AA-918F-2DE5B25E0697}"/>
    <cellStyle name="Millares 9 2 2 2 2 5" xfId="7742" xr:uid="{00000000-0005-0000-0000-00009E1E0000}"/>
    <cellStyle name="Millares 9 2 2 2 2 5 2" xfId="16495" xr:uid="{7CF9300B-765C-4DED-8A02-B0708DC066EA}"/>
    <cellStyle name="Millares 9 2 2 2 2 5 2 2" xfId="51505" xr:uid="{3FBDD5CC-3672-42FE-9942-6237AE0B21AF}"/>
    <cellStyle name="Millares 9 2 2 2 2 5 2 3" xfId="34000" xr:uid="{AF6859F1-C06B-4261-9013-FFF8FAC282E4}"/>
    <cellStyle name="Millares 9 2 2 2 2 5 3" xfId="42753" xr:uid="{DCAF305B-DD1E-4038-8373-73A1DF427030}"/>
    <cellStyle name="Millares 9 2 2 2 2 5 4" xfId="25248" xr:uid="{D76C358F-C00D-4124-A81A-E7DDDB1D43C1}"/>
    <cellStyle name="Millares 9 2 2 2 2 6" xfId="12119" xr:uid="{CF7308CC-2ED2-4F42-A93C-B3A40101B104}"/>
    <cellStyle name="Millares 9 2 2 2 2 6 2" xfId="47129" xr:uid="{15242731-8CC6-495D-84E1-52114B27256D}"/>
    <cellStyle name="Millares 9 2 2 2 2 6 3" xfId="29624" xr:uid="{DA1079CE-F3D6-489A-AC14-3CCC9A2C07B0}"/>
    <cellStyle name="Millares 9 2 2 2 2 7" xfId="38377" xr:uid="{445A4D04-66C0-4259-AA24-22A4103749F5}"/>
    <cellStyle name="Millares 9 2 2 2 2 8" xfId="20872" xr:uid="{2EA7DFD3-A1C5-4FB6-BF3A-324427DA6CBA}"/>
    <cellStyle name="Millares 9 2 2 2 3" xfId="3636" xr:uid="{00000000-0005-0000-0000-00009F1E0000}"/>
    <cellStyle name="Millares 9 2 2 2 3 2" xfId="4732" xr:uid="{00000000-0005-0000-0000-0000A01E0000}"/>
    <cellStyle name="Millares 9 2 2 2 3 2 2" xfId="6921" xr:uid="{00000000-0005-0000-0000-0000A11E0000}"/>
    <cellStyle name="Millares 9 2 2 2 3 2 2 2" xfId="11298" xr:uid="{00000000-0005-0000-0000-0000A21E0000}"/>
    <cellStyle name="Millares 9 2 2 2 3 2 2 2 2" xfId="20051" xr:uid="{317483B0-8DBA-49D7-9E76-C51829BEE089}"/>
    <cellStyle name="Millares 9 2 2 2 3 2 2 2 2 2" xfId="55061" xr:uid="{FE65427E-6016-4703-BCCA-05F4A81BE2AA}"/>
    <cellStyle name="Millares 9 2 2 2 3 2 2 2 2 3" xfId="37556" xr:uid="{A13F8924-0519-487A-8693-01DA24FA6EFB}"/>
    <cellStyle name="Millares 9 2 2 2 3 2 2 2 3" xfId="46309" xr:uid="{00109E89-DFBD-462C-8B02-F7563265DAD4}"/>
    <cellStyle name="Millares 9 2 2 2 3 2 2 2 4" xfId="28804" xr:uid="{CA025716-3958-4778-86D9-30C25093773B}"/>
    <cellStyle name="Millares 9 2 2 2 3 2 2 3" xfId="15675" xr:uid="{A49A8F2E-D843-4065-B926-401758B10C33}"/>
    <cellStyle name="Millares 9 2 2 2 3 2 2 3 2" xfId="50685" xr:uid="{6DA377FD-048A-453D-834C-6E4DE5855110}"/>
    <cellStyle name="Millares 9 2 2 2 3 2 2 3 3" xfId="33180" xr:uid="{03B9D6DC-21ED-48E8-A38F-DC1DACD5B2E5}"/>
    <cellStyle name="Millares 9 2 2 2 3 2 2 4" xfId="41933" xr:uid="{A62E2085-A88B-4345-BF41-43A40652FCD3}"/>
    <cellStyle name="Millares 9 2 2 2 3 2 2 5" xfId="24428" xr:uid="{BAEDD1A0-BC26-479B-BF9D-6F817566EC1A}"/>
    <cellStyle name="Millares 9 2 2 2 3 2 3" xfId="9110" xr:uid="{00000000-0005-0000-0000-0000A31E0000}"/>
    <cellStyle name="Millares 9 2 2 2 3 2 3 2" xfId="17863" xr:uid="{9A6070D4-872C-4E07-8674-383BF903E7CE}"/>
    <cellStyle name="Millares 9 2 2 2 3 2 3 2 2" xfId="52873" xr:uid="{194D7181-76D7-4DA0-847A-A1F005D4D4F0}"/>
    <cellStyle name="Millares 9 2 2 2 3 2 3 2 3" xfId="35368" xr:uid="{680141FF-5404-48EF-8554-890B2835B49F}"/>
    <cellStyle name="Millares 9 2 2 2 3 2 3 3" xfId="44121" xr:uid="{F2726D4A-F999-4582-B4D8-55669A5E1F2D}"/>
    <cellStyle name="Millares 9 2 2 2 3 2 3 4" xfId="26616" xr:uid="{14C3F914-E7E3-4B70-A06F-E97B88D1933F}"/>
    <cellStyle name="Millares 9 2 2 2 3 2 4" xfId="13487" xr:uid="{DE3D93E8-DBB4-42F6-B009-9A0B38938300}"/>
    <cellStyle name="Millares 9 2 2 2 3 2 4 2" xfId="48497" xr:uid="{9D408847-B37B-4D16-8032-57F3452A22F3}"/>
    <cellStyle name="Millares 9 2 2 2 3 2 4 3" xfId="30992" xr:uid="{01A26D0B-528C-40E3-8DBF-9A8C9D74E17D}"/>
    <cellStyle name="Millares 9 2 2 2 3 2 5" xfId="39745" xr:uid="{C914C05F-FDC3-4403-B63F-05CE01BDF6F5}"/>
    <cellStyle name="Millares 9 2 2 2 3 2 6" xfId="22240" xr:uid="{45EF853B-B65D-43FA-B9F4-589FD796AC5D}"/>
    <cellStyle name="Millares 9 2 2 2 3 3" xfId="5827" xr:uid="{00000000-0005-0000-0000-0000A41E0000}"/>
    <cellStyle name="Millares 9 2 2 2 3 3 2" xfId="10204" xr:uid="{00000000-0005-0000-0000-0000A51E0000}"/>
    <cellStyle name="Millares 9 2 2 2 3 3 2 2" xfId="18957" xr:uid="{1D1AF424-D704-43EC-8DFC-777B099A6820}"/>
    <cellStyle name="Millares 9 2 2 2 3 3 2 2 2" xfId="53967" xr:uid="{41DC059C-C171-40E1-B24A-CEFDB1122653}"/>
    <cellStyle name="Millares 9 2 2 2 3 3 2 2 3" xfId="36462" xr:uid="{80AAE57D-ECD9-424B-B995-EF2BA71F2F1E}"/>
    <cellStyle name="Millares 9 2 2 2 3 3 2 3" xfId="45215" xr:uid="{93FE2211-F872-4389-85B0-65840C4B37EF}"/>
    <cellStyle name="Millares 9 2 2 2 3 3 2 4" xfId="27710" xr:uid="{817A8EEA-10F6-49D2-B206-0C51E47884CE}"/>
    <cellStyle name="Millares 9 2 2 2 3 3 3" xfId="14581" xr:uid="{1745DBF2-3339-4E59-85E8-1CD8AAD73255}"/>
    <cellStyle name="Millares 9 2 2 2 3 3 3 2" xfId="49591" xr:uid="{8C43B9E5-5195-4E51-9FB9-41C48EE8AE37}"/>
    <cellStyle name="Millares 9 2 2 2 3 3 3 3" xfId="32086" xr:uid="{964AC43E-A1B9-4338-8422-85F9400C539E}"/>
    <cellStyle name="Millares 9 2 2 2 3 3 4" xfId="40839" xr:uid="{985F894C-7DA6-4B51-8D2B-2634BD896BEA}"/>
    <cellStyle name="Millares 9 2 2 2 3 3 5" xfId="23334" xr:uid="{1336498B-279B-4E22-9ECC-6B7C628E1380}"/>
    <cellStyle name="Millares 9 2 2 2 3 4" xfId="8016" xr:uid="{00000000-0005-0000-0000-0000A61E0000}"/>
    <cellStyle name="Millares 9 2 2 2 3 4 2" xfId="16769" xr:uid="{7F1A56E9-5C2B-436A-9E83-F30B3930B47F}"/>
    <cellStyle name="Millares 9 2 2 2 3 4 2 2" xfId="51779" xr:uid="{63283060-DBE6-4401-9A09-79EFFAF13BB3}"/>
    <cellStyle name="Millares 9 2 2 2 3 4 2 3" xfId="34274" xr:uid="{2B6B3875-71E3-4345-BFEA-C046C82BFA7B}"/>
    <cellStyle name="Millares 9 2 2 2 3 4 3" xfId="43027" xr:uid="{C8013509-2647-4FC4-8228-880C6B0E9054}"/>
    <cellStyle name="Millares 9 2 2 2 3 4 4" xfId="25522" xr:uid="{BC9FFA05-6C5D-446E-AFB0-9B56887EF7EB}"/>
    <cellStyle name="Millares 9 2 2 2 3 5" xfId="12393" xr:uid="{D6F714EB-9C77-447B-8022-52451096FFBD}"/>
    <cellStyle name="Millares 9 2 2 2 3 5 2" xfId="47403" xr:uid="{7325C89A-A4E2-4120-B1B3-E8274B3F105C}"/>
    <cellStyle name="Millares 9 2 2 2 3 5 3" xfId="29898" xr:uid="{95E6EA8E-7267-44C1-BE3C-8A259663CCAF}"/>
    <cellStyle name="Millares 9 2 2 2 3 6" xfId="38651" xr:uid="{D7E267D7-F4B9-490A-B348-8E952D9F73A5}"/>
    <cellStyle name="Millares 9 2 2 2 3 7" xfId="21146" xr:uid="{7DA95003-AFD3-4880-B7A7-49E8BB66A75B}"/>
    <cellStyle name="Millares 9 2 2 2 4" xfId="4184" xr:uid="{00000000-0005-0000-0000-0000A71E0000}"/>
    <cellStyle name="Millares 9 2 2 2 4 2" xfId="6373" xr:uid="{00000000-0005-0000-0000-0000A81E0000}"/>
    <cellStyle name="Millares 9 2 2 2 4 2 2" xfId="10750" xr:uid="{00000000-0005-0000-0000-0000A91E0000}"/>
    <cellStyle name="Millares 9 2 2 2 4 2 2 2" xfId="19503" xr:uid="{9F49E1DD-44D9-4A71-B64B-116A61284A5D}"/>
    <cellStyle name="Millares 9 2 2 2 4 2 2 2 2" xfId="54513" xr:uid="{7789627A-3926-41F1-959E-EF05BF75569E}"/>
    <cellStyle name="Millares 9 2 2 2 4 2 2 2 3" xfId="37008" xr:uid="{7083851E-2A9A-444C-AEA2-ED02F4CD3A2B}"/>
    <cellStyle name="Millares 9 2 2 2 4 2 2 3" xfId="45761" xr:uid="{C4D5DF8D-C155-43E3-AF12-800431D7CFD7}"/>
    <cellStyle name="Millares 9 2 2 2 4 2 2 4" xfId="28256" xr:uid="{4449E2BE-07A6-408E-914D-7FEC1712F551}"/>
    <cellStyle name="Millares 9 2 2 2 4 2 3" xfId="15127" xr:uid="{47165F07-2ADF-4057-885E-219C0592A421}"/>
    <cellStyle name="Millares 9 2 2 2 4 2 3 2" xfId="50137" xr:uid="{965241CB-CAFF-423F-A2B2-3FCEA6C2DBA5}"/>
    <cellStyle name="Millares 9 2 2 2 4 2 3 3" xfId="32632" xr:uid="{41EFB49D-A463-4D60-8148-D023620E124B}"/>
    <cellStyle name="Millares 9 2 2 2 4 2 4" xfId="41385" xr:uid="{20A4EF99-E37D-4729-8AEE-35209EB94437}"/>
    <cellStyle name="Millares 9 2 2 2 4 2 5" xfId="23880" xr:uid="{A6DB8F68-DE5F-4660-BB7F-40403BA16D25}"/>
    <cellStyle name="Millares 9 2 2 2 4 3" xfId="8562" xr:uid="{00000000-0005-0000-0000-0000AA1E0000}"/>
    <cellStyle name="Millares 9 2 2 2 4 3 2" xfId="17315" xr:uid="{A58A182C-8F57-45D8-8EFE-B132AA2B05B1}"/>
    <cellStyle name="Millares 9 2 2 2 4 3 2 2" xfId="52325" xr:uid="{10F0700E-5D1E-4670-828E-A8EC4F8C8600}"/>
    <cellStyle name="Millares 9 2 2 2 4 3 2 3" xfId="34820" xr:uid="{9BB1C9B4-E870-43BE-9023-C62B213A48B9}"/>
    <cellStyle name="Millares 9 2 2 2 4 3 3" xfId="43573" xr:uid="{CC65A724-CCD9-4E32-95CF-EA41F309AA9E}"/>
    <cellStyle name="Millares 9 2 2 2 4 3 4" xfId="26068" xr:uid="{ED17289B-F6A8-4F80-8107-A41870128C76}"/>
    <cellStyle name="Millares 9 2 2 2 4 4" xfId="12939" xr:uid="{8D6F73C9-88A8-4E73-840C-12EF9CD36AA5}"/>
    <cellStyle name="Millares 9 2 2 2 4 4 2" xfId="47949" xr:uid="{8F4AF869-CF71-4570-A85A-E5D88095257D}"/>
    <cellStyle name="Millares 9 2 2 2 4 4 3" xfId="30444" xr:uid="{551633C5-18D6-4696-98A4-1677450556BC}"/>
    <cellStyle name="Millares 9 2 2 2 4 5" xfId="39197" xr:uid="{80575B20-2D2E-4BFB-B8C2-780B5E4C6122}"/>
    <cellStyle name="Millares 9 2 2 2 4 6" xfId="21692" xr:uid="{09734E9C-30FC-41F3-B253-AD28CA2FE107}"/>
    <cellStyle name="Millares 9 2 2 2 5" xfId="5279" xr:uid="{00000000-0005-0000-0000-0000AB1E0000}"/>
    <cellStyle name="Millares 9 2 2 2 5 2" xfId="9656" xr:uid="{00000000-0005-0000-0000-0000AC1E0000}"/>
    <cellStyle name="Millares 9 2 2 2 5 2 2" xfId="18409" xr:uid="{83831FBF-DA8F-47D5-9940-AADB9C3549E5}"/>
    <cellStyle name="Millares 9 2 2 2 5 2 2 2" xfId="53419" xr:uid="{B3954D2A-DB96-44CF-AA57-BA5CEE912A32}"/>
    <cellStyle name="Millares 9 2 2 2 5 2 2 3" xfId="35914" xr:uid="{C0796749-4668-4F56-8BB2-7512030FC5CE}"/>
    <cellStyle name="Millares 9 2 2 2 5 2 3" xfId="44667" xr:uid="{0118F451-55EF-4098-85BF-669BEAB1F618}"/>
    <cellStyle name="Millares 9 2 2 2 5 2 4" xfId="27162" xr:uid="{32AA0E0E-EE9E-410D-8254-3CD881388D0A}"/>
    <cellStyle name="Millares 9 2 2 2 5 3" xfId="14033" xr:uid="{89E8AE70-0A44-4864-A80D-8AEDFA048631}"/>
    <cellStyle name="Millares 9 2 2 2 5 3 2" xfId="49043" xr:uid="{E9C1063F-6ED2-4105-A167-1178D892E3D6}"/>
    <cellStyle name="Millares 9 2 2 2 5 3 3" xfId="31538" xr:uid="{FCB0709E-0D65-4B7C-A255-B1B079BFD988}"/>
    <cellStyle name="Millares 9 2 2 2 5 4" xfId="40291" xr:uid="{EA727CD2-169D-4234-A4D3-155B98EF8382}"/>
    <cellStyle name="Millares 9 2 2 2 5 5" xfId="22786" xr:uid="{1EAC9E57-40C4-4A66-A541-094C4FB94A90}"/>
    <cellStyle name="Millares 9 2 2 2 6" xfId="7468" xr:uid="{00000000-0005-0000-0000-0000AD1E0000}"/>
    <cellStyle name="Millares 9 2 2 2 6 2" xfId="16221" xr:uid="{780A79BC-8F41-42BE-B6E2-B7FEAB43726A}"/>
    <cellStyle name="Millares 9 2 2 2 6 2 2" xfId="51231" xr:uid="{8144BD4C-5236-43D2-9EC3-AA6F36CD8852}"/>
    <cellStyle name="Millares 9 2 2 2 6 2 3" xfId="33726" xr:uid="{1EA64107-92B5-4E59-9E50-3CC0A3D729DA}"/>
    <cellStyle name="Millares 9 2 2 2 6 3" xfId="42479" xr:uid="{9945D256-8A28-44C0-A1E8-EF3E59A91162}"/>
    <cellStyle name="Millares 9 2 2 2 6 4" xfId="24974" xr:uid="{E00E7F19-ACF7-494B-96B9-A5CB4DF05D22}"/>
    <cellStyle name="Millares 9 2 2 2 7" xfId="11845" xr:uid="{31D4424B-5B51-412D-AA23-63EFF94AC39A}"/>
    <cellStyle name="Millares 9 2 2 2 7 2" xfId="46855" xr:uid="{45C502B3-ABB2-4B45-9A41-5C67FED6CA97}"/>
    <cellStyle name="Millares 9 2 2 2 7 3" xfId="29350" xr:uid="{5B921874-C9FB-42C4-9721-FF6AF75E28BA}"/>
    <cellStyle name="Millares 9 2 2 2 8" xfId="38103" xr:uid="{83E2D413-653E-40BF-BFFF-806BA5D40776}"/>
    <cellStyle name="Millares 9 2 2 2 9" xfId="20598" xr:uid="{9F7E407A-E683-447C-9160-1ABAFD11CD2C}"/>
    <cellStyle name="Millares 9 2 2 3" xfId="3245" xr:uid="{00000000-0005-0000-0000-0000AE1E0000}"/>
    <cellStyle name="Millares 9 2 2 3 2" xfId="3798" xr:uid="{00000000-0005-0000-0000-0000AF1E0000}"/>
    <cellStyle name="Millares 9 2 2 3 2 2" xfId="4894" xr:uid="{00000000-0005-0000-0000-0000B01E0000}"/>
    <cellStyle name="Millares 9 2 2 3 2 2 2" xfId="7083" xr:uid="{00000000-0005-0000-0000-0000B11E0000}"/>
    <cellStyle name="Millares 9 2 2 3 2 2 2 2" xfId="11460" xr:uid="{00000000-0005-0000-0000-0000B21E0000}"/>
    <cellStyle name="Millares 9 2 2 3 2 2 2 2 2" xfId="20213" xr:uid="{92DA613E-6CCE-49F7-BADC-1EBAA93964ED}"/>
    <cellStyle name="Millares 9 2 2 3 2 2 2 2 2 2" xfId="55223" xr:uid="{E9FA6BD3-84CE-4FB4-BC49-9AC47980242E}"/>
    <cellStyle name="Millares 9 2 2 3 2 2 2 2 2 3" xfId="37718" xr:uid="{A9DE0D6C-DE23-44FC-A74D-488EB394F662}"/>
    <cellStyle name="Millares 9 2 2 3 2 2 2 2 3" xfId="46471" xr:uid="{51D01F92-167E-48B2-A45D-74B117C300B9}"/>
    <cellStyle name="Millares 9 2 2 3 2 2 2 2 4" xfId="28966" xr:uid="{F39BA88A-8AEB-4BC2-B0DB-B97E12518C1A}"/>
    <cellStyle name="Millares 9 2 2 3 2 2 2 3" xfId="15837" xr:uid="{23797098-6BED-4388-A96A-78972F86B8F7}"/>
    <cellStyle name="Millares 9 2 2 3 2 2 2 3 2" xfId="50847" xr:uid="{91C78077-5B4A-44E7-8506-27801AFB99DA}"/>
    <cellStyle name="Millares 9 2 2 3 2 2 2 3 3" xfId="33342" xr:uid="{E6E136C3-5616-4C9D-8F12-0F187DF04E1F}"/>
    <cellStyle name="Millares 9 2 2 3 2 2 2 4" xfId="42095" xr:uid="{6DAC71EB-9297-432D-8D95-58231450F09F}"/>
    <cellStyle name="Millares 9 2 2 3 2 2 2 5" xfId="24590" xr:uid="{4A9AE494-5AF2-461E-A153-B2FE4F844167}"/>
    <cellStyle name="Millares 9 2 2 3 2 2 3" xfId="9272" xr:uid="{00000000-0005-0000-0000-0000B31E0000}"/>
    <cellStyle name="Millares 9 2 2 3 2 2 3 2" xfId="18025" xr:uid="{EA8F4A75-C65D-4C98-82DD-F755C8D277A7}"/>
    <cellStyle name="Millares 9 2 2 3 2 2 3 2 2" xfId="53035" xr:uid="{121E38E1-0C1A-4625-98E8-678051D7A157}"/>
    <cellStyle name="Millares 9 2 2 3 2 2 3 2 3" xfId="35530" xr:uid="{11FE5813-666D-4CE5-BE09-02F7145B5181}"/>
    <cellStyle name="Millares 9 2 2 3 2 2 3 3" xfId="44283" xr:uid="{E0E8312F-36C8-48A4-8690-DFB275F3A17F}"/>
    <cellStyle name="Millares 9 2 2 3 2 2 3 4" xfId="26778" xr:uid="{6F822E7F-8984-4598-A3D9-5F640D0BC7D7}"/>
    <cellStyle name="Millares 9 2 2 3 2 2 4" xfId="13649" xr:uid="{DC120C3E-9115-421E-A58B-1070B9B7B8D7}"/>
    <cellStyle name="Millares 9 2 2 3 2 2 4 2" xfId="48659" xr:uid="{5B065ACF-B352-45EE-B9E1-A00A7719425B}"/>
    <cellStyle name="Millares 9 2 2 3 2 2 4 3" xfId="31154" xr:uid="{BD5BCA60-1BB9-42DE-80FB-E56E3573BE38}"/>
    <cellStyle name="Millares 9 2 2 3 2 2 5" xfId="39907" xr:uid="{E947459C-FD1F-44FE-82FD-BA7E23F5D859}"/>
    <cellStyle name="Millares 9 2 2 3 2 2 6" xfId="22402" xr:uid="{C86DCA9C-2C3C-4A6D-8820-AF2E801B2513}"/>
    <cellStyle name="Millares 9 2 2 3 2 3" xfId="5989" xr:uid="{00000000-0005-0000-0000-0000B41E0000}"/>
    <cellStyle name="Millares 9 2 2 3 2 3 2" xfId="10366" xr:uid="{00000000-0005-0000-0000-0000B51E0000}"/>
    <cellStyle name="Millares 9 2 2 3 2 3 2 2" xfId="19119" xr:uid="{0345FCF2-A9B3-4CA3-86E7-ED6E05ED0DB1}"/>
    <cellStyle name="Millares 9 2 2 3 2 3 2 2 2" xfId="54129" xr:uid="{582FEA5B-A342-43E6-8CFB-E44522F34E84}"/>
    <cellStyle name="Millares 9 2 2 3 2 3 2 2 3" xfId="36624" xr:uid="{2DA395D5-E277-46D0-87B9-9B7B6BB80266}"/>
    <cellStyle name="Millares 9 2 2 3 2 3 2 3" xfId="45377" xr:uid="{EFD01FA9-3097-4D3A-9B1E-3300E87BB010}"/>
    <cellStyle name="Millares 9 2 2 3 2 3 2 4" xfId="27872" xr:uid="{ABD03F46-5E0B-4A51-B3D9-B0D14DF7BCC0}"/>
    <cellStyle name="Millares 9 2 2 3 2 3 3" xfId="14743" xr:uid="{08EB8F0F-F4B3-4133-A223-0DA18CEE520A}"/>
    <cellStyle name="Millares 9 2 2 3 2 3 3 2" xfId="49753" xr:uid="{60A06BF7-9D75-4B42-B304-D1D6138E8411}"/>
    <cellStyle name="Millares 9 2 2 3 2 3 3 3" xfId="32248" xr:uid="{E98330D2-E81F-43B2-A439-ED703FBEB9C0}"/>
    <cellStyle name="Millares 9 2 2 3 2 3 4" xfId="41001" xr:uid="{8B7C0246-B441-49C6-A84D-07C124C81EA8}"/>
    <cellStyle name="Millares 9 2 2 3 2 3 5" xfId="23496" xr:uid="{7682C75A-DB95-447E-A502-8DE88101CB24}"/>
    <cellStyle name="Millares 9 2 2 3 2 4" xfId="8178" xr:uid="{00000000-0005-0000-0000-0000B61E0000}"/>
    <cellStyle name="Millares 9 2 2 3 2 4 2" xfId="16931" xr:uid="{FE207D21-DB3A-4508-B39D-11BFF531066B}"/>
    <cellStyle name="Millares 9 2 2 3 2 4 2 2" xfId="51941" xr:uid="{968AD349-0A2C-4A25-ACD1-FE1CD8213AF9}"/>
    <cellStyle name="Millares 9 2 2 3 2 4 2 3" xfId="34436" xr:uid="{9BF0C987-3A8B-4798-8441-0B7C11412B86}"/>
    <cellStyle name="Millares 9 2 2 3 2 4 3" xfId="43189" xr:uid="{9A16CE7A-D7C9-492F-9963-68174AA167FE}"/>
    <cellStyle name="Millares 9 2 2 3 2 4 4" xfId="25684" xr:uid="{163D21F3-7B28-427E-8429-B7D2C7AC19B7}"/>
    <cellStyle name="Millares 9 2 2 3 2 5" xfId="12555" xr:uid="{93EB6BDB-0D1C-42A5-9AD8-524E379CD7B2}"/>
    <cellStyle name="Millares 9 2 2 3 2 5 2" xfId="47565" xr:uid="{B17FB58A-FF5D-4873-AFF2-0EE23BC8BA61}"/>
    <cellStyle name="Millares 9 2 2 3 2 5 3" xfId="30060" xr:uid="{56A2023F-6198-42CA-AD03-975464C68DD9}"/>
    <cellStyle name="Millares 9 2 2 3 2 6" xfId="38813" xr:uid="{80A93414-7A09-4807-9788-E2D17D79AA42}"/>
    <cellStyle name="Millares 9 2 2 3 2 7" xfId="21308" xr:uid="{E971EBAD-7AA2-4FC9-809B-4645EF56C565}"/>
    <cellStyle name="Millares 9 2 2 3 3" xfId="4346" xr:uid="{00000000-0005-0000-0000-0000B71E0000}"/>
    <cellStyle name="Millares 9 2 2 3 3 2" xfId="6535" xr:uid="{00000000-0005-0000-0000-0000B81E0000}"/>
    <cellStyle name="Millares 9 2 2 3 3 2 2" xfId="10912" xr:uid="{00000000-0005-0000-0000-0000B91E0000}"/>
    <cellStyle name="Millares 9 2 2 3 3 2 2 2" xfId="19665" xr:uid="{D4220E16-3758-4AA3-85A6-5461D1DFD82B}"/>
    <cellStyle name="Millares 9 2 2 3 3 2 2 2 2" xfId="54675" xr:uid="{16693B13-A0E7-458F-8241-B4455C89B6E4}"/>
    <cellStyle name="Millares 9 2 2 3 3 2 2 2 3" xfId="37170" xr:uid="{C7CDD803-0C87-451D-B5C5-7B30E134970D}"/>
    <cellStyle name="Millares 9 2 2 3 3 2 2 3" xfId="45923" xr:uid="{DF9BEA8E-2E04-4104-90BE-6DB270015D03}"/>
    <cellStyle name="Millares 9 2 2 3 3 2 2 4" xfId="28418" xr:uid="{2997C99F-E195-489C-89C5-4C7FBCE34BED}"/>
    <cellStyle name="Millares 9 2 2 3 3 2 3" xfId="15289" xr:uid="{8DBD4D3B-B758-4D4E-9866-DF41F6E5F79A}"/>
    <cellStyle name="Millares 9 2 2 3 3 2 3 2" xfId="50299" xr:uid="{ECB1CA21-713E-4EA2-80C6-8394DB23E390}"/>
    <cellStyle name="Millares 9 2 2 3 3 2 3 3" xfId="32794" xr:uid="{CEDEC520-66BB-438E-BC72-2AAAC595EB85}"/>
    <cellStyle name="Millares 9 2 2 3 3 2 4" xfId="41547" xr:uid="{88B8A918-AD99-4EE2-AE65-80912B1E2F55}"/>
    <cellStyle name="Millares 9 2 2 3 3 2 5" xfId="24042" xr:uid="{72394423-10EF-4303-8EE1-84CA66DC74F4}"/>
    <cellStyle name="Millares 9 2 2 3 3 3" xfId="8724" xr:uid="{00000000-0005-0000-0000-0000BA1E0000}"/>
    <cellStyle name="Millares 9 2 2 3 3 3 2" xfId="17477" xr:uid="{2267FB85-9C37-4901-9E83-EC7335BE703E}"/>
    <cellStyle name="Millares 9 2 2 3 3 3 2 2" xfId="52487" xr:uid="{88133B30-CF7E-4BC6-9603-16CCA1622D21}"/>
    <cellStyle name="Millares 9 2 2 3 3 3 2 3" xfId="34982" xr:uid="{D91AF77F-DF6A-4AF2-A1CC-248F04E9C918}"/>
    <cellStyle name="Millares 9 2 2 3 3 3 3" xfId="43735" xr:uid="{521E5A71-6F31-4372-8DCD-AD7C361CA07B}"/>
    <cellStyle name="Millares 9 2 2 3 3 3 4" xfId="26230" xr:uid="{5F9DA78D-78C9-4BB1-8A8B-2D792794E96F}"/>
    <cellStyle name="Millares 9 2 2 3 3 4" xfId="13101" xr:uid="{72A349C9-5E57-422A-8AB9-41597CB07316}"/>
    <cellStyle name="Millares 9 2 2 3 3 4 2" xfId="48111" xr:uid="{1D904FC0-CEF8-4DD7-B88F-ECAECDC9DCAB}"/>
    <cellStyle name="Millares 9 2 2 3 3 4 3" xfId="30606" xr:uid="{398CF164-2446-4B87-929E-47BC847E7995}"/>
    <cellStyle name="Millares 9 2 2 3 3 5" xfId="39359" xr:uid="{3668B546-956E-4221-81B7-55151444D601}"/>
    <cellStyle name="Millares 9 2 2 3 3 6" xfId="21854" xr:uid="{A2D6311D-2C5D-4D9D-B291-5D0643B44098}"/>
    <cellStyle name="Millares 9 2 2 3 4" xfId="5441" xr:uid="{00000000-0005-0000-0000-0000BB1E0000}"/>
    <cellStyle name="Millares 9 2 2 3 4 2" xfId="9818" xr:uid="{00000000-0005-0000-0000-0000BC1E0000}"/>
    <cellStyle name="Millares 9 2 2 3 4 2 2" xfId="18571" xr:uid="{37D7FF32-96D4-4D5C-A220-B84C4897DE4C}"/>
    <cellStyle name="Millares 9 2 2 3 4 2 2 2" xfId="53581" xr:uid="{33EBE504-187E-437B-831A-556972FA8570}"/>
    <cellStyle name="Millares 9 2 2 3 4 2 2 3" xfId="36076" xr:uid="{A2A20C6A-9676-4EC2-8020-DA0E46D3C26A}"/>
    <cellStyle name="Millares 9 2 2 3 4 2 3" xfId="44829" xr:uid="{0386ADBD-2F4F-41EA-B393-62201848B604}"/>
    <cellStyle name="Millares 9 2 2 3 4 2 4" xfId="27324" xr:uid="{3D60C1B8-EB63-4DD3-8912-374421AFD532}"/>
    <cellStyle name="Millares 9 2 2 3 4 3" xfId="14195" xr:uid="{65B585BE-FF39-438B-90A4-0CE3D08946A5}"/>
    <cellStyle name="Millares 9 2 2 3 4 3 2" xfId="49205" xr:uid="{3BDEB4A9-2F2C-4551-BC96-38495F3E4704}"/>
    <cellStyle name="Millares 9 2 2 3 4 3 3" xfId="31700" xr:uid="{31B48DC9-81F4-4DC3-A336-5D97CEB5B6DE}"/>
    <cellStyle name="Millares 9 2 2 3 4 4" xfId="40453" xr:uid="{D7768A31-EB05-47A9-BD42-D365D7E4FDE9}"/>
    <cellStyle name="Millares 9 2 2 3 4 5" xfId="22948" xr:uid="{AD554032-9F73-4F79-98B8-EAC632618B61}"/>
    <cellStyle name="Millares 9 2 2 3 5" xfId="7630" xr:uid="{00000000-0005-0000-0000-0000BD1E0000}"/>
    <cellStyle name="Millares 9 2 2 3 5 2" xfId="16383" xr:uid="{D409180D-C74A-44E4-9311-5674826EE9C5}"/>
    <cellStyle name="Millares 9 2 2 3 5 2 2" xfId="51393" xr:uid="{00A7CA10-1951-4C6A-B032-8B1AE0B8E804}"/>
    <cellStyle name="Millares 9 2 2 3 5 2 3" xfId="33888" xr:uid="{53B3FF37-53F8-4E9F-8595-A77E4D787DCA}"/>
    <cellStyle name="Millares 9 2 2 3 5 3" xfId="42641" xr:uid="{EDC4F3D8-36D8-4878-8147-234049697BD2}"/>
    <cellStyle name="Millares 9 2 2 3 5 4" xfId="25136" xr:uid="{619158B7-952F-4812-9442-0C7F7E5E5941}"/>
    <cellStyle name="Millares 9 2 2 3 6" xfId="12007" xr:uid="{BE526513-5568-4908-988B-FF22B54BE7CD}"/>
    <cellStyle name="Millares 9 2 2 3 6 2" xfId="47017" xr:uid="{14425E19-888F-43C5-91DD-9871224BE4C8}"/>
    <cellStyle name="Millares 9 2 2 3 6 3" xfId="29512" xr:uid="{8F21B0D6-8B0D-44EC-8E7D-BB4980B28D24}"/>
    <cellStyle name="Millares 9 2 2 3 7" xfId="38265" xr:uid="{12952BD1-3093-45EA-86ED-1BE4961BBA25}"/>
    <cellStyle name="Millares 9 2 2 3 8" xfId="20760" xr:uid="{97832541-2877-4632-B175-0386A2E9E9D3}"/>
    <cellStyle name="Millares 9 2 2 4" xfId="3524" xr:uid="{00000000-0005-0000-0000-0000BE1E0000}"/>
    <cellStyle name="Millares 9 2 2 4 2" xfId="4620" xr:uid="{00000000-0005-0000-0000-0000BF1E0000}"/>
    <cellStyle name="Millares 9 2 2 4 2 2" xfId="6809" xr:uid="{00000000-0005-0000-0000-0000C01E0000}"/>
    <cellStyle name="Millares 9 2 2 4 2 2 2" xfId="11186" xr:uid="{00000000-0005-0000-0000-0000C11E0000}"/>
    <cellStyle name="Millares 9 2 2 4 2 2 2 2" xfId="19939" xr:uid="{31F8B9E5-24C5-4A59-8815-57A7076F2A27}"/>
    <cellStyle name="Millares 9 2 2 4 2 2 2 2 2" xfId="54949" xr:uid="{9E80EAE1-AC8C-4C7F-B9F2-877AC013860C}"/>
    <cellStyle name="Millares 9 2 2 4 2 2 2 2 3" xfId="37444" xr:uid="{9AC563D2-3F57-41D7-B587-D521A6318D8E}"/>
    <cellStyle name="Millares 9 2 2 4 2 2 2 3" xfId="46197" xr:uid="{241289B8-12BB-46B0-B690-98650EDC5926}"/>
    <cellStyle name="Millares 9 2 2 4 2 2 2 4" xfId="28692" xr:uid="{893FC29B-BC70-46BD-B4F0-381D5DFF28E2}"/>
    <cellStyle name="Millares 9 2 2 4 2 2 3" xfId="15563" xr:uid="{44ED6DE3-C088-4A59-AA00-EC598998FB13}"/>
    <cellStyle name="Millares 9 2 2 4 2 2 3 2" xfId="50573" xr:uid="{3141E026-310C-44AB-8CE7-0E33FC5146A7}"/>
    <cellStyle name="Millares 9 2 2 4 2 2 3 3" xfId="33068" xr:uid="{FBF72AA8-8E89-465B-8D97-664F40F63420}"/>
    <cellStyle name="Millares 9 2 2 4 2 2 4" xfId="41821" xr:uid="{294A4716-48BA-41B7-BAC8-4BE01A6FD8D1}"/>
    <cellStyle name="Millares 9 2 2 4 2 2 5" xfId="24316" xr:uid="{F1E0650E-9E35-4B0B-ACD1-4322F8319A7C}"/>
    <cellStyle name="Millares 9 2 2 4 2 3" xfId="8998" xr:uid="{00000000-0005-0000-0000-0000C21E0000}"/>
    <cellStyle name="Millares 9 2 2 4 2 3 2" xfId="17751" xr:uid="{1C5D89EA-9178-4540-8CCC-D70789691727}"/>
    <cellStyle name="Millares 9 2 2 4 2 3 2 2" xfId="52761" xr:uid="{816B553B-D7E7-4C8D-B2E7-F06A71CEC7DB}"/>
    <cellStyle name="Millares 9 2 2 4 2 3 2 3" xfId="35256" xr:uid="{3C287CF1-AE77-40EB-9D5C-801E6879ECEA}"/>
    <cellStyle name="Millares 9 2 2 4 2 3 3" xfId="44009" xr:uid="{E523EA47-CEC5-4144-A564-B96051B62F17}"/>
    <cellStyle name="Millares 9 2 2 4 2 3 4" xfId="26504" xr:uid="{2B5CFA3A-BB9C-48C1-9D95-0C4A9E530C21}"/>
    <cellStyle name="Millares 9 2 2 4 2 4" xfId="13375" xr:uid="{D7810424-6F0E-417E-A417-D07A44F12C06}"/>
    <cellStyle name="Millares 9 2 2 4 2 4 2" xfId="48385" xr:uid="{C2EDFB46-F45D-4019-8166-0E81C66BC032}"/>
    <cellStyle name="Millares 9 2 2 4 2 4 3" xfId="30880" xr:uid="{B18FB0AF-073B-4840-BC95-9B0834006F33}"/>
    <cellStyle name="Millares 9 2 2 4 2 5" xfId="39633" xr:uid="{0DC2B1B8-972D-44A0-9FCC-F210A14BDCD0}"/>
    <cellStyle name="Millares 9 2 2 4 2 6" xfId="22128" xr:uid="{09032A75-3F9F-447B-8C20-FBFC5114F62F}"/>
    <cellStyle name="Millares 9 2 2 4 3" xfId="5715" xr:uid="{00000000-0005-0000-0000-0000C31E0000}"/>
    <cellStyle name="Millares 9 2 2 4 3 2" xfId="10092" xr:uid="{00000000-0005-0000-0000-0000C41E0000}"/>
    <cellStyle name="Millares 9 2 2 4 3 2 2" xfId="18845" xr:uid="{96314CE0-88A1-4488-BFCE-68E91F7169D6}"/>
    <cellStyle name="Millares 9 2 2 4 3 2 2 2" xfId="53855" xr:uid="{CDF3FCB4-4CED-4ED3-AC57-1C61F54897B1}"/>
    <cellStyle name="Millares 9 2 2 4 3 2 2 3" xfId="36350" xr:uid="{76BA7CB1-1D13-4BE0-8134-E0B765CFF9B1}"/>
    <cellStyle name="Millares 9 2 2 4 3 2 3" xfId="45103" xr:uid="{C2DC8EC3-69C8-4E00-A595-1093F20EB315}"/>
    <cellStyle name="Millares 9 2 2 4 3 2 4" xfId="27598" xr:uid="{66BB2D17-B406-4D11-9F0E-B65CAEFCB2BE}"/>
    <cellStyle name="Millares 9 2 2 4 3 3" xfId="14469" xr:uid="{706FD133-20B3-41D9-9706-61C011D24202}"/>
    <cellStyle name="Millares 9 2 2 4 3 3 2" xfId="49479" xr:uid="{709F8F9A-5821-446A-8684-759FA9E348BD}"/>
    <cellStyle name="Millares 9 2 2 4 3 3 3" xfId="31974" xr:uid="{A516E8D6-6C1F-47AE-ABA2-A403DD888C73}"/>
    <cellStyle name="Millares 9 2 2 4 3 4" xfId="40727" xr:uid="{60DFC29B-335A-4D78-8373-ADF3C356CA4E}"/>
    <cellStyle name="Millares 9 2 2 4 3 5" xfId="23222" xr:uid="{0C6105D9-554D-4646-B2B9-C7644716ED20}"/>
    <cellStyle name="Millares 9 2 2 4 4" xfId="7904" xr:uid="{00000000-0005-0000-0000-0000C51E0000}"/>
    <cellStyle name="Millares 9 2 2 4 4 2" xfId="16657" xr:uid="{1844F94A-27C8-4B6C-A856-8B0611768E18}"/>
    <cellStyle name="Millares 9 2 2 4 4 2 2" xfId="51667" xr:uid="{BBC54120-2ACC-488A-84A8-8DDB553879B0}"/>
    <cellStyle name="Millares 9 2 2 4 4 2 3" xfId="34162" xr:uid="{858BC1D4-60A9-4D02-8F9D-69A37005459B}"/>
    <cellStyle name="Millares 9 2 2 4 4 3" xfId="42915" xr:uid="{0B8D6D0A-B1A2-436D-A9AE-61C4AD1145EC}"/>
    <cellStyle name="Millares 9 2 2 4 4 4" xfId="25410" xr:uid="{31EA1B86-95D0-4D12-BDC6-BB6C14892F29}"/>
    <cellStyle name="Millares 9 2 2 4 5" xfId="12281" xr:uid="{24A827BD-E652-445D-8F11-89F714FE77AC}"/>
    <cellStyle name="Millares 9 2 2 4 5 2" xfId="47291" xr:uid="{F2A7F258-C2EF-4DE2-9A1E-6DB38D50A6A2}"/>
    <cellStyle name="Millares 9 2 2 4 5 3" xfId="29786" xr:uid="{30FE6323-527A-4B13-A461-2CE32A087A46}"/>
    <cellStyle name="Millares 9 2 2 4 6" xfId="38539" xr:uid="{1ABE88AE-AD4B-43D3-B2E5-5D166320D3FD}"/>
    <cellStyle name="Millares 9 2 2 4 7" xfId="21034" xr:uid="{7B9D4AA0-B2BD-44B8-AE7C-55ABE8C153AD}"/>
    <cellStyle name="Millares 9 2 2 5" xfId="4072" xr:uid="{00000000-0005-0000-0000-0000C61E0000}"/>
    <cellStyle name="Millares 9 2 2 5 2" xfId="6261" xr:uid="{00000000-0005-0000-0000-0000C71E0000}"/>
    <cellStyle name="Millares 9 2 2 5 2 2" xfId="10638" xr:uid="{00000000-0005-0000-0000-0000C81E0000}"/>
    <cellStyle name="Millares 9 2 2 5 2 2 2" xfId="19391" xr:uid="{C41843A6-EFCD-4820-88AA-8A9147BBC24E}"/>
    <cellStyle name="Millares 9 2 2 5 2 2 2 2" xfId="54401" xr:uid="{C0BDB18F-F998-41B5-BB37-33E43D30F558}"/>
    <cellStyle name="Millares 9 2 2 5 2 2 2 3" xfId="36896" xr:uid="{B7C43C71-A15E-4866-BB86-63AB600CF2F2}"/>
    <cellStyle name="Millares 9 2 2 5 2 2 3" xfId="45649" xr:uid="{C4F4CA31-AAAE-41E0-9A21-7D538256FEE9}"/>
    <cellStyle name="Millares 9 2 2 5 2 2 4" xfId="28144" xr:uid="{B21F91C7-BE39-4CE1-9F02-7FF83710802C}"/>
    <cellStyle name="Millares 9 2 2 5 2 3" xfId="15015" xr:uid="{6A9A26DD-0002-404E-94D8-C229A7B8527F}"/>
    <cellStyle name="Millares 9 2 2 5 2 3 2" xfId="50025" xr:uid="{F6481652-2F9C-4BDA-8F18-AD29C8E7391D}"/>
    <cellStyle name="Millares 9 2 2 5 2 3 3" xfId="32520" xr:uid="{76986276-D7E3-4FDE-A7E7-D4358F51E279}"/>
    <cellStyle name="Millares 9 2 2 5 2 4" xfId="41273" xr:uid="{FBE6E0A2-2B65-4BFC-BF72-576CAB423B8D}"/>
    <cellStyle name="Millares 9 2 2 5 2 5" xfId="23768" xr:uid="{2A19A482-DE77-4C75-9006-1E1535961444}"/>
    <cellStyle name="Millares 9 2 2 5 3" xfId="8450" xr:uid="{00000000-0005-0000-0000-0000C91E0000}"/>
    <cellStyle name="Millares 9 2 2 5 3 2" xfId="17203" xr:uid="{808A5C69-E196-4E3E-AF8F-04B04580D8C0}"/>
    <cellStyle name="Millares 9 2 2 5 3 2 2" xfId="52213" xr:uid="{2B8B1323-A94F-4AA7-A75F-D5D926293696}"/>
    <cellStyle name="Millares 9 2 2 5 3 2 3" xfId="34708" xr:uid="{8D158B90-2C2E-41BD-8744-160B1CD555C7}"/>
    <cellStyle name="Millares 9 2 2 5 3 3" xfId="43461" xr:uid="{F3E1E801-D7D3-4579-87A9-EFDD9C0062EB}"/>
    <cellStyle name="Millares 9 2 2 5 3 4" xfId="25956" xr:uid="{16072E65-8AEF-4F22-A4BD-FCD7F0B73599}"/>
    <cellStyle name="Millares 9 2 2 5 4" xfId="12827" xr:uid="{384618B2-2167-49D9-9F25-986261121A02}"/>
    <cellStyle name="Millares 9 2 2 5 4 2" xfId="47837" xr:uid="{98509324-771B-490F-B6B1-2EA97D119C3E}"/>
    <cellStyle name="Millares 9 2 2 5 4 3" xfId="30332" xr:uid="{222EE798-DCB2-41FC-8BA3-62356870DCCF}"/>
    <cellStyle name="Millares 9 2 2 5 5" xfId="39085" xr:uid="{FB5B3A5B-2372-427A-84D3-21ABA3E3C0AF}"/>
    <cellStyle name="Millares 9 2 2 5 6" xfId="21580" xr:uid="{F72B44D1-9F49-4E12-AEE9-55B03305C310}"/>
    <cellStyle name="Millares 9 2 2 6" xfId="5167" xr:uid="{00000000-0005-0000-0000-0000CA1E0000}"/>
    <cellStyle name="Millares 9 2 2 6 2" xfId="9544" xr:uid="{00000000-0005-0000-0000-0000CB1E0000}"/>
    <cellStyle name="Millares 9 2 2 6 2 2" xfId="18297" xr:uid="{59050DFD-2AA5-44BF-9BD1-7930954D0B92}"/>
    <cellStyle name="Millares 9 2 2 6 2 2 2" xfId="53307" xr:uid="{6CD64F7E-1987-4DC0-875A-2FD5EBACA482}"/>
    <cellStyle name="Millares 9 2 2 6 2 2 3" xfId="35802" xr:uid="{8CC840D1-15DB-449D-A601-69051F2536A8}"/>
    <cellStyle name="Millares 9 2 2 6 2 3" xfId="44555" xr:uid="{44B92EAD-E54E-457C-85E1-81E43C786ACE}"/>
    <cellStyle name="Millares 9 2 2 6 2 4" xfId="27050" xr:uid="{7301F474-8FCC-4858-B102-2E7476648932}"/>
    <cellStyle name="Millares 9 2 2 6 3" xfId="13921" xr:uid="{5E42A766-DE4E-4E89-B0A0-97FCB4FA6215}"/>
    <cellStyle name="Millares 9 2 2 6 3 2" xfId="48931" xr:uid="{79677C35-73CE-44AD-957B-86905BBF8106}"/>
    <cellStyle name="Millares 9 2 2 6 3 3" xfId="31426" xr:uid="{B505EDC0-F720-4267-810A-2475EBE7305B}"/>
    <cellStyle name="Millares 9 2 2 6 4" xfId="40179" xr:uid="{FECA75CC-8B84-4371-9A8E-5AFB2FEF97AD}"/>
    <cellStyle name="Millares 9 2 2 6 5" xfId="22674" xr:uid="{8B079B69-A43D-4F18-B957-20E7849C5B58}"/>
    <cellStyle name="Millares 9 2 2 7" xfId="7356" xr:uid="{00000000-0005-0000-0000-0000CC1E0000}"/>
    <cellStyle name="Millares 9 2 2 7 2" xfId="16109" xr:uid="{2B4C64BF-3A3D-49B6-A152-EEDAC6B1F6C0}"/>
    <cellStyle name="Millares 9 2 2 7 2 2" xfId="51119" xr:uid="{5443C538-E0E7-4C0B-B64E-9E27E3C2C2E5}"/>
    <cellStyle name="Millares 9 2 2 7 2 3" xfId="33614" xr:uid="{876742AF-82E0-42CC-ABDC-0E95EFB97D8D}"/>
    <cellStyle name="Millares 9 2 2 7 3" xfId="42367" xr:uid="{1BF0B6FC-5593-4FA3-9D4E-7E32B1BBE5E7}"/>
    <cellStyle name="Millares 9 2 2 7 4" xfId="24862" xr:uid="{C636BD05-BBD7-419C-ADFB-B8CCD9D18427}"/>
    <cellStyle name="Millares 9 2 2 8" xfId="11733" xr:uid="{147805D0-90F3-4F71-B471-485AE145D8CE}"/>
    <cellStyle name="Millares 9 2 2 8 2" xfId="46743" xr:uid="{075D7DFC-CF12-48CA-AB23-BF97C4C29973}"/>
    <cellStyle name="Millares 9 2 2 8 3" xfId="29238" xr:uid="{C842D9F1-7337-4FF9-982B-94B53B1AC0E9}"/>
    <cellStyle name="Millares 9 2 2 9" xfId="37991" xr:uid="{C59FFBD0-B8F4-4103-BA34-D8DAD2235425}"/>
    <cellStyle name="Millares 9 2 3" xfId="3024" xr:uid="{00000000-0005-0000-0000-0000CD1E0000}"/>
    <cellStyle name="Millares 9 2 3 2" xfId="3300" xr:uid="{00000000-0005-0000-0000-0000CE1E0000}"/>
    <cellStyle name="Millares 9 2 3 2 2" xfId="3853" xr:uid="{00000000-0005-0000-0000-0000CF1E0000}"/>
    <cellStyle name="Millares 9 2 3 2 2 2" xfId="4949" xr:uid="{00000000-0005-0000-0000-0000D01E0000}"/>
    <cellStyle name="Millares 9 2 3 2 2 2 2" xfId="7138" xr:uid="{00000000-0005-0000-0000-0000D11E0000}"/>
    <cellStyle name="Millares 9 2 3 2 2 2 2 2" xfId="11515" xr:uid="{00000000-0005-0000-0000-0000D21E0000}"/>
    <cellStyle name="Millares 9 2 3 2 2 2 2 2 2" xfId="20268" xr:uid="{08143819-1CA2-4AA8-A0C9-8A4CF2DE5F04}"/>
    <cellStyle name="Millares 9 2 3 2 2 2 2 2 2 2" xfId="55278" xr:uid="{7D645006-065C-426C-A380-5121849DF44A}"/>
    <cellStyle name="Millares 9 2 3 2 2 2 2 2 2 3" xfId="37773" xr:uid="{53465875-FA7E-408A-AC62-982BC4A0B8FD}"/>
    <cellStyle name="Millares 9 2 3 2 2 2 2 2 3" xfId="46526" xr:uid="{3AB0BF17-7DD8-400D-B08F-53B5C0EB9E02}"/>
    <cellStyle name="Millares 9 2 3 2 2 2 2 2 4" xfId="29021" xr:uid="{C239DCA0-FDD5-4C7C-B762-B673FF9E2EE6}"/>
    <cellStyle name="Millares 9 2 3 2 2 2 2 3" xfId="15892" xr:uid="{59203CB9-2C18-4134-8E35-5056B171D658}"/>
    <cellStyle name="Millares 9 2 3 2 2 2 2 3 2" xfId="50902" xr:uid="{0BCF099E-ADE2-4C7C-A185-9AE83F9C0501}"/>
    <cellStyle name="Millares 9 2 3 2 2 2 2 3 3" xfId="33397" xr:uid="{2E34CDAB-802B-4D30-A5B7-2C26418411FC}"/>
    <cellStyle name="Millares 9 2 3 2 2 2 2 4" xfId="42150" xr:uid="{A328BDB0-A601-426E-A459-CD9513D0D1D6}"/>
    <cellStyle name="Millares 9 2 3 2 2 2 2 5" xfId="24645" xr:uid="{89EB3C64-DFD8-4E4A-BD3A-D93606C46CE7}"/>
    <cellStyle name="Millares 9 2 3 2 2 2 3" xfId="9327" xr:uid="{00000000-0005-0000-0000-0000D31E0000}"/>
    <cellStyle name="Millares 9 2 3 2 2 2 3 2" xfId="18080" xr:uid="{08F3F577-F1CA-459B-B7D1-C80B326B9B11}"/>
    <cellStyle name="Millares 9 2 3 2 2 2 3 2 2" xfId="53090" xr:uid="{C28A1D6E-6331-4053-AAD8-48377DAF6F6C}"/>
    <cellStyle name="Millares 9 2 3 2 2 2 3 2 3" xfId="35585" xr:uid="{E414056D-EECC-4341-99D1-B48C223E2760}"/>
    <cellStyle name="Millares 9 2 3 2 2 2 3 3" xfId="44338" xr:uid="{127517AA-2831-4A47-BC59-40B28E4B42DA}"/>
    <cellStyle name="Millares 9 2 3 2 2 2 3 4" xfId="26833" xr:uid="{7DF02BD5-49D9-44CD-BD8C-E4E0765F136E}"/>
    <cellStyle name="Millares 9 2 3 2 2 2 4" xfId="13704" xr:uid="{EBC7B17D-61BA-43E2-8F36-C03D51A0833D}"/>
    <cellStyle name="Millares 9 2 3 2 2 2 4 2" xfId="48714" xr:uid="{86E7CCC3-4DF9-4BF6-9C59-87D94537C24D}"/>
    <cellStyle name="Millares 9 2 3 2 2 2 4 3" xfId="31209" xr:uid="{5B40ECA8-D2FD-4D79-9151-108C10D4D8A2}"/>
    <cellStyle name="Millares 9 2 3 2 2 2 5" xfId="39962" xr:uid="{211CAB81-921D-42C0-B98D-560ECFF8D640}"/>
    <cellStyle name="Millares 9 2 3 2 2 2 6" xfId="22457" xr:uid="{25B686CE-87E6-4EF1-82FA-90E6BC179D30}"/>
    <cellStyle name="Millares 9 2 3 2 2 3" xfId="6044" xr:uid="{00000000-0005-0000-0000-0000D41E0000}"/>
    <cellStyle name="Millares 9 2 3 2 2 3 2" xfId="10421" xr:uid="{00000000-0005-0000-0000-0000D51E0000}"/>
    <cellStyle name="Millares 9 2 3 2 2 3 2 2" xfId="19174" xr:uid="{C2AAC3CE-7D0C-4858-BB77-16D0F6244559}"/>
    <cellStyle name="Millares 9 2 3 2 2 3 2 2 2" xfId="54184" xr:uid="{B30C7B63-B0A4-4ABB-93DE-9EF5F9CE423F}"/>
    <cellStyle name="Millares 9 2 3 2 2 3 2 2 3" xfId="36679" xr:uid="{7BE72113-44A8-4D8E-B0B4-6A127C99ECEC}"/>
    <cellStyle name="Millares 9 2 3 2 2 3 2 3" xfId="45432" xr:uid="{C7B1CEB1-2C63-4030-B4B1-673F0C26B089}"/>
    <cellStyle name="Millares 9 2 3 2 2 3 2 4" xfId="27927" xr:uid="{02D8510E-9664-47D1-9ED9-51FF9093B9D2}"/>
    <cellStyle name="Millares 9 2 3 2 2 3 3" xfId="14798" xr:uid="{5BE64B61-243C-4128-B7E0-09429FB08B3B}"/>
    <cellStyle name="Millares 9 2 3 2 2 3 3 2" xfId="49808" xr:uid="{7AEDFE21-8F19-4C4D-9127-7C232279DDA3}"/>
    <cellStyle name="Millares 9 2 3 2 2 3 3 3" xfId="32303" xr:uid="{85BE649F-C9C6-4AE4-89BF-6B33BC013744}"/>
    <cellStyle name="Millares 9 2 3 2 2 3 4" xfId="41056" xr:uid="{6454BD92-79B6-40E0-A07C-E724C44E6BDC}"/>
    <cellStyle name="Millares 9 2 3 2 2 3 5" xfId="23551" xr:uid="{72F65324-90BD-49DB-B031-24C2767594CD}"/>
    <cellStyle name="Millares 9 2 3 2 2 4" xfId="8233" xr:uid="{00000000-0005-0000-0000-0000D61E0000}"/>
    <cellStyle name="Millares 9 2 3 2 2 4 2" xfId="16986" xr:uid="{4D4918A7-69A2-4BDB-859E-B90F04EA0852}"/>
    <cellStyle name="Millares 9 2 3 2 2 4 2 2" xfId="51996" xr:uid="{1D56BF81-1FB4-4695-9A45-170ACBEABE3C}"/>
    <cellStyle name="Millares 9 2 3 2 2 4 2 3" xfId="34491" xr:uid="{3CC5ACDE-DF61-427A-BCF7-F6EA664F4D53}"/>
    <cellStyle name="Millares 9 2 3 2 2 4 3" xfId="43244" xr:uid="{C0F2C0E0-32F2-4FC9-B65D-405676A12882}"/>
    <cellStyle name="Millares 9 2 3 2 2 4 4" xfId="25739" xr:uid="{1799DAEF-D290-472F-934E-87524465C590}"/>
    <cellStyle name="Millares 9 2 3 2 2 5" xfId="12610" xr:uid="{7A4D7311-D6E1-404C-9981-6AE612AF69BD}"/>
    <cellStyle name="Millares 9 2 3 2 2 5 2" xfId="47620" xr:uid="{CCE37089-D8B3-4435-98B3-3A3EE9162BAC}"/>
    <cellStyle name="Millares 9 2 3 2 2 5 3" xfId="30115" xr:uid="{922AD52D-027E-4CA5-B734-C5676E2568EA}"/>
    <cellStyle name="Millares 9 2 3 2 2 6" xfId="38868" xr:uid="{3F3A79F5-32B6-4E39-B7C4-C069A71E8794}"/>
    <cellStyle name="Millares 9 2 3 2 2 7" xfId="21363" xr:uid="{B5EDE382-67D0-412A-80F1-DCE029F8E7C0}"/>
    <cellStyle name="Millares 9 2 3 2 3" xfId="4401" xr:uid="{00000000-0005-0000-0000-0000D71E0000}"/>
    <cellStyle name="Millares 9 2 3 2 3 2" xfId="6590" xr:uid="{00000000-0005-0000-0000-0000D81E0000}"/>
    <cellStyle name="Millares 9 2 3 2 3 2 2" xfId="10967" xr:uid="{00000000-0005-0000-0000-0000D91E0000}"/>
    <cellStyle name="Millares 9 2 3 2 3 2 2 2" xfId="19720" xr:uid="{F22255ED-6399-487B-BF78-316162293942}"/>
    <cellStyle name="Millares 9 2 3 2 3 2 2 2 2" xfId="54730" xr:uid="{DDACD34E-53E6-4705-A219-651B5FE5E3AB}"/>
    <cellStyle name="Millares 9 2 3 2 3 2 2 2 3" xfId="37225" xr:uid="{CD43E7AA-0742-4A24-BD32-3FCC2BE9B4EB}"/>
    <cellStyle name="Millares 9 2 3 2 3 2 2 3" xfId="45978" xr:uid="{6E03D3B8-47E0-458B-947D-3F6B95C369D1}"/>
    <cellStyle name="Millares 9 2 3 2 3 2 2 4" xfId="28473" xr:uid="{0E6642E9-2ABC-427E-89CB-019AA6ABA2A8}"/>
    <cellStyle name="Millares 9 2 3 2 3 2 3" xfId="15344" xr:uid="{42506EBF-902C-48C0-81FE-4353FE11C64B}"/>
    <cellStyle name="Millares 9 2 3 2 3 2 3 2" xfId="50354" xr:uid="{9ABA6B43-ECB3-4355-AC80-DB67E07B76C8}"/>
    <cellStyle name="Millares 9 2 3 2 3 2 3 3" xfId="32849" xr:uid="{22A9CA5C-39D5-42A9-B51B-B1B59EFB992A}"/>
    <cellStyle name="Millares 9 2 3 2 3 2 4" xfId="41602" xr:uid="{25F378D8-A346-4516-B20B-989218822450}"/>
    <cellStyle name="Millares 9 2 3 2 3 2 5" xfId="24097" xr:uid="{C58B3430-5F4B-4463-B86C-591EC61A7122}"/>
    <cellStyle name="Millares 9 2 3 2 3 3" xfId="8779" xr:uid="{00000000-0005-0000-0000-0000DA1E0000}"/>
    <cellStyle name="Millares 9 2 3 2 3 3 2" xfId="17532" xr:uid="{C0E88787-097B-4778-A19D-522C7AA6FA66}"/>
    <cellStyle name="Millares 9 2 3 2 3 3 2 2" xfId="52542" xr:uid="{B7192298-937B-4B97-9AA1-92BE1D1AC351}"/>
    <cellStyle name="Millares 9 2 3 2 3 3 2 3" xfId="35037" xr:uid="{5FCC7796-83C5-4FCA-A8C5-16F199F1CE19}"/>
    <cellStyle name="Millares 9 2 3 2 3 3 3" xfId="43790" xr:uid="{CBCC5CAB-191F-4281-8CEE-570F62CB67E3}"/>
    <cellStyle name="Millares 9 2 3 2 3 3 4" xfId="26285" xr:uid="{BB0F8AD8-A553-42A0-A1D6-4DC96DE4F9F4}"/>
    <cellStyle name="Millares 9 2 3 2 3 4" xfId="13156" xr:uid="{FF242006-3FC9-4C67-BE99-0A8C5B77C50F}"/>
    <cellStyle name="Millares 9 2 3 2 3 4 2" xfId="48166" xr:uid="{8A11DA62-CAC0-4CB3-9283-A440F0DD3B05}"/>
    <cellStyle name="Millares 9 2 3 2 3 4 3" xfId="30661" xr:uid="{65AB87D9-1CE3-498B-B935-DEF914945514}"/>
    <cellStyle name="Millares 9 2 3 2 3 5" xfId="39414" xr:uid="{4F6E2853-0E85-4E8B-BE19-07EAFE0F7F48}"/>
    <cellStyle name="Millares 9 2 3 2 3 6" xfId="21909" xr:uid="{5AB00AB3-FB5B-4D93-972F-7065746AB659}"/>
    <cellStyle name="Millares 9 2 3 2 4" xfId="5496" xr:uid="{00000000-0005-0000-0000-0000DB1E0000}"/>
    <cellStyle name="Millares 9 2 3 2 4 2" xfId="9873" xr:uid="{00000000-0005-0000-0000-0000DC1E0000}"/>
    <cellStyle name="Millares 9 2 3 2 4 2 2" xfId="18626" xr:uid="{FD1EA69D-F92C-4D5A-8A96-3C55D2F9CAA9}"/>
    <cellStyle name="Millares 9 2 3 2 4 2 2 2" xfId="53636" xr:uid="{01FAD30C-A732-442D-BFD0-A62C36DA5AC8}"/>
    <cellStyle name="Millares 9 2 3 2 4 2 2 3" xfId="36131" xr:uid="{9393DB37-DB1F-4419-B238-12A25F4F7A28}"/>
    <cellStyle name="Millares 9 2 3 2 4 2 3" xfId="44884" xr:uid="{A5D0F403-0F95-4EE5-A28F-A515CB6ABE44}"/>
    <cellStyle name="Millares 9 2 3 2 4 2 4" xfId="27379" xr:uid="{F839045D-6340-4DB1-8D77-7B0520EB72AD}"/>
    <cellStyle name="Millares 9 2 3 2 4 3" xfId="14250" xr:uid="{EE36A462-D6F4-4BF5-BD37-11A1DB3156E7}"/>
    <cellStyle name="Millares 9 2 3 2 4 3 2" xfId="49260" xr:uid="{F59EE883-80A9-4941-A7C3-C877923DFFA1}"/>
    <cellStyle name="Millares 9 2 3 2 4 3 3" xfId="31755" xr:uid="{93E19423-2A4F-482C-9903-4FC24B19B83B}"/>
    <cellStyle name="Millares 9 2 3 2 4 4" xfId="40508" xr:uid="{42D3B033-40F0-464A-BC3B-D952F030B5A5}"/>
    <cellStyle name="Millares 9 2 3 2 4 5" xfId="23003" xr:uid="{88A29BF5-E5ED-4F1B-A7F8-A1C1E9F5F4CD}"/>
    <cellStyle name="Millares 9 2 3 2 5" xfId="7685" xr:uid="{00000000-0005-0000-0000-0000DD1E0000}"/>
    <cellStyle name="Millares 9 2 3 2 5 2" xfId="16438" xr:uid="{4D012E02-59E0-4C59-803C-F277D1801553}"/>
    <cellStyle name="Millares 9 2 3 2 5 2 2" xfId="51448" xr:uid="{F6F70B94-E7EB-49CD-A66E-A9AD8371A832}"/>
    <cellStyle name="Millares 9 2 3 2 5 2 3" xfId="33943" xr:uid="{7BF04E7C-6D61-4FCF-942C-E29430CAEE5D}"/>
    <cellStyle name="Millares 9 2 3 2 5 3" xfId="42696" xr:uid="{11172B51-3290-43B2-9A89-D2672B50A3AC}"/>
    <cellStyle name="Millares 9 2 3 2 5 4" xfId="25191" xr:uid="{B7FACE08-E348-4E65-8DE9-9307D58C1B51}"/>
    <cellStyle name="Millares 9 2 3 2 6" xfId="12062" xr:uid="{0A358B2B-0BA0-455B-8FAB-5615C42EF31F}"/>
    <cellStyle name="Millares 9 2 3 2 6 2" xfId="47072" xr:uid="{FBB22610-E3C4-45A8-A033-A2974B890BD9}"/>
    <cellStyle name="Millares 9 2 3 2 6 3" xfId="29567" xr:uid="{DE9EB391-7E43-4299-A7C6-F793236AB0D1}"/>
    <cellStyle name="Millares 9 2 3 2 7" xfId="38320" xr:uid="{945F5A68-6085-4EA1-9AEA-0FD6AE423EE9}"/>
    <cellStyle name="Millares 9 2 3 2 8" xfId="20815" xr:uid="{C9B69258-7E05-4164-9800-D3BC25D6137E}"/>
    <cellStyle name="Millares 9 2 3 3" xfId="3579" xr:uid="{00000000-0005-0000-0000-0000DE1E0000}"/>
    <cellStyle name="Millares 9 2 3 3 2" xfId="4675" xr:uid="{00000000-0005-0000-0000-0000DF1E0000}"/>
    <cellStyle name="Millares 9 2 3 3 2 2" xfId="6864" xr:uid="{00000000-0005-0000-0000-0000E01E0000}"/>
    <cellStyle name="Millares 9 2 3 3 2 2 2" xfId="11241" xr:uid="{00000000-0005-0000-0000-0000E11E0000}"/>
    <cellStyle name="Millares 9 2 3 3 2 2 2 2" xfId="19994" xr:uid="{B1022AE1-0757-4468-B078-9D19CD8214F3}"/>
    <cellStyle name="Millares 9 2 3 3 2 2 2 2 2" xfId="55004" xr:uid="{16D16F2D-0CA3-4D23-81A7-C29C386EBF7F}"/>
    <cellStyle name="Millares 9 2 3 3 2 2 2 2 3" xfId="37499" xr:uid="{7C2FFC3D-A72F-4C7A-8112-1BCD8F71088B}"/>
    <cellStyle name="Millares 9 2 3 3 2 2 2 3" xfId="46252" xr:uid="{25A41AF9-B78B-4998-8728-A3A376E9A30B}"/>
    <cellStyle name="Millares 9 2 3 3 2 2 2 4" xfId="28747" xr:uid="{1AE4A2E9-1B37-4A9D-8804-FC3F21063C56}"/>
    <cellStyle name="Millares 9 2 3 3 2 2 3" xfId="15618" xr:uid="{6EE3ACD7-7E57-4E46-A6FD-84ACA4479478}"/>
    <cellStyle name="Millares 9 2 3 3 2 2 3 2" xfId="50628" xr:uid="{5FF3F66F-C77A-4385-933D-70AF7F0C2C6B}"/>
    <cellStyle name="Millares 9 2 3 3 2 2 3 3" xfId="33123" xr:uid="{C5DE92B8-D256-4301-BC0F-76B4527AB859}"/>
    <cellStyle name="Millares 9 2 3 3 2 2 4" xfId="41876" xr:uid="{687B0993-9412-486C-B768-6B2BA1EF7A6B}"/>
    <cellStyle name="Millares 9 2 3 3 2 2 5" xfId="24371" xr:uid="{C7D42982-A63E-4BBC-BC79-A1CE787ACC3B}"/>
    <cellStyle name="Millares 9 2 3 3 2 3" xfId="9053" xr:uid="{00000000-0005-0000-0000-0000E21E0000}"/>
    <cellStyle name="Millares 9 2 3 3 2 3 2" xfId="17806" xr:uid="{E6758E94-E8E9-4967-8021-33C8A203D642}"/>
    <cellStyle name="Millares 9 2 3 3 2 3 2 2" xfId="52816" xr:uid="{53127410-E9B8-4D7B-A2C8-51D90D535156}"/>
    <cellStyle name="Millares 9 2 3 3 2 3 2 3" xfId="35311" xr:uid="{4658DE23-65FF-406A-A8B8-90873C771F01}"/>
    <cellStyle name="Millares 9 2 3 3 2 3 3" xfId="44064" xr:uid="{69D641A8-2013-4F26-9170-1F7F7BE3BABA}"/>
    <cellStyle name="Millares 9 2 3 3 2 3 4" xfId="26559" xr:uid="{88896917-82C6-41E3-9217-0BCA36227C58}"/>
    <cellStyle name="Millares 9 2 3 3 2 4" xfId="13430" xr:uid="{3D8034B0-8E92-4A73-9298-4A2DE5D0B2D9}"/>
    <cellStyle name="Millares 9 2 3 3 2 4 2" xfId="48440" xr:uid="{C4A28A33-A0E7-4864-9DFD-8FFB872AB152}"/>
    <cellStyle name="Millares 9 2 3 3 2 4 3" xfId="30935" xr:uid="{5E554D78-AD4A-4D0E-9225-2B88C4564797}"/>
    <cellStyle name="Millares 9 2 3 3 2 5" xfId="39688" xr:uid="{264D65D0-88E6-4B52-BE61-F2123C3BF47A}"/>
    <cellStyle name="Millares 9 2 3 3 2 6" xfId="22183" xr:uid="{0073AF7A-A345-4AFC-97D3-519F8A1ADF6E}"/>
    <cellStyle name="Millares 9 2 3 3 3" xfId="5770" xr:uid="{00000000-0005-0000-0000-0000E31E0000}"/>
    <cellStyle name="Millares 9 2 3 3 3 2" xfId="10147" xr:uid="{00000000-0005-0000-0000-0000E41E0000}"/>
    <cellStyle name="Millares 9 2 3 3 3 2 2" xfId="18900" xr:uid="{62715C15-C5EE-4899-846F-B4BDEA69B124}"/>
    <cellStyle name="Millares 9 2 3 3 3 2 2 2" xfId="53910" xr:uid="{43CF3DC0-AA89-453E-AEC2-264185DAD462}"/>
    <cellStyle name="Millares 9 2 3 3 3 2 2 3" xfId="36405" xr:uid="{A9550F28-E8E1-4C52-8BF8-F368E04BAB26}"/>
    <cellStyle name="Millares 9 2 3 3 3 2 3" xfId="45158" xr:uid="{92BDD354-0785-47DC-B840-B9A032464B97}"/>
    <cellStyle name="Millares 9 2 3 3 3 2 4" xfId="27653" xr:uid="{B08D247B-8C22-4D3D-A75B-AC09429820DA}"/>
    <cellStyle name="Millares 9 2 3 3 3 3" xfId="14524" xr:uid="{14F0D5BD-5D77-4FA7-B0FE-657ADE135E59}"/>
    <cellStyle name="Millares 9 2 3 3 3 3 2" xfId="49534" xr:uid="{CAC3C84F-D1F3-4536-AAA8-53D32AB2FDF9}"/>
    <cellStyle name="Millares 9 2 3 3 3 3 3" xfId="32029" xr:uid="{8167996D-F513-4D42-98EA-6B11E1769FE7}"/>
    <cellStyle name="Millares 9 2 3 3 3 4" xfId="40782" xr:uid="{17C1722E-4DDE-47B2-9A14-504B2CD5FB4C}"/>
    <cellStyle name="Millares 9 2 3 3 3 5" xfId="23277" xr:uid="{48E3551B-1D64-43AF-824E-DCEA19FA2316}"/>
    <cellStyle name="Millares 9 2 3 3 4" xfId="7959" xr:uid="{00000000-0005-0000-0000-0000E51E0000}"/>
    <cellStyle name="Millares 9 2 3 3 4 2" xfId="16712" xr:uid="{297E7895-5C9E-419B-8C92-2A4FCCFD1785}"/>
    <cellStyle name="Millares 9 2 3 3 4 2 2" xfId="51722" xr:uid="{E8D4B0D4-A24D-4774-91BE-DD25DD0D12C1}"/>
    <cellStyle name="Millares 9 2 3 3 4 2 3" xfId="34217" xr:uid="{0E4CA9A9-B925-4E89-AD01-EC6EC5637415}"/>
    <cellStyle name="Millares 9 2 3 3 4 3" xfId="42970" xr:uid="{647A23FB-F703-41CE-B6C0-BF2BDBFB2677}"/>
    <cellStyle name="Millares 9 2 3 3 4 4" xfId="25465" xr:uid="{E2BCE1F3-A423-482B-AD75-3F6F7CE8B5B5}"/>
    <cellStyle name="Millares 9 2 3 3 5" xfId="12336" xr:uid="{BAFD4DBC-7B56-4B97-9729-D22599FE6D0D}"/>
    <cellStyle name="Millares 9 2 3 3 5 2" xfId="47346" xr:uid="{3B7F0AAD-BBDF-4B27-84DE-C2E2A21F5F84}"/>
    <cellStyle name="Millares 9 2 3 3 5 3" xfId="29841" xr:uid="{E424219A-8308-40EB-AE91-F25C0A0D1BB0}"/>
    <cellStyle name="Millares 9 2 3 3 6" xfId="38594" xr:uid="{1520CAB1-B472-43A1-8EAC-59B4C138972A}"/>
    <cellStyle name="Millares 9 2 3 3 7" xfId="21089" xr:uid="{AFEB9DEC-31BB-43EF-A041-D26DAB8500F9}"/>
    <cellStyle name="Millares 9 2 3 4" xfId="4127" xr:uid="{00000000-0005-0000-0000-0000E61E0000}"/>
    <cellStyle name="Millares 9 2 3 4 2" xfId="6316" xr:uid="{00000000-0005-0000-0000-0000E71E0000}"/>
    <cellStyle name="Millares 9 2 3 4 2 2" xfId="10693" xr:uid="{00000000-0005-0000-0000-0000E81E0000}"/>
    <cellStyle name="Millares 9 2 3 4 2 2 2" xfId="19446" xr:uid="{DC3330D7-36D2-4F56-A672-B2A5F2D64CC2}"/>
    <cellStyle name="Millares 9 2 3 4 2 2 2 2" xfId="54456" xr:uid="{1BFBCE00-672E-490E-9722-F9EDEE7E61F8}"/>
    <cellStyle name="Millares 9 2 3 4 2 2 2 3" xfId="36951" xr:uid="{334AA467-65EA-4188-AC44-E41BC24409EA}"/>
    <cellStyle name="Millares 9 2 3 4 2 2 3" xfId="45704" xr:uid="{6AC53913-6994-474C-BA81-9F3D09ABFEDF}"/>
    <cellStyle name="Millares 9 2 3 4 2 2 4" xfId="28199" xr:uid="{7B6F5BA3-74E2-433B-B4DF-7876069D73B8}"/>
    <cellStyle name="Millares 9 2 3 4 2 3" xfId="15070" xr:uid="{646B030C-F199-4982-8733-E1016F2D4161}"/>
    <cellStyle name="Millares 9 2 3 4 2 3 2" xfId="50080" xr:uid="{0A509D71-28E1-4010-BB47-56A529B331C6}"/>
    <cellStyle name="Millares 9 2 3 4 2 3 3" xfId="32575" xr:uid="{F8898DCE-70B5-4EB0-AA2D-DF578EAE8AFD}"/>
    <cellStyle name="Millares 9 2 3 4 2 4" xfId="41328" xr:uid="{61F14E55-7232-439E-A7A1-757E591FC0BF}"/>
    <cellStyle name="Millares 9 2 3 4 2 5" xfId="23823" xr:uid="{62A4CC80-BBE1-4AF2-90A5-93CBE22301F5}"/>
    <cellStyle name="Millares 9 2 3 4 3" xfId="8505" xr:uid="{00000000-0005-0000-0000-0000E91E0000}"/>
    <cellStyle name="Millares 9 2 3 4 3 2" xfId="17258" xr:uid="{D0D3E0F7-8D9D-4662-BD09-5CEE35F294C3}"/>
    <cellStyle name="Millares 9 2 3 4 3 2 2" xfId="52268" xr:uid="{BD6D6A70-3F37-4DF9-8B09-C886F5409268}"/>
    <cellStyle name="Millares 9 2 3 4 3 2 3" xfId="34763" xr:uid="{106545BB-11A9-4B58-BA77-48D7CB3A7D65}"/>
    <cellStyle name="Millares 9 2 3 4 3 3" xfId="43516" xr:uid="{89DD5993-6BDE-43EB-B2FE-C2551DE1E64E}"/>
    <cellStyle name="Millares 9 2 3 4 3 4" xfId="26011" xr:uid="{B71195AB-D8FE-47B5-B12B-6ED446FF9A74}"/>
    <cellStyle name="Millares 9 2 3 4 4" xfId="12882" xr:uid="{ACFB4D4F-FCB3-4FBB-BF51-5E24E9C299BC}"/>
    <cellStyle name="Millares 9 2 3 4 4 2" xfId="47892" xr:uid="{CCE429CC-0D7E-429F-926D-159CEF653B58}"/>
    <cellStyle name="Millares 9 2 3 4 4 3" xfId="30387" xr:uid="{5D59B91D-2E8B-4EF4-AA3F-F77C80EA7397}"/>
    <cellStyle name="Millares 9 2 3 4 5" xfId="39140" xr:uid="{6F8E207A-3D73-4072-AB83-8AD6BF9037D7}"/>
    <cellStyle name="Millares 9 2 3 4 6" xfId="21635" xr:uid="{5CD1D53D-8844-431F-96D2-23CC76EACD19}"/>
    <cellStyle name="Millares 9 2 3 5" xfId="5222" xr:uid="{00000000-0005-0000-0000-0000EA1E0000}"/>
    <cellStyle name="Millares 9 2 3 5 2" xfId="9599" xr:uid="{00000000-0005-0000-0000-0000EB1E0000}"/>
    <cellStyle name="Millares 9 2 3 5 2 2" xfId="18352" xr:uid="{4E176E1F-D92E-4C49-995F-DAA59FA1E5D8}"/>
    <cellStyle name="Millares 9 2 3 5 2 2 2" xfId="53362" xr:uid="{B4794BAE-7779-4F8A-BCC0-B894F28FC346}"/>
    <cellStyle name="Millares 9 2 3 5 2 2 3" xfId="35857" xr:uid="{E708BDC6-E291-4849-937D-1EDEBCBBB9D2}"/>
    <cellStyle name="Millares 9 2 3 5 2 3" xfId="44610" xr:uid="{6EBBD355-8B90-422A-A46B-28A15FBF9C7C}"/>
    <cellStyle name="Millares 9 2 3 5 2 4" xfId="27105" xr:uid="{CE1F7411-B507-43DC-B146-42F01059D478}"/>
    <cellStyle name="Millares 9 2 3 5 3" xfId="13976" xr:uid="{A51BA1B3-2AD8-43BD-970D-F09C4AB2D2F1}"/>
    <cellStyle name="Millares 9 2 3 5 3 2" xfId="48986" xr:uid="{00B4AC02-B743-4D47-9BAA-F7D2A1D34642}"/>
    <cellStyle name="Millares 9 2 3 5 3 3" xfId="31481" xr:uid="{01E1846D-96A3-45E9-8416-36CAA42BFEDE}"/>
    <cellStyle name="Millares 9 2 3 5 4" xfId="40234" xr:uid="{EF2CDEDA-FCB8-4CF0-9E32-1860F61DE847}"/>
    <cellStyle name="Millares 9 2 3 5 5" xfId="22729" xr:uid="{61934079-51D0-467D-8BA9-C7EE8B3E5A15}"/>
    <cellStyle name="Millares 9 2 3 6" xfId="7411" xr:uid="{00000000-0005-0000-0000-0000EC1E0000}"/>
    <cellStyle name="Millares 9 2 3 6 2" xfId="16164" xr:uid="{971FBAFA-76FB-4A3A-AD7B-C51947082F92}"/>
    <cellStyle name="Millares 9 2 3 6 2 2" xfId="51174" xr:uid="{BA54A58A-4B1E-4940-BB13-279472878F42}"/>
    <cellStyle name="Millares 9 2 3 6 2 3" xfId="33669" xr:uid="{D0B9340C-6EDB-4C7C-91B6-EBCD873208DA}"/>
    <cellStyle name="Millares 9 2 3 6 3" xfId="42422" xr:uid="{BE1F0DE1-C219-4AE3-9D7D-90A1E377732E}"/>
    <cellStyle name="Millares 9 2 3 6 4" xfId="24917" xr:uid="{1F01309E-ED79-4B1B-862D-CD30A08C0B20}"/>
    <cellStyle name="Millares 9 2 3 7" xfId="11788" xr:uid="{56E400DE-9A22-4E3F-AB7A-1D7534DF48BB}"/>
    <cellStyle name="Millares 9 2 3 7 2" xfId="46798" xr:uid="{1C01310C-BB98-4704-BAF8-662290E9E5AD}"/>
    <cellStyle name="Millares 9 2 3 7 3" xfId="29293" xr:uid="{8B153839-F73B-47C0-8D66-CDC624E2B6C7}"/>
    <cellStyle name="Millares 9 2 3 8" xfId="38046" xr:uid="{FDCDBEE0-1CCB-4F88-969E-8BCC798CFF76}"/>
    <cellStyle name="Millares 9 2 3 9" xfId="20541" xr:uid="{0B508A20-9655-4877-A2AA-00E9B4FBD695}"/>
    <cellStyle name="Millares 9 2 4" xfId="2911" xr:uid="{00000000-0005-0000-0000-0000ED1E0000}"/>
    <cellStyle name="Millares 9 2 4 2" xfId="3190" xr:uid="{00000000-0005-0000-0000-0000EE1E0000}"/>
    <cellStyle name="Millares 9 2 4 2 2" xfId="3743" xr:uid="{00000000-0005-0000-0000-0000EF1E0000}"/>
    <cellStyle name="Millares 9 2 4 2 2 2" xfId="4839" xr:uid="{00000000-0005-0000-0000-0000F01E0000}"/>
    <cellStyle name="Millares 9 2 4 2 2 2 2" xfId="7028" xr:uid="{00000000-0005-0000-0000-0000F11E0000}"/>
    <cellStyle name="Millares 9 2 4 2 2 2 2 2" xfId="11405" xr:uid="{00000000-0005-0000-0000-0000F21E0000}"/>
    <cellStyle name="Millares 9 2 4 2 2 2 2 2 2" xfId="20158" xr:uid="{3439C20E-963A-4297-99FB-E7A37C0D2CCB}"/>
    <cellStyle name="Millares 9 2 4 2 2 2 2 2 2 2" xfId="55168" xr:uid="{C8F07241-2C5F-45E9-B72D-83134CF09A5F}"/>
    <cellStyle name="Millares 9 2 4 2 2 2 2 2 2 3" xfId="37663" xr:uid="{C4881A3D-0A02-45BD-B73B-70B6CBD02584}"/>
    <cellStyle name="Millares 9 2 4 2 2 2 2 2 3" xfId="46416" xr:uid="{DD3BE554-B697-4E81-9275-570D772D0ADC}"/>
    <cellStyle name="Millares 9 2 4 2 2 2 2 2 4" xfId="28911" xr:uid="{9E8CA50F-6242-43D8-BEE0-B8A2780E90F5}"/>
    <cellStyle name="Millares 9 2 4 2 2 2 2 3" xfId="15782" xr:uid="{97A03D4E-4EB9-4FE3-BE01-9F6600C39F02}"/>
    <cellStyle name="Millares 9 2 4 2 2 2 2 3 2" xfId="50792" xr:uid="{EB309748-AAA1-47F2-BD43-8E08AEC3F9F3}"/>
    <cellStyle name="Millares 9 2 4 2 2 2 2 3 3" xfId="33287" xr:uid="{98EBAA5D-685D-4048-8454-05F931888D4A}"/>
    <cellStyle name="Millares 9 2 4 2 2 2 2 4" xfId="42040" xr:uid="{3A247278-F0DB-4E91-92AD-6A5E615812C5}"/>
    <cellStyle name="Millares 9 2 4 2 2 2 2 5" xfId="24535" xr:uid="{1ADBD2C3-3AA2-4261-B21C-ACB78AAC5BF0}"/>
    <cellStyle name="Millares 9 2 4 2 2 2 3" xfId="9217" xr:uid="{00000000-0005-0000-0000-0000F31E0000}"/>
    <cellStyle name="Millares 9 2 4 2 2 2 3 2" xfId="17970" xr:uid="{8E9045B0-5E03-43BB-B59E-5B61AB7BEDA0}"/>
    <cellStyle name="Millares 9 2 4 2 2 2 3 2 2" xfId="52980" xr:uid="{6B44A958-43E1-4D88-AABB-48CC9A6B26D0}"/>
    <cellStyle name="Millares 9 2 4 2 2 2 3 2 3" xfId="35475" xr:uid="{E0448D50-BFEB-410B-97EA-B2874BC5D0AC}"/>
    <cellStyle name="Millares 9 2 4 2 2 2 3 3" xfId="44228" xr:uid="{80F8C2DC-6AB5-4FCF-A9B8-E75255021642}"/>
    <cellStyle name="Millares 9 2 4 2 2 2 3 4" xfId="26723" xr:uid="{0B420A14-616A-46FC-94A5-6292A038A863}"/>
    <cellStyle name="Millares 9 2 4 2 2 2 4" xfId="13594" xr:uid="{375A3E4C-CBC1-4A20-8618-64C5BC580DE5}"/>
    <cellStyle name="Millares 9 2 4 2 2 2 4 2" xfId="48604" xr:uid="{D98F6037-1682-4BFB-8CE3-61B42AE217A3}"/>
    <cellStyle name="Millares 9 2 4 2 2 2 4 3" xfId="31099" xr:uid="{6AFBA189-470F-493F-A76D-C55B5FFEEDF5}"/>
    <cellStyle name="Millares 9 2 4 2 2 2 5" xfId="39852" xr:uid="{36A2AA6A-D1D7-45CA-8D6B-E6DC4C6B45A9}"/>
    <cellStyle name="Millares 9 2 4 2 2 2 6" xfId="22347" xr:uid="{332142EF-74BC-4464-A38C-12283FB6CE03}"/>
    <cellStyle name="Millares 9 2 4 2 2 3" xfId="5934" xr:uid="{00000000-0005-0000-0000-0000F41E0000}"/>
    <cellStyle name="Millares 9 2 4 2 2 3 2" xfId="10311" xr:uid="{00000000-0005-0000-0000-0000F51E0000}"/>
    <cellStyle name="Millares 9 2 4 2 2 3 2 2" xfId="19064" xr:uid="{2C2024F4-E875-4039-8AE7-FEB1D3F5FFC4}"/>
    <cellStyle name="Millares 9 2 4 2 2 3 2 2 2" xfId="54074" xr:uid="{D0C3E81B-787E-4512-96A9-01820B15FB2C}"/>
    <cellStyle name="Millares 9 2 4 2 2 3 2 2 3" xfId="36569" xr:uid="{BF68314B-444C-4C9E-B313-0518BC338642}"/>
    <cellStyle name="Millares 9 2 4 2 2 3 2 3" xfId="45322" xr:uid="{D5067CF6-2966-46DD-820E-37173ACE42E5}"/>
    <cellStyle name="Millares 9 2 4 2 2 3 2 4" xfId="27817" xr:uid="{73A5F481-E136-4387-BF88-AD349D2967B4}"/>
    <cellStyle name="Millares 9 2 4 2 2 3 3" xfId="14688" xr:uid="{3CB30664-58B7-40E8-9DB9-1B6F61F13206}"/>
    <cellStyle name="Millares 9 2 4 2 2 3 3 2" xfId="49698" xr:uid="{984CEC76-D10B-467B-B1EB-850926D7226C}"/>
    <cellStyle name="Millares 9 2 4 2 2 3 3 3" xfId="32193" xr:uid="{4DF6250F-1AF5-4430-ADFB-A759A3FD11EB}"/>
    <cellStyle name="Millares 9 2 4 2 2 3 4" xfId="40946" xr:uid="{F62A0086-2EE5-4491-B40A-39A9CB8522A0}"/>
    <cellStyle name="Millares 9 2 4 2 2 3 5" xfId="23441" xr:uid="{2847510F-0A42-4F2E-B870-BC3D66D30F03}"/>
    <cellStyle name="Millares 9 2 4 2 2 4" xfId="8123" xr:uid="{00000000-0005-0000-0000-0000F61E0000}"/>
    <cellStyle name="Millares 9 2 4 2 2 4 2" xfId="16876" xr:uid="{8265D2BC-926A-4E8F-96D8-D11BF954247A}"/>
    <cellStyle name="Millares 9 2 4 2 2 4 2 2" xfId="51886" xr:uid="{EEFF0237-3FB2-4C3B-B4BC-CDC0BE9AFD67}"/>
    <cellStyle name="Millares 9 2 4 2 2 4 2 3" xfId="34381" xr:uid="{D8E7EB7F-4F54-4503-80D4-6FAF118C5A79}"/>
    <cellStyle name="Millares 9 2 4 2 2 4 3" xfId="43134" xr:uid="{882C873D-C254-427A-916F-FE5D2B7F6C36}"/>
    <cellStyle name="Millares 9 2 4 2 2 4 4" xfId="25629" xr:uid="{C4CB4B34-FD7A-440C-BFB2-DBBBD8BBBC34}"/>
    <cellStyle name="Millares 9 2 4 2 2 5" xfId="12500" xr:uid="{E8D36AED-AD77-419A-9232-2A82A7FAB88D}"/>
    <cellStyle name="Millares 9 2 4 2 2 5 2" xfId="47510" xr:uid="{4529608B-58E9-4E33-8A67-C5BECC442403}"/>
    <cellStyle name="Millares 9 2 4 2 2 5 3" xfId="30005" xr:uid="{719D7D90-FF0C-43BD-9DC6-95F03A1C5577}"/>
    <cellStyle name="Millares 9 2 4 2 2 6" xfId="38758" xr:uid="{97231753-8BE5-4089-B0D3-C2A92B5AF06E}"/>
    <cellStyle name="Millares 9 2 4 2 2 7" xfId="21253" xr:uid="{2E5E8CC9-A95F-41A0-BA91-9ED280C60F5B}"/>
    <cellStyle name="Millares 9 2 4 2 3" xfId="4291" xr:uid="{00000000-0005-0000-0000-0000F71E0000}"/>
    <cellStyle name="Millares 9 2 4 2 3 2" xfId="6480" xr:uid="{00000000-0005-0000-0000-0000F81E0000}"/>
    <cellStyle name="Millares 9 2 4 2 3 2 2" xfId="10857" xr:uid="{00000000-0005-0000-0000-0000F91E0000}"/>
    <cellStyle name="Millares 9 2 4 2 3 2 2 2" xfId="19610" xr:uid="{B719F235-3C37-4F3F-A9BF-C90D123C29EB}"/>
    <cellStyle name="Millares 9 2 4 2 3 2 2 2 2" xfId="54620" xr:uid="{1FD19E2D-B897-495D-AF46-A53DF93876B1}"/>
    <cellStyle name="Millares 9 2 4 2 3 2 2 2 3" xfId="37115" xr:uid="{7F6778AB-D326-4219-BA7F-6AA80256410E}"/>
    <cellStyle name="Millares 9 2 4 2 3 2 2 3" xfId="45868" xr:uid="{F10CA6F7-A6C9-41F4-8C6C-3F19030BB4B8}"/>
    <cellStyle name="Millares 9 2 4 2 3 2 2 4" xfId="28363" xr:uid="{AA145D21-92BB-4C18-99BE-CCC51BBEFB1E}"/>
    <cellStyle name="Millares 9 2 4 2 3 2 3" xfId="15234" xr:uid="{92576E44-9C33-4A86-A5B5-2EE9EA1083CE}"/>
    <cellStyle name="Millares 9 2 4 2 3 2 3 2" xfId="50244" xr:uid="{17E81929-D385-4943-921E-E9FD5D193B3A}"/>
    <cellStyle name="Millares 9 2 4 2 3 2 3 3" xfId="32739" xr:uid="{670A73FA-A11F-4C6A-A5BF-27268AB2B007}"/>
    <cellStyle name="Millares 9 2 4 2 3 2 4" xfId="41492" xr:uid="{3A469E3D-092E-4B5A-9C33-34B91B04C733}"/>
    <cellStyle name="Millares 9 2 4 2 3 2 5" xfId="23987" xr:uid="{67A4DB7D-AE92-4CD5-BBA0-DA47CEC1164C}"/>
    <cellStyle name="Millares 9 2 4 2 3 3" xfId="8669" xr:uid="{00000000-0005-0000-0000-0000FA1E0000}"/>
    <cellStyle name="Millares 9 2 4 2 3 3 2" xfId="17422" xr:uid="{6C09798A-6ED7-43CB-9FF3-58025FCFBB69}"/>
    <cellStyle name="Millares 9 2 4 2 3 3 2 2" xfId="52432" xr:uid="{0222DC62-802D-47B5-A4D7-9183E58D52B8}"/>
    <cellStyle name="Millares 9 2 4 2 3 3 2 3" xfId="34927" xr:uid="{76FE171E-E92B-4EC4-81D6-756104F39FD2}"/>
    <cellStyle name="Millares 9 2 4 2 3 3 3" xfId="43680" xr:uid="{786193FD-5CE6-4A35-A4BC-029388FB2A23}"/>
    <cellStyle name="Millares 9 2 4 2 3 3 4" xfId="26175" xr:uid="{72E18F14-B18C-4C7A-A968-AE23D6971073}"/>
    <cellStyle name="Millares 9 2 4 2 3 4" xfId="13046" xr:uid="{71BFB81D-36AB-4880-B367-7AEB2ECCF129}"/>
    <cellStyle name="Millares 9 2 4 2 3 4 2" xfId="48056" xr:uid="{68D2C1B7-DB7D-402C-9F38-A4DE0C33EC03}"/>
    <cellStyle name="Millares 9 2 4 2 3 4 3" xfId="30551" xr:uid="{E57A20FF-725D-4C84-919C-20332AA5E9AC}"/>
    <cellStyle name="Millares 9 2 4 2 3 5" xfId="39304" xr:uid="{CE82F3B6-BAEA-40E4-A5EE-19E87867BEC1}"/>
    <cellStyle name="Millares 9 2 4 2 3 6" xfId="21799" xr:uid="{A1475BC7-DB01-4704-AE19-A7F90C5D4168}"/>
    <cellStyle name="Millares 9 2 4 2 4" xfId="5386" xr:uid="{00000000-0005-0000-0000-0000FB1E0000}"/>
    <cellStyle name="Millares 9 2 4 2 4 2" xfId="9763" xr:uid="{00000000-0005-0000-0000-0000FC1E0000}"/>
    <cellStyle name="Millares 9 2 4 2 4 2 2" xfId="18516" xr:uid="{6D9578EF-8DDD-49C8-9106-8720C7E2CFAA}"/>
    <cellStyle name="Millares 9 2 4 2 4 2 2 2" xfId="53526" xr:uid="{9EEA6954-C47E-4E8D-9698-E35D919A044F}"/>
    <cellStyle name="Millares 9 2 4 2 4 2 2 3" xfId="36021" xr:uid="{8421B93A-8A89-46B7-A9BA-B6319BBF3ACC}"/>
    <cellStyle name="Millares 9 2 4 2 4 2 3" xfId="44774" xr:uid="{10C8DDBD-CDA7-4AF3-BADB-E75064275D76}"/>
    <cellStyle name="Millares 9 2 4 2 4 2 4" xfId="27269" xr:uid="{DE5B8AA7-A870-42E3-BCE6-13BD2E439566}"/>
    <cellStyle name="Millares 9 2 4 2 4 3" xfId="14140" xr:uid="{BF0DAB0C-3F03-46E9-A9B9-C6A2F67FA134}"/>
    <cellStyle name="Millares 9 2 4 2 4 3 2" xfId="49150" xr:uid="{15CB92D2-E4A5-466C-B197-667A4D57CC28}"/>
    <cellStyle name="Millares 9 2 4 2 4 3 3" xfId="31645" xr:uid="{29FD2DBF-3F0A-4A31-8099-20B1A8192A6C}"/>
    <cellStyle name="Millares 9 2 4 2 4 4" xfId="40398" xr:uid="{38458719-A06E-4F4F-82F1-4E0184617C0D}"/>
    <cellStyle name="Millares 9 2 4 2 4 5" xfId="22893" xr:uid="{E877CBA5-DEB3-4661-AEFB-A8B8EA544AB8}"/>
    <cellStyle name="Millares 9 2 4 2 5" xfId="7575" xr:uid="{00000000-0005-0000-0000-0000FD1E0000}"/>
    <cellStyle name="Millares 9 2 4 2 5 2" xfId="16328" xr:uid="{E759E955-C629-4A3B-83EE-ADDC802AE57C}"/>
    <cellStyle name="Millares 9 2 4 2 5 2 2" xfId="51338" xr:uid="{9CBA4076-831F-4FA5-9D92-E0610AD9817A}"/>
    <cellStyle name="Millares 9 2 4 2 5 2 3" xfId="33833" xr:uid="{EE8E41A2-8B69-4984-9F05-516345E7E8FD}"/>
    <cellStyle name="Millares 9 2 4 2 5 3" xfId="42586" xr:uid="{CAACC419-05F4-4009-8ED0-63F54D964AF1}"/>
    <cellStyle name="Millares 9 2 4 2 5 4" xfId="25081" xr:uid="{ECE338A0-B28A-4C54-B48C-685123438E9F}"/>
    <cellStyle name="Millares 9 2 4 2 6" xfId="11952" xr:uid="{4D54BBF8-2D8A-4FCC-8697-CB9BBECC3010}"/>
    <cellStyle name="Millares 9 2 4 2 6 2" xfId="46962" xr:uid="{4DEAE056-9CF2-4C58-9F45-9393B87456A0}"/>
    <cellStyle name="Millares 9 2 4 2 6 3" xfId="29457" xr:uid="{B71CC02B-A934-4A17-9F02-AED739139693}"/>
    <cellStyle name="Millares 9 2 4 2 7" xfId="38210" xr:uid="{0C4FB75C-A334-460E-A16B-0CA7FB3C4467}"/>
    <cellStyle name="Millares 9 2 4 2 8" xfId="20705" xr:uid="{122A9CA9-4EEB-47AC-BDA8-1FD899ECF212}"/>
    <cellStyle name="Millares 9 2 4 3" xfId="3469" xr:uid="{00000000-0005-0000-0000-0000FE1E0000}"/>
    <cellStyle name="Millares 9 2 4 3 2" xfId="4565" xr:uid="{00000000-0005-0000-0000-0000FF1E0000}"/>
    <cellStyle name="Millares 9 2 4 3 2 2" xfId="6754" xr:uid="{00000000-0005-0000-0000-0000001F0000}"/>
    <cellStyle name="Millares 9 2 4 3 2 2 2" xfId="11131" xr:uid="{00000000-0005-0000-0000-0000011F0000}"/>
    <cellStyle name="Millares 9 2 4 3 2 2 2 2" xfId="19884" xr:uid="{788A7FDA-99C9-43DF-865C-5BB7DCDF251E}"/>
    <cellStyle name="Millares 9 2 4 3 2 2 2 2 2" xfId="54894" xr:uid="{5054CC95-406E-4579-B875-CA03803C46AE}"/>
    <cellStyle name="Millares 9 2 4 3 2 2 2 2 3" xfId="37389" xr:uid="{B50A9AF3-E16F-4346-A873-068821D94EF1}"/>
    <cellStyle name="Millares 9 2 4 3 2 2 2 3" xfId="46142" xr:uid="{72367A2D-5D05-4A1C-BA26-DD8754F8970B}"/>
    <cellStyle name="Millares 9 2 4 3 2 2 2 4" xfId="28637" xr:uid="{BDC9FF58-EB85-4D31-BFE1-B002C4622D5F}"/>
    <cellStyle name="Millares 9 2 4 3 2 2 3" xfId="15508" xr:uid="{D58AB0BC-A52B-417D-ACA3-536A96185F7C}"/>
    <cellStyle name="Millares 9 2 4 3 2 2 3 2" xfId="50518" xr:uid="{41CBBE06-CAD4-4CB1-B4DF-01580995B7DD}"/>
    <cellStyle name="Millares 9 2 4 3 2 2 3 3" xfId="33013" xr:uid="{46E1A804-F367-42ED-BAD7-A021E78A0B21}"/>
    <cellStyle name="Millares 9 2 4 3 2 2 4" xfId="41766" xr:uid="{699EA07C-D662-48D7-BC8B-59057AB0D5A9}"/>
    <cellStyle name="Millares 9 2 4 3 2 2 5" xfId="24261" xr:uid="{198D161F-089E-4868-B6C6-32DF2D17A7EC}"/>
    <cellStyle name="Millares 9 2 4 3 2 3" xfId="8943" xr:uid="{00000000-0005-0000-0000-0000021F0000}"/>
    <cellStyle name="Millares 9 2 4 3 2 3 2" xfId="17696" xr:uid="{ABD1B6BF-E2BA-4017-8A5D-A3F7FDB2E1F8}"/>
    <cellStyle name="Millares 9 2 4 3 2 3 2 2" xfId="52706" xr:uid="{AF6700A5-21E3-4EF7-9AB8-39158A0A96D5}"/>
    <cellStyle name="Millares 9 2 4 3 2 3 2 3" xfId="35201" xr:uid="{C1FB78A9-A452-48F2-8126-12908593FA60}"/>
    <cellStyle name="Millares 9 2 4 3 2 3 3" xfId="43954" xr:uid="{206A19EE-95EF-49AE-8F06-E5C564A8690C}"/>
    <cellStyle name="Millares 9 2 4 3 2 3 4" xfId="26449" xr:uid="{8DBE74D5-652D-4C07-A121-DB85A4D504DE}"/>
    <cellStyle name="Millares 9 2 4 3 2 4" xfId="13320" xr:uid="{969BF402-D2D7-4E44-BE1D-4382071859F1}"/>
    <cellStyle name="Millares 9 2 4 3 2 4 2" xfId="48330" xr:uid="{1795E1BA-DD43-48AA-A66A-093038B4B2C7}"/>
    <cellStyle name="Millares 9 2 4 3 2 4 3" xfId="30825" xr:uid="{2DEC47A4-43F3-4948-9A11-0E3A7FA4DE1D}"/>
    <cellStyle name="Millares 9 2 4 3 2 5" xfId="39578" xr:uid="{2C0833BF-CA28-47DA-A622-342FA2FE9F8F}"/>
    <cellStyle name="Millares 9 2 4 3 2 6" xfId="22073" xr:uid="{ED2B6346-CB82-43CC-95B2-0E3EDAF78319}"/>
    <cellStyle name="Millares 9 2 4 3 3" xfId="5660" xr:uid="{00000000-0005-0000-0000-0000031F0000}"/>
    <cellStyle name="Millares 9 2 4 3 3 2" xfId="10037" xr:uid="{00000000-0005-0000-0000-0000041F0000}"/>
    <cellStyle name="Millares 9 2 4 3 3 2 2" xfId="18790" xr:uid="{C96ECD86-E39E-4612-8183-83C013049F26}"/>
    <cellStyle name="Millares 9 2 4 3 3 2 2 2" xfId="53800" xr:uid="{FBD7A6F1-4E7C-468E-9D5C-C6FE2BF36AC1}"/>
    <cellStyle name="Millares 9 2 4 3 3 2 2 3" xfId="36295" xr:uid="{D6874979-B3D3-4DDF-861A-27B655E59E1B}"/>
    <cellStyle name="Millares 9 2 4 3 3 2 3" xfId="45048" xr:uid="{D1C449BF-2A32-412A-8C4F-EAEE443826A7}"/>
    <cellStyle name="Millares 9 2 4 3 3 2 4" xfId="27543" xr:uid="{3177F281-B1B3-4491-A991-895F39FE21F9}"/>
    <cellStyle name="Millares 9 2 4 3 3 3" xfId="14414" xr:uid="{68535D26-C98A-4C47-B80C-871DB4B64F54}"/>
    <cellStyle name="Millares 9 2 4 3 3 3 2" xfId="49424" xr:uid="{E8074E42-CBEF-47C6-AA8B-BE58D3796B1E}"/>
    <cellStyle name="Millares 9 2 4 3 3 3 3" xfId="31919" xr:uid="{F1E935B9-9CB2-4B95-9521-9B8C7B3CC991}"/>
    <cellStyle name="Millares 9 2 4 3 3 4" xfId="40672" xr:uid="{1A5AAF34-5C0D-4D1C-BE53-D937E5E6DF8A}"/>
    <cellStyle name="Millares 9 2 4 3 3 5" xfId="23167" xr:uid="{AD6FF5A1-A012-40DD-9BD0-4ACFFFDC4DA1}"/>
    <cellStyle name="Millares 9 2 4 3 4" xfId="7849" xr:uid="{00000000-0005-0000-0000-0000051F0000}"/>
    <cellStyle name="Millares 9 2 4 3 4 2" xfId="16602" xr:uid="{C3159E17-AC4A-4B16-A4D4-EA5DB00BC052}"/>
    <cellStyle name="Millares 9 2 4 3 4 2 2" xfId="51612" xr:uid="{5815D6A4-2D47-4FAE-929F-11C30F228EAB}"/>
    <cellStyle name="Millares 9 2 4 3 4 2 3" xfId="34107" xr:uid="{17A7DF5F-962B-478C-B972-ED38819ADB27}"/>
    <cellStyle name="Millares 9 2 4 3 4 3" xfId="42860" xr:uid="{AEC631EA-293B-4D2F-B806-A5FB55FAB897}"/>
    <cellStyle name="Millares 9 2 4 3 4 4" xfId="25355" xr:uid="{E69A901A-8600-4DC6-962F-D8283A7CB1A7}"/>
    <cellStyle name="Millares 9 2 4 3 5" xfId="12226" xr:uid="{153C6A45-D405-4029-A05B-707AFF1CFE12}"/>
    <cellStyle name="Millares 9 2 4 3 5 2" xfId="47236" xr:uid="{5DE799D4-204B-4A95-9B77-5AF753E1B672}"/>
    <cellStyle name="Millares 9 2 4 3 5 3" xfId="29731" xr:uid="{74F8F28C-B47E-4112-8AD8-501928B80886}"/>
    <cellStyle name="Millares 9 2 4 3 6" xfId="38484" xr:uid="{E1B49640-A30F-4C75-89FB-1CC151CCEEF3}"/>
    <cellStyle name="Millares 9 2 4 3 7" xfId="20979" xr:uid="{AB94BA96-E636-4DFC-AC0A-1FA4419D38A8}"/>
    <cellStyle name="Millares 9 2 4 4" xfId="4017" xr:uid="{00000000-0005-0000-0000-0000061F0000}"/>
    <cellStyle name="Millares 9 2 4 4 2" xfId="6206" xr:uid="{00000000-0005-0000-0000-0000071F0000}"/>
    <cellStyle name="Millares 9 2 4 4 2 2" xfId="10583" xr:uid="{00000000-0005-0000-0000-0000081F0000}"/>
    <cellStyle name="Millares 9 2 4 4 2 2 2" xfId="19336" xr:uid="{447F48F8-04C3-41F2-9BD7-7D7F9F376D50}"/>
    <cellStyle name="Millares 9 2 4 4 2 2 2 2" xfId="54346" xr:uid="{106E5C1F-08A3-42C1-A4CB-0B4389DD4E01}"/>
    <cellStyle name="Millares 9 2 4 4 2 2 2 3" xfId="36841" xr:uid="{79AD6E97-8A91-41FE-BF0E-9F48E9CEF805}"/>
    <cellStyle name="Millares 9 2 4 4 2 2 3" xfId="45594" xr:uid="{25977328-8362-45B2-A725-F400170D8744}"/>
    <cellStyle name="Millares 9 2 4 4 2 2 4" xfId="28089" xr:uid="{6C40BECA-2AD9-4647-A0BF-4C5338C002BF}"/>
    <cellStyle name="Millares 9 2 4 4 2 3" xfId="14960" xr:uid="{4FFB2730-B938-41DD-A948-95A3BAAB5642}"/>
    <cellStyle name="Millares 9 2 4 4 2 3 2" xfId="49970" xr:uid="{C6FAF427-0A81-4AE4-92AC-465D2D701D59}"/>
    <cellStyle name="Millares 9 2 4 4 2 3 3" xfId="32465" xr:uid="{2E695379-247C-4792-BDBA-CCA461DC76C9}"/>
    <cellStyle name="Millares 9 2 4 4 2 4" xfId="41218" xr:uid="{675B764B-9B5F-4091-AD63-089015385184}"/>
    <cellStyle name="Millares 9 2 4 4 2 5" xfId="23713" xr:uid="{5E5BD0A5-AE0E-484E-9B6D-ADD3F98F0983}"/>
    <cellStyle name="Millares 9 2 4 4 3" xfId="8395" xr:uid="{00000000-0005-0000-0000-0000091F0000}"/>
    <cellStyle name="Millares 9 2 4 4 3 2" xfId="17148" xr:uid="{7A29BE85-C333-4990-8A18-7E12ABC54C78}"/>
    <cellStyle name="Millares 9 2 4 4 3 2 2" xfId="52158" xr:uid="{BC8ED1C4-1084-4221-8880-AE4BE8E80934}"/>
    <cellStyle name="Millares 9 2 4 4 3 2 3" xfId="34653" xr:uid="{0F807407-C79F-4F68-B363-2B22EA772982}"/>
    <cellStyle name="Millares 9 2 4 4 3 3" xfId="43406" xr:uid="{2369EE8F-A74D-4F9D-B6F2-490A8FBC3D80}"/>
    <cellStyle name="Millares 9 2 4 4 3 4" xfId="25901" xr:uid="{62182391-8E60-46B7-9E75-0D33385AFE52}"/>
    <cellStyle name="Millares 9 2 4 4 4" xfId="12772" xr:uid="{A3317AEF-9B8A-4D5A-BDAF-2F8B886F0A55}"/>
    <cellStyle name="Millares 9 2 4 4 4 2" xfId="47782" xr:uid="{4FBFB5AC-EF55-4DC7-AB62-1273A5BEC680}"/>
    <cellStyle name="Millares 9 2 4 4 4 3" xfId="30277" xr:uid="{18B52EA2-8B6A-4607-9D74-BE62D826D1D2}"/>
    <cellStyle name="Millares 9 2 4 4 5" xfId="39030" xr:uid="{07FBE02F-23E2-40C1-A6FE-2AE303038316}"/>
    <cellStyle name="Millares 9 2 4 4 6" xfId="21525" xr:uid="{D80B0991-F003-4CB1-9C88-742AE7AB72B4}"/>
    <cellStyle name="Millares 9 2 4 5" xfId="5112" xr:uid="{00000000-0005-0000-0000-00000A1F0000}"/>
    <cellStyle name="Millares 9 2 4 5 2" xfId="9489" xr:uid="{00000000-0005-0000-0000-00000B1F0000}"/>
    <cellStyle name="Millares 9 2 4 5 2 2" xfId="18242" xr:uid="{63DB00AB-9365-4A4F-8A7E-06A5E109BD0F}"/>
    <cellStyle name="Millares 9 2 4 5 2 2 2" xfId="53252" xr:uid="{F9BA5F37-BC72-4369-95A3-2E8A34505D61}"/>
    <cellStyle name="Millares 9 2 4 5 2 2 3" xfId="35747" xr:uid="{8329DF47-FBC6-4E84-A3FB-B8AD3D68A575}"/>
    <cellStyle name="Millares 9 2 4 5 2 3" xfId="44500" xr:uid="{339DB456-40E2-4C5A-9571-14262EE8EC91}"/>
    <cellStyle name="Millares 9 2 4 5 2 4" xfId="26995" xr:uid="{A9204F89-C74C-4A27-81B6-0781604B573F}"/>
    <cellStyle name="Millares 9 2 4 5 3" xfId="13866" xr:uid="{A61257B2-A085-4B54-B938-5DCB12DA22BE}"/>
    <cellStyle name="Millares 9 2 4 5 3 2" xfId="48876" xr:uid="{7CCB91F1-D91F-4FA3-BEED-E9D9D32AE010}"/>
    <cellStyle name="Millares 9 2 4 5 3 3" xfId="31371" xr:uid="{E9FC4AE1-541F-400D-AB5F-F3C6C9F87F94}"/>
    <cellStyle name="Millares 9 2 4 5 4" xfId="40124" xr:uid="{C4189C89-F088-4852-9C27-E8F783470E74}"/>
    <cellStyle name="Millares 9 2 4 5 5" xfId="22619" xr:uid="{CF954EAB-649A-495C-BF4E-0F597F911FF2}"/>
    <cellStyle name="Millares 9 2 4 6" xfId="7301" xr:uid="{00000000-0005-0000-0000-00000C1F0000}"/>
    <cellStyle name="Millares 9 2 4 6 2" xfId="16054" xr:uid="{E7CA38C5-EE7D-4A7C-B34E-EFADDCBABF86}"/>
    <cellStyle name="Millares 9 2 4 6 2 2" xfId="51064" xr:uid="{A85D178E-641F-47A0-B79A-4DC5FC962171}"/>
    <cellStyle name="Millares 9 2 4 6 2 3" xfId="33559" xr:uid="{4CCA9B54-552B-49A9-81D9-12439B325854}"/>
    <cellStyle name="Millares 9 2 4 6 3" xfId="42312" xr:uid="{7BC28514-96D5-4DFB-BABD-20CA92D071D8}"/>
    <cellStyle name="Millares 9 2 4 6 4" xfId="24807" xr:uid="{5949DC79-69CA-4B7E-8A92-8C15103660F0}"/>
    <cellStyle name="Millares 9 2 4 7" xfId="11678" xr:uid="{206F90D1-3897-4144-8FFD-681E88B8929D}"/>
    <cellStyle name="Millares 9 2 4 7 2" xfId="46688" xr:uid="{40C5A931-CC01-4EA0-B512-13DED724F3C2}"/>
    <cellStyle name="Millares 9 2 4 7 3" xfId="29183" xr:uid="{E1E3A138-C60B-4F61-9888-03B1866E3028}"/>
    <cellStyle name="Millares 9 2 4 8" xfId="37936" xr:uid="{63488A4A-8879-4E35-AB90-9C03284821D9}"/>
    <cellStyle name="Millares 9 2 4 9" xfId="20431" xr:uid="{55EE65AB-AD0C-4A2A-8573-E1DB97EC495B}"/>
    <cellStyle name="Millares 9 2 5" xfId="3140" xr:uid="{00000000-0005-0000-0000-00000D1F0000}"/>
    <cellStyle name="Millares 9 2 5 2" xfId="3694" xr:uid="{00000000-0005-0000-0000-00000E1F0000}"/>
    <cellStyle name="Millares 9 2 5 2 2" xfId="4790" xr:uid="{00000000-0005-0000-0000-00000F1F0000}"/>
    <cellStyle name="Millares 9 2 5 2 2 2" xfId="6979" xr:uid="{00000000-0005-0000-0000-0000101F0000}"/>
    <cellStyle name="Millares 9 2 5 2 2 2 2" xfId="11356" xr:uid="{00000000-0005-0000-0000-0000111F0000}"/>
    <cellStyle name="Millares 9 2 5 2 2 2 2 2" xfId="20109" xr:uid="{AD6CFE33-7DDE-40E5-8B6D-7BC9209754D7}"/>
    <cellStyle name="Millares 9 2 5 2 2 2 2 2 2" xfId="55119" xr:uid="{76A6C38F-EB3D-4E50-B4BB-275457EA6D0F}"/>
    <cellStyle name="Millares 9 2 5 2 2 2 2 2 3" xfId="37614" xr:uid="{21237B53-462F-4E87-9C66-ABD1F40D2FDF}"/>
    <cellStyle name="Millares 9 2 5 2 2 2 2 3" xfId="46367" xr:uid="{0543AFA7-56A5-427F-9717-88F8D7D3DD5C}"/>
    <cellStyle name="Millares 9 2 5 2 2 2 2 4" xfId="28862" xr:uid="{1C3AB7E4-98B6-452F-B0A9-B71F39CDE921}"/>
    <cellStyle name="Millares 9 2 5 2 2 2 3" xfId="15733" xr:uid="{1DBBD934-AB6C-4F8B-8A79-B7764A45A350}"/>
    <cellStyle name="Millares 9 2 5 2 2 2 3 2" xfId="50743" xr:uid="{FBB3C519-7C71-429B-8F88-3927CE043C09}"/>
    <cellStyle name="Millares 9 2 5 2 2 2 3 3" xfId="33238" xr:uid="{27FC0C37-0D52-479A-9BF4-151B0CB44356}"/>
    <cellStyle name="Millares 9 2 5 2 2 2 4" xfId="41991" xr:uid="{1E36AD2F-27A9-4D76-A8E7-81D78030B809}"/>
    <cellStyle name="Millares 9 2 5 2 2 2 5" xfId="24486" xr:uid="{91B70C1D-BC07-4B64-90CC-1D1C201BA352}"/>
    <cellStyle name="Millares 9 2 5 2 2 3" xfId="9168" xr:uid="{00000000-0005-0000-0000-0000121F0000}"/>
    <cellStyle name="Millares 9 2 5 2 2 3 2" xfId="17921" xr:uid="{7E97984F-DA6E-4F4A-AF68-ECC9670C0DC8}"/>
    <cellStyle name="Millares 9 2 5 2 2 3 2 2" xfId="52931" xr:uid="{8053D898-6BA8-4446-A5BD-283E31DB509F}"/>
    <cellStyle name="Millares 9 2 5 2 2 3 2 3" xfId="35426" xr:uid="{96886405-ACAC-4132-9745-1FCB9EB560CD}"/>
    <cellStyle name="Millares 9 2 5 2 2 3 3" xfId="44179" xr:uid="{C218F188-0671-4B03-837C-6DC16D4CC636}"/>
    <cellStyle name="Millares 9 2 5 2 2 3 4" xfId="26674" xr:uid="{DA7D4080-E071-4EE3-866F-74CC0C9BB2FA}"/>
    <cellStyle name="Millares 9 2 5 2 2 4" xfId="13545" xr:uid="{08ECE4B8-3BBB-4633-A266-0A8A8B970B15}"/>
    <cellStyle name="Millares 9 2 5 2 2 4 2" xfId="48555" xr:uid="{92CD7662-B3A7-4F67-81FF-7FE5F98632A7}"/>
    <cellStyle name="Millares 9 2 5 2 2 4 3" xfId="31050" xr:uid="{ADD521F2-771D-4891-83A9-97CA101964BF}"/>
    <cellStyle name="Millares 9 2 5 2 2 5" xfId="39803" xr:uid="{DFC55F7F-D54D-4B4E-B2AE-68C1D369282A}"/>
    <cellStyle name="Millares 9 2 5 2 2 6" xfId="22298" xr:uid="{62DBA7D3-EB9B-4F2F-8D78-0B5C61E19A40}"/>
    <cellStyle name="Millares 9 2 5 2 3" xfId="5885" xr:uid="{00000000-0005-0000-0000-0000131F0000}"/>
    <cellStyle name="Millares 9 2 5 2 3 2" xfId="10262" xr:uid="{00000000-0005-0000-0000-0000141F0000}"/>
    <cellStyle name="Millares 9 2 5 2 3 2 2" xfId="19015" xr:uid="{29C9634A-1726-4878-ACF8-7F39581D3D96}"/>
    <cellStyle name="Millares 9 2 5 2 3 2 2 2" xfId="54025" xr:uid="{3C5BAF73-8BFB-4D3B-AA08-5E6A1EA687D7}"/>
    <cellStyle name="Millares 9 2 5 2 3 2 2 3" xfId="36520" xr:uid="{119B7594-6A39-4B8B-B568-001393F409B3}"/>
    <cellStyle name="Millares 9 2 5 2 3 2 3" xfId="45273" xr:uid="{D7D0A49C-8ADD-4B2D-99D7-C34F936F275C}"/>
    <cellStyle name="Millares 9 2 5 2 3 2 4" xfId="27768" xr:uid="{964A968B-7A97-4BE6-8585-BC9CC9A89ABB}"/>
    <cellStyle name="Millares 9 2 5 2 3 3" xfId="14639" xr:uid="{E78650C3-C6B9-42ED-B188-72E80285198A}"/>
    <cellStyle name="Millares 9 2 5 2 3 3 2" xfId="49649" xr:uid="{C669A688-35A0-4D0C-8B35-E04DCD040815}"/>
    <cellStyle name="Millares 9 2 5 2 3 3 3" xfId="32144" xr:uid="{C7E055A1-DA6E-4631-9899-28FDB57FD8E6}"/>
    <cellStyle name="Millares 9 2 5 2 3 4" xfId="40897" xr:uid="{47BEA78D-EF2A-47AA-841F-F421CCFB9184}"/>
    <cellStyle name="Millares 9 2 5 2 3 5" xfId="23392" xr:uid="{073FDCEF-8939-42C0-9CF1-2106FA0B4BA0}"/>
    <cellStyle name="Millares 9 2 5 2 4" xfId="8074" xr:uid="{00000000-0005-0000-0000-0000151F0000}"/>
    <cellStyle name="Millares 9 2 5 2 4 2" xfId="16827" xr:uid="{02D08942-8D6C-48DD-98E1-1645873F6090}"/>
    <cellStyle name="Millares 9 2 5 2 4 2 2" xfId="51837" xr:uid="{440DFCB1-2CDD-4030-99A5-72E234F91F99}"/>
    <cellStyle name="Millares 9 2 5 2 4 2 3" xfId="34332" xr:uid="{824710F6-9950-4DE9-BB0B-85DA56376D06}"/>
    <cellStyle name="Millares 9 2 5 2 4 3" xfId="43085" xr:uid="{F045A5F2-BD30-4D39-9038-94E2816CE994}"/>
    <cellStyle name="Millares 9 2 5 2 4 4" xfId="25580" xr:uid="{32C5A53E-4956-41D6-BBAC-558DB630EADA}"/>
    <cellStyle name="Millares 9 2 5 2 5" xfId="12451" xr:uid="{B466E40A-C2A3-4679-868A-5F41164766A5}"/>
    <cellStyle name="Millares 9 2 5 2 5 2" xfId="47461" xr:uid="{D304E9A4-4766-47DD-8835-32EE09772531}"/>
    <cellStyle name="Millares 9 2 5 2 5 3" xfId="29956" xr:uid="{5CEFE203-484E-4BBF-917C-9FC718E316EB}"/>
    <cellStyle name="Millares 9 2 5 2 6" xfId="38709" xr:uid="{FDE680B7-98BB-4645-941B-D9CD14152A00}"/>
    <cellStyle name="Millares 9 2 5 2 7" xfId="21204" xr:uid="{36B9FC19-4B0D-4A17-87FF-D6FA24C78C4E}"/>
    <cellStyle name="Millares 9 2 5 3" xfId="4242" xr:uid="{00000000-0005-0000-0000-0000161F0000}"/>
    <cellStyle name="Millares 9 2 5 3 2" xfId="6431" xr:uid="{00000000-0005-0000-0000-0000171F0000}"/>
    <cellStyle name="Millares 9 2 5 3 2 2" xfId="10808" xr:uid="{00000000-0005-0000-0000-0000181F0000}"/>
    <cellStyle name="Millares 9 2 5 3 2 2 2" xfId="19561" xr:uid="{0C407ED0-588B-4EE8-8DC3-F445036606B6}"/>
    <cellStyle name="Millares 9 2 5 3 2 2 2 2" xfId="54571" xr:uid="{CB7E8329-6EE7-4238-985D-7B7993730536}"/>
    <cellStyle name="Millares 9 2 5 3 2 2 2 3" xfId="37066" xr:uid="{1AE246D6-F5DE-4D7A-8387-9C834A41F386}"/>
    <cellStyle name="Millares 9 2 5 3 2 2 3" xfId="45819" xr:uid="{64435134-E38B-476E-891C-AA6824FC4125}"/>
    <cellStyle name="Millares 9 2 5 3 2 2 4" xfId="28314" xr:uid="{7908692C-F98E-483C-9CEE-431D2BAEA91A}"/>
    <cellStyle name="Millares 9 2 5 3 2 3" xfId="15185" xr:uid="{CA977E89-B8D3-4F29-AF80-AF5FC5DBE936}"/>
    <cellStyle name="Millares 9 2 5 3 2 3 2" xfId="50195" xr:uid="{1A9D2469-9088-4180-AA92-0A5DC197FCBE}"/>
    <cellStyle name="Millares 9 2 5 3 2 3 3" xfId="32690" xr:uid="{AF94DEA7-2612-4DEB-A6C0-F376D38375A2}"/>
    <cellStyle name="Millares 9 2 5 3 2 4" xfId="41443" xr:uid="{6A8A8C24-D001-404C-8154-2A48852A104F}"/>
    <cellStyle name="Millares 9 2 5 3 2 5" xfId="23938" xr:uid="{77484D18-8E73-4A9F-A2A5-4C5D662468D9}"/>
    <cellStyle name="Millares 9 2 5 3 3" xfId="8620" xr:uid="{00000000-0005-0000-0000-0000191F0000}"/>
    <cellStyle name="Millares 9 2 5 3 3 2" xfId="17373" xr:uid="{82A0D079-F1BD-4D82-BEC4-E90F9B90845C}"/>
    <cellStyle name="Millares 9 2 5 3 3 2 2" xfId="52383" xr:uid="{8B57D226-96A6-4C23-98B5-20F5A6F98622}"/>
    <cellStyle name="Millares 9 2 5 3 3 2 3" xfId="34878" xr:uid="{4416C4B9-13F7-4C8A-979B-9E417EC184D8}"/>
    <cellStyle name="Millares 9 2 5 3 3 3" xfId="43631" xr:uid="{752FC51F-A568-4B9A-B2BF-DF9E23C2BB6A}"/>
    <cellStyle name="Millares 9 2 5 3 3 4" xfId="26126" xr:uid="{6A890060-A448-4DA7-82D1-B7435D5CBFC0}"/>
    <cellStyle name="Millares 9 2 5 3 4" xfId="12997" xr:uid="{59899FCE-ED98-4245-B244-A779753AC5B3}"/>
    <cellStyle name="Millares 9 2 5 3 4 2" xfId="48007" xr:uid="{273B09B4-AF61-44F8-876D-664708A25A18}"/>
    <cellStyle name="Millares 9 2 5 3 4 3" xfId="30502" xr:uid="{EDE3AFB1-8E7A-46BE-A61F-6A69D5BD0115}"/>
    <cellStyle name="Millares 9 2 5 3 5" xfId="39255" xr:uid="{24F6766B-7A42-43BD-86E0-A569EBC41CA8}"/>
    <cellStyle name="Millares 9 2 5 3 6" xfId="21750" xr:uid="{426BE8D9-C5E9-47D3-A378-9FFD3EF75C53}"/>
    <cellStyle name="Millares 9 2 5 4" xfId="5337" xr:uid="{00000000-0005-0000-0000-00001A1F0000}"/>
    <cellStyle name="Millares 9 2 5 4 2" xfId="9714" xr:uid="{00000000-0005-0000-0000-00001B1F0000}"/>
    <cellStyle name="Millares 9 2 5 4 2 2" xfId="18467" xr:uid="{4AFF5663-D7A5-4A5A-8F10-E7074EEE9E4B}"/>
    <cellStyle name="Millares 9 2 5 4 2 2 2" xfId="53477" xr:uid="{841F8C56-4736-4FF5-BB58-3F4DE55130B1}"/>
    <cellStyle name="Millares 9 2 5 4 2 2 3" xfId="35972" xr:uid="{7ACBDCB4-D2F1-4C3A-A2F1-C82498A6F1D1}"/>
    <cellStyle name="Millares 9 2 5 4 2 3" xfId="44725" xr:uid="{8F13E319-C331-44B8-9CCF-86869DEF273A}"/>
    <cellStyle name="Millares 9 2 5 4 2 4" xfId="27220" xr:uid="{6B03AF36-1244-4E9C-9BA8-10C579891111}"/>
    <cellStyle name="Millares 9 2 5 4 3" xfId="14091" xr:uid="{330D87D7-D404-4AA1-864F-26DF8FEAEC86}"/>
    <cellStyle name="Millares 9 2 5 4 3 2" xfId="49101" xr:uid="{B9EB410D-8696-47D1-945B-7915AFDD493D}"/>
    <cellStyle name="Millares 9 2 5 4 3 3" xfId="31596" xr:uid="{291B6842-AB95-42E7-A834-FD7E5CDB4A34}"/>
    <cellStyle name="Millares 9 2 5 4 4" xfId="40349" xr:uid="{C4179BF0-5252-4A1E-88B0-77F9D2505744}"/>
    <cellStyle name="Millares 9 2 5 4 5" xfId="22844" xr:uid="{7C9B29E8-E1B2-43DD-88B0-3701FE33F2A2}"/>
    <cellStyle name="Millares 9 2 5 5" xfId="7526" xr:uid="{00000000-0005-0000-0000-00001C1F0000}"/>
    <cellStyle name="Millares 9 2 5 5 2" xfId="16279" xr:uid="{CF5096F8-8E41-4103-ADB4-1940203BE2CD}"/>
    <cellStyle name="Millares 9 2 5 5 2 2" xfId="51289" xr:uid="{6580AB78-64E8-4474-82B0-E10437987C56}"/>
    <cellStyle name="Millares 9 2 5 5 2 3" xfId="33784" xr:uid="{C21AD18F-4A9E-48D2-BDB7-D1BC25625857}"/>
    <cellStyle name="Millares 9 2 5 5 3" xfId="42537" xr:uid="{BA34ACA4-4FD2-4DCE-A467-EF7336341DDA}"/>
    <cellStyle name="Millares 9 2 5 5 4" xfId="25032" xr:uid="{1F4C6FBF-9BA0-4406-B5F5-40A870D5A9EF}"/>
    <cellStyle name="Millares 9 2 5 6" xfId="11903" xr:uid="{90EB31F5-F46E-4459-A814-2199BAC66CB0}"/>
    <cellStyle name="Millares 9 2 5 6 2" xfId="46913" xr:uid="{9958D30D-CF7E-481A-856F-6BB1C5AAD806}"/>
    <cellStyle name="Millares 9 2 5 6 3" xfId="29408" xr:uid="{8AE4A223-18E9-4A4B-9172-2C104BCB5888}"/>
    <cellStyle name="Millares 9 2 5 7" xfId="38161" xr:uid="{9040F080-7083-4FCB-97B2-2842152636B1}"/>
    <cellStyle name="Millares 9 2 5 8" xfId="20656" xr:uid="{321789F1-23A1-41F8-AEBC-897FFF42D8C8}"/>
    <cellStyle name="Millares 9 2 6" xfId="3419" xr:uid="{00000000-0005-0000-0000-00001D1F0000}"/>
    <cellStyle name="Millares 9 2 6 2" xfId="4516" xr:uid="{00000000-0005-0000-0000-00001E1F0000}"/>
    <cellStyle name="Millares 9 2 6 2 2" xfId="6705" xr:uid="{00000000-0005-0000-0000-00001F1F0000}"/>
    <cellStyle name="Millares 9 2 6 2 2 2" xfId="11082" xr:uid="{00000000-0005-0000-0000-0000201F0000}"/>
    <cellStyle name="Millares 9 2 6 2 2 2 2" xfId="19835" xr:uid="{3EB3FF4F-AAA0-40EC-8FFC-B5D2D26700BB}"/>
    <cellStyle name="Millares 9 2 6 2 2 2 2 2" xfId="54845" xr:uid="{FC4B04A3-467F-4C4F-9579-CB879B4F1C75}"/>
    <cellStyle name="Millares 9 2 6 2 2 2 2 3" xfId="37340" xr:uid="{1E436FDE-3CB7-442B-B6D3-2746C19DA57B}"/>
    <cellStyle name="Millares 9 2 6 2 2 2 3" xfId="46093" xr:uid="{14AE068F-48D5-4C0A-9535-D52CB6A52FEE}"/>
    <cellStyle name="Millares 9 2 6 2 2 2 4" xfId="28588" xr:uid="{826E9ABA-AA1B-4BDC-9AAF-1578836DE041}"/>
    <cellStyle name="Millares 9 2 6 2 2 3" xfId="15459" xr:uid="{7566E80C-B861-4E16-B599-9D73403EE6E7}"/>
    <cellStyle name="Millares 9 2 6 2 2 3 2" xfId="50469" xr:uid="{6158A957-7A95-4885-BEEF-50C6BE352336}"/>
    <cellStyle name="Millares 9 2 6 2 2 3 3" xfId="32964" xr:uid="{462065A3-CA5C-48D8-BCBB-6CC6652331F8}"/>
    <cellStyle name="Millares 9 2 6 2 2 4" xfId="41717" xr:uid="{621A2EDB-4514-4F75-BBD4-C70A3C3C08F4}"/>
    <cellStyle name="Millares 9 2 6 2 2 5" xfId="24212" xr:uid="{CA874692-22C8-4E04-9975-33915E71831B}"/>
    <cellStyle name="Millares 9 2 6 2 3" xfId="8894" xr:uid="{00000000-0005-0000-0000-0000211F0000}"/>
    <cellStyle name="Millares 9 2 6 2 3 2" xfId="17647" xr:uid="{319A7238-448F-47F3-80EA-CF851043188F}"/>
    <cellStyle name="Millares 9 2 6 2 3 2 2" xfId="52657" xr:uid="{5FAF650B-E87A-4186-B7ED-99D80C6EADBE}"/>
    <cellStyle name="Millares 9 2 6 2 3 2 3" xfId="35152" xr:uid="{2F255001-018E-4576-8742-881B0FFAF038}"/>
    <cellStyle name="Millares 9 2 6 2 3 3" xfId="43905" xr:uid="{A008B334-1BF3-4C8E-82EF-CDE597946443}"/>
    <cellStyle name="Millares 9 2 6 2 3 4" xfId="26400" xr:uid="{E102D19E-A11E-44B4-A635-0FDD72E91BF1}"/>
    <cellStyle name="Millares 9 2 6 2 4" xfId="13271" xr:uid="{A427B87A-9E3C-49EB-9BF7-D847DA52FBEE}"/>
    <cellStyle name="Millares 9 2 6 2 4 2" xfId="48281" xr:uid="{6E34C205-67B1-45BE-8A6B-51283914D0D3}"/>
    <cellStyle name="Millares 9 2 6 2 4 3" xfId="30776" xr:uid="{BBF9F6AA-F249-477F-8757-855B44E93775}"/>
    <cellStyle name="Millares 9 2 6 2 5" xfId="39529" xr:uid="{9B4B0487-D2A8-406E-BBAE-F62086522BEF}"/>
    <cellStyle name="Millares 9 2 6 2 6" xfId="22024" xr:uid="{0C30FD5D-AAF6-45B4-A97C-2A938DB6937E}"/>
    <cellStyle name="Millares 9 2 6 3" xfId="5611" xr:uid="{00000000-0005-0000-0000-0000221F0000}"/>
    <cellStyle name="Millares 9 2 6 3 2" xfId="9988" xr:uid="{00000000-0005-0000-0000-0000231F0000}"/>
    <cellStyle name="Millares 9 2 6 3 2 2" xfId="18741" xr:uid="{C179B077-E630-40F9-AE58-FCF8F7E1E39E}"/>
    <cellStyle name="Millares 9 2 6 3 2 2 2" xfId="53751" xr:uid="{152F8444-D964-4E4E-BA0D-BF5611B71B76}"/>
    <cellStyle name="Millares 9 2 6 3 2 2 3" xfId="36246" xr:uid="{93A015F6-ED11-42EE-83DE-87E195CB9207}"/>
    <cellStyle name="Millares 9 2 6 3 2 3" xfId="44999" xr:uid="{461635DE-0574-41AF-A4AE-067C056F93EA}"/>
    <cellStyle name="Millares 9 2 6 3 2 4" xfId="27494" xr:uid="{23F02C3D-2B73-4EA4-99AE-A84DB810E7AD}"/>
    <cellStyle name="Millares 9 2 6 3 3" xfId="14365" xr:uid="{87FD7414-B463-4ECC-90C8-3D46C5DAC783}"/>
    <cellStyle name="Millares 9 2 6 3 3 2" xfId="49375" xr:uid="{ED299CF5-4156-41BA-AB0B-2211E01D02DD}"/>
    <cellStyle name="Millares 9 2 6 3 3 3" xfId="31870" xr:uid="{B2841D32-62B5-4182-B423-D98FB833F039}"/>
    <cellStyle name="Millares 9 2 6 3 4" xfId="40623" xr:uid="{CDAB78A7-CB88-4B9F-9C7C-617D207E7649}"/>
    <cellStyle name="Millares 9 2 6 3 5" xfId="23118" xr:uid="{BA8864A5-698D-46CD-9051-0779F823DFF0}"/>
    <cellStyle name="Millares 9 2 6 4" xfId="7800" xr:uid="{00000000-0005-0000-0000-0000241F0000}"/>
    <cellStyle name="Millares 9 2 6 4 2" xfId="16553" xr:uid="{7C2E8468-2136-44E4-9068-A80FD62747CE}"/>
    <cellStyle name="Millares 9 2 6 4 2 2" xfId="51563" xr:uid="{AC254226-A35A-4064-A859-05BB0D16D857}"/>
    <cellStyle name="Millares 9 2 6 4 2 3" xfId="34058" xr:uid="{33CB66DB-139C-449C-A6B0-B452A3F09C2B}"/>
    <cellStyle name="Millares 9 2 6 4 3" xfId="42811" xr:uid="{E6EC6307-1ADF-4F09-B7B8-BD436D7A6F66}"/>
    <cellStyle name="Millares 9 2 6 4 4" xfId="25306" xr:uid="{0A5DA36C-EE73-4681-8E46-09B48D59F00F}"/>
    <cellStyle name="Millares 9 2 6 5" xfId="12177" xr:uid="{35FD1CCE-F05A-4190-B322-3E6B0C489DD5}"/>
    <cellStyle name="Millares 9 2 6 5 2" xfId="47187" xr:uid="{8DF9A56F-16FF-48FC-B9AE-44351CF649D6}"/>
    <cellStyle name="Millares 9 2 6 5 3" xfId="29682" xr:uid="{A5BBC7C1-DDA9-4D8E-B308-BC2EFA7CBE80}"/>
    <cellStyle name="Millares 9 2 6 6" xfId="38435" xr:uid="{402DB79C-C2E0-4070-9E27-EE9B36DD3B31}"/>
    <cellStyle name="Millares 9 2 6 7" xfId="20930" xr:uid="{2512CCA3-8074-4F58-BA2E-3A0312D9F8C6}"/>
    <cellStyle name="Millares 9 2 7" xfId="3969" xr:uid="{00000000-0005-0000-0000-0000251F0000}"/>
    <cellStyle name="Millares 9 2 7 2" xfId="6158" xr:uid="{00000000-0005-0000-0000-0000261F0000}"/>
    <cellStyle name="Millares 9 2 7 2 2" xfId="10535" xr:uid="{00000000-0005-0000-0000-0000271F0000}"/>
    <cellStyle name="Millares 9 2 7 2 2 2" xfId="19288" xr:uid="{C300CADB-5812-4524-A8A9-F5AF32F2B276}"/>
    <cellStyle name="Millares 9 2 7 2 2 2 2" xfId="54298" xr:uid="{EC896A2C-D789-40F4-8165-A52BDE0927E3}"/>
    <cellStyle name="Millares 9 2 7 2 2 2 3" xfId="36793" xr:uid="{586B0CB6-FA3B-40A5-B7FA-7056678C888E}"/>
    <cellStyle name="Millares 9 2 7 2 2 3" xfId="45546" xr:uid="{07295F8A-9E4E-40D6-B54D-8B70E923BB88}"/>
    <cellStyle name="Millares 9 2 7 2 2 4" xfId="28041" xr:uid="{44BF58FA-6C27-4938-99DE-625D0187A6D0}"/>
    <cellStyle name="Millares 9 2 7 2 3" xfId="14912" xr:uid="{35A2DF32-B045-45FC-A799-AC3435CB6B99}"/>
    <cellStyle name="Millares 9 2 7 2 3 2" xfId="49922" xr:uid="{CDDE0E42-ACB2-4A7F-902A-6B88867D378A}"/>
    <cellStyle name="Millares 9 2 7 2 3 3" xfId="32417" xr:uid="{CB392ED8-7505-4B95-A4F8-9936A96FB46C}"/>
    <cellStyle name="Millares 9 2 7 2 4" xfId="41170" xr:uid="{B1BEC39E-591B-4F23-8AAA-72F2E2C77AB1}"/>
    <cellStyle name="Millares 9 2 7 2 5" xfId="23665" xr:uid="{F9763806-7DC5-4D3C-8A2C-730FDE7F0631}"/>
    <cellStyle name="Millares 9 2 7 3" xfId="8347" xr:uid="{00000000-0005-0000-0000-0000281F0000}"/>
    <cellStyle name="Millares 9 2 7 3 2" xfId="17100" xr:uid="{41DA26C5-8607-4A9C-A5B0-CA979B666939}"/>
    <cellStyle name="Millares 9 2 7 3 2 2" xfId="52110" xr:uid="{2E587A78-86D2-47A4-858D-0937BDC24451}"/>
    <cellStyle name="Millares 9 2 7 3 2 3" xfId="34605" xr:uid="{B0002DBE-27A3-4651-9AF7-3C05523188B2}"/>
    <cellStyle name="Millares 9 2 7 3 3" xfId="43358" xr:uid="{9C1C4C8B-BE10-4CCD-9467-09419CFFADEE}"/>
    <cellStyle name="Millares 9 2 7 3 4" xfId="25853" xr:uid="{EF69843A-7357-477D-A90A-33C030D5F215}"/>
    <cellStyle name="Millares 9 2 7 4" xfId="12724" xr:uid="{7ED8CDED-6897-405B-BA48-B9EC41BC39B2}"/>
    <cellStyle name="Millares 9 2 7 4 2" xfId="47734" xr:uid="{A858564E-2D90-4681-8306-B81FA4264BDF}"/>
    <cellStyle name="Millares 9 2 7 4 3" xfId="30229" xr:uid="{376131F8-B954-490D-B926-23141228D9EC}"/>
    <cellStyle name="Millares 9 2 7 5" xfId="38982" xr:uid="{5450DD77-13A5-4948-A55C-5BBDEC96EFB0}"/>
    <cellStyle name="Millares 9 2 7 6" xfId="21477" xr:uid="{1CAC8163-80B7-4B00-AA38-7E0C6DD951D1}"/>
    <cellStyle name="Millares 9 2 8" xfId="5064" xr:uid="{00000000-0005-0000-0000-0000291F0000}"/>
    <cellStyle name="Millares 9 2 8 2" xfId="9441" xr:uid="{00000000-0005-0000-0000-00002A1F0000}"/>
    <cellStyle name="Millares 9 2 8 2 2" xfId="18194" xr:uid="{807F24D9-C50B-497C-9B54-C9570B17B656}"/>
    <cellStyle name="Millares 9 2 8 2 2 2" xfId="53204" xr:uid="{4364F728-097A-4F11-ABE4-651821AF9496}"/>
    <cellStyle name="Millares 9 2 8 2 2 3" xfId="35699" xr:uid="{947A59DA-48D9-4D13-B173-53A8D0176DF5}"/>
    <cellStyle name="Millares 9 2 8 2 3" xfId="44452" xr:uid="{0E4EB9AE-FF90-401B-A861-665EF83BC31D}"/>
    <cellStyle name="Millares 9 2 8 2 4" xfId="26947" xr:uid="{D43A2A63-07BC-4102-BAEF-435BADC306F2}"/>
    <cellStyle name="Millares 9 2 8 3" xfId="13818" xr:uid="{20623A18-75AD-479B-8957-BB4097FE6B48}"/>
    <cellStyle name="Millares 9 2 8 3 2" xfId="48828" xr:uid="{E9A63D32-9DE5-4CA4-AD36-8A156C3A5C2D}"/>
    <cellStyle name="Millares 9 2 8 3 3" xfId="31323" xr:uid="{C7CDD752-C433-4AEE-9617-ECBB88871C20}"/>
    <cellStyle name="Millares 9 2 8 4" xfId="40076" xr:uid="{076E5236-2BB1-408E-B8C1-1CFF30139763}"/>
    <cellStyle name="Millares 9 2 8 5" xfId="22571" xr:uid="{7B81A21A-814C-488B-BB05-275FD61BA37D}"/>
    <cellStyle name="Millares 9 2 9" xfId="7253" xr:uid="{00000000-0005-0000-0000-00002B1F0000}"/>
    <cellStyle name="Millares 9 2 9 2" xfId="16006" xr:uid="{598716F7-2EAC-4DF7-830D-2DBE964A69AB}"/>
    <cellStyle name="Millares 9 2 9 2 2" xfId="51016" xr:uid="{320E774E-90D6-4D62-87C9-51BAC1C6D12E}"/>
    <cellStyle name="Millares 9 2 9 2 3" xfId="33511" xr:uid="{AD46F150-93A3-4CEC-84A9-14ED3B5F10D2}"/>
    <cellStyle name="Millares 9 2 9 3" xfId="42264" xr:uid="{0B45D39C-239E-49AD-AC9F-C76439026B0A}"/>
    <cellStyle name="Millares 9 2 9 4" xfId="24759" xr:uid="{53E5C339-4497-4AF8-AE8E-975CBF38F3B6}"/>
    <cellStyle name="Millares 9 3" xfId="2968" xr:uid="{00000000-0005-0000-0000-00002C1F0000}"/>
    <cellStyle name="Millares 9 3 10" xfId="20485" xr:uid="{C0CCB744-22DB-44F2-B50C-A5441720A533}"/>
    <cellStyle name="Millares 9 3 2" xfId="3080" xr:uid="{00000000-0005-0000-0000-00002D1F0000}"/>
    <cellStyle name="Millares 9 3 2 2" xfId="3356" xr:uid="{00000000-0005-0000-0000-00002E1F0000}"/>
    <cellStyle name="Millares 9 3 2 2 2" xfId="3909" xr:uid="{00000000-0005-0000-0000-00002F1F0000}"/>
    <cellStyle name="Millares 9 3 2 2 2 2" xfId="5005" xr:uid="{00000000-0005-0000-0000-0000301F0000}"/>
    <cellStyle name="Millares 9 3 2 2 2 2 2" xfId="7194" xr:uid="{00000000-0005-0000-0000-0000311F0000}"/>
    <cellStyle name="Millares 9 3 2 2 2 2 2 2" xfId="11571" xr:uid="{00000000-0005-0000-0000-0000321F0000}"/>
    <cellStyle name="Millares 9 3 2 2 2 2 2 2 2" xfId="20324" xr:uid="{7A3E345F-C302-4634-A50D-C9A0E92714BD}"/>
    <cellStyle name="Millares 9 3 2 2 2 2 2 2 2 2" xfId="55334" xr:uid="{979A3AB5-C433-4214-957A-60D2E5C397B7}"/>
    <cellStyle name="Millares 9 3 2 2 2 2 2 2 2 3" xfId="37829" xr:uid="{1DCE8617-B8DC-465D-9C3B-18C1C5B29092}"/>
    <cellStyle name="Millares 9 3 2 2 2 2 2 2 3" xfId="46582" xr:uid="{B878D817-F64B-4C9F-8114-FFF5DE867C10}"/>
    <cellStyle name="Millares 9 3 2 2 2 2 2 2 4" xfId="29077" xr:uid="{B431490A-2229-40D6-96CD-73F2A4B8DEC7}"/>
    <cellStyle name="Millares 9 3 2 2 2 2 2 3" xfId="15948" xr:uid="{81D6D2C2-A5DD-4FE0-85F0-D5F81619DE4F}"/>
    <cellStyle name="Millares 9 3 2 2 2 2 2 3 2" xfId="50958" xr:uid="{10413B3E-400C-4B3B-A990-FD9A3E9F6A22}"/>
    <cellStyle name="Millares 9 3 2 2 2 2 2 3 3" xfId="33453" xr:uid="{DA2BD62E-4334-4895-AF2A-FAC6BEDC8E34}"/>
    <cellStyle name="Millares 9 3 2 2 2 2 2 4" xfId="42206" xr:uid="{C17FB3B9-5A68-4652-8936-02C1FDF729E1}"/>
    <cellStyle name="Millares 9 3 2 2 2 2 2 5" xfId="24701" xr:uid="{A5D7ECFA-0EC2-4364-BDD3-EAD447C304F9}"/>
    <cellStyle name="Millares 9 3 2 2 2 2 3" xfId="9383" xr:uid="{00000000-0005-0000-0000-0000331F0000}"/>
    <cellStyle name="Millares 9 3 2 2 2 2 3 2" xfId="18136" xr:uid="{FCD0038A-BB90-46D2-A406-D68FAC3501E0}"/>
    <cellStyle name="Millares 9 3 2 2 2 2 3 2 2" xfId="53146" xr:uid="{4B71D9BF-591A-4716-9491-8D01DB0F70F9}"/>
    <cellStyle name="Millares 9 3 2 2 2 2 3 2 3" xfId="35641" xr:uid="{91E2A02E-1FBD-43E5-889C-19A3BA36776F}"/>
    <cellStyle name="Millares 9 3 2 2 2 2 3 3" xfId="44394" xr:uid="{67653BD8-7153-4FD1-AFB9-59BA2BF5DECB}"/>
    <cellStyle name="Millares 9 3 2 2 2 2 3 4" xfId="26889" xr:uid="{B92AB007-F7F8-4CD6-A048-B036DF7F192F}"/>
    <cellStyle name="Millares 9 3 2 2 2 2 4" xfId="13760" xr:uid="{B37BE8A9-CCF0-4D53-848A-13A6A2670E52}"/>
    <cellStyle name="Millares 9 3 2 2 2 2 4 2" xfId="48770" xr:uid="{20B10869-A1EF-4DD7-906D-8C3D299EDCF2}"/>
    <cellStyle name="Millares 9 3 2 2 2 2 4 3" xfId="31265" xr:uid="{695D8809-2C6A-429A-BC81-9C0FB1744C2D}"/>
    <cellStyle name="Millares 9 3 2 2 2 2 5" xfId="40018" xr:uid="{197830D9-4644-486E-977B-ADBD30793CEA}"/>
    <cellStyle name="Millares 9 3 2 2 2 2 6" xfId="22513" xr:uid="{EBB251EE-0219-4D1F-B8F7-6B6CEB6809FB}"/>
    <cellStyle name="Millares 9 3 2 2 2 3" xfId="6100" xr:uid="{00000000-0005-0000-0000-0000341F0000}"/>
    <cellStyle name="Millares 9 3 2 2 2 3 2" xfId="10477" xr:uid="{00000000-0005-0000-0000-0000351F0000}"/>
    <cellStyle name="Millares 9 3 2 2 2 3 2 2" xfId="19230" xr:uid="{D0200F3D-2748-4CAA-9426-17EA443639A8}"/>
    <cellStyle name="Millares 9 3 2 2 2 3 2 2 2" xfId="54240" xr:uid="{9C4B3F6B-E262-49A5-A0EB-F915BA317F30}"/>
    <cellStyle name="Millares 9 3 2 2 2 3 2 2 3" xfId="36735" xr:uid="{003EC2C1-8A3A-406A-8FF7-C848E64DF1DB}"/>
    <cellStyle name="Millares 9 3 2 2 2 3 2 3" xfId="45488" xr:uid="{87D5BCD2-5878-4A59-8D39-6D1CFE980C66}"/>
    <cellStyle name="Millares 9 3 2 2 2 3 2 4" xfId="27983" xr:uid="{810A3531-1B8B-46F7-886A-D71712F2D48D}"/>
    <cellStyle name="Millares 9 3 2 2 2 3 3" xfId="14854" xr:uid="{1641A5F3-D6E2-4422-9633-A755950EE01C}"/>
    <cellStyle name="Millares 9 3 2 2 2 3 3 2" xfId="49864" xr:uid="{49A0086B-104D-4AC3-989B-5C892BEBE297}"/>
    <cellStyle name="Millares 9 3 2 2 2 3 3 3" xfId="32359" xr:uid="{DE8C874E-9B4F-441B-988E-56E454A699C2}"/>
    <cellStyle name="Millares 9 3 2 2 2 3 4" xfId="41112" xr:uid="{1A64E7F3-CD4A-48FB-88F2-FAE721FFAE70}"/>
    <cellStyle name="Millares 9 3 2 2 2 3 5" xfId="23607" xr:uid="{88D65C11-8555-4C4E-B49F-A2EB6837E371}"/>
    <cellStyle name="Millares 9 3 2 2 2 4" xfId="8289" xr:uid="{00000000-0005-0000-0000-0000361F0000}"/>
    <cellStyle name="Millares 9 3 2 2 2 4 2" xfId="17042" xr:uid="{9FBD0B4D-693D-4FAD-876D-8DE89069FAF1}"/>
    <cellStyle name="Millares 9 3 2 2 2 4 2 2" xfId="52052" xr:uid="{152ED542-5FB2-4992-92CC-86D74464D266}"/>
    <cellStyle name="Millares 9 3 2 2 2 4 2 3" xfId="34547" xr:uid="{D76A656D-A59E-4612-BAE1-827F0975F71B}"/>
    <cellStyle name="Millares 9 3 2 2 2 4 3" xfId="43300" xr:uid="{CAD408C7-F7A0-444A-9EE5-723ACC521064}"/>
    <cellStyle name="Millares 9 3 2 2 2 4 4" xfId="25795" xr:uid="{57DC30A3-B9E7-4EA3-BA70-5E70CB1FA783}"/>
    <cellStyle name="Millares 9 3 2 2 2 5" xfId="12666" xr:uid="{F4CE003B-5254-49E6-8B49-7C4FAE45CD35}"/>
    <cellStyle name="Millares 9 3 2 2 2 5 2" xfId="47676" xr:uid="{A906F58B-DB66-4609-8C97-E067275776A5}"/>
    <cellStyle name="Millares 9 3 2 2 2 5 3" xfId="30171" xr:uid="{8D3E83DD-B246-4A83-8B3D-EC3A8C2D0E73}"/>
    <cellStyle name="Millares 9 3 2 2 2 6" xfId="38924" xr:uid="{40227C44-D4C8-4E10-84B2-DEDBD12A3755}"/>
    <cellStyle name="Millares 9 3 2 2 2 7" xfId="21419" xr:uid="{29340F0A-2BB5-471C-A862-9FA7A1F21373}"/>
    <cellStyle name="Millares 9 3 2 2 3" xfId="4457" xr:uid="{00000000-0005-0000-0000-0000371F0000}"/>
    <cellStyle name="Millares 9 3 2 2 3 2" xfId="6646" xr:uid="{00000000-0005-0000-0000-0000381F0000}"/>
    <cellStyle name="Millares 9 3 2 2 3 2 2" xfId="11023" xr:uid="{00000000-0005-0000-0000-0000391F0000}"/>
    <cellStyle name="Millares 9 3 2 2 3 2 2 2" xfId="19776" xr:uid="{08E8E146-0134-4164-B1BF-904EA5C31A2C}"/>
    <cellStyle name="Millares 9 3 2 2 3 2 2 2 2" xfId="54786" xr:uid="{F5330084-CD13-4FFE-A87D-4CA1A0DEA607}"/>
    <cellStyle name="Millares 9 3 2 2 3 2 2 2 3" xfId="37281" xr:uid="{28CB2547-D409-48EF-92AF-4D12BF5BE32C}"/>
    <cellStyle name="Millares 9 3 2 2 3 2 2 3" xfId="46034" xr:uid="{DC7CA4A5-C138-4411-B0EB-FAD5B2EFF95C}"/>
    <cellStyle name="Millares 9 3 2 2 3 2 2 4" xfId="28529" xr:uid="{F6B87DCC-325A-4169-A800-E36528B17777}"/>
    <cellStyle name="Millares 9 3 2 2 3 2 3" xfId="15400" xr:uid="{3A94C4EB-2D32-4D89-B68A-C69C3A737B12}"/>
    <cellStyle name="Millares 9 3 2 2 3 2 3 2" xfId="50410" xr:uid="{36C4C604-6639-4CA1-9FF6-6A45B0F8745D}"/>
    <cellStyle name="Millares 9 3 2 2 3 2 3 3" xfId="32905" xr:uid="{E97890B5-5328-4EFB-BE64-8010AE9D35A3}"/>
    <cellStyle name="Millares 9 3 2 2 3 2 4" xfId="41658" xr:uid="{DC4DCF21-8C5F-46EC-A094-C36B92AB3859}"/>
    <cellStyle name="Millares 9 3 2 2 3 2 5" xfId="24153" xr:uid="{711DE941-B8DB-415E-8F33-987ADC6CEA17}"/>
    <cellStyle name="Millares 9 3 2 2 3 3" xfId="8835" xr:uid="{00000000-0005-0000-0000-00003A1F0000}"/>
    <cellStyle name="Millares 9 3 2 2 3 3 2" xfId="17588" xr:uid="{86140DBB-C58C-4546-A2E2-4DE75DA25BB5}"/>
    <cellStyle name="Millares 9 3 2 2 3 3 2 2" xfId="52598" xr:uid="{C966721C-DDEC-49B2-B5CF-52E946F6D4BC}"/>
    <cellStyle name="Millares 9 3 2 2 3 3 2 3" xfId="35093" xr:uid="{212F6FD1-B917-4D4C-97CB-1BD8AEE2364A}"/>
    <cellStyle name="Millares 9 3 2 2 3 3 3" xfId="43846" xr:uid="{E96FA761-440D-47AD-B382-CB27DD630439}"/>
    <cellStyle name="Millares 9 3 2 2 3 3 4" xfId="26341" xr:uid="{2EB224E1-3B70-4A32-950A-005212597D22}"/>
    <cellStyle name="Millares 9 3 2 2 3 4" xfId="13212" xr:uid="{5332B10F-41A0-4BA1-9EC2-D48A8AECD060}"/>
    <cellStyle name="Millares 9 3 2 2 3 4 2" xfId="48222" xr:uid="{206B8A01-AC68-4F91-90E9-8FB3F9BDECDB}"/>
    <cellStyle name="Millares 9 3 2 2 3 4 3" xfId="30717" xr:uid="{C6A35335-4C89-4203-BCF2-35895DC76860}"/>
    <cellStyle name="Millares 9 3 2 2 3 5" xfId="39470" xr:uid="{784D87DB-B48E-4DB6-A2EF-B8FAA2CC68BA}"/>
    <cellStyle name="Millares 9 3 2 2 3 6" xfId="21965" xr:uid="{7A89A7E3-AB32-4F19-AB62-91E0F3438B1C}"/>
    <cellStyle name="Millares 9 3 2 2 4" xfId="5552" xr:uid="{00000000-0005-0000-0000-00003B1F0000}"/>
    <cellStyle name="Millares 9 3 2 2 4 2" xfId="9929" xr:uid="{00000000-0005-0000-0000-00003C1F0000}"/>
    <cellStyle name="Millares 9 3 2 2 4 2 2" xfId="18682" xr:uid="{D1B39822-1C48-4EAD-BB82-9A9500F318B9}"/>
    <cellStyle name="Millares 9 3 2 2 4 2 2 2" xfId="53692" xr:uid="{DA99A243-1530-4656-AD2B-EAC2A15338B9}"/>
    <cellStyle name="Millares 9 3 2 2 4 2 2 3" xfId="36187" xr:uid="{7C2E88D3-5AA5-48E3-A16C-952E42E8B340}"/>
    <cellStyle name="Millares 9 3 2 2 4 2 3" xfId="44940" xr:uid="{2D66BDA7-778E-40A7-9CF6-CFD50864E9F4}"/>
    <cellStyle name="Millares 9 3 2 2 4 2 4" xfId="27435" xr:uid="{05887B1A-6807-4883-AF66-3B307EAE11CD}"/>
    <cellStyle name="Millares 9 3 2 2 4 3" xfId="14306" xr:uid="{91992CC7-5B1E-4EE8-BC08-9502E78311A7}"/>
    <cellStyle name="Millares 9 3 2 2 4 3 2" xfId="49316" xr:uid="{E6BDF78A-D0BA-4C74-A025-A7ACEB57C7AA}"/>
    <cellStyle name="Millares 9 3 2 2 4 3 3" xfId="31811" xr:uid="{49AC7773-FDDE-48E5-A693-BD5BD9738F59}"/>
    <cellStyle name="Millares 9 3 2 2 4 4" xfId="40564" xr:uid="{73A8F5C9-C37C-45FA-9A0F-A5C975E0D30D}"/>
    <cellStyle name="Millares 9 3 2 2 4 5" xfId="23059" xr:uid="{377FDF91-EE79-40F0-9EF0-2B96525A4874}"/>
    <cellStyle name="Millares 9 3 2 2 5" xfId="7741" xr:uid="{00000000-0005-0000-0000-00003D1F0000}"/>
    <cellStyle name="Millares 9 3 2 2 5 2" xfId="16494" xr:uid="{A6A5A2D9-1155-4A2B-B6B7-CA81755EE233}"/>
    <cellStyle name="Millares 9 3 2 2 5 2 2" xfId="51504" xr:uid="{46051B8E-784C-48C7-B4B3-2E413B21EB31}"/>
    <cellStyle name="Millares 9 3 2 2 5 2 3" xfId="33999" xr:uid="{5C07C991-D01A-4E79-9C81-856E58F85063}"/>
    <cellStyle name="Millares 9 3 2 2 5 3" xfId="42752" xr:uid="{70EB9D67-8F87-46B6-B249-7AE6D88EADD4}"/>
    <cellStyle name="Millares 9 3 2 2 5 4" xfId="25247" xr:uid="{0D2F2822-8DB8-4670-9D35-1AB210955EE9}"/>
    <cellStyle name="Millares 9 3 2 2 6" xfId="12118" xr:uid="{261784FB-AE6D-43D3-86E4-9BF624703DE7}"/>
    <cellStyle name="Millares 9 3 2 2 6 2" xfId="47128" xr:uid="{7D1DD9E7-8F7D-48B2-A5B8-F431E98858BD}"/>
    <cellStyle name="Millares 9 3 2 2 6 3" xfId="29623" xr:uid="{20D588D4-E28A-4663-9589-AB49161761DE}"/>
    <cellStyle name="Millares 9 3 2 2 7" xfId="38376" xr:uid="{0DE5EF38-B1FE-46CA-B592-52FEBED1D199}"/>
    <cellStyle name="Millares 9 3 2 2 8" xfId="20871" xr:uid="{4976AB97-B135-4968-9AFA-95AF531AF41F}"/>
    <cellStyle name="Millares 9 3 2 3" xfId="3635" xr:uid="{00000000-0005-0000-0000-00003E1F0000}"/>
    <cellStyle name="Millares 9 3 2 3 2" xfId="4731" xr:uid="{00000000-0005-0000-0000-00003F1F0000}"/>
    <cellStyle name="Millares 9 3 2 3 2 2" xfId="6920" xr:uid="{00000000-0005-0000-0000-0000401F0000}"/>
    <cellStyle name="Millares 9 3 2 3 2 2 2" xfId="11297" xr:uid="{00000000-0005-0000-0000-0000411F0000}"/>
    <cellStyle name="Millares 9 3 2 3 2 2 2 2" xfId="20050" xr:uid="{B4BFA72D-1E61-4227-9F46-74D232D0EB7B}"/>
    <cellStyle name="Millares 9 3 2 3 2 2 2 2 2" xfId="55060" xr:uid="{FFCAB6A7-025C-4300-88FB-DB69D2A16F6B}"/>
    <cellStyle name="Millares 9 3 2 3 2 2 2 2 3" xfId="37555" xr:uid="{35BF7F95-A217-4C05-BB7F-8FEC5B89AD55}"/>
    <cellStyle name="Millares 9 3 2 3 2 2 2 3" xfId="46308" xr:uid="{F621A3D9-AEB4-4DA8-914F-992EC2832E6B}"/>
    <cellStyle name="Millares 9 3 2 3 2 2 2 4" xfId="28803" xr:uid="{F1181892-BACD-4BEE-81CD-A46DD325F4B5}"/>
    <cellStyle name="Millares 9 3 2 3 2 2 3" xfId="15674" xr:uid="{AE87A70A-A71F-423F-A905-2E25DF6DBE90}"/>
    <cellStyle name="Millares 9 3 2 3 2 2 3 2" xfId="50684" xr:uid="{6B8A7F20-5253-41CE-8F0D-508A69690967}"/>
    <cellStyle name="Millares 9 3 2 3 2 2 3 3" xfId="33179" xr:uid="{30E122DA-6EE7-4593-9632-3628CBDE4FAE}"/>
    <cellStyle name="Millares 9 3 2 3 2 2 4" xfId="41932" xr:uid="{05D9A2CB-8993-4FA5-BD6F-A12D1DD88886}"/>
    <cellStyle name="Millares 9 3 2 3 2 2 5" xfId="24427" xr:uid="{207F0D92-2CEE-41FC-A1F5-0642A0780840}"/>
    <cellStyle name="Millares 9 3 2 3 2 3" xfId="9109" xr:uid="{00000000-0005-0000-0000-0000421F0000}"/>
    <cellStyle name="Millares 9 3 2 3 2 3 2" xfId="17862" xr:uid="{B8089919-5597-4442-8B54-A1E7A8AC3360}"/>
    <cellStyle name="Millares 9 3 2 3 2 3 2 2" xfId="52872" xr:uid="{B1B8D1FF-8207-455C-8586-31608AF30909}"/>
    <cellStyle name="Millares 9 3 2 3 2 3 2 3" xfId="35367" xr:uid="{1399710D-67D0-4991-A5DA-5A51EF38473D}"/>
    <cellStyle name="Millares 9 3 2 3 2 3 3" xfId="44120" xr:uid="{ACFC5258-62D5-460B-9915-11FCBB8D7461}"/>
    <cellStyle name="Millares 9 3 2 3 2 3 4" xfId="26615" xr:uid="{81E8C732-A326-4BD3-8D67-4A4632711FB7}"/>
    <cellStyle name="Millares 9 3 2 3 2 4" xfId="13486" xr:uid="{1C9C8EDC-EDD8-4B19-92D7-E7F89C6C0381}"/>
    <cellStyle name="Millares 9 3 2 3 2 4 2" xfId="48496" xr:uid="{A5092017-02F2-4294-B380-4BAD24AFABD3}"/>
    <cellStyle name="Millares 9 3 2 3 2 4 3" xfId="30991" xr:uid="{7CDB10B3-63F6-46E4-8C21-5F9AD8E50807}"/>
    <cellStyle name="Millares 9 3 2 3 2 5" xfId="39744" xr:uid="{6DF287F3-5BBE-4858-8934-A991D81A33B9}"/>
    <cellStyle name="Millares 9 3 2 3 2 6" xfId="22239" xr:uid="{94EEA0A6-B159-4E9F-A003-6116A596C740}"/>
    <cellStyle name="Millares 9 3 2 3 3" xfId="5826" xr:uid="{00000000-0005-0000-0000-0000431F0000}"/>
    <cellStyle name="Millares 9 3 2 3 3 2" xfId="10203" xr:uid="{00000000-0005-0000-0000-0000441F0000}"/>
    <cellStyle name="Millares 9 3 2 3 3 2 2" xfId="18956" xr:uid="{3CDE7AF1-CCC0-4602-9A3E-C62A82B16742}"/>
    <cellStyle name="Millares 9 3 2 3 3 2 2 2" xfId="53966" xr:uid="{5934CE69-8E0A-4086-A544-91557D2D3086}"/>
    <cellStyle name="Millares 9 3 2 3 3 2 2 3" xfId="36461" xr:uid="{9EBDB0B6-175B-4C9A-9276-4A4EAEAF3523}"/>
    <cellStyle name="Millares 9 3 2 3 3 2 3" xfId="45214" xr:uid="{09CF5A1C-5148-4ACB-97A6-44127EE35A02}"/>
    <cellStyle name="Millares 9 3 2 3 3 2 4" xfId="27709" xr:uid="{F9F749A6-F083-4335-B7D5-68F9499FB5B4}"/>
    <cellStyle name="Millares 9 3 2 3 3 3" xfId="14580" xr:uid="{88AA8A9D-AD73-4166-B202-B1F0CFC0B82A}"/>
    <cellStyle name="Millares 9 3 2 3 3 3 2" xfId="49590" xr:uid="{F3E4A349-B3C6-4D4D-99BA-A525432D3FA1}"/>
    <cellStyle name="Millares 9 3 2 3 3 3 3" xfId="32085" xr:uid="{77AA4BED-14DD-4523-A757-5F69CDB74988}"/>
    <cellStyle name="Millares 9 3 2 3 3 4" xfId="40838" xr:uid="{A7536398-3F6D-484F-94D8-4C310FFD4718}"/>
    <cellStyle name="Millares 9 3 2 3 3 5" xfId="23333" xr:uid="{726C662C-4E2A-45A1-89EF-013703200204}"/>
    <cellStyle name="Millares 9 3 2 3 4" xfId="8015" xr:uid="{00000000-0005-0000-0000-0000451F0000}"/>
    <cellStyle name="Millares 9 3 2 3 4 2" xfId="16768" xr:uid="{989FE4EC-AFC8-4C42-B437-90B87DD67FBB}"/>
    <cellStyle name="Millares 9 3 2 3 4 2 2" xfId="51778" xr:uid="{CE8D3AF8-A64D-489C-A6BC-AF32D6A44EF0}"/>
    <cellStyle name="Millares 9 3 2 3 4 2 3" xfId="34273" xr:uid="{0FBBD3C0-1D5A-4B41-A340-7AE48B0DBB3F}"/>
    <cellStyle name="Millares 9 3 2 3 4 3" xfId="43026" xr:uid="{505987B1-0C91-435F-A219-81074D466AFC}"/>
    <cellStyle name="Millares 9 3 2 3 4 4" xfId="25521" xr:uid="{3C2014B1-F228-4604-B4D9-DA5BBDB6C251}"/>
    <cellStyle name="Millares 9 3 2 3 5" xfId="12392" xr:uid="{3A3AF514-A432-46FB-ADDB-3FEF99F43B9F}"/>
    <cellStyle name="Millares 9 3 2 3 5 2" xfId="47402" xr:uid="{5F7272AD-2437-4047-B985-A648F3196881}"/>
    <cellStyle name="Millares 9 3 2 3 5 3" xfId="29897" xr:uid="{605B13EC-4DAC-4530-A77F-A572CA805FB2}"/>
    <cellStyle name="Millares 9 3 2 3 6" xfId="38650" xr:uid="{434DD670-DE5B-4920-9EC3-CC661DFF7AD3}"/>
    <cellStyle name="Millares 9 3 2 3 7" xfId="21145" xr:uid="{9D6EF520-A83E-4CBD-A810-CC11F248147B}"/>
    <cellStyle name="Millares 9 3 2 4" xfId="4183" xr:uid="{00000000-0005-0000-0000-0000461F0000}"/>
    <cellStyle name="Millares 9 3 2 4 2" xfId="6372" xr:uid="{00000000-0005-0000-0000-0000471F0000}"/>
    <cellStyle name="Millares 9 3 2 4 2 2" xfId="10749" xr:uid="{00000000-0005-0000-0000-0000481F0000}"/>
    <cellStyle name="Millares 9 3 2 4 2 2 2" xfId="19502" xr:uid="{EA580365-B68C-4168-9BDC-C66AB4D1EB21}"/>
    <cellStyle name="Millares 9 3 2 4 2 2 2 2" xfId="54512" xr:uid="{D9D447D1-84AE-4033-B81C-A9A0B8ADECCB}"/>
    <cellStyle name="Millares 9 3 2 4 2 2 2 3" xfId="37007" xr:uid="{8C8B4EC5-E016-4499-B3CF-FE4251E80E03}"/>
    <cellStyle name="Millares 9 3 2 4 2 2 3" xfId="45760" xr:uid="{75C2CDD4-B5D9-4F82-A853-A9B8A0E53AD9}"/>
    <cellStyle name="Millares 9 3 2 4 2 2 4" xfId="28255" xr:uid="{A3C0DDDF-1CE9-4E35-A415-61A61AF30366}"/>
    <cellStyle name="Millares 9 3 2 4 2 3" xfId="15126" xr:uid="{A5A209F9-2CC2-4683-801D-D8C2FFB0873D}"/>
    <cellStyle name="Millares 9 3 2 4 2 3 2" xfId="50136" xr:uid="{E7AF5B78-25A2-4CC5-B377-F14527A05759}"/>
    <cellStyle name="Millares 9 3 2 4 2 3 3" xfId="32631" xr:uid="{51849E7A-678E-4230-9577-6B0A0CA3A33B}"/>
    <cellStyle name="Millares 9 3 2 4 2 4" xfId="41384" xr:uid="{55C06BC2-39BA-4EEB-B38D-2A9D46C27513}"/>
    <cellStyle name="Millares 9 3 2 4 2 5" xfId="23879" xr:uid="{AB324EE4-8DDA-4ECF-B3C7-20792F35E58B}"/>
    <cellStyle name="Millares 9 3 2 4 3" xfId="8561" xr:uid="{00000000-0005-0000-0000-0000491F0000}"/>
    <cellStyle name="Millares 9 3 2 4 3 2" xfId="17314" xr:uid="{F57A50DF-95ED-47D2-A5DE-346D4A9DD578}"/>
    <cellStyle name="Millares 9 3 2 4 3 2 2" xfId="52324" xr:uid="{D37377AA-6F01-4F7F-B4BA-93D1002D83F7}"/>
    <cellStyle name="Millares 9 3 2 4 3 2 3" xfId="34819" xr:uid="{FA732382-BE1E-42DF-84F9-AE7DEC4646A3}"/>
    <cellStyle name="Millares 9 3 2 4 3 3" xfId="43572" xr:uid="{6F8EE132-7DF3-4249-9F0A-C1D01720833B}"/>
    <cellStyle name="Millares 9 3 2 4 3 4" xfId="26067" xr:uid="{CB6D5FA7-2646-48B2-8D70-0669D02A6839}"/>
    <cellStyle name="Millares 9 3 2 4 4" xfId="12938" xr:uid="{8FCAF4DC-67CF-4771-86CC-6F070A8BC133}"/>
    <cellStyle name="Millares 9 3 2 4 4 2" xfId="47948" xr:uid="{BF558A7C-7D5C-4506-97EE-E69C2FC2D7E7}"/>
    <cellStyle name="Millares 9 3 2 4 4 3" xfId="30443" xr:uid="{7C966BE9-ED6F-48D6-A27E-04CE2F480AA6}"/>
    <cellStyle name="Millares 9 3 2 4 5" xfId="39196" xr:uid="{41706F61-66C8-4E7E-A677-5EC5B2D48E5F}"/>
    <cellStyle name="Millares 9 3 2 4 6" xfId="21691" xr:uid="{8AC6E3DE-8AEE-42CF-B6AC-3C157D095C6B}"/>
    <cellStyle name="Millares 9 3 2 5" xfId="5278" xr:uid="{00000000-0005-0000-0000-00004A1F0000}"/>
    <cellStyle name="Millares 9 3 2 5 2" xfId="9655" xr:uid="{00000000-0005-0000-0000-00004B1F0000}"/>
    <cellStyle name="Millares 9 3 2 5 2 2" xfId="18408" xr:uid="{417BE8C4-17F5-44C3-A565-C780F7C54AF5}"/>
    <cellStyle name="Millares 9 3 2 5 2 2 2" xfId="53418" xr:uid="{39760D5D-AD44-4072-95D2-89BAAC5CD2EC}"/>
    <cellStyle name="Millares 9 3 2 5 2 2 3" xfId="35913" xr:uid="{72D465AF-F532-437D-BB59-53603A1DC39E}"/>
    <cellStyle name="Millares 9 3 2 5 2 3" xfId="44666" xr:uid="{52E66988-8D2C-4C34-8D17-66F079B4ACF5}"/>
    <cellStyle name="Millares 9 3 2 5 2 4" xfId="27161" xr:uid="{69FD159A-AF83-4FC7-B9E0-395630011774}"/>
    <cellStyle name="Millares 9 3 2 5 3" xfId="14032" xr:uid="{C9527A6D-BFC5-470B-8B7B-4A029286B56B}"/>
    <cellStyle name="Millares 9 3 2 5 3 2" xfId="49042" xr:uid="{F8117F0A-E653-4310-801D-3671CA3BAE8D}"/>
    <cellStyle name="Millares 9 3 2 5 3 3" xfId="31537" xr:uid="{7A14ED0A-0A5F-468A-9B45-AFFC9E63B98E}"/>
    <cellStyle name="Millares 9 3 2 5 4" xfId="40290" xr:uid="{F074314E-CAA1-4BD5-A6EA-7C88EBBECF39}"/>
    <cellStyle name="Millares 9 3 2 5 5" xfId="22785" xr:uid="{B8A9B236-CBB2-4858-9EF3-C099DE130933}"/>
    <cellStyle name="Millares 9 3 2 6" xfId="7467" xr:uid="{00000000-0005-0000-0000-00004C1F0000}"/>
    <cellStyle name="Millares 9 3 2 6 2" xfId="16220" xr:uid="{1CFC5ACD-9EFF-4130-A4F6-C06BEF5DD58F}"/>
    <cellStyle name="Millares 9 3 2 6 2 2" xfId="51230" xr:uid="{5F397A8C-DB7A-480C-B65A-504C0298F09B}"/>
    <cellStyle name="Millares 9 3 2 6 2 3" xfId="33725" xr:uid="{081EA12B-E2CF-40C2-905F-0C453AD77018}"/>
    <cellStyle name="Millares 9 3 2 6 3" xfId="42478" xr:uid="{F7E7C208-65C5-45D1-BF20-E70DA5CE70F3}"/>
    <cellStyle name="Millares 9 3 2 6 4" xfId="24973" xr:uid="{6C80E586-4F05-4E9E-BAA5-15AF1E17FE87}"/>
    <cellStyle name="Millares 9 3 2 7" xfId="11844" xr:uid="{05A908CC-9920-4331-B460-64883BFEAD2A}"/>
    <cellStyle name="Millares 9 3 2 7 2" xfId="46854" xr:uid="{4360CCB6-650E-4100-A067-9EBC311AF45A}"/>
    <cellStyle name="Millares 9 3 2 7 3" xfId="29349" xr:uid="{DFD00AAB-0728-4454-AEE1-18FFE108E40F}"/>
    <cellStyle name="Millares 9 3 2 8" xfId="38102" xr:uid="{3FBA6F62-CF36-4D16-8243-7B8649E0979E}"/>
    <cellStyle name="Millares 9 3 2 9" xfId="20597" xr:uid="{6728D7E6-E1A4-48C6-ADBC-5B8F3E0E40EA}"/>
    <cellStyle name="Millares 9 3 3" xfId="3244" xr:uid="{00000000-0005-0000-0000-00004D1F0000}"/>
    <cellStyle name="Millares 9 3 3 2" xfId="3797" xr:uid="{00000000-0005-0000-0000-00004E1F0000}"/>
    <cellStyle name="Millares 9 3 3 2 2" xfId="4893" xr:uid="{00000000-0005-0000-0000-00004F1F0000}"/>
    <cellStyle name="Millares 9 3 3 2 2 2" xfId="7082" xr:uid="{00000000-0005-0000-0000-0000501F0000}"/>
    <cellStyle name="Millares 9 3 3 2 2 2 2" xfId="11459" xr:uid="{00000000-0005-0000-0000-0000511F0000}"/>
    <cellStyle name="Millares 9 3 3 2 2 2 2 2" xfId="20212" xr:uid="{45A5923F-656D-428D-85D6-7B562148F91E}"/>
    <cellStyle name="Millares 9 3 3 2 2 2 2 2 2" xfId="55222" xr:uid="{37A23C4F-1A51-4211-8127-4FB8C569C266}"/>
    <cellStyle name="Millares 9 3 3 2 2 2 2 2 3" xfId="37717" xr:uid="{0F7B3CEA-DA56-4740-BB8B-E9908C342D8C}"/>
    <cellStyle name="Millares 9 3 3 2 2 2 2 3" xfId="46470" xr:uid="{926E62B9-C1EE-4B31-9211-D2696CE85D22}"/>
    <cellStyle name="Millares 9 3 3 2 2 2 2 4" xfId="28965" xr:uid="{32910193-EFC1-484B-8847-AEDD74FF6911}"/>
    <cellStyle name="Millares 9 3 3 2 2 2 3" xfId="15836" xr:uid="{CE060FF7-6D8E-4455-9911-0122026A075E}"/>
    <cellStyle name="Millares 9 3 3 2 2 2 3 2" xfId="50846" xr:uid="{4B0728EB-5BE4-475F-A221-993535093D6B}"/>
    <cellStyle name="Millares 9 3 3 2 2 2 3 3" xfId="33341" xr:uid="{457A9DD3-094A-434A-9E1C-4831977EA763}"/>
    <cellStyle name="Millares 9 3 3 2 2 2 4" xfId="42094" xr:uid="{B28B1896-69A6-46B9-99C2-3DE7F7CF94E1}"/>
    <cellStyle name="Millares 9 3 3 2 2 2 5" xfId="24589" xr:uid="{CA2FB0DC-7BB8-42AC-B57A-AF7BDDA68FB3}"/>
    <cellStyle name="Millares 9 3 3 2 2 3" xfId="9271" xr:uid="{00000000-0005-0000-0000-0000521F0000}"/>
    <cellStyle name="Millares 9 3 3 2 2 3 2" xfId="18024" xr:uid="{7DC4335B-2EC6-4514-A96B-BC43891BA433}"/>
    <cellStyle name="Millares 9 3 3 2 2 3 2 2" xfId="53034" xr:uid="{9B2915CC-5856-4BB1-BC12-FEF258323E35}"/>
    <cellStyle name="Millares 9 3 3 2 2 3 2 3" xfId="35529" xr:uid="{DE77FEF5-ED69-4F21-8940-1F05B1BD541B}"/>
    <cellStyle name="Millares 9 3 3 2 2 3 3" xfId="44282" xr:uid="{544D9FD0-D516-4C94-AD41-C3584D1A6820}"/>
    <cellStyle name="Millares 9 3 3 2 2 3 4" xfId="26777" xr:uid="{889D5957-2E8E-4D92-8E0B-E096DCEE975F}"/>
    <cellStyle name="Millares 9 3 3 2 2 4" xfId="13648" xr:uid="{6D5E2F92-D023-4B20-81E6-6C39A2B9F0E1}"/>
    <cellStyle name="Millares 9 3 3 2 2 4 2" xfId="48658" xr:uid="{0E27C374-3C7A-42DD-9A8B-60278DB69DB7}"/>
    <cellStyle name="Millares 9 3 3 2 2 4 3" xfId="31153" xr:uid="{E765A249-AC39-4328-8F36-CAE68669EB67}"/>
    <cellStyle name="Millares 9 3 3 2 2 5" xfId="39906" xr:uid="{831F1DB1-2868-44DF-8E9C-65586640CFF0}"/>
    <cellStyle name="Millares 9 3 3 2 2 6" xfId="22401" xr:uid="{64716558-69E0-42BC-BFDD-B72D8B518736}"/>
    <cellStyle name="Millares 9 3 3 2 3" xfId="5988" xr:uid="{00000000-0005-0000-0000-0000531F0000}"/>
    <cellStyle name="Millares 9 3 3 2 3 2" xfId="10365" xr:uid="{00000000-0005-0000-0000-0000541F0000}"/>
    <cellStyle name="Millares 9 3 3 2 3 2 2" xfId="19118" xr:uid="{9BC0B246-5390-4D2B-854A-3E7E2CAF688D}"/>
    <cellStyle name="Millares 9 3 3 2 3 2 2 2" xfId="54128" xr:uid="{1D8BC45B-A399-48F3-8DBC-354454284872}"/>
    <cellStyle name="Millares 9 3 3 2 3 2 2 3" xfId="36623" xr:uid="{0C3FEC31-EDC3-4421-B242-CDF1754ED9BC}"/>
    <cellStyle name="Millares 9 3 3 2 3 2 3" xfId="45376" xr:uid="{5A6BB5FD-51A4-4C18-A969-0F1736C0B05A}"/>
    <cellStyle name="Millares 9 3 3 2 3 2 4" xfId="27871" xr:uid="{A1D741B6-18E1-4DF7-99DA-DBDA496F1B9C}"/>
    <cellStyle name="Millares 9 3 3 2 3 3" xfId="14742" xr:uid="{F4A03A4C-8672-4961-8095-F303E9210E3D}"/>
    <cellStyle name="Millares 9 3 3 2 3 3 2" xfId="49752" xr:uid="{9D22BA03-093A-4166-89C7-AA55AC692718}"/>
    <cellStyle name="Millares 9 3 3 2 3 3 3" xfId="32247" xr:uid="{C7C48237-9344-48CA-AABB-7D6F1814F9E8}"/>
    <cellStyle name="Millares 9 3 3 2 3 4" xfId="41000" xr:uid="{4BA85E8B-132A-4FD7-8568-499F06F662DB}"/>
    <cellStyle name="Millares 9 3 3 2 3 5" xfId="23495" xr:uid="{8F8395DB-67DE-4BFD-92D0-6115778D449C}"/>
    <cellStyle name="Millares 9 3 3 2 4" xfId="8177" xr:uid="{00000000-0005-0000-0000-0000551F0000}"/>
    <cellStyle name="Millares 9 3 3 2 4 2" xfId="16930" xr:uid="{86A8B754-4344-4E73-A3DB-265A9C10845B}"/>
    <cellStyle name="Millares 9 3 3 2 4 2 2" xfId="51940" xr:uid="{18872550-85D1-4E2D-A875-FDF3880A3807}"/>
    <cellStyle name="Millares 9 3 3 2 4 2 3" xfId="34435" xr:uid="{B412C0EC-D9B5-46F0-A47D-B827E59FDBEC}"/>
    <cellStyle name="Millares 9 3 3 2 4 3" xfId="43188" xr:uid="{501F6849-CBDC-4673-AC46-13F79459AFF4}"/>
    <cellStyle name="Millares 9 3 3 2 4 4" xfId="25683" xr:uid="{00D503B3-11FB-4AEA-BBB6-3D2388214BFB}"/>
    <cellStyle name="Millares 9 3 3 2 5" xfId="12554" xr:uid="{1ABEB787-4269-4855-991E-8F39E79674D2}"/>
    <cellStyle name="Millares 9 3 3 2 5 2" xfId="47564" xr:uid="{D6C8D700-20C1-402A-821D-0853BBBB3E55}"/>
    <cellStyle name="Millares 9 3 3 2 5 3" xfId="30059" xr:uid="{38215E75-1322-4371-A984-18607E7E6681}"/>
    <cellStyle name="Millares 9 3 3 2 6" xfId="38812" xr:uid="{FC0E2299-9810-4F22-8042-70E373BA55D5}"/>
    <cellStyle name="Millares 9 3 3 2 7" xfId="21307" xr:uid="{E152E49A-426B-41A6-B34E-A29AFDCFAE4E}"/>
    <cellStyle name="Millares 9 3 3 3" xfId="4345" xr:uid="{00000000-0005-0000-0000-0000561F0000}"/>
    <cellStyle name="Millares 9 3 3 3 2" xfId="6534" xr:uid="{00000000-0005-0000-0000-0000571F0000}"/>
    <cellStyle name="Millares 9 3 3 3 2 2" xfId="10911" xr:uid="{00000000-0005-0000-0000-0000581F0000}"/>
    <cellStyle name="Millares 9 3 3 3 2 2 2" xfId="19664" xr:uid="{BB7833EA-AE0D-4986-9FB2-236ECB8FED55}"/>
    <cellStyle name="Millares 9 3 3 3 2 2 2 2" xfId="54674" xr:uid="{9BCEF2F9-A167-49AF-A8F1-6AD8A29D775B}"/>
    <cellStyle name="Millares 9 3 3 3 2 2 2 3" xfId="37169" xr:uid="{EBEB89D0-CE80-4861-9EEA-747849CF21F1}"/>
    <cellStyle name="Millares 9 3 3 3 2 2 3" xfId="45922" xr:uid="{5D476FF0-546A-4529-BD22-26205BA381EB}"/>
    <cellStyle name="Millares 9 3 3 3 2 2 4" xfId="28417" xr:uid="{4CFFF012-3629-49AC-BE9F-F6B1D82D0EF7}"/>
    <cellStyle name="Millares 9 3 3 3 2 3" xfId="15288" xr:uid="{58145329-3C0D-4A4B-A087-50374C8B5E9A}"/>
    <cellStyle name="Millares 9 3 3 3 2 3 2" xfId="50298" xr:uid="{1D408098-3386-4894-8098-C3B18C3C1D7F}"/>
    <cellStyle name="Millares 9 3 3 3 2 3 3" xfId="32793" xr:uid="{528296EA-DB1C-4484-8C54-533985E568DD}"/>
    <cellStyle name="Millares 9 3 3 3 2 4" xfId="41546" xr:uid="{05A34BF7-486D-4D7F-8CBF-627BCBD6BE53}"/>
    <cellStyle name="Millares 9 3 3 3 2 5" xfId="24041" xr:uid="{E8156B7D-3924-4FA3-ACAD-5CA8073B0026}"/>
    <cellStyle name="Millares 9 3 3 3 3" xfId="8723" xr:uid="{00000000-0005-0000-0000-0000591F0000}"/>
    <cellStyle name="Millares 9 3 3 3 3 2" xfId="17476" xr:uid="{B62730E9-5AFC-464D-A29B-8E42D331481E}"/>
    <cellStyle name="Millares 9 3 3 3 3 2 2" xfId="52486" xr:uid="{1F25BF99-2562-444E-A399-5D585694EA71}"/>
    <cellStyle name="Millares 9 3 3 3 3 2 3" xfId="34981" xr:uid="{16F15CF2-5D16-42A5-BBDC-3B34477AD0D9}"/>
    <cellStyle name="Millares 9 3 3 3 3 3" xfId="43734" xr:uid="{AF1935FB-A874-4670-9C03-CE2636213206}"/>
    <cellStyle name="Millares 9 3 3 3 3 4" xfId="26229" xr:uid="{9F86ADC1-E1B4-420A-BDCC-BF2FF2BBF0E1}"/>
    <cellStyle name="Millares 9 3 3 3 4" xfId="13100" xr:uid="{ADF9EA87-31E4-40BD-9BDF-B048AA3C1F96}"/>
    <cellStyle name="Millares 9 3 3 3 4 2" xfId="48110" xr:uid="{6904FEE2-7FAE-4F5D-9410-B7D7267F5366}"/>
    <cellStyle name="Millares 9 3 3 3 4 3" xfId="30605" xr:uid="{E8108392-CFEC-41D5-ABC7-31C3CD9915E0}"/>
    <cellStyle name="Millares 9 3 3 3 5" xfId="39358" xr:uid="{BD7D4346-80AC-4DF6-ACA7-CBE2598BAA34}"/>
    <cellStyle name="Millares 9 3 3 3 6" xfId="21853" xr:uid="{644912D6-D945-4BCC-99C0-0BC2866555CB}"/>
    <cellStyle name="Millares 9 3 3 4" xfId="5440" xr:uid="{00000000-0005-0000-0000-00005A1F0000}"/>
    <cellStyle name="Millares 9 3 3 4 2" xfId="9817" xr:uid="{00000000-0005-0000-0000-00005B1F0000}"/>
    <cellStyle name="Millares 9 3 3 4 2 2" xfId="18570" xr:uid="{439DBFE9-425C-4C06-A9C6-F272F2BB6173}"/>
    <cellStyle name="Millares 9 3 3 4 2 2 2" xfId="53580" xr:uid="{721AE6BC-7627-405B-AFE1-9942BB4A8987}"/>
    <cellStyle name="Millares 9 3 3 4 2 2 3" xfId="36075" xr:uid="{0635760B-79E2-452F-8E4E-A873992EB69E}"/>
    <cellStyle name="Millares 9 3 3 4 2 3" xfId="44828" xr:uid="{BE20D02F-0BB5-493B-A220-AF31BC2DDFDD}"/>
    <cellStyle name="Millares 9 3 3 4 2 4" xfId="27323" xr:uid="{F569578A-E0C4-408F-B841-8C8514A40044}"/>
    <cellStyle name="Millares 9 3 3 4 3" xfId="14194" xr:uid="{C28B924B-B843-4719-BC4A-861D4943301F}"/>
    <cellStyle name="Millares 9 3 3 4 3 2" xfId="49204" xr:uid="{8641A54D-36E9-4DBD-868C-3D26A9A3543C}"/>
    <cellStyle name="Millares 9 3 3 4 3 3" xfId="31699" xr:uid="{ECEEA63A-52F4-4BBD-90C5-E49DAA9900BC}"/>
    <cellStyle name="Millares 9 3 3 4 4" xfId="40452" xr:uid="{85100D15-2664-4D60-8C54-5DB14538CB2B}"/>
    <cellStyle name="Millares 9 3 3 4 5" xfId="22947" xr:uid="{3ABA884E-DCE0-4F43-8B79-47A369C13419}"/>
    <cellStyle name="Millares 9 3 3 5" xfId="7629" xr:uid="{00000000-0005-0000-0000-00005C1F0000}"/>
    <cellStyle name="Millares 9 3 3 5 2" xfId="16382" xr:uid="{969FE2F1-C3FA-483C-B56F-DF55EA585B01}"/>
    <cellStyle name="Millares 9 3 3 5 2 2" xfId="51392" xr:uid="{124C33AA-0CB7-4961-B233-B3AABCAF0E90}"/>
    <cellStyle name="Millares 9 3 3 5 2 3" xfId="33887" xr:uid="{754F7766-9F47-40D7-A1AD-577ED322E7F9}"/>
    <cellStyle name="Millares 9 3 3 5 3" xfId="42640" xr:uid="{F7CF991B-8AE0-4C15-9129-224F0C1DF661}"/>
    <cellStyle name="Millares 9 3 3 5 4" xfId="25135" xr:uid="{F0FC4609-C8E8-4683-BED7-5A3B1D2F2212}"/>
    <cellStyle name="Millares 9 3 3 6" xfId="12006" xr:uid="{5777D18C-A29C-497A-990E-2A67C1092B08}"/>
    <cellStyle name="Millares 9 3 3 6 2" xfId="47016" xr:uid="{F60FE45A-8894-4810-B7F6-122430A2C96B}"/>
    <cellStyle name="Millares 9 3 3 6 3" xfId="29511" xr:uid="{A776807B-F98D-485D-88D4-5A6E48438C8B}"/>
    <cellStyle name="Millares 9 3 3 7" xfId="38264" xr:uid="{010212F7-56EB-425A-8BDD-92B797776C25}"/>
    <cellStyle name="Millares 9 3 3 8" xfId="20759" xr:uid="{C87B1537-F9F3-40ED-BADC-117A561501AF}"/>
    <cellStyle name="Millares 9 3 4" xfId="3523" xr:uid="{00000000-0005-0000-0000-00005D1F0000}"/>
    <cellStyle name="Millares 9 3 4 2" xfId="4619" xr:uid="{00000000-0005-0000-0000-00005E1F0000}"/>
    <cellStyle name="Millares 9 3 4 2 2" xfId="6808" xr:uid="{00000000-0005-0000-0000-00005F1F0000}"/>
    <cellStyle name="Millares 9 3 4 2 2 2" xfId="11185" xr:uid="{00000000-0005-0000-0000-0000601F0000}"/>
    <cellStyle name="Millares 9 3 4 2 2 2 2" xfId="19938" xr:uid="{0B31FC13-ADA5-43AC-89BE-C95D674886AC}"/>
    <cellStyle name="Millares 9 3 4 2 2 2 2 2" xfId="54948" xr:uid="{642C2FC0-CC37-46C6-BF0C-3AC0ED247CE4}"/>
    <cellStyle name="Millares 9 3 4 2 2 2 2 3" xfId="37443" xr:uid="{8FB6BAF5-29AE-4069-A2BF-B5FBC9DFD856}"/>
    <cellStyle name="Millares 9 3 4 2 2 2 3" xfId="46196" xr:uid="{03886DFC-2C4D-4B0D-AE09-95961DCF665F}"/>
    <cellStyle name="Millares 9 3 4 2 2 2 4" xfId="28691" xr:uid="{962ACEC1-03B0-4E4E-9ACF-D961A6C7709D}"/>
    <cellStyle name="Millares 9 3 4 2 2 3" xfId="15562" xr:uid="{2276A6B8-FE00-4E29-BCED-B359203C9AC0}"/>
    <cellStyle name="Millares 9 3 4 2 2 3 2" xfId="50572" xr:uid="{7EA80F5C-44C4-4863-8DED-A54595F58261}"/>
    <cellStyle name="Millares 9 3 4 2 2 3 3" xfId="33067" xr:uid="{376967C3-472C-4993-AA3F-822ACF34CB1B}"/>
    <cellStyle name="Millares 9 3 4 2 2 4" xfId="41820" xr:uid="{15DDED03-9343-4E99-B120-159203A1A472}"/>
    <cellStyle name="Millares 9 3 4 2 2 5" xfId="24315" xr:uid="{48EDB302-643D-4FDA-87FE-4D6FFD6C1542}"/>
    <cellStyle name="Millares 9 3 4 2 3" xfId="8997" xr:uid="{00000000-0005-0000-0000-0000611F0000}"/>
    <cellStyle name="Millares 9 3 4 2 3 2" xfId="17750" xr:uid="{659EAA8E-604D-4332-AE74-373F732BC396}"/>
    <cellStyle name="Millares 9 3 4 2 3 2 2" xfId="52760" xr:uid="{452B46BB-06ED-4016-B0AC-39B2BE85C81A}"/>
    <cellStyle name="Millares 9 3 4 2 3 2 3" xfId="35255" xr:uid="{9A3AD0C2-6CE1-4224-82B5-1584EDC1CF79}"/>
    <cellStyle name="Millares 9 3 4 2 3 3" xfId="44008" xr:uid="{D15CDA6C-C1B1-4F27-BC40-091C661A4A33}"/>
    <cellStyle name="Millares 9 3 4 2 3 4" xfId="26503" xr:uid="{B4079422-1A6A-460B-8F51-4F7D8FFA101D}"/>
    <cellStyle name="Millares 9 3 4 2 4" xfId="13374" xr:uid="{C9C3D575-BC7F-454D-AFCC-9688D2237E2E}"/>
    <cellStyle name="Millares 9 3 4 2 4 2" xfId="48384" xr:uid="{BA8E2089-50D8-4C2D-9FF6-E41B271750DE}"/>
    <cellStyle name="Millares 9 3 4 2 4 3" xfId="30879" xr:uid="{7933C007-8EF5-4720-9C28-5A00A2AA99DC}"/>
    <cellStyle name="Millares 9 3 4 2 5" xfId="39632" xr:uid="{BE76E04E-C5D5-48D9-87BA-D77C04050C3E}"/>
    <cellStyle name="Millares 9 3 4 2 6" xfId="22127" xr:uid="{C905C748-513D-4713-A24B-388DA12C1494}"/>
    <cellStyle name="Millares 9 3 4 3" xfId="5714" xr:uid="{00000000-0005-0000-0000-0000621F0000}"/>
    <cellStyle name="Millares 9 3 4 3 2" xfId="10091" xr:uid="{00000000-0005-0000-0000-0000631F0000}"/>
    <cellStyle name="Millares 9 3 4 3 2 2" xfId="18844" xr:uid="{EB79655E-ACBD-4F7D-A900-6E3D584CD9D1}"/>
    <cellStyle name="Millares 9 3 4 3 2 2 2" xfId="53854" xr:uid="{979A9CCA-8A14-4982-9612-619528C29B2E}"/>
    <cellStyle name="Millares 9 3 4 3 2 2 3" xfId="36349" xr:uid="{67EC74DC-6AED-4E1B-94A8-EF6EB0C57424}"/>
    <cellStyle name="Millares 9 3 4 3 2 3" xfId="45102" xr:uid="{EE6A1920-26AE-46D5-8FA1-83B07A2844DA}"/>
    <cellStyle name="Millares 9 3 4 3 2 4" xfId="27597" xr:uid="{99648DEB-4CE2-40E3-ABD6-9500CBD6F3BC}"/>
    <cellStyle name="Millares 9 3 4 3 3" xfId="14468" xr:uid="{2060EED9-0D6A-45B5-938F-3C7907E335E0}"/>
    <cellStyle name="Millares 9 3 4 3 3 2" xfId="49478" xr:uid="{D34B68BE-4F73-4D4C-B9B2-E1F4C035BC50}"/>
    <cellStyle name="Millares 9 3 4 3 3 3" xfId="31973" xr:uid="{ECF65AC5-E40E-481C-99AF-1C3EDE8C8886}"/>
    <cellStyle name="Millares 9 3 4 3 4" xfId="40726" xr:uid="{8917F3E2-1AE7-40F3-B5B0-5330CC45394C}"/>
    <cellStyle name="Millares 9 3 4 3 5" xfId="23221" xr:uid="{37F492C7-46BE-4ACD-A517-F32D4D498A20}"/>
    <cellStyle name="Millares 9 3 4 4" xfId="7903" xr:uid="{00000000-0005-0000-0000-0000641F0000}"/>
    <cellStyle name="Millares 9 3 4 4 2" xfId="16656" xr:uid="{88942A52-344C-455A-83E0-18A188612BD1}"/>
    <cellStyle name="Millares 9 3 4 4 2 2" xfId="51666" xr:uid="{3B307F2D-FE95-44B7-A7EA-7B7F62FC89EC}"/>
    <cellStyle name="Millares 9 3 4 4 2 3" xfId="34161" xr:uid="{90904D98-9844-4975-B66D-C1007A6BA48C}"/>
    <cellStyle name="Millares 9 3 4 4 3" xfId="42914" xr:uid="{EC98A80C-46A8-4886-84E6-3343938EA71F}"/>
    <cellStyle name="Millares 9 3 4 4 4" xfId="25409" xr:uid="{E893078D-DB52-42B0-BEF2-FB0909D46F3C}"/>
    <cellStyle name="Millares 9 3 4 5" xfId="12280" xr:uid="{D2855FE6-A36C-43C0-A781-4AAAEDAF833D}"/>
    <cellStyle name="Millares 9 3 4 5 2" xfId="47290" xr:uid="{B6A84FE2-9CE5-4E52-A268-6BC678B19271}"/>
    <cellStyle name="Millares 9 3 4 5 3" xfId="29785" xr:uid="{06EDC404-EC2A-4EA7-8927-A9E6AD586159}"/>
    <cellStyle name="Millares 9 3 4 6" xfId="38538" xr:uid="{4BE8DA23-FC36-471E-ADBC-D624E4ECFAE1}"/>
    <cellStyle name="Millares 9 3 4 7" xfId="21033" xr:uid="{FCFD1B4D-9833-48B6-99C8-97D53B4DC848}"/>
    <cellStyle name="Millares 9 3 5" xfId="4071" xr:uid="{00000000-0005-0000-0000-0000651F0000}"/>
    <cellStyle name="Millares 9 3 5 2" xfId="6260" xr:uid="{00000000-0005-0000-0000-0000661F0000}"/>
    <cellStyle name="Millares 9 3 5 2 2" xfId="10637" xr:uid="{00000000-0005-0000-0000-0000671F0000}"/>
    <cellStyle name="Millares 9 3 5 2 2 2" xfId="19390" xr:uid="{AC4D980B-427F-4E6F-A3F0-3F4A236CB621}"/>
    <cellStyle name="Millares 9 3 5 2 2 2 2" xfId="54400" xr:uid="{2976E130-79CA-48BD-976C-A310713FF5A8}"/>
    <cellStyle name="Millares 9 3 5 2 2 2 3" xfId="36895" xr:uid="{93046CFE-339C-4336-B186-5A3B3F17E3BB}"/>
    <cellStyle name="Millares 9 3 5 2 2 3" xfId="45648" xr:uid="{209BC680-BF41-4D08-BEC6-058D6802502C}"/>
    <cellStyle name="Millares 9 3 5 2 2 4" xfId="28143" xr:uid="{2631C0E1-8093-4DB3-90A0-4668D0A2E8D0}"/>
    <cellStyle name="Millares 9 3 5 2 3" xfId="15014" xr:uid="{35B4F060-1434-4E6C-A884-5368E5097E69}"/>
    <cellStyle name="Millares 9 3 5 2 3 2" xfId="50024" xr:uid="{A04372C1-6B74-404B-813A-DBD7B81E9EB2}"/>
    <cellStyle name="Millares 9 3 5 2 3 3" xfId="32519" xr:uid="{7AB872BD-88A1-463F-9B3A-056F90FFB942}"/>
    <cellStyle name="Millares 9 3 5 2 4" xfId="41272" xr:uid="{CE031538-CCA1-4D8B-B183-FC28F9C9DEA5}"/>
    <cellStyle name="Millares 9 3 5 2 5" xfId="23767" xr:uid="{1B9EDCB9-52FB-4130-A5EC-D94332FB002A}"/>
    <cellStyle name="Millares 9 3 5 3" xfId="8449" xr:uid="{00000000-0005-0000-0000-0000681F0000}"/>
    <cellStyle name="Millares 9 3 5 3 2" xfId="17202" xr:uid="{95994CA7-77D0-4AB5-9BB3-C58FEEB6CDA3}"/>
    <cellStyle name="Millares 9 3 5 3 2 2" xfId="52212" xr:uid="{C19EA0D9-B6AF-4617-B742-1811D6C37D0B}"/>
    <cellStyle name="Millares 9 3 5 3 2 3" xfId="34707" xr:uid="{DE78F91E-6800-4F9E-A8BD-0AED9AB5A951}"/>
    <cellStyle name="Millares 9 3 5 3 3" xfId="43460" xr:uid="{98F8C1A5-F98D-44E0-8BE2-313FE9FB4CC1}"/>
    <cellStyle name="Millares 9 3 5 3 4" xfId="25955" xr:uid="{28E9899E-EA84-407E-8C4B-17DB860BCA13}"/>
    <cellStyle name="Millares 9 3 5 4" xfId="12826" xr:uid="{14826D52-4470-4CA4-81E8-79A5E89F3D6D}"/>
    <cellStyle name="Millares 9 3 5 4 2" xfId="47836" xr:uid="{151A73CB-45EA-4FF7-B469-594C96FB889A}"/>
    <cellStyle name="Millares 9 3 5 4 3" xfId="30331" xr:uid="{3070FDA6-D31D-43D9-85F2-A8B60B6095BC}"/>
    <cellStyle name="Millares 9 3 5 5" xfId="39084" xr:uid="{6EFADE0E-34B7-4153-BB09-BDDB07DE8548}"/>
    <cellStyle name="Millares 9 3 5 6" xfId="21579" xr:uid="{625A5337-181A-4D7C-8888-42A924FDCA76}"/>
    <cellStyle name="Millares 9 3 6" xfId="5166" xr:uid="{00000000-0005-0000-0000-0000691F0000}"/>
    <cellStyle name="Millares 9 3 6 2" xfId="9543" xr:uid="{00000000-0005-0000-0000-00006A1F0000}"/>
    <cellStyle name="Millares 9 3 6 2 2" xfId="18296" xr:uid="{61978C1E-FB56-4450-AE0E-06C751EB1D4E}"/>
    <cellStyle name="Millares 9 3 6 2 2 2" xfId="53306" xr:uid="{68375A95-309E-42DB-90C9-7A3BC4E43BAA}"/>
    <cellStyle name="Millares 9 3 6 2 2 3" xfId="35801" xr:uid="{40E0E992-F5D8-472C-A955-6BF5E3F9FE91}"/>
    <cellStyle name="Millares 9 3 6 2 3" xfId="44554" xr:uid="{86CFA7A4-E98B-4495-868A-872F5E65C591}"/>
    <cellStyle name="Millares 9 3 6 2 4" xfId="27049" xr:uid="{DFD543D4-DDBD-49E4-8027-447509234DA2}"/>
    <cellStyle name="Millares 9 3 6 3" xfId="13920" xr:uid="{D61B966A-8279-47F3-B0AB-F9399A029DF6}"/>
    <cellStyle name="Millares 9 3 6 3 2" xfId="48930" xr:uid="{16ADE93F-F985-46A0-BF94-A4B6E4667214}"/>
    <cellStyle name="Millares 9 3 6 3 3" xfId="31425" xr:uid="{42BDD7FD-C2DA-459A-AFA4-D97AE40731EC}"/>
    <cellStyle name="Millares 9 3 6 4" xfId="40178" xr:uid="{77ABE9DC-2CDD-4C2F-AE11-AE78F264A3F0}"/>
    <cellStyle name="Millares 9 3 6 5" xfId="22673" xr:uid="{CE19AF3B-9010-4415-95C1-8B56245496DD}"/>
    <cellStyle name="Millares 9 3 7" xfId="7355" xr:uid="{00000000-0005-0000-0000-00006B1F0000}"/>
    <cellStyle name="Millares 9 3 7 2" xfId="16108" xr:uid="{D25F7E4D-30B2-4A66-BB04-E75561570BA5}"/>
    <cellStyle name="Millares 9 3 7 2 2" xfId="51118" xr:uid="{E8EACA34-2218-4029-AAC0-4BCDA4B6A551}"/>
    <cellStyle name="Millares 9 3 7 2 3" xfId="33613" xr:uid="{2D04D56F-8A05-4E9F-A2FD-17DF9F288305}"/>
    <cellStyle name="Millares 9 3 7 3" xfId="42366" xr:uid="{8C7CC03B-4ABB-4D11-A7E6-1490EB335B0F}"/>
    <cellStyle name="Millares 9 3 7 4" xfId="24861" xr:uid="{3EB0B483-169F-41C1-B22E-6F4472D729E0}"/>
    <cellStyle name="Millares 9 3 8" xfId="11732" xr:uid="{27322FB7-B75A-439B-B7F6-0BA0E62242CD}"/>
    <cellStyle name="Millares 9 3 8 2" xfId="46742" xr:uid="{1EFCFEA5-3318-46C9-813A-F3F2AE7ECE0A}"/>
    <cellStyle name="Millares 9 3 8 3" xfId="29237" xr:uid="{1FAA7E6B-557F-4EF1-AD64-324F090452FA}"/>
    <cellStyle name="Millares 9 3 9" xfId="37990" xr:uid="{74DF8741-C240-49D6-A1F9-963E444A0E3F}"/>
    <cellStyle name="Millares 9 4" xfId="3023" xr:uid="{00000000-0005-0000-0000-00006C1F0000}"/>
    <cellStyle name="Millares 9 4 2" xfId="3299" xr:uid="{00000000-0005-0000-0000-00006D1F0000}"/>
    <cellStyle name="Millares 9 4 2 2" xfId="3852" xr:uid="{00000000-0005-0000-0000-00006E1F0000}"/>
    <cellStyle name="Millares 9 4 2 2 2" xfId="4948" xr:uid="{00000000-0005-0000-0000-00006F1F0000}"/>
    <cellStyle name="Millares 9 4 2 2 2 2" xfId="7137" xr:uid="{00000000-0005-0000-0000-0000701F0000}"/>
    <cellStyle name="Millares 9 4 2 2 2 2 2" xfId="11514" xr:uid="{00000000-0005-0000-0000-0000711F0000}"/>
    <cellStyle name="Millares 9 4 2 2 2 2 2 2" xfId="20267" xr:uid="{325D19A2-D6BA-4D36-8E6B-8ADB129018D8}"/>
    <cellStyle name="Millares 9 4 2 2 2 2 2 2 2" xfId="55277" xr:uid="{EDA60800-BBAC-46D8-864E-E2B4B748BBEE}"/>
    <cellStyle name="Millares 9 4 2 2 2 2 2 2 3" xfId="37772" xr:uid="{45BE2C89-656F-46A3-9C9E-D4414C919857}"/>
    <cellStyle name="Millares 9 4 2 2 2 2 2 3" xfId="46525" xr:uid="{C93FB134-D654-4799-BC96-DC97E8EBAC83}"/>
    <cellStyle name="Millares 9 4 2 2 2 2 2 4" xfId="29020" xr:uid="{5CD62EB1-1F30-4B37-A9B9-2FDEDB332D94}"/>
    <cellStyle name="Millares 9 4 2 2 2 2 3" xfId="15891" xr:uid="{82B3636D-D32A-458B-B62E-6B7A6DE8037E}"/>
    <cellStyle name="Millares 9 4 2 2 2 2 3 2" xfId="50901" xr:uid="{EC927074-B6A8-4D14-BF38-3718D762A904}"/>
    <cellStyle name="Millares 9 4 2 2 2 2 3 3" xfId="33396" xr:uid="{E5CEB775-F725-4414-B92F-663E9DA8F010}"/>
    <cellStyle name="Millares 9 4 2 2 2 2 4" xfId="42149" xr:uid="{F6D589DC-753D-402D-AC1A-69FACADDA6A5}"/>
    <cellStyle name="Millares 9 4 2 2 2 2 5" xfId="24644" xr:uid="{A316B555-0C53-4E98-950D-98851F2DD660}"/>
    <cellStyle name="Millares 9 4 2 2 2 3" xfId="9326" xr:uid="{00000000-0005-0000-0000-0000721F0000}"/>
    <cellStyle name="Millares 9 4 2 2 2 3 2" xfId="18079" xr:uid="{E1DF4813-A5B3-4DC4-B34C-7BB5D2CE7260}"/>
    <cellStyle name="Millares 9 4 2 2 2 3 2 2" xfId="53089" xr:uid="{F0EEA707-80AC-4719-A5F9-B3B15EDB55DF}"/>
    <cellStyle name="Millares 9 4 2 2 2 3 2 3" xfId="35584" xr:uid="{50D0B5AA-1EBF-40DC-AEF1-DF470DE93FF7}"/>
    <cellStyle name="Millares 9 4 2 2 2 3 3" xfId="44337" xr:uid="{BF5C57F6-6CFE-4416-9269-B1515DC1EE2D}"/>
    <cellStyle name="Millares 9 4 2 2 2 3 4" xfId="26832" xr:uid="{16E08383-0F8D-430F-A5CA-0D670DF3EA23}"/>
    <cellStyle name="Millares 9 4 2 2 2 4" xfId="13703" xr:uid="{3CA11D7E-16D1-4EE7-B81A-0E61523B2058}"/>
    <cellStyle name="Millares 9 4 2 2 2 4 2" xfId="48713" xr:uid="{4144EA2A-AD97-49DC-9A62-630731A407CA}"/>
    <cellStyle name="Millares 9 4 2 2 2 4 3" xfId="31208" xr:uid="{4741BAAA-AD32-45AE-AC77-A92CA74A34E4}"/>
    <cellStyle name="Millares 9 4 2 2 2 5" xfId="39961" xr:uid="{577A6E76-B4A2-4C0D-94AB-AF43B733B202}"/>
    <cellStyle name="Millares 9 4 2 2 2 6" xfId="22456" xr:uid="{F4B76CD4-297E-4B7C-B0FA-3834093E9A9C}"/>
    <cellStyle name="Millares 9 4 2 2 3" xfId="6043" xr:uid="{00000000-0005-0000-0000-0000731F0000}"/>
    <cellStyle name="Millares 9 4 2 2 3 2" xfId="10420" xr:uid="{00000000-0005-0000-0000-0000741F0000}"/>
    <cellStyle name="Millares 9 4 2 2 3 2 2" xfId="19173" xr:uid="{0B5129F1-6BD2-421C-888B-821D6B591A21}"/>
    <cellStyle name="Millares 9 4 2 2 3 2 2 2" xfId="54183" xr:uid="{6731E7D1-3C5F-4186-B43D-BC06E760DB72}"/>
    <cellStyle name="Millares 9 4 2 2 3 2 2 3" xfId="36678" xr:uid="{90F9B733-3FDA-4D9E-B82C-7856F15A3137}"/>
    <cellStyle name="Millares 9 4 2 2 3 2 3" xfId="45431" xr:uid="{435D7164-E25A-442D-B5D3-5C77B0A1F1F3}"/>
    <cellStyle name="Millares 9 4 2 2 3 2 4" xfId="27926" xr:uid="{7A3F2B85-71C4-49E6-A926-AB23FAE1DEC1}"/>
    <cellStyle name="Millares 9 4 2 2 3 3" xfId="14797" xr:uid="{90F9DF2A-4222-4D95-9143-8259E40701A7}"/>
    <cellStyle name="Millares 9 4 2 2 3 3 2" xfId="49807" xr:uid="{CA015BFF-9485-4390-B0D4-C579B36CF8AA}"/>
    <cellStyle name="Millares 9 4 2 2 3 3 3" xfId="32302" xr:uid="{492CD349-4549-4F84-8A47-79A1213C43AE}"/>
    <cellStyle name="Millares 9 4 2 2 3 4" xfId="41055" xr:uid="{600413C2-BF35-4171-9BF8-823981203FAD}"/>
    <cellStyle name="Millares 9 4 2 2 3 5" xfId="23550" xr:uid="{4A3D704B-8F52-4DD9-9031-FD34E0176294}"/>
    <cellStyle name="Millares 9 4 2 2 4" xfId="8232" xr:uid="{00000000-0005-0000-0000-0000751F0000}"/>
    <cellStyle name="Millares 9 4 2 2 4 2" xfId="16985" xr:uid="{BB4D08EB-41D2-4DF2-BD06-23B9463781D6}"/>
    <cellStyle name="Millares 9 4 2 2 4 2 2" xfId="51995" xr:uid="{388EC90A-7A56-43E6-BE6C-A5F448FF8834}"/>
    <cellStyle name="Millares 9 4 2 2 4 2 3" xfId="34490" xr:uid="{3C2FF48F-3FE5-47E6-95EE-DB43C3B203B3}"/>
    <cellStyle name="Millares 9 4 2 2 4 3" xfId="43243" xr:uid="{7362F6EC-ED77-4963-A1B2-885E80D880D9}"/>
    <cellStyle name="Millares 9 4 2 2 4 4" xfId="25738" xr:uid="{87FA5D0C-65A7-4540-A267-68BD44803466}"/>
    <cellStyle name="Millares 9 4 2 2 5" xfId="12609" xr:uid="{B41A4D8E-7DC4-4AD3-AC4E-5B36CF38DEC6}"/>
    <cellStyle name="Millares 9 4 2 2 5 2" xfId="47619" xr:uid="{35E9CF43-012B-4F68-8B4C-DD7EB15F8D5D}"/>
    <cellStyle name="Millares 9 4 2 2 5 3" xfId="30114" xr:uid="{5B0FC66E-4131-4386-B95B-68DD353E5768}"/>
    <cellStyle name="Millares 9 4 2 2 6" xfId="38867" xr:uid="{474497EF-056E-40C7-A90F-FEAD9F5DA2D0}"/>
    <cellStyle name="Millares 9 4 2 2 7" xfId="21362" xr:uid="{A61CC6D0-72E7-46D0-B636-E3B8BA951AFC}"/>
    <cellStyle name="Millares 9 4 2 3" xfId="4400" xr:uid="{00000000-0005-0000-0000-0000761F0000}"/>
    <cellStyle name="Millares 9 4 2 3 2" xfId="6589" xr:uid="{00000000-0005-0000-0000-0000771F0000}"/>
    <cellStyle name="Millares 9 4 2 3 2 2" xfId="10966" xr:uid="{00000000-0005-0000-0000-0000781F0000}"/>
    <cellStyle name="Millares 9 4 2 3 2 2 2" xfId="19719" xr:uid="{AB4C39DF-3A01-4B2E-B984-1D3F13F87EF3}"/>
    <cellStyle name="Millares 9 4 2 3 2 2 2 2" xfId="54729" xr:uid="{AFEAB6F7-E312-4084-ADC8-F15F2A1BF7BA}"/>
    <cellStyle name="Millares 9 4 2 3 2 2 2 3" xfId="37224" xr:uid="{84032B89-7D0B-40D0-8B64-ECAE6BC0ADCE}"/>
    <cellStyle name="Millares 9 4 2 3 2 2 3" xfId="45977" xr:uid="{92DB8D8A-69AC-4112-8944-927C48B462D7}"/>
    <cellStyle name="Millares 9 4 2 3 2 2 4" xfId="28472" xr:uid="{31DEA011-9017-459E-A5C8-0293FE9A8588}"/>
    <cellStyle name="Millares 9 4 2 3 2 3" xfId="15343" xr:uid="{4BFD6E51-1741-4E43-A60E-CB85BA1E6E2B}"/>
    <cellStyle name="Millares 9 4 2 3 2 3 2" xfId="50353" xr:uid="{AE4729AF-109E-41A1-9BC9-55FC9824674F}"/>
    <cellStyle name="Millares 9 4 2 3 2 3 3" xfId="32848" xr:uid="{7A3E0D2C-FA8E-4DBF-A821-CEECBFB754EF}"/>
    <cellStyle name="Millares 9 4 2 3 2 4" xfId="41601" xr:uid="{6F58C45E-1069-4409-8640-C9107F641C01}"/>
    <cellStyle name="Millares 9 4 2 3 2 5" xfId="24096" xr:uid="{0A473922-39D7-4AC1-B274-09DCD53EED2C}"/>
    <cellStyle name="Millares 9 4 2 3 3" xfId="8778" xr:uid="{00000000-0005-0000-0000-0000791F0000}"/>
    <cellStyle name="Millares 9 4 2 3 3 2" xfId="17531" xr:uid="{1A49957C-7145-4347-9D8A-2B4E8FB8C625}"/>
    <cellStyle name="Millares 9 4 2 3 3 2 2" xfId="52541" xr:uid="{374D0F67-3F51-4C0E-A9A6-408D01BDD2C2}"/>
    <cellStyle name="Millares 9 4 2 3 3 2 3" xfId="35036" xr:uid="{E17FEB5C-826B-4B23-B60A-83AC1BC8F61C}"/>
    <cellStyle name="Millares 9 4 2 3 3 3" xfId="43789" xr:uid="{71B475FF-D53F-445D-B03D-AC11312B97EA}"/>
    <cellStyle name="Millares 9 4 2 3 3 4" xfId="26284" xr:uid="{643EAD9F-1E58-4B10-8A37-D842AAE1060C}"/>
    <cellStyle name="Millares 9 4 2 3 4" xfId="13155" xr:uid="{C666D79C-9FA9-460D-A576-8437F9B07001}"/>
    <cellStyle name="Millares 9 4 2 3 4 2" xfId="48165" xr:uid="{F9195593-5115-4973-B6BE-188505900CD3}"/>
    <cellStyle name="Millares 9 4 2 3 4 3" xfId="30660" xr:uid="{57DEC357-27C6-4F05-9FA2-8687A2D0C209}"/>
    <cellStyle name="Millares 9 4 2 3 5" xfId="39413" xr:uid="{EB94CC78-7A19-476C-8C99-696B104B18A7}"/>
    <cellStyle name="Millares 9 4 2 3 6" xfId="21908" xr:uid="{AB13484E-3FFA-4ECA-B2C6-AC25ED3B71D4}"/>
    <cellStyle name="Millares 9 4 2 4" xfId="5495" xr:uid="{00000000-0005-0000-0000-00007A1F0000}"/>
    <cellStyle name="Millares 9 4 2 4 2" xfId="9872" xr:uid="{00000000-0005-0000-0000-00007B1F0000}"/>
    <cellStyle name="Millares 9 4 2 4 2 2" xfId="18625" xr:uid="{A9DCA26B-2C85-4814-B8D7-7495195C0D8E}"/>
    <cellStyle name="Millares 9 4 2 4 2 2 2" xfId="53635" xr:uid="{82A61251-D468-4D31-8FF2-3519D726286A}"/>
    <cellStyle name="Millares 9 4 2 4 2 2 3" xfId="36130" xr:uid="{377D8213-462C-465B-A3AB-F4A3B36E954C}"/>
    <cellStyle name="Millares 9 4 2 4 2 3" xfId="44883" xr:uid="{D25D6FDF-DEDD-4FE7-A92C-4BAC9EA51E41}"/>
    <cellStyle name="Millares 9 4 2 4 2 4" xfId="27378" xr:uid="{F408CCA5-E085-45E4-AFF8-5617D576E4FE}"/>
    <cellStyle name="Millares 9 4 2 4 3" xfId="14249" xr:uid="{DB73B68D-1D6C-4804-A9DE-6745F6FD9CE6}"/>
    <cellStyle name="Millares 9 4 2 4 3 2" xfId="49259" xr:uid="{18CFEA7D-78BB-4046-979F-3241674FBDE3}"/>
    <cellStyle name="Millares 9 4 2 4 3 3" xfId="31754" xr:uid="{36FFCC09-FF08-49E3-BA07-37949E8776BB}"/>
    <cellStyle name="Millares 9 4 2 4 4" xfId="40507" xr:uid="{FBDCD196-40D7-4494-91C2-E3CF8AF6779D}"/>
    <cellStyle name="Millares 9 4 2 4 5" xfId="23002" xr:uid="{BD335A46-D7D4-4F2C-B763-3E33C0ABF820}"/>
    <cellStyle name="Millares 9 4 2 5" xfId="7684" xr:uid="{00000000-0005-0000-0000-00007C1F0000}"/>
    <cellStyle name="Millares 9 4 2 5 2" xfId="16437" xr:uid="{60A96178-6B80-4A79-A74C-077CCF884D98}"/>
    <cellStyle name="Millares 9 4 2 5 2 2" xfId="51447" xr:uid="{EC9C463D-324C-47B8-9211-6C4032A2E40C}"/>
    <cellStyle name="Millares 9 4 2 5 2 3" xfId="33942" xr:uid="{1A3C936D-7CE7-4550-A721-CCCDACF0D109}"/>
    <cellStyle name="Millares 9 4 2 5 3" xfId="42695" xr:uid="{76CC56CC-2256-4CC0-B283-4AA561B1815E}"/>
    <cellStyle name="Millares 9 4 2 5 4" xfId="25190" xr:uid="{7C941B1D-DBC6-4671-A759-F0F2996D6AB9}"/>
    <cellStyle name="Millares 9 4 2 6" xfId="12061" xr:uid="{8D5205B5-1690-4F6B-B350-6056EAAA8415}"/>
    <cellStyle name="Millares 9 4 2 6 2" xfId="47071" xr:uid="{DA6CC628-7B67-4D27-947A-C2895AD7F3B4}"/>
    <cellStyle name="Millares 9 4 2 6 3" xfId="29566" xr:uid="{4B9CEBCA-13A1-4CC5-8698-0F2D1B0CCD8F}"/>
    <cellStyle name="Millares 9 4 2 7" xfId="38319" xr:uid="{946BA1D1-4FE3-4F35-B5CD-D234BD6AF48E}"/>
    <cellStyle name="Millares 9 4 2 8" xfId="20814" xr:uid="{94351EAA-60F8-43A7-BDCB-5A0F6045BB1F}"/>
    <cellStyle name="Millares 9 4 3" xfId="3578" xr:uid="{00000000-0005-0000-0000-00007D1F0000}"/>
    <cellStyle name="Millares 9 4 3 2" xfId="4674" xr:uid="{00000000-0005-0000-0000-00007E1F0000}"/>
    <cellStyle name="Millares 9 4 3 2 2" xfId="6863" xr:uid="{00000000-0005-0000-0000-00007F1F0000}"/>
    <cellStyle name="Millares 9 4 3 2 2 2" xfId="11240" xr:uid="{00000000-0005-0000-0000-0000801F0000}"/>
    <cellStyle name="Millares 9 4 3 2 2 2 2" xfId="19993" xr:uid="{EF19A99B-4624-4342-9A34-3BD952953594}"/>
    <cellStyle name="Millares 9 4 3 2 2 2 2 2" xfId="55003" xr:uid="{BF81F7BC-54F6-4C23-A379-45F1007F6BD4}"/>
    <cellStyle name="Millares 9 4 3 2 2 2 2 3" xfId="37498" xr:uid="{7DCE13D4-0FEF-4C39-9863-91E6E5625554}"/>
    <cellStyle name="Millares 9 4 3 2 2 2 3" xfId="46251" xr:uid="{8803D7F2-F8FA-48C3-B9B9-044B10E8C1F8}"/>
    <cellStyle name="Millares 9 4 3 2 2 2 4" xfId="28746" xr:uid="{55ABBBB6-B505-4416-9D1D-831DD285368F}"/>
    <cellStyle name="Millares 9 4 3 2 2 3" xfId="15617" xr:uid="{DD134600-3AC7-468B-B1D2-D82AE284F0D9}"/>
    <cellStyle name="Millares 9 4 3 2 2 3 2" xfId="50627" xr:uid="{D845AC96-8AF5-4E78-8B19-53D7D85EAA05}"/>
    <cellStyle name="Millares 9 4 3 2 2 3 3" xfId="33122" xr:uid="{1806EE94-A2DB-4014-BD09-418BB112AB8F}"/>
    <cellStyle name="Millares 9 4 3 2 2 4" xfId="41875" xr:uid="{30B1B0ED-544A-4009-A372-947664BB2251}"/>
    <cellStyle name="Millares 9 4 3 2 2 5" xfId="24370" xr:uid="{AA7BCDB3-621F-4D78-B6A7-899B1CD7EBBB}"/>
    <cellStyle name="Millares 9 4 3 2 3" xfId="9052" xr:uid="{00000000-0005-0000-0000-0000811F0000}"/>
    <cellStyle name="Millares 9 4 3 2 3 2" xfId="17805" xr:uid="{DA040E2E-77FB-46AF-A51E-399A8CDC4FC6}"/>
    <cellStyle name="Millares 9 4 3 2 3 2 2" xfId="52815" xr:uid="{02064A70-8FBB-4984-A93D-FAFC1013358E}"/>
    <cellStyle name="Millares 9 4 3 2 3 2 3" xfId="35310" xr:uid="{DC28DD58-F53C-4B14-A48C-2145CA52E848}"/>
    <cellStyle name="Millares 9 4 3 2 3 3" xfId="44063" xr:uid="{2E9EB6A0-F9F7-48F4-B1A9-DC0B547903DB}"/>
    <cellStyle name="Millares 9 4 3 2 3 4" xfId="26558" xr:uid="{83820091-A2E8-41E8-8DD0-6C8A0C2A0F02}"/>
    <cellStyle name="Millares 9 4 3 2 4" xfId="13429" xr:uid="{CC3FA0A7-D501-4959-9634-0D77E1ADB005}"/>
    <cellStyle name="Millares 9 4 3 2 4 2" xfId="48439" xr:uid="{613068D1-B773-4785-80DD-CC0129D521EA}"/>
    <cellStyle name="Millares 9 4 3 2 4 3" xfId="30934" xr:uid="{FAE8053D-817B-4333-A620-8B8BE53EE3EB}"/>
    <cellStyle name="Millares 9 4 3 2 5" xfId="39687" xr:uid="{2AB57595-073B-4888-BDB4-B6ECDF46524E}"/>
    <cellStyle name="Millares 9 4 3 2 6" xfId="22182" xr:uid="{C22ED4C8-B922-4930-881B-E29858ABF35E}"/>
    <cellStyle name="Millares 9 4 3 3" xfId="5769" xr:uid="{00000000-0005-0000-0000-0000821F0000}"/>
    <cellStyle name="Millares 9 4 3 3 2" xfId="10146" xr:uid="{00000000-0005-0000-0000-0000831F0000}"/>
    <cellStyle name="Millares 9 4 3 3 2 2" xfId="18899" xr:uid="{D9E291E9-783C-4179-90B4-4263B1ED3E27}"/>
    <cellStyle name="Millares 9 4 3 3 2 2 2" xfId="53909" xr:uid="{65937A1D-4527-42F4-AF3F-F3443BD5FB0F}"/>
    <cellStyle name="Millares 9 4 3 3 2 2 3" xfId="36404" xr:uid="{E34F4E5D-CCA4-471A-97DA-6916A01B5B68}"/>
    <cellStyle name="Millares 9 4 3 3 2 3" xfId="45157" xr:uid="{9479CA88-22FD-493D-A911-66D1B143E489}"/>
    <cellStyle name="Millares 9 4 3 3 2 4" xfId="27652" xr:uid="{BABC2F9F-D9E3-4288-ACE1-802AEDD961D5}"/>
    <cellStyle name="Millares 9 4 3 3 3" xfId="14523" xr:uid="{4B01A956-08AB-44F0-BA23-139B353237C0}"/>
    <cellStyle name="Millares 9 4 3 3 3 2" xfId="49533" xr:uid="{57305D5E-2125-49BE-9656-42F8CCF26C8E}"/>
    <cellStyle name="Millares 9 4 3 3 3 3" xfId="32028" xr:uid="{5DA77D8B-A515-4A58-A899-800CAD901BED}"/>
    <cellStyle name="Millares 9 4 3 3 4" xfId="40781" xr:uid="{C0220C68-EC31-4C59-8B4B-768B579B1D82}"/>
    <cellStyle name="Millares 9 4 3 3 5" xfId="23276" xr:uid="{AA703C03-922C-4CAF-9C70-17EF4C6593F6}"/>
    <cellStyle name="Millares 9 4 3 4" xfId="7958" xr:uid="{00000000-0005-0000-0000-0000841F0000}"/>
    <cellStyle name="Millares 9 4 3 4 2" xfId="16711" xr:uid="{BB60913C-EE68-446C-BF24-ACFC808948D9}"/>
    <cellStyle name="Millares 9 4 3 4 2 2" xfId="51721" xr:uid="{6F02BD6F-7130-4B76-8892-335DE02C37ED}"/>
    <cellStyle name="Millares 9 4 3 4 2 3" xfId="34216" xr:uid="{0ED9FB24-BB3C-4558-B292-282BDDE5DB6F}"/>
    <cellStyle name="Millares 9 4 3 4 3" xfId="42969" xr:uid="{0D943873-B0FA-4AC7-8BD0-280DA2443F5E}"/>
    <cellStyle name="Millares 9 4 3 4 4" xfId="25464" xr:uid="{2ED0E575-6FCD-4A67-BAE6-93185A6C4FEE}"/>
    <cellStyle name="Millares 9 4 3 5" xfId="12335" xr:uid="{E2428B80-0A32-47D9-89AE-2D2427A26019}"/>
    <cellStyle name="Millares 9 4 3 5 2" xfId="47345" xr:uid="{8CE5E7B2-D724-400C-A9E4-C497A62A66F5}"/>
    <cellStyle name="Millares 9 4 3 5 3" xfId="29840" xr:uid="{59C08448-D076-487B-A297-76BD57728462}"/>
    <cellStyle name="Millares 9 4 3 6" xfId="38593" xr:uid="{8102FDC3-50D5-46B7-ADAC-3DF98EA096AA}"/>
    <cellStyle name="Millares 9 4 3 7" xfId="21088" xr:uid="{5730DDDE-9545-4B83-A420-A9E607150D65}"/>
    <cellStyle name="Millares 9 4 4" xfId="4126" xr:uid="{00000000-0005-0000-0000-0000851F0000}"/>
    <cellStyle name="Millares 9 4 4 2" xfId="6315" xr:uid="{00000000-0005-0000-0000-0000861F0000}"/>
    <cellStyle name="Millares 9 4 4 2 2" xfId="10692" xr:uid="{00000000-0005-0000-0000-0000871F0000}"/>
    <cellStyle name="Millares 9 4 4 2 2 2" xfId="19445" xr:uid="{4AB20DDD-5842-468E-B309-EE2135F43255}"/>
    <cellStyle name="Millares 9 4 4 2 2 2 2" xfId="54455" xr:uid="{8F7BDC44-4763-470C-BF28-DD7EFF193767}"/>
    <cellStyle name="Millares 9 4 4 2 2 2 3" xfId="36950" xr:uid="{4FC813C8-53AA-4763-84B1-A4402DF4A7F0}"/>
    <cellStyle name="Millares 9 4 4 2 2 3" xfId="45703" xr:uid="{5BE0FC7E-2BD0-486E-984A-5FC6467F5CC0}"/>
    <cellStyle name="Millares 9 4 4 2 2 4" xfId="28198" xr:uid="{CB2AFB43-AC23-4559-B1F2-425DAFDEDA8C}"/>
    <cellStyle name="Millares 9 4 4 2 3" xfId="15069" xr:uid="{46606125-ECD8-4DDE-A750-0F9DF489F1A5}"/>
    <cellStyle name="Millares 9 4 4 2 3 2" xfId="50079" xr:uid="{17FCE84A-8157-4CE4-A641-55F71578CA0A}"/>
    <cellStyle name="Millares 9 4 4 2 3 3" xfId="32574" xr:uid="{1922E7E7-3D08-4614-B20B-DB41F32E76BA}"/>
    <cellStyle name="Millares 9 4 4 2 4" xfId="41327" xr:uid="{5EF9A450-479A-4A24-A5FB-6A7A6FD6D0B7}"/>
    <cellStyle name="Millares 9 4 4 2 5" xfId="23822" xr:uid="{141C0E29-B8A7-4CB3-9CCE-2B7A3B18FE31}"/>
    <cellStyle name="Millares 9 4 4 3" xfId="8504" xr:uid="{00000000-0005-0000-0000-0000881F0000}"/>
    <cellStyle name="Millares 9 4 4 3 2" xfId="17257" xr:uid="{54185C58-5BB4-42D9-917D-DD07851D12A9}"/>
    <cellStyle name="Millares 9 4 4 3 2 2" xfId="52267" xr:uid="{085734A3-5DEB-4C91-BFBC-A390FF4C1646}"/>
    <cellStyle name="Millares 9 4 4 3 2 3" xfId="34762" xr:uid="{F41DC258-99A0-49C8-811C-6A050E962E4E}"/>
    <cellStyle name="Millares 9 4 4 3 3" xfId="43515" xr:uid="{7ACA30BE-22BC-4A58-AFB3-7926FEB62C80}"/>
    <cellStyle name="Millares 9 4 4 3 4" xfId="26010" xr:uid="{48736783-6B7D-415D-BCFF-96A7E12FE9FD}"/>
    <cellStyle name="Millares 9 4 4 4" xfId="12881" xr:uid="{B9369781-0DE7-4719-9F88-44D3932ADABB}"/>
    <cellStyle name="Millares 9 4 4 4 2" xfId="47891" xr:uid="{578C692B-852D-4AE0-94F5-6771626A8BB9}"/>
    <cellStyle name="Millares 9 4 4 4 3" xfId="30386" xr:uid="{A7D76A64-086F-4616-93D0-776AD5E61F3D}"/>
    <cellStyle name="Millares 9 4 4 5" xfId="39139" xr:uid="{3907217F-EB2F-4C61-87D9-6F146B8A652E}"/>
    <cellStyle name="Millares 9 4 4 6" xfId="21634" xr:uid="{5311CFD8-8298-4750-B91E-0A83725D3311}"/>
    <cellStyle name="Millares 9 4 5" xfId="5221" xr:uid="{00000000-0005-0000-0000-0000891F0000}"/>
    <cellStyle name="Millares 9 4 5 2" xfId="9598" xr:uid="{00000000-0005-0000-0000-00008A1F0000}"/>
    <cellStyle name="Millares 9 4 5 2 2" xfId="18351" xr:uid="{6C2FFC08-D00A-4AB6-9CF3-B30DDDA6910A}"/>
    <cellStyle name="Millares 9 4 5 2 2 2" xfId="53361" xr:uid="{7D008646-0A13-4E15-BBE8-217BEE3E5B88}"/>
    <cellStyle name="Millares 9 4 5 2 2 3" xfId="35856" xr:uid="{2AE1654B-20EE-4CBF-A5A4-D0952191712F}"/>
    <cellStyle name="Millares 9 4 5 2 3" xfId="44609" xr:uid="{163869D1-C5D8-4239-84DA-5C3755E7A334}"/>
    <cellStyle name="Millares 9 4 5 2 4" xfId="27104" xr:uid="{DD2C3D64-5420-4603-8D25-9C12A2E80824}"/>
    <cellStyle name="Millares 9 4 5 3" xfId="13975" xr:uid="{D8D4A879-74F2-49EF-9DB4-E0FA3A33625F}"/>
    <cellStyle name="Millares 9 4 5 3 2" xfId="48985" xr:uid="{D3A61470-6794-4B84-A6DC-F23B8521DE78}"/>
    <cellStyle name="Millares 9 4 5 3 3" xfId="31480" xr:uid="{EEA8813E-FCA2-4154-A8AE-BF0080B11EE2}"/>
    <cellStyle name="Millares 9 4 5 4" xfId="40233" xr:uid="{F43AAF18-9B83-463F-9635-EBD12BAFE5B6}"/>
    <cellStyle name="Millares 9 4 5 5" xfId="22728" xr:uid="{E7158148-35F4-405F-A75C-768D8455E2C6}"/>
    <cellStyle name="Millares 9 4 6" xfId="7410" xr:uid="{00000000-0005-0000-0000-00008B1F0000}"/>
    <cellStyle name="Millares 9 4 6 2" xfId="16163" xr:uid="{E55D6ACF-CF05-450E-894C-AA3F4CF679BD}"/>
    <cellStyle name="Millares 9 4 6 2 2" xfId="51173" xr:uid="{631AB1FB-3054-42C8-AF2D-40124A3F3A04}"/>
    <cellStyle name="Millares 9 4 6 2 3" xfId="33668" xr:uid="{3F512440-A49A-4EE8-BA1A-266851879DC1}"/>
    <cellStyle name="Millares 9 4 6 3" xfId="42421" xr:uid="{F6E6E463-28B3-49DF-AB2B-3B19C539DE81}"/>
    <cellStyle name="Millares 9 4 6 4" xfId="24916" xr:uid="{456AD2B4-E106-4AB5-AFCA-EBBB4764DDBA}"/>
    <cellStyle name="Millares 9 4 7" xfId="11787" xr:uid="{CA0DA0F5-27E7-418B-AFBD-9148CA5C9456}"/>
    <cellStyle name="Millares 9 4 7 2" xfId="46797" xr:uid="{E0E708E8-AEA8-4DA4-AE09-923478FA2659}"/>
    <cellStyle name="Millares 9 4 7 3" xfId="29292" xr:uid="{104C9EBA-A687-424D-B924-0EEEA347F244}"/>
    <cellStyle name="Millares 9 4 8" xfId="38045" xr:uid="{65C266A8-9477-45A0-815B-9250C187F316}"/>
    <cellStyle name="Millares 9 4 9" xfId="20540" xr:uid="{1AB2C6C0-A1E5-404C-92C2-CD8249F4B2AD}"/>
    <cellStyle name="Millares 9 5" xfId="2910" xr:uid="{00000000-0005-0000-0000-00008C1F0000}"/>
    <cellStyle name="Millares 9 5 2" xfId="3189" xr:uid="{00000000-0005-0000-0000-00008D1F0000}"/>
    <cellStyle name="Millares 9 5 2 2" xfId="3742" xr:uid="{00000000-0005-0000-0000-00008E1F0000}"/>
    <cellStyle name="Millares 9 5 2 2 2" xfId="4838" xr:uid="{00000000-0005-0000-0000-00008F1F0000}"/>
    <cellStyle name="Millares 9 5 2 2 2 2" xfId="7027" xr:uid="{00000000-0005-0000-0000-0000901F0000}"/>
    <cellStyle name="Millares 9 5 2 2 2 2 2" xfId="11404" xr:uid="{00000000-0005-0000-0000-0000911F0000}"/>
    <cellStyle name="Millares 9 5 2 2 2 2 2 2" xfId="20157" xr:uid="{4DA82F38-41AA-4179-955C-D27F72FEECC0}"/>
    <cellStyle name="Millares 9 5 2 2 2 2 2 2 2" xfId="55167" xr:uid="{49A0FF3B-1B7F-4D77-A4FC-91060F09DDF5}"/>
    <cellStyle name="Millares 9 5 2 2 2 2 2 2 3" xfId="37662" xr:uid="{EAD20DE2-50DB-4A90-A030-4671E2E9AAE9}"/>
    <cellStyle name="Millares 9 5 2 2 2 2 2 3" xfId="46415" xr:uid="{A3AE0172-0CC9-4FB1-9F10-1EEEFA4616AB}"/>
    <cellStyle name="Millares 9 5 2 2 2 2 2 4" xfId="28910" xr:uid="{8AED205A-45AD-4208-8BBD-6B13E1594788}"/>
    <cellStyle name="Millares 9 5 2 2 2 2 3" xfId="15781" xr:uid="{4EFDD794-B4EF-4972-8985-15022CA3C0EC}"/>
    <cellStyle name="Millares 9 5 2 2 2 2 3 2" xfId="50791" xr:uid="{7E2BE9E7-4B92-42E2-A3D6-F0E5AAD55AA8}"/>
    <cellStyle name="Millares 9 5 2 2 2 2 3 3" xfId="33286" xr:uid="{9255149D-6941-4AA3-8B2F-0D2C640CA8BD}"/>
    <cellStyle name="Millares 9 5 2 2 2 2 4" xfId="42039" xr:uid="{7A5A836C-BB21-40B3-85A6-DDBAE4735EC9}"/>
    <cellStyle name="Millares 9 5 2 2 2 2 5" xfId="24534" xr:uid="{00A83F34-2A4F-4441-B180-67B4AEC59489}"/>
    <cellStyle name="Millares 9 5 2 2 2 3" xfId="9216" xr:uid="{00000000-0005-0000-0000-0000921F0000}"/>
    <cellStyle name="Millares 9 5 2 2 2 3 2" xfId="17969" xr:uid="{BB9DF363-6430-4E2E-B344-2CA0666B8F9B}"/>
    <cellStyle name="Millares 9 5 2 2 2 3 2 2" xfId="52979" xr:uid="{D7DC595A-7F05-4397-B5DC-FE81D05FBA92}"/>
    <cellStyle name="Millares 9 5 2 2 2 3 2 3" xfId="35474" xr:uid="{FB2AB056-D755-46CF-B7DC-F5D23EAF4A4B}"/>
    <cellStyle name="Millares 9 5 2 2 2 3 3" xfId="44227" xr:uid="{3E1F8228-C0A7-4FBE-A432-507555A1CDB2}"/>
    <cellStyle name="Millares 9 5 2 2 2 3 4" xfId="26722" xr:uid="{D33C9476-7F19-46EC-97EB-64A12AB7CC5D}"/>
    <cellStyle name="Millares 9 5 2 2 2 4" xfId="13593" xr:uid="{883CCF38-D58B-43CC-8067-63A08A2F5021}"/>
    <cellStyle name="Millares 9 5 2 2 2 4 2" xfId="48603" xr:uid="{77CEE233-A1E5-49A3-BC11-4C5863339918}"/>
    <cellStyle name="Millares 9 5 2 2 2 4 3" xfId="31098" xr:uid="{394BE5D7-544C-41ED-B9FF-8F4701FB9A74}"/>
    <cellStyle name="Millares 9 5 2 2 2 5" xfId="39851" xr:uid="{E745E3D0-12D2-485A-ABB6-CFFEAE53183C}"/>
    <cellStyle name="Millares 9 5 2 2 2 6" xfId="22346" xr:uid="{BF40C993-573A-404F-A039-8A52C2F67012}"/>
    <cellStyle name="Millares 9 5 2 2 3" xfId="5933" xr:uid="{00000000-0005-0000-0000-0000931F0000}"/>
    <cellStyle name="Millares 9 5 2 2 3 2" xfId="10310" xr:uid="{00000000-0005-0000-0000-0000941F0000}"/>
    <cellStyle name="Millares 9 5 2 2 3 2 2" xfId="19063" xr:uid="{ACDD505E-EFB2-4637-BEFC-363230308C69}"/>
    <cellStyle name="Millares 9 5 2 2 3 2 2 2" xfId="54073" xr:uid="{4B83A730-A5EA-425F-B40C-298C0F1E04AE}"/>
    <cellStyle name="Millares 9 5 2 2 3 2 2 3" xfId="36568" xr:uid="{F56B9925-7F8C-4731-A99F-0E94EFE8BE19}"/>
    <cellStyle name="Millares 9 5 2 2 3 2 3" xfId="45321" xr:uid="{E98C471B-80F7-459E-AF18-60D0502E073C}"/>
    <cellStyle name="Millares 9 5 2 2 3 2 4" xfId="27816" xr:uid="{FF9D5520-C68F-4AE2-9110-237B86E0CCBC}"/>
    <cellStyle name="Millares 9 5 2 2 3 3" xfId="14687" xr:uid="{F6BEA48E-35F5-4D16-AFDC-939E4877BECD}"/>
    <cellStyle name="Millares 9 5 2 2 3 3 2" xfId="49697" xr:uid="{14A6A17A-921E-42E4-B4E2-F4A2296F366F}"/>
    <cellStyle name="Millares 9 5 2 2 3 3 3" xfId="32192" xr:uid="{9E77D2E2-ADAE-448E-B926-A2A9D133910C}"/>
    <cellStyle name="Millares 9 5 2 2 3 4" xfId="40945" xr:uid="{0C6B8A34-15C5-427B-BC55-49C0395FA42B}"/>
    <cellStyle name="Millares 9 5 2 2 3 5" xfId="23440" xr:uid="{9949D4B3-FFAE-44F7-9A4D-FA45922B90CA}"/>
    <cellStyle name="Millares 9 5 2 2 4" xfId="8122" xr:uid="{00000000-0005-0000-0000-0000951F0000}"/>
    <cellStyle name="Millares 9 5 2 2 4 2" xfId="16875" xr:uid="{BAA13E95-3D02-4C90-A3D8-D57E4D7C5BE3}"/>
    <cellStyle name="Millares 9 5 2 2 4 2 2" xfId="51885" xr:uid="{8CB613DF-9630-4D9D-AE56-E6DEDA515CD5}"/>
    <cellStyle name="Millares 9 5 2 2 4 2 3" xfId="34380" xr:uid="{DAA2D7C9-515A-4BB2-8CCC-B7FD9E823BE8}"/>
    <cellStyle name="Millares 9 5 2 2 4 3" xfId="43133" xr:uid="{878097AB-78B6-444A-9A9B-A0B8EAC4B613}"/>
    <cellStyle name="Millares 9 5 2 2 4 4" xfId="25628" xr:uid="{A30C657B-308F-4D22-8E44-9FE5947216B9}"/>
    <cellStyle name="Millares 9 5 2 2 5" xfId="12499" xr:uid="{6D3B09F0-BEEC-4CBC-B573-13E219207945}"/>
    <cellStyle name="Millares 9 5 2 2 5 2" xfId="47509" xr:uid="{1B536650-99BF-495C-B096-921F73F950F3}"/>
    <cellStyle name="Millares 9 5 2 2 5 3" xfId="30004" xr:uid="{B1C4051B-5F91-4C2D-B6A9-49A0470B3049}"/>
    <cellStyle name="Millares 9 5 2 2 6" xfId="38757" xr:uid="{914E8AE1-264B-476B-9878-C6B05084F42E}"/>
    <cellStyle name="Millares 9 5 2 2 7" xfId="21252" xr:uid="{935B9507-200E-49E6-9C75-2C819D1FA605}"/>
    <cellStyle name="Millares 9 5 2 3" xfId="4290" xr:uid="{00000000-0005-0000-0000-0000961F0000}"/>
    <cellStyle name="Millares 9 5 2 3 2" xfId="6479" xr:uid="{00000000-0005-0000-0000-0000971F0000}"/>
    <cellStyle name="Millares 9 5 2 3 2 2" xfId="10856" xr:uid="{00000000-0005-0000-0000-0000981F0000}"/>
    <cellStyle name="Millares 9 5 2 3 2 2 2" xfId="19609" xr:uid="{9D842114-DD32-41D1-95AC-FF018EE13994}"/>
    <cellStyle name="Millares 9 5 2 3 2 2 2 2" xfId="54619" xr:uid="{7322A47F-09B7-4BEE-BE0E-BB269D6F1B40}"/>
    <cellStyle name="Millares 9 5 2 3 2 2 2 3" xfId="37114" xr:uid="{488342A0-BD0B-4B75-9FBC-E11FF993FF6B}"/>
    <cellStyle name="Millares 9 5 2 3 2 2 3" xfId="45867" xr:uid="{1B62101F-0769-4378-A904-316D469902DD}"/>
    <cellStyle name="Millares 9 5 2 3 2 2 4" xfId="28362" xr:uid="{634DED97-6DF0-4559-9780-64B76AC81372}"/>
    <cellStyle name="Millares 9 5 2 3 2 3" xfId="15233" xr:uid="{F264E18D-6BB2-4527-801E-BA1B5DAA8625}"/>
    <cellStyle name="Millares 9 5 2 3 2 3 2" xfId="50243" xr:uid="{9BD98968-E162-4C46-A960-F181ECD4883D}"/>
    <cellStyle name="Millares 9 5 2 3 2 3 3" xfId="32738" xr:uid="{21122CAB-DEBD-49C0-AEB5-0DFD631A5ECC}"/>
    <cellStyle name="Millares 9 5 2 3 2 4" xfId="41491" xr:uid="{94EB8D0E-67E4-4674-92C8-E92C3C8BC8C9}"/>
    <cellStyle name="Millares 9 5 2 3 2 5" xfId="23986" xr:uid="{B6CBFBF1-0F3D-4327-A0E9-A892F4DD1D2E}"/>
    <cellStyle name="Millares 9 5 2 3 3" xfId="8668" xr:uid="{00000000-0005-0000-0000-0000991F0000}"/>
    <cellStyle name="Millares 9 5 2 3 3 2" xfId="17421" xr:uid="{928E8258-2C0F-46AD-97D3-C3E0BF23777D}"/>
    <cellStyle name="Millares 9 5 2 3 3 2 2" xfId="52431" xr:uid="{441EF931-AEB0-4AF7-B927-4C174A13B925}"/>
    <cellStyle name="Millares 9 5 2 3 3 2 3" xfId="34926" xr:uid="{31F676D5-D561-4146-8BBB-44CBA059FD24}"/>
    <cellStyle name="Millares 9 5 2 3 3 3" xfId="43679" xr:uid="{0DDBBC3F-9C53-423B-BE43-EF59A293A16B}"/>
    <cellStyle name="Millares 9 5 2 3 3 4" xfId="26174" xr:uid="{BD3188E3-4BE1-4BFA-8CED-9C5E59D47A0A}"/>
    <cellStyle name="Millares 9 5 2 3 4" xfId="13045" xr:uid="{344CA46B-AFFE-4EA3-8ACE-42FF2CDE34D7}"/>
    <cellStyle name="Millares 9 5 2 3 4 2" xfId="48055" xr:uid="{8C923941-5088-4A4B-84D2-12ACC9FDB847}"/>
    <cellStyle name="Millares 9 5 2 3 4 3" xfId="30550" xr:uid="{8325B13C-69F5-4AF5-ABCE-799B47D8F68C}"/>
    <cellStyle name="Millares 9 5 2 3 5" xfId="39303" xr:uid="{CF1A8243-1F5D-4C7F-9A61-5CCA1C6629E9}"/>
    <cellStyle name="Millares 9 5 2 3 6" xfId="21798" xr:uid="{96877A3B-8EEA-47F8-8E39-27C3E6A3820F}"/>
    <cellStyle name="Millares 9 5 2 4" xfId="5385" xr:uid="{00000000-0005-0000-0000-00009A1F0000}"/>
    <cellStyle name="Millares 9 5 2 4 2" xfId="9762" xr:uid="{00000000-0005-0000-0000-00009B1F0000}"/>
    <cellStyle name="Millares 9 5 2 4 2 2" xfId="18515" xr:uid="{6BA4C679-996C-4604-9D8D-4FB8ABD3C729}"/>
    <cellStyle name="Millares 9 5 2 4 2 2 2" xfId="53525" xr:uid="{CCCD1296-E7F3-4C1C-8C8A-FA42D9B2F6A4}"/>
    <cellStyle name="Millares 9 5 2 4 2 2 3" xfId="36020" xr:uid="{C8D0843B-DD79-443A-8F69-6E4756406307}"/>
    <cellStyle name="Millares 9 5 2 4 2 3" xfId="44773" xr:uid="{3C255CCA-98F7-49BD-84CC-E7D6F8FD078E}"/>
    <cellStyle name="Millares 9 5 2 4 2 4" xfId="27268" xr:uid="{97DB2976-A541-4BD6-965E-51E106BEE776}"/>
    <cellStyle name="Millares 9 5 2 4 3" xfId="14139" xr:uid="{BF4EB1CC-7478-4469-A9CC-E98ADA9FA124}"/>
    <cellStyle name="Millares 9 5 2 4 3 2" xfId="49149" xr:uid="{091116B1-E7A6-4BDD-B9FF-C4A1827F96C8}"/>
    <cellStyle name="Millares 9 5 2 4 3 3" xfId="31644" xr:uid="{45FF0096-76C3-48F5-BA3C-5F1F59ECE4DE}"/>
    <cellStyle name="Millares 9 5 2 4 4" xfId="40397" xr:uid="{C7372CF4-FC2F-4E58-B3BF-E6D4FA810827}"/>
    <cellStyle name="Millares 9 5 2 4 5" xfId="22892" xr:uid="{2A6A8E38-0813-4CA7-979A-E1E56AB1E2DC}"/>
    <cellStyle name="Millares 9 5 2 5" xfId="7574" xr:uid="{00000000-0005-0000-0000-00009C1F0000}"/>
    <cellStyle name="Millares 9 5 2 5 2" xfId="16327" xr:uid="{F783A9EE-C7E2-428D-96C1-09D66E884938}"/>
    <cellStyle name="Millares 9 5 2 5 2 2" xfId="51337" xr:uid="{303755A4-8FA5-4B81-AD30-452D47DBE9F2}"/>
    <cellStyle name="Millares 9 5 2 5 2 3" xfId="33832" xr:uid="{02AEE03A-161E-4F95-8D82-3C8B1B06A449}"/>
    <cellStyle name="Millares 9 5 2 5 3" xfId="42585" xr:uid="{DD5A624F-4986-4720-A66B-B79668D52911}"/>
    <cellStyle name="Millares 9 5 2 5 4" xfId="25080" xr:uid="{57325BCF-57EB-40F5-9CA1-4764130D9B56}"/>
    <cellStyle name="Millares 9 5 2 6" xfId="11951" xr:uid="{F01A05A6-78DD-432A-A534-3CA87315D424}"/>
    <cellStyle name="Millares 9 5 2 6 2" xfId="46961" xr:uid="{05E9955C-B429-493A-86DE-63EFE98281F5}"/>
    <cellStyle name="Millares 9 5 2 6 3" xfId="29456" xr:uid="{854E314D-E73C-4B80-BEA5-04C15A4FDA94}"/>
    <cellStyle name="Millares 9 5 2 7" xfId="38209" xr:uid="{DA32AC5A-0C4D-4766-8275-A1989B765FF5}"/>
    <cellStyle name="Millares 9 5 2 8" xfId="20704" xr:uid="{6F7FBDAA-F206-4620-846E-4310F17752D4}"/>
    <cellStyle name="Millares 9 5 3" xfId="3468" xr:uid="{00000000-0005-0000-0000-00009D1F0000}"/>
    <cellStyle name="Millares 9 5 3 2" xfId="4564" xr:uid="{00000000-0005-0000-0000-00009E1F0000}"/>
    <cellStyle name="Millares 9 5 3 2 2" xfId="6753" xr:uid="{00000000-0005-0000-0000-00009F1F0000}"/>
    <cellStyle name="Millares 9 5 3 2 2 2" xfId="11130" xr:uid="{00000000-0005-0000-0000-0000A01F0000}"/>
    <cellStyle name="Millares 9 5 3 2 2 2 2" xfId="19883" xr:uid="{83F41084-9F02-4CDB-9338-EE7E54E461F9}"/>
    <cellStyle name="Millares 9 5 3 2 2 2 2 2" xfId="54893" xr:uid="{04D16770-0090-4310-9913-F49AB70C1EE1}"/>
    <cellStyle name="Millares 9 5 3 2 2 2 2 3" xfId="37388" xr:uid="{75D99E54-0264-477A-8511-4A78CCC40CDE}"/>
    <cellStyle name="Millares 9 5 3 2 2 2 3" xfId="46141" xr:uid="{238066D0-629D-4FC0-A8B0-30F98BA80AE9}"/>
    <cellStyle name="Millares 9 5 3 2 2 2 4" xfId="28636" xr:uid="{4797AA5E-40F1-4DF2-BD24-41545CC2ABD5}"/>
    <cellStyle name="Millares 9 5 3 2 2 3" xfId="15507" xr:uid="{E9311EAD-4393-4548-B949-F644AB6A1C7F}"/>
    <cellStyle name="Millares 9 5 3 2 2 3 2" xfId="50517" xr:uid="{75C0E075-1AE1-46B6-ACB1-4B1A5DE6B971}"/>
    <cellStyle name="Millares 9 5 3 2 2 3 3" xfId="33012" xr:uid="{372208C3-4399-43B1-865F-681CB1738C7C}"/>
    <cellStyle name="Millares 9 5 3 2 2 4" xfId="41765" xr:uid="{0472954E-4F27-4407-9F3F-655E0AC660FD}"/>
    <cellStyle name="Millares 9 5 3 2 2 5" xfId="24260" xr:uid="{91EC4B04-5C01-4A3B-BD13-BCE44BF699C7}"/>
    <cellStyle name="Millares 9 5 3 2 3" xfId="8942" xr:uid="{00000000-0005-0000-0000-0000A11F0000}"/>
    <cellStyle name="Millares 9 5 3 2 3 2" xfId="17695" xr:uid="{57495870-B768-4391-8064-19C8B227FB9B}"/>
    <cellStyle name="Millares 9 5 3 2 3 2 2" xfId="52705" xr:uid="{42B1F2D0-17BA-4736-80E5-CEB9C4BF8B56}"/>
    <cellStyle name="Millares 9 5 3 2 3 2 3" xfId="35200" xr:uid="{1E1C2152-60AF-4090-84B3-8A4B095CB6A5}"/>
    <cellStyle name="Millares 9 5 3 2 3 3" xfId="43953" xr:uid="{FC4B303C-F794-4EF9-A842-0CD7670BB069}"/>
    <cellStyle name="Millares 9 5 3 2 3 4" xfId="26448" xr:uid="{0FB48A86-A9E1-4781-BA5E-948AB608DB1A}"/>
    <cellStyle name="Millares 9 5 3 2 4" xfId="13319" xr:uid="{2EEFC186-330E-4F07-A75B-1D763506B91B}"/>
    <cellStyle name="Millares 9 5 3 2 4 2" xfId="48329" xr:uid="{3E02D63F-EEA0-4C0D-A656-8F21638B673D}"/>
    <cellStyle name="Millares 9 5 3 2 4 3" xfId="30824" xr:uid="{4086EC84-692E-4E51-B75A-4190C1BD3BC4}"/>
    <cellStyle name="Millares 9 5 3 2 5" xfId="39577" xr:uid="{12ABA4B8-E1A3-4928-B9EE-8C9D484DE9F6}"/>
    <cellStyle name="Millares 9 5 3 2 6" xfId="22072" xr:uid="{925F7068-AC45-41F0-A87E-818D5917921D}"/>
    <cellStyle name="Millares 9 5 3 3" xfId="5659" xr:uid="{00000000-0005-0000-0000-0000A21F0000}"/>
    <cellStyle name="Millares 9 5 3 3 2" xfId="10036" xr:uid="{00000000-0005-0000-0000-0000A31F0000}"/>
    <cellStyle name="Millares 9 5 3 3 2 2" xfId="18789" xr:uid="{7354D37A-CCD3-4150-AF50-9686A076DAD4}"/>
    <cellStyle name="Millares 9 5 3 3 2 2 2" xfId="53799" xr:uid="{80456795-A3BD-4D4C-B6CF-0C376D777DCF}"/>
    <cellStyle name="Millares 9 5 3 3 2 2 3" xfId="36294" xr:uid="{DF7217BD-0134-468B-88CD-E833EB59B330}"/>
    <cellStyle name="Millares 9 5 3 3 2 3" xfId="45047" xr:uid="{B3C44842-09D0-4016-8FC9-C96D93C18C68}"/>
    <cellStyle name="Millares 9 5 3 3 2 4" xfId="27542" xr:uid="{95E0B0CA-EB83-4247-BE2F-30BBF632E7F8}"/>
    <cellStyle name="Millares 9 5 3 3 3" xfId="14413" xr:uid="{4CB65E8E-FD4F-4BF2-8883-31FE4A545BC2}"/>
    <cellStyle name="Millares 9 5 3 3 3 2" xfId="49423" xr:uid="{72797D47-06F8-4766-8DD4-FC6BD1D52737}"/>
    <cellStyle name="Millares 9 5 3 3 3 3" xfId="31918" xr:uid="{232B7E01-51BA-47C9-9BD6-AE3234C96A7E}"/>
    <cellStyle name="Millares 9 5 3 3 4" xfId="40671" xr:uid="{3C64FC06-F2CA-4B38-820D-C2BEE9156802}"/>
    <cellStyle name="Millares 9 5 3 3 5" xfId="23166" xr:uid="{3FA37FE1-ECE5-4D34-9663-A017B3273087}"/>
    <cellStyle name="Millares 9 5 3 4" xfId="7848" xr:uid="{00000000-0005-0000-0000-0000A41F0000}"/>
    <cellStyle name="Millares 9 5 3 4 2" xfId="16601" xr:uid="{84592CAA-FF04-442E-BD21-D82E9DC1ABAD}"/>
    <cellStyle name="Millares 9 5 3 4 2 2" xfId="51611" xr:uid="{A6F88561-EF72-4BDA-AD61-7CD5AA86AD98}"/>
    <cellStyle name="Millares 9 5 3 4 2 3" xfId="34106" xr:uid="{B83B1F93-19DE-4D6C-AE31-D8216BA2F79B}"/>
    <cellStyle name="Millares 9 5 3 4 3" xfId="42859" xr:uid="{DD39AB83-E4E4-4512-B331-F51EE885C3E2}"/>
    <cellStyle name="Millares 9 5 3 4 4" xfId="25354" xr:uid="{F03ABA19-5880-41A2-88CB-AB8A9DE7A22B}"/>
    <cellStyle name="Millares 9 5 3 5" xfId="12225" xr:uid="{DB314B93-F89A-4D19-9990-3562DA2B8229}"/>
    <cellStyle name="Millares 9 5 3 5 2" xfId="47235" xr:uid="{59F00B66-D4FE-4922-A47E-167057DD59A6}"/>
    <cellStyle name="Millares 9 5 3 5 3" xfId="29730" xr:uid="{0AB6275F-6A86-4CC3-AACB-B1151C627111}"/>
    <cellStyle name="Millares 9 5 3 6" xfId="38483" xr:uid="{1D7C7C5E-472A-443A-9BD6-46669B58D85E}"/>
    <cellStyle name="Millares 9 5 3 7" xfId="20978" xr:uid="{6B88D108-BD48-44CE-9B6D-C0B09AAEED37}"/>
    <cellStyle name="Millares 9 5 4" xfId="4016" xr:uid="{00000000-0005-0000-0000-0000A51F0000}"/>
    <cellStyle name="Millares 9 5 4 2" xfId="6205" xr:uid="{00000000-0005-0000-0000-0000A61F0000}"/>
    <cellStyle name="Millares 9 5 4 2 2" xfId="10582" xr:uid="{00000000-0005-0000-0000-0000A71F0000}"/>
    <cellStyle name="Millares 9 5 4 2 2 2" xfId="19335" xr:uid="{16C2AFB5-9B9F-44C0-8890-A0B8E6D54114}"/>
    <cellStyle name="Millares 9 5 4 2 2 2 2" xfId="54345" xr:uid="{F34A466A-9E6D-4847-9EDD-B20773643AF2}"/>
    <cellStyle name="Millares 9 5 4 2 2 2 3" xfId="36840" xr:uid="{FBF9E7E7-FAF3-46E8-9069-71500817DF2F}"/>
    <cellStyle name="Millares 9 5 4 2 2 3" xfId="45593" xr:uid="{E9DF1629-4251-4622-8874-34404CE75252}"/>
    <cellStyle name="Millares 9 5 4 2 2 4" xfId="28088" xr:uid="{0AB44697-05F3-4480-A2D6-F05A8E116208}"/>
    <cellStyle name="Millares 9 5 4 2 3" xfId="14959" xr:uid="{2166CDF7-8AA0-42B0-BF56-3023E9DF0090}"/>
    <cellStyle name="Millares 9 5 4 2 3 2" xfId="49969" xr:uid="{6F11B6DD-5F3A-4E3F-9F49-146AFFB5009F}"/>
    <cellStyle name="Millares 9 5 4 2 3 3" xfId="32464" xr:uid="{2B64CFFF-9615-4C07-A10C-49F30FF6DC8D}"/>
    <cellStyle name="Millares 9 5 4 2 4" xfId="41217" xr:uid="{AD036F80-3735-4ECB-B638-217804CB4FFF}"/>
    <cellStyle name="Millares 9 5 4 2 5" xfId="23712" xr:uid="{2B67A043-5809-4B07-BD36-24912DCEAFD6}"/>
    <cellStyle name="Millares 9 5 4 3" xfId="8394" xr:uid="{00000000-0005-0000-0000-0000A81F0000}"/>
    <cellStyle name="Millares 9 5 4 3 2" xfId="17147" xr:uid="{DE5CBB99-FF47-41E2-B011-2E96B7994A26}"/>
    <cellStyle name="Millares 9 5 4 3 2 2" xfId="52157" xr:uid="{A043A36D-3B91-4CA9-9551-E84686D50BDA}"/>
    <cellStyle name="Millares 9 5 4 3 2 3" xfId="34652" xr:uid="{33A4B3FD-8F07-41BD-89E6-FCDC4F961A93}"/>
    <cellStyle name="Millares 9 5 4 3 3" xfId="43405" xr:uid="{429DEA2C-116C-42D8-BE0D-2EA22C2ECA1D}"/>
    <cellStyle name="Millares 9 5 4 3 4" xfId="25900" xr:uid="{1A700BD3-0623-4B7F-8A5D-F7EC2A357ACA}"/>
    <cellStyle name="Millares 9 5 4 4" xfId="12771" xr:uid="{D90F0395-561E-4781-8C5E-C76854D0F090}"/>
    <cellStyle name="Millares 9 5 4 4 2" xfId="47781" xr:uid="{941292F6-3089-4DFD-893D-72D48A1A0064}"/>
    <cellStyle name="Millares 9 5 4 4 3" xfId="30276" xr:uid="{5EB3292E-1109-4393-987D-423378EFE4C1}"/>
    <cellStyle name="Millares 9 5 4 5" xfId="39029" xr:uid="{73E24234-88DA-434D-A912-2F13711FA6A3}"/>
    <cellStyle name="Millares 9 5 4 6" xfId="21524" xr:uid="{55ED8061-0A4C-478D-B4D1-C935FC0898C2}"/>
    <cellStyle name="Millares 9 5 5" xfId="5111" xr:uid="{00000000-0005-0000-0000-0000A91F0000}"/>
    <cellStyle name="Millares 9 5 5 2" xfId="9488" xr:uid="{00000000-0005-0000-0000-0000AA1F0000}"/>
    <cellStyle name="Millares 9 5 5 2 2" xfId="18241" xr:uid="{7418A523-2F8A-4AB9-9F45-57780215CFED}"/>
    <cellStyle name="Millares 9 5 5 2 2 2" xfId="53251" xr:uid="{55AF0CCF-C91C-4C51-924D-FE0350E24242}"/>
    <cellStyle name="Millares 9 5 5 2 2 3" xfId="35746" xr:uid="{4C30B962-5F85-4C7E-97D8-EBA90A018561}"/>
    <cellStyle name="Millares 9 5 5 2 3" xfId="44499" xr:uid="{BD633DF6-2E43-4F0C-8C49-71C4CF411756}"/>
    <cellStyle name="Millares 9 5 5 2 4" xfId="26994" xr:uid="{BFA38C96-3CDE-491B-A9E3-6ACCD620E797}"/>
    <cellStyle name="Millares 9 5 5 3" xfId="13865" xr:uid="{70AC75C2-054F-49A7-9142-3C2AFB14F4C8}"/>
    <cellStyle name="Millares 9 5 5 3 2" xfId="48875" xr:uid="{12470023-5079-4C5A-A87B-16718C6DD9AC}"/>
    <cellStyle name="Millares 9 5 5 3 3" xfId="31370" xr:uid="{F17C45B1-F168-4F1E-97A0-C239AD12C72F}"/>
    <cellStyle name="Millares 9 5 5 4" xfId="40123" xr:uid="{D4F5FA72-0463-4530-AE9C-5ECB75DA0956}"/>
    <cellStyle name="Millares 9 5 5 5" xfId="22618" xr:uid="{344DAF69-E108-45D2-9BCA-9824846FB8C8}"/>
    <cellStyle name="Millares 9 5 6" xfId="7300" xr:uid="{00000000-0005-0000-0000-0000AB1F0000}"/>
    <cellStyle name="Millares 9 5 6 2" xfId="16053" xr:uid="{66794B4A-ABF2-47C0-A08D-DD6EEDCB977E}"/>
    <cellStyle name="Millares 9 5 6 2 2" xfId="51063" xr:uid="{C9400D8F-B272-44B7-80BC-81F32BB22B29}"/>
    <cellStyle name="Millares 9 5 6 2 3" xfId="33558" xr:uid="{4F71F950-6EB2-4B56-8FCD-390A996AEB84}"/>
    <cellStyle name="Millares 9 5 6 3" xfId="42311" xr:uid="{7D51FCE5-FB48-44DC-AE3E-9856E8E09C35}"/>
    <cellStyle name="Millares 9 5 6 4" xfId="24806" xr:uid="{3C51F1E7-BE9A-4B1C-A9CB-49F4CC4D4D8B}"/>
    <cellStyle name="Millares 9 5 7" xfId="11677" xr:uid="{7819074A-07F1-402F-AF25-28ADF281056A}"/>
    <cellStyle name="Millares 9 5 7 2" xfId="46687" xr:uid="{376E853E-59B8-4CF6-B940-52DEF6C22537}"/>
    <cellStyle name="Millares 9 5 7 3" xfId="29182" xr:uid="{91C42C8A-52D8-4C9A-A57E-6F3AC4D37C88}"/>
    <cellStyle name="Millares 9 5 8" xfId="37935" xr:uid="{07A6D352-53BC-409F-8689-5B926DCE4B35}"/>
    <cellStyle name="Millares 9 5 9" xfId="20430" xr:uid="{D95BFF7C-742F-4814-BB8C-37E098458634}"/>
    <cellStyle name="Millares 9 6" xfId="3139" xr:uid="{00000000-0005-0000-0000-0000AC1F0000}"/>
    <cellStyle name="Millares 9 6 2" xfId="3693" xr:uid="{00000000-0005-0000-0000-0000AD1F0000}"/>
    <cellStyle name="Millares 9 6 2 2" xfId="4789" xr:uid="{00000000-0005-0000-0000-0000AE1F0000}"/>
    <cellStyle name="Millares 9 6 2 2 2" xfId="6978" xr:uid="{00000000-0005-0000-0000-0000AF1F0000}"/>
    <cellStyle name="Millares 9 6 2 2 2 2" xfId="11355" xr:uid="{00000000-0005-0000-0000-0000B01F0000}"/>
    <cellStyle name="Millares 9 6 2 2 2 2 2" xfId="20108" xr:uid="{A3CB4281-F294-489D-BD5E-04BAD21EDFFD}"/>
    <cellStyle name="Millares 9 6 2 2 2 2 2 2" xfId="55118" xr:uid="{363B71D9-2400-4BA8-BA3F-9167F5411B4C}"/>
    <cellStyle name="Millares 9 6 2 2 2 2 2 3" xfId="37613" xr:uid="{DC144BDF-FC92-4C08-A47C-854BDD230985}"/>
    <cellStyle name="Millares 9 6 2 2 2 2 3" xfId="46366" xr:uid="{322A3CE1-8E78-4967-9DED-AE00C39AE1AB}"/>
    <cellStyle name="Millares 9 6 2 2 2 2 4" xfId="28861" xr:uid="{E3E8A469-159B-487B-9C8A-4A46DCAC08AD}"/>
    <cellStyle name="Millares 9 6 2 2 2 3" xfId="15732" xr:uid="{35529873-1957-4645-BBEB-47EB793720FD}"/>
    <cellStyle name="Millares 9 6 2 2 2 3 2" xfId="50742" xr:uid="{C8778B67-C67D-4BF7-8213-08FEF544ACD2}"/>
    <cellStyle name="Millares 9 6 2 2 2 3 3" xfId="33237" xr:uid="{7CA705C6-0FCC-44EF-9D2D-418DF6E0CF0C}"/>
    <cellStyle name="Millares 9 6 2 2 2 4" xfId="41990" xr:uid="{FE7735E7-CDA9-468B-8553-BE1A28A75DBE}"/>
    <cellStyle name="Millares 9 6 2 2 2 5" xfId="24485" xr:uid="{05552EEB-659C-4619-BC59-BC1530870918}"/>
    <cellStyle name="Millares 9 6 2 2 3" xfId="9167" xr:uid="{00000000-0005-0000-0000-0000B11F0000}"/>
    <cellStyle name="Millares 9 6 2 2 3 2" xfId="17920" xr:uid="{9CF224CF-FCF3-4756-B0F1-8778653B1DA5}"/>
    <cellStyle name="Millares 9 6 2 2 3 2 2" xfId="52930" xr:uid="{C64F574B-0175-4C73-B972-ED85CBAE38A2}"/>
    <cellStyle name="Millares 9 6 2 2 3 2 3" xfId="35425" xr:uid="{B67FE828-5D82-4ACC-93F4-88400034777A}"/>
    <cellStyle name="Millares 9 6 2 2 3 3" xfId="44178" xr:uid="{CDDF7BF6-30BC-4C82-8196-46AA911C3193}"/>
    <cellStyle name="Millares 9 6 2 2 3 4" xfId="26673" xr:uid="{B6C8608F-2313-49B5-BD01-0D37F7DEF55C}"/>
    <cellStyle name="Millares 9 6 2 2 4" xfId="13544" xr:uid="{58E59CFF-7B6D-44F0-B806-5862748766CF}"/>
    <cellStyle name="Millares 9 6 2 2 4 2" xfId="48554" xr:uid="{30C3C2F0-12CF-4342-8AB9-69DE9CB16A26}"/>
    <cellStyle name="Millares 9 6 2 2 4 3" xfId="31049" xr:uid="{35309334-B1C7-4E13-9E12-C13FEE4FB286}"/>
    <cellStyle name="Millares 9 6 2 2 5" xfId="39802" xr:uid="{7374C4A1-FF89-47C8-AC35-64AD3171A6C9}"/>
    <cellStyle name="Millares 9 6 2 2 6" xfId="22297" xr:uid="{02277AE0-F645-40EA-BB38-5F667E72ED66}"/>
    <cellStyle name="Millares 9 6 2 3" xfId="5884" xr:uid="{00000000-0005-0000-0000-0000B21F0000}"/>
    <cellStyle name="Millares 9 6 2 3 2" xfId="10261" xr:uid="{00000000-0005-0000-0000-0000B31F0000}"/>
    <cellStyle name="Millares 9 6 2 3 2 2" xfId="19014" xr:uid="{98545607-711F-4A5C-8139-D26EDDB75CBB}"/>
    <cellStyle name="Millares 9 6 2 3 2 2 2" xfId="54024" xr:uid="{D1B71FE0-8198-4FBB-B7C4-DC9F611F6094}"/>
    <cellStyle name="Millares 9 6 2 3 2 2 3" xfId="36519" xr:uid="{92072C3E-8CC5-4776-B805-303FF9B28EAE}"/>
    <cellStyle name="Millares 9 6 2 3 2 3" xfId="45272" xr:uid="{4C265CCA-D18A-4FBD-A0AD-86CE73C70C21}"/>
    <cellStyle name="Millares 9 6 2 3 2 4" xfId="27767" xr:uid="{2B6CEE7C-3CDC-499E-874D-44F3A2B56736}"/>
    <cellStyle name="Millares 9 6 2 3 3" xfId="14638" xr:uid="{D453496F-A497-4E2C-A085-1B21D0F05ECB}"/>
    <cellStyle name="Millares 9 6 2 3 3 2" xfId="49648" xr:uid="{EF353EF2-3C92-410F-BC96-C9669F4CD700}"/>
    <cellStyle name="Millares 9 6 2 3 3 3" xfId="32143" xr:uid="{7F9C458A-CEBB-45B7-BDC6-E00CCDC973FF}"/>
    <cellStyle name="Millares 9 6 2 3 4" xfId="40896" xr:uid="{70D90233-E18E-4581-9986-A529161BDF08}"/>
    <cellStyle name="Millares 9 6 2 3 5" xfId="23391" xr:uid="{5D8882FE-58A1-4281-A083-9C20B5B59779}"/>
    <cellStyle name="Millares 9 6 2 4" xfId="8073" xr:uid="{00000000-0005-0000-0000-0000B41F0000}"/>
    <cellStyle name="Millares 9 6 2 4 2" xfId="16826" xr:uid="{2AA571D0-9F59-4F47-90CE-0E2C9356D5CF}"/>
    <cellStyle name="Millares 9 6 2 4 2 2" xfId="51836" xr:uid="{5D013EE1-2FEB-4E1D-9FAE-FF20C4E207B8}"/>
    <cellStyle name="Millares 9 6 2 4 2 3" xfId="34331" xr:uid="{C5D124FE-34C3-4244-BA58-DDF1B338A04F}"/>
    <cellStyle name="Millares 9 6 2 4 3" xfId="43084" xr:uid="{1BB23F85-1387-4D5A-B57F-3266155E3EE2}"/>
    <cellStyle name="Millares 9 6 2 4 4" xfId="25579" xr:uid="{9A74FD35-4A8A-41BA-AFEF-A3CAFFC26411}"/>
    <cellStyle name="Millares 9 6 2 5" xfId="12450" xr:uid="{C6355F95-0D6F-4AC8-9C92-EFCB8A5AC9C5}"/>
    <cellStyle name="Millares 9 6 2 5 2" xfId="47460" xr:uid="{AB618F4D-2B30-4DBF-979B-9D29EE739380}"/>
    <cellStyle name="Millares 9 6 2 5 3" xfId="29955" xr:uid="{A092C31E-6A70-4446-985F-A89BE09FAD21}"/>
    <cellStyle name="Millares 9 6 2 6" xfId="38708" xr:uid="{FFC59557-01A2-43DE-B916-E782BE94FD84}"/>
    <cellStyle name="Millares 9 6 2 7" xfId="21203" xr:uid="{99063972-46CE-4B76-9AC2-FFD0C1294AF3}"/>
    <cellStyle name="Millares 9 6 3" xfId="4241" xr:uid="{00000000-0005-0000-0000-0000B51F0000}"/>
    <cellStyle name="Millares 9 6 3 2" xfId="6430" xr:uid="{00000000-0005-0000-0000-0000B61F0000}"/>
    <cellStyle name="Millares 9 6 3 2 2" xfId="10807" xr:uid="{00000000-0005-0000-0000-0000B71F0000}"/>
    <cellStyle name="Millares 9 6 3 2 2 2" xfId="19560" xr:uid="{053DA552-8DD1-4D6C-B015-E1EEF2F5BA57}"/>
    <cellStyle name="Millares 9 6 3 2 2 2 2" xfId="54570" xr:uid="{B35CEE98-DF1D-49F5-BE75-02AA20602CCF}"/>
    <cellStyle name="Millares 9 6 3 2 2 2 3" xfId="37065" xr:uid="{600FE08F-43F8-4367-8BF3-A323F961E01D}"/>
    <cellStyle name="Millares 9 6 3 2 2 3" xfId="45818" xr:uid="{8205D95C-5293-4801-9134-B3C29BB15E15}"/>
    <cellStyle name="Millares 9 6 3 2 2 4" xfId="28313" xr:uid="{543684B0-D2CB-4FAA-9542-2B7ECF4EA91B}"/>
    <cellStyle name="Millares 9 6 3 2 3" xfId="15184" xr:uid="{34D99DD3-EFB2-45DC-9CBA-7C21A70830A0}"/>
    <cellStyle name="Millares 9 6 3 2 3 2" xfId="50194" xr:uid="{93C077A6-83E0-4197-AD57-7CE2CD769792}"/>
    <cellStyle name="Millares 9 6 3 2 3 3" xfId="32689" xr:uid="{44E6AB7B-50E7-425B-86C2-93F3E7ACC100}"/>
    <cellStyle name="Millares 9 6 3 2 4" xfId="41442" xr:uid="{B4E83C9D-27CC-46E7-9450-CAD7531E4992}"/>
    <cellStyle name="Millares 9 6 3 2 5" xfId="23937" xr:uid="{6257D26F-E01F-462D-91CB-70F7D3DA81D2}"/>
    <cellStyle name="Millares 9 6 3 3" xfId="8619" xr:uid="{00000000-0005-0000-0000-0000B81F0000}"/>
    <cellStyle name="Millares 9 6 3 3 2" xfId="17372" xr:uid="{96E6F60C-D03A-4478-B76E-4B10AAA2516C}"/>
    <cellStyle name="Millares 9 6 3 3 2 2" xfId="52382" xr:uid="{0B471556-38AD-4F8D-B865-02F55E414D86}"/>
    <cellStyle name="Millares 9 6 3 3 2 3" xfId="34877" xr:uid="{57AE394C-E397-42C8-A8CD-8539380B3FC8}"/>
    <cellStyle name="Millares 9 6 3 3 3" xfId="43630" xr:uid="{16FA89A2-A336-4DE2-92D3-F759E7EA6FB6}"/>
    <cellStyle name="Millares 9 6 3 3 4" xfId="26125" xr:uid="{21ABAC0E-D4C6-4BB8-BCE2-EABEB270D083}"/>
    <cellStyle name="Millares 9 6 3 4" xfId="12996" xr:uid="{E86B3D06-EF62-41CF-95B2-F247144ABF8F}"/>
    <cellStyle name="Millares 9 6 3 4 2" xfId="48006" xr:uid="{3F4367CD-DCE5-4C28-B55D-CBEA1AE09F60}"/>
    <cellStyle name="Millares 9 6 3 4 3" xfId="30501" xr:uid="{6ECDD695-D269-4B03-9A46-CD3AD62931BC}"/>
    <cellStyle name="Millares 9 6 3 5" xfId="39254" xr:uid="{93868A96-5923-45CE-B9FC-FE6952C7185A}"/>
    <cellStyle name="Millares 9 6 3 6" xfId="21749" xr:uid="{56026014-716C-4524-A348-4F70425D47BD}"/>
    <cellStyle name="Millares 9 6 4" xfId="5336" xr:uid="{00000000-0005-0000-0000-0000B91F0000}"/>
    <cellStyle name="Millares 9 6 4 2" xfId="9713" xr:uid="{00000000-0005-0000-0000-0000BA1F0000}"/>
    <cellStyle name="Millares 9 6 4 2 2" xfId="18466" xr:uid="{6638E081-4611-4576-9B25-DB05E94BAC87}"/>
    <cellStyle name="Millares 9 6 4 2 2 2" xfId="53476" xr:uid="{A432F97B-4C8E-4C47-823F-49763C856EF2}"/>
    <cellStyle name="Millares 9 6 4 2 2 3" xfId="35971" xr:uid="{106B2084-3A02-4459-A0B3-56C85199EE26}"/>
    <cellStyle name="Millares 9 6 4 2 3" xfId="44724" xr:uid="{5A4A492E-FC6B-48E8-BCE8-ABC3B20F52A5}"/>
    <cellStyle name="Millares 9 6 4 2 4" xfId="27219" xr:uid="{5794C167-D360-4A2C-A040-29EC12BFA23C}"/>
    <cellStyle name="Millares 9 6 4 3" xfId="14090" xr:uid="{35FDDE75-EF60-48BA-849D-0A53EA501E4E}"/>
    <cellStyle name="Millares 9 6 4 3 2" xfId="49100" xr:uid="{3FF21BDA-88EC-4417-91A4-50C9F61C361D}"/>
    <cellStyle name="Millares 9 6 4 3 3" xfId="31595" xr:uid="{2D3C06B6-84AF-42C4-8E68-B3B3C8AF9F9E}"/>
    <cellStyle name="Millares 9 6 4 4" xfId="40348" xr:uid="{121BF984-79EC-4208-8CEC-DC9DCD31916A}"/>
    <cellStyle name="Millares 9 6 4 5" xfId="22843" xr:uid="{9AB81506-F5B9-411E-BFF9-357D994D566E}"/>
    <cellStyle name="Millares 9 6 5" xfId="7525" xr:uid="{00000000-0005-0000-0000-0000BB1F0000}"/>
    <cellStyle name="Millares 9 6 5 2" xfId="16278" xr:uid="{5EC9470B-F402-4244-96B6-CD8B2FAA6DC2}"/>
    <cellStyle name="Millares 9 6 5 2 2" xfId="51288" xr:uid="{56BF81B7-0075-4AF7-9C5B-D1E29E94F766}"/>
    <cellStyle name="Millares 9 6 5 2 3" xfId="33783" xr:uid="{85E3526F-342D-4DAE-AB36-D0ECA507A3C3}"/>
    <cellStyle name="Millares 9 6 5 3" xfId="42536" xr:uid="{034FA395-04C6-49B7-B400-F4D602680342}"/>
    <cellStyle name="Millares 9 6 5 4" xfId="25031" xr:uid="{007A3B92-048D-4749-9D12-CA155152C255}"/>
    <cellStyle name="Millares 9 6 6" xfId="11902" xr:uid="{3EAD9774-9379-4CA1-8A04-66E2A6FF7049}"/>
    <cellStyle name="Millares 9 6 6 2" xfId="46912" xr:uid="{2AF4750C-683F-4391-BCA9-8EBEA31E9DC9}"/>
    <cellStyle name="Millares 9 6 6 3" xfId="29407" xr:uid="{5BD349F8-8345-4833-86E7-18CCCB8FFB90}"/>
    <cellStyle name="Millares 9 6 7" xfId="38160" xr:uid="{5CDDCDB6-B539-4AE4-8FD0-1D25AAA036CC}"/>
    <cellStyle name="Millares 9 6 8" xfId="20655" xr:uid="{DCEE8B82-24C0-4A58-8A1C-20FE8E16305B}"/>
    <cellStyle name="Millares 9 7" xfId="3418" xr:uid="{00000000-0005-0000-0000-0000BC1F0000}"/>
    <cellStyle name="Millares 9 7 2" xfId="4515" xr:uid="{00000000-0005-0000-0000-0000BD1F0000}"/>
    <cellStyle name="Millares 9 7 2 2" xfId="6704" xr:uid="{00000000-0005-0000-0000-0000BE1F0000}"/>
    <cellStyle name="Millares 9 7 2 2 2" xfId="11081" xr:uid="{00000000-0005-0000-0000-0000BF1F0000}"/>
    <cellStyle name="Millares 9 7 2 2 2 2" xfId="19834" xr:uid="{41CEBE25-F550-46C9-80B8-59933E52D812}"/>
    <cellStyle name="Millares 9 7 2 2 2 2 2" xfId="54844" xr:uid="{69655AC2-4DDF-42AF-ADC2-BE2583154DD9}"/>
    <cellStyle name="Millares 9 7 2 2 2 2 3" xfId="37339" xr:uid="{FE09DD35-3D10-4D9E-B781-EBA985D4185E}"/>
    <cellStyle name="Millares 9 7 2 2 2 3" xfId="46092" xr:uid="{1279E80E-330B-412C-A4E7-53D7A915C3FC}"/>
    <cellStyle name="Millares 9 7 2 2 2 4" xfId="28587" xr:uid="{C2D5AC0C-55BF-43E2-A9EC-0DE931FD5D8F}"/>
    <cellStyle name="Millares 9 7 2 2 3" xfId="15458" xr:uid="{98359544-5138-4E8C-A25B-26B1ACE1F596}"/>
    <cellStyle name="Millares 9 7 2 2 3 2" xfId="50468" xr:uid="{764758D6-4DA0-43A1-B3CE-FC48B9C48034}"/>
    <cellStyle name="Millares 9 7 2 2 3 3" xfId="32963" xr:uid="{4B12BAAE-8709-4284-87B1-777B3755D140}"/>
    <cellStyle name="Millares 9 7 2 2 4" xfId="41716" xr:uid="{FA74F1AA-3DF3-451F-A9EE-6A76F1595E57}"/>
    <cellStyle name="Millares 9 7 2 2 5" xfId="24211" xr:uid="{37837E28-F100-41C7-BC44-EC1ACE15B378}"/>
    <cellStyle name="Millares 9 7 2 3" xfId="8893" xr:uid="{00000000-0005-0000-0000-0000C01F0000}"/>
    <cellStyle name="Millares 9 7 2 3 2" xfId="17646" xr:uid="{2D169C81-960B-453B-A51D-93FAD2733191}"/>
    <cellStyle name="Millares 9 7 2 3 2 2" xfId="52656" xr:uid="{57910CE3-C49E-4C7C-9D27-6B78F9F49AB1}"/>
    <cellStyle name="Millares 9 7 2 3 2 3" xfId="35151" xr:uid="{88EFF81B-01B4-4F8F-8B3F-738B2952CBC6}"/>
    <cellStyle name="Millares 9 7 2 3 3" xfId="43904" xr:uid="{66B36CB9-6866-470B-8575-B4C5C0336D08}"/>
    <cellStyle name="Millares 9 7 2 3 4" xfId="26399" xr:uid="{2EC09F86-B56D-4753-A4A4-560CEC0B7D26}"/>
    <cellStyle name="Millares 9 7 2 4" xfId="13270" xr:uid="{B3FFE9A3-067E-441C-A613-E57D80CDDD50}"/>
    <cellStyle name="Millares 9 7 2 4 2" xfId="48280" xr:uid="{5D14F674-5C24-425C-B912-F70D42973A27}"/>
    <cellStyle name="Millares 9 7 2 4 3" xfId="30775" xr:uid="{D83C88C6-07F2-45DC-B91C-06785EA50C52}"/>
    <cellStyle name="Millares 9 7 2 5" xfId="39528" xr:uid="{51220129-63B2-4FF4-90C3-62355B3E5514}"/>
    <cellStyle name="Millares 9 7 2 6" xfId="22023" xr:uid="{796D7E4B-4062-4569-821B-42FC948C71A8}"/>
    <cellStyle name="Millares 9 7 3" xfId="5610" xr:uid="{00000000-0005-0000-0000-0000C11F0000}"/>
    <cellStyle name="Millares 9 7 3 2" xfId="9987" xr:uid="{00000000-0005-0000-0000-0000C21F0000}"/>
    <cellStyle name="Millares 9 7 3 2 2" xfId="18740" xr:uid="{F2BF1745-3A10-4228-919F-50319FE59DCE}"/>
    <cellStyle name="Millares 9 7 3 2 2 2" xfId="53750" xr:uid="{0CD853E4-CF08-401B-BF0C-3D40B472035D}"/>
    <cellStyle name="Millares 9 7 3 2 2 3" xfId="36245" xr:uid="{8B2E4D21-D5C0-4A91-98C9-76121481140F}"/>
    <cellStyle name="Millares 9 7 3 2 3" xfId="44998" xr:uid="{51F2BBED-D2D2-4E3A-82C3-DA15ACDB3C24}"/>
    <cellStyle name="Millares 9 7 3 2 4" xfId="27493" xr:uid="{D94E5987-3DEE-46F1-A5E4-F57FDDDF1CAA}"/>
    <cellStyle name="Millares 9 7 3 3" xfId="14364" xr:uid="{D4B5FFAF-152A-4953-BD1A-BE90B4ECD100}"/>
    <cellStyle name="Millares 9 7 3 3 2" xfId="49374" xr:uid="{C24B3F4B-9B1B-4600-B9E2-33C7B85A1EF1}"/>
    <cellStyle name="Millares 9 7 3 3 3" xfId="31869" xr:uid="{35CE3533-6F50-47FD-877B-C6A046E2EF77}"/>
    <cellStyle name="Millares 9 7 3 4" xfId="40622" xr:uid="{2BFC30B2-6F36-4EE0-87E8-4F9E2E92F464}"/>
    <cellStyle name="Millares 9 7 3 5" xfId="23117" xr:uid="{071671EA-3F43-42BD-92B9-627FD3DC25D9}"/>
    <cellStyle name="Millares 9 7 4" xfId="7799" xr:uid="{00000000-0005-0000-0000-0000C31F0000}"/>
    <cellStyle name="Millares 9 7 4 2" xfId="16552" xr:uid="{38419C51-91F2-42FD-AA9C-6838EC211F14}"/>
    <cellStyle name="Millares 9 7 4 2 2" xfId="51562" xr:uid="{1DA04802-B9E1-4719-BAC0-E647F8D12602}"/>
    <cellStyle name="Millares 9 7 4 2 3" xfId="34057" xr:uid="{3B50E591-1B0C-4CE3-9C85-E7635800E8CF}"/>
    <cellStyle name="Millares 9 7 4 3" xfId="42810" xr:uid="{8BC1501C-36B8-4EB0-81FB-1369F20ECEB3}"/>
    <cellStyle name="Millares 9 7 4 4" xfId="25305" xr:uid="{B8A1511C-783E-4825-83A1-3010F04C0BAA}"/>
    <cellStyle name="Millares 9 7 5" xfId="12176" xr:uid="{69EDF737-4714-4C36-8BB7-8A45DA986FB6}"/>
    <cellStyle name="Millares 9 7 5 2" xfId="47186" xr:uid="{8DF17AA6-ECD5-46EC-AB34-12CE066484BD}"/>
    <cellStyle name="Millares 9 7 5 3" xfId="29681" xr:uid="{2A736C9A-D5B5-4E99-991A-F45F4ADE9279}"/>
    <cellStyle name="Millares 9 7 6" xfId="38434" xr:uid="{A1CAC06A-B794-4DBF-867F-20E9E449223B}"/>
    <cellStyle name="Millares 9 7 7" xfId="20929" xr:uid="{956EF0CF-35B3-40DB-A660-602DD4F90206}"/>
    <cellStyle name="Millares 9 8" xfId="3968" xr:uid="{00000000-0005-0000-0000-0000C41F0000}"/>
    <cellStyle name="Millares 9 8 2" xfId="6157" xr:uid="{00000000-0005-0000-0000-0000C51F0000}"/>
    <cellStyle name="Millares 9 8 2 2" xfId="10534" xr:uid="{00000000-0005-0000-0000-0000C61F0000}"/>
    <cellStyle name="Millares 9 8 2 2 2" xfId="19287" xr:uid="{57060146-FA16-4B8F-A62C-5779EF9703C7}"/>
    <cellStyle name="Millares 9 8 2 2 2 2" xfId="54297" xr:uid="{728D6EA0-AC4C-4C98-A614-902D8E7287BA}"/>
    <cellStyle name="Millares 9 8 2 2 2 3" xfId="36792" xr:uid="{386EB425-21C9-47BF-B2A7-48C1B77B84D6}"/>
    <cellStyle name="Millares 9 8 2 2 3" xfId="45545" xr:uid="{9BF22D16-EF10-465E-884C-8AF8D51A77CF}"/>
    <cellStyle name="Millares 9 8 2 2 4" xfId="28040" xr:uid="{A8405303-5AC7-4FD3-8A06-AD4547BA6293}"/>
    <cellStyle name="Millares 9 8 2 3" xfId="14911" xr:uid="{0CCCC947-45C0-4FC2-AF3C-222253F2245C}"/>
    <cellStyle name="Millares 9 8 2 3 2" xfId="49921" xr:uid="{D42AB7D8-403C-4911-89A9-9DEF10B11BEC}"/>
    <cellStyle name="Millares 9 8 2 3 3" xfId="32416" xr:uid="{09A197C1-C6C5-44FB-8BA0-6BD9668B98B8}"/>
    <cellStyle name="Millares 9 8 2 4" xfId="41169" xr:uid="{2F2DF4AE-5AA9-4AEF-8417-2E8796A01117}"/>
    <cellStyle name="Millares 9 8 2 5" xfId="23664" xr:uid="{19EF81E3-F752-4B81-BFC2-C17458A993E9}"/>
    <cellStyle name="Millares 9 8 3" xfId="8346" xr:uid="{00000000-0005-0000-0000-0000C71F0000}"/>
    <cellStyle name="Millares 9 8 3 2" xfId="17099" xr:uid="{F2139DD8-F165-424A-99EA-774BFA61EB0B}"/>
    <cellStyle name="Millares 9 8 3 2 2" xfId="52109" xr:uid="{D123CE06-CEDF-4CA9-BFDA-B1B5C5516AC4}"/>
    <cellStyle name="Millares 9 8 3 2 3" xfId="34604" xr:uid="{B14E971F-8365-4B24-9986-13416D5720DD}"/>
    <cellStyle name="Millares 9 8 3 3" xfId="43357" xr:uid="{4A350B76-0AFA-4F8B-A7FF-02E09272D8B9}"/>
    <cellStyle name="Millares 9 8 3 4" xfId="25852" xr:uid="{75C88685-6C19-470C-89D7-0621125692C6}"/>
    <cellStyle name="Millares 9 8 4" xfId="12723" xr:uid="{6F69E0B2-3FEC-45BA-A1E4-2621B5B2DD6F}"/>
    <cellStyle name="Millares 9 8 4 2" xfId="47733" xr:uid="{B825393F-8C4D-4DC0-A0F0-C71A0A258CAC}"/>
    <cellStyle name="Millares 9 8 4 3" xfId="30228" xr:uid="{9250A5BC-E574-4FBA-8078-D7D805E6D703}"/>
    <cellStyle name="Millares 9 8 5" xfId="38981" xr:uid="{1F1B6A53-AB69-40A8-B733-3B99C47B21C3}"/>
    <cellStyle name="Millares 9 8 6" xfId="21476" xr:uid="{6FB16366-5DB6-4B78-AAB2-40F186354F40}"/>
    <cellStyle name="Millares 9 9" xfId="5063" xr:uid="{00000000-0005-0000-0000-0000C81F0000}"/>
    <cellStyle name="Millares 9 9 2" xfId="9440" xr:uid="{00000000-0005-0000-0000-0000C91F0000}"/>
    <cellStyle name="Millares 9 9 2 2" xfId="18193" xr:uid="{71B6156B-568F-44B4-B034-48A3B9C1D8F9}"/>
    <cellStyle name="Millares 9 9 2 2 2" xfId="53203" xr:uid="{E45626D7-BAB1-4885-AB37-30212014E5FE}"/>
    <cellStyle name="Millares 9 9 2 2 3" xfId="35698" xr:uid="{122A7D58-E490-46FE-99DB-38594133F086}"/>
    <cellStyle name="Millares 9 9 2 3" xfId="44451" xr:uid="{6B5B5049-8BC5-4A2A-95FD-AE82E5294F1B}"/>
    <cellStyle name="Millares 9 9 2 4" xfId="26946" xr:uid="{ABDF12CB-BF83-4641-AA6A-0FB2845E878B}"/>
    <cellStyle name="Millares 9 9 3" xfId="13817" xr:uid="{5828156A-AE6C-482E-9BEE-0DFD3ED6EF9E}"/>
    <cellStyle name="Millares 9 9 3 2" xfId="48827" xr:uid="{D572498A-0DF0-4ECE-9805-236B2C6EAB6B}"/>
    <cellStyle name="Millares 9 9 3 3" xfId="31322" xr:uid="{7020BC85-47BA-4A52-95B8-4D016A934FC0}"/>
    <cellStyle name="Millares 9 9 4" xfId="40075" xr:uid="{E85738B5-A2B9-45CC-8793-3768CA6D5B24}"/>
    <cellStyle name="Millares 9 9 5" xfId="22570" xr:uid="{71774F0A-A096-4488-8DAA-9617F06E3157}"/>
    <cellStyle name="Moneda" xfId="9" builtinId="4"/>
    <cellStyle name="Moneda [0]" xfId="2865" builtinId="7"/>
    <cellStyle name="Moneda [0] 10" xfId="2916" xr:uid="{00000000-0005-0000-0000-0000CC1F0000}"/>
    <cellStyle name="Moneda [0] 10 10" xfId="20435" xr:uid="{A6807FF1-A570-406A-97AE-AE266DFFD979}"/>
    <cellStyle name="Moneda [0] 10 2" xfId="3030" xr:uid="{00000000-0005-0000-0000-0000CD1F0000}"/>
    <cellStyle name="Moneda [0] 10 2 2" xfId="3306" xr:uid="{00000000-0005-0000-0000-0000CE1F0000}"/>
    <cellStyle name="Moneda [0] 10 2 2 2" xfId="3859" xr:uid="{00000000-0005-0000-0000-0000CF1F0000}"/>
    <cellStyle name="Moneda [0] 10 2 2 2 2" xfId="4955" xr:uid="{00000000-0005-0000-0000-0000D01F0000}"/>
    <cellStyle name="Moneda [0] 10 2 2 2 2 2" xfId="7144" xr:uid="{00000000-0005-0000-0000-0000D11F0000}"/>
    <cellStyle name="Moneda [0] 10 2 2 2 2 2 2" xfId="11521" xr:uid="{00000000-0005-0000-0000-0000D21F0000}"/>
    <cellStyle name="Moneda [0] 10 2 2 2 2 2 2 2" xfId="20274" xr:uid="{1A5C3AC2-4F4A-4630-980B-B72BDFAF9B8A}"/>
    <cellStyle name="Moneda [0] 10 2 2 2 2 2 2 2 2" xfId="55284" xr:uid="{F4BE74CA-7969-4219-B7EA-BAF685B8B277}"/>
    <cellStyle name="Moneda [0] 10 2 2 2 2 2 2 2 3" xfId="37779" xr:uid="{AE964BCC-FB9F-4B61-8D1A-B08CAF3F093C}"/>
    <cellStyle name="Moneda [0] 10 2 2 2 2 2 2 3" xfId="46532" xr:uid="{8505E9C0-E772-4242-B192-26771A3497DF}"/>
    <cellStyle name="Moneda [0] 10 2 2 2 2 2 2 4" xfId="29027" xr:uid="{491BF4A5-9011-4DB4-9245-7E3486CF1B76}"/>
    <cellStyle name="Moneda [0] 10 2 2 2 2 2 3" xfId="15898" xr:uid="{80C9FF09-6303-4BEC-A1DC-8A07145F82FB}"/>
    <cellStyle name="Moneda [0] 10 2 2 2 2 2 3 2" xfId="50908" xr:uid="{A14DF6D9-D924-4F01-9B57-CE75B595E2B2}"/>
    <cellStyle name="Moneda [0] 10 2 2 2 2 2 3 3" xfId="33403" xr:uid="{E09626EE-0122-4869-A89C-DBD21C657883}"/>
    <cellStyle name="Moneda [0] 10 2 2 2 2 2 4" xfId="42156" xr:uid="{5084779B-D0C3-44F8-8FF2-386679159A69}"/>
    <cellStyle name="Moneda [0] 10 2 2 2 2 2 5" xfId="24651" xr:uid="{92F2B748-193C-4A2C-8627-780A024CEA2E}"/>
    <cellStyle name="Moneda [0] 10 2 2 2 2 3" xfId="9333" xr:uid="{00000000-0005-0000-0000-0000D31F0000}"/>
    <cellStyle name="Moneda [0] 10 2 2 2 2 3 2" xfId="18086" xr:uid="{BA27A21C-3B5D-42B9-83AF-1E8A100552EE}"/>
    <cellStyle name="Moneda [0] 10 2 2 2 2 3 2 2" xfId="53096" xr:uid="{58BBF630-7BCB-4C10-8845-3B6B48AEC97C}"/>
    <cellStyle name="Moneda [0] 10 2 2 2 2 3 2 3" xfId="35591" xr:uid="{013DAB53-FB79-499A-963F-B76A0E6B8493}"/>
    <cellStyle name="Moneda [0] 10 2 2 2 2 3 3" xfId="44344" xr:uid="{F6FB2F03-903F-450A-A5AA-86F59FA860C9}"/>
    <cellStyle name="Moneda [0] 10 2 2 2 2 3 4" xfId="26839" xr:uid="{80A73D87-0174-4074-8B01-6BD17C8AC377}"/>
    <cellStyle name="Moneda [0] 10 2 2 2 2 4" xfId="13710" xr:uid="{E2D683F0-0FEC-4FE7-AF44-649B591913CC}"/>
    <cellStyle name="Moneda [0] 10 2 2 2 2 4 2" xfId="48720" xr:uid="{2FF7A66D-2391-4DF5-B1A4-DF7B936356A3}"/>
    <cellStyle name="Moneda [0] 10 2 2 2 2 4 3" xfId="31215" xr:uid="{E1D73C4C-0092-44D4-9D10-6CAD10055147}"/>
    <cellStyle name="Moneda [0] 10 2 2 2 2 5" xfId="39968" xr:uid="{395E7937-DE77-4869-BC07-9E6B07F4FA39}"/>
    <cellStyle name="Moneda [0] 10 2 2 2 2 6" xfId="22463" xr:uid="{3CC249C1-3C9A-4AB4-87D1-1A808DFFBCDD}"/>
    <cellStyle name="Moneda [0] 10 2 2 2 3" xfId="6050" xr:uid="{00000000-0005-0000-0000-0000D41F0000}"/>
    <cellStyle name="Moneda [0] 10 2 2 2 3 2" xfId="10427" xr:uid="{00000000-0005-0000-0000-0000D51F0000}"/>
    <cellStyle name="Moneda [0] 10 2 2 2 3 2 2" xfId="19180" xr:uid="{EAA500E0-7179-460E-98A0-0D00090A1B60}"/>
    <cellStyle name="Moneda [0] 10 2 2 2 3 2 2 2" xfId="54190" xr:uid="{A76257A8-65C4-450A-8D8D-529211C67D7B}"/>
    <cellStyle name="Moneda [0] 10 2 2 2 3 2 2 3" xfId="36685" xr:uid="{0844EEEA-25BC-40BC-BE4F-EE8BB0C18153}"/>
    <cellStyle name="Moneda [0] 10 2 2 2 3 2 3" xfId="45438" xr:uid="{63F4FABC-E8C1-49E4-A0B7-7F674B49ED06}"/>
    <cellStyle name="Moneda [0] 10 2 2 2 3 2 4" xfId="27933" xr:uid="{9A5C2B85-E892-49B0-A7EE-69C7646238ED}"/>
    <cellStyle name="Moneda [0] 10 2 2 2 3 3" xfId="14804" xr:uid="{3B6D59D6-29F3-4B0A-A91F-42BD50AB2535}"/>
    <cellStyle name="Moneda [0] 10 2 2 2 3 3 2" xfId="49814" xr:uid="{7454D79F-AE5D-45C9-A619-067952ECDB64}"/>
    <cellStyle name="Moneda [0] 10 2 2 2 3 3 3" xfId="32309" xr:uid="{0158A52D-77BC-4268-B284-D04C6B03CAED}"/>
    <cellStyle name="Moneda [0] 10 2 2 2 3 4" xfId="41062" xr:uid="{6AE348FA-5722-498E-A7BD-269D65BA7BAE}"/>
    <cellStyle name="Moneda [0] 10 2 2 2 3 5" xfId="23557" xr:uid="{B776FE3B-681B-4EC5-AFED-73ABA3E0914B}"/>
    <cellStyle name="Moneda [0] 10 2 2 2 4" xfId="8239" xr:uid="{00000000-0005-0000-0000-0000D61F0000}"/>
    <cellStyle name="Moneda [0] 10 2 2 2 4 2" xfId="16992" xr:uid="{D1DC7CE8-68FF-406D-98D2-A156D872D959}"/>
    <cellStyle name="Moneda [0] 10 2 2 2 4 2 2" xfId="52002" xr:uid="{E8DAB531-E022-41D9-82EA-CCA355152BF7}"/>
    <cellStyle name="Moneda [0] 10 2 2 2 4 2 3" xfId="34497" xr:uid="{24F28C09-F07E-4B42-BA6D-1AFCC26CD346}"/>
    <cellStyle name="Moneda [0] 10 2 2 2 4 3" xfId="43250" xr:uid="{A5629DAF-8511-4E72-B346-710C99CF28E7}"/>
    <cellStyle name="Moneda [0] 10 2 2 2 4 4" xfId="25745" xr:uid="{277609D0-6C7C-485B-9E40-E3E5BB4F9C57}"/>
    <cellStyle name="Moneda [0] 10 2 2 2 5" xfId="12616" xr:uid="{5C616A34-0A63-493C-B790-37B79964623E}"/>
    <cellStyle name="Moneda [0] 10 2 2 2 5 2" xfId="47626" xr:uid="{8C72CD9D-021A-4508-9983-1E7BC8F6D52C}"/>
    <cellStyle name="Moneda [0] 10 2 2 2 5 3" xfId="30121" xr:uid="{3177B0D2-5AC2-46F7-9FDA-5772E8BC916C}"/>
    <cellStyle name="Moneda [0] 10 2 2 2 6" xfId="38874" xr:uid="{14BC8AE2-44C7-477F-911F-6F21E94DE005}"/>
    <cellStyle name="Moneda [0] 10 2 2 2 7" xfId="21369" xr:uid="{335C7BA6-D209-43C0-BBF9-58DD658874A9}"/>
    <cellStyle name="Moneda [0] 10 2 2 3" xfId="4407" xr:uid="{00000000-0005-0000-0000-0000D71F0000}"/>
    <cellStyle name="Moneda [0] 10 2 2 3 2" xfId="6596" xr:uid="{00000000-0005-0000-0000-0000D81F0000}"/>
    <cellStyle name="Moneda [0] 10 2 2 3 2 2" xfId="10973" xr:uid="{00000000-0005-0000-0000-0000D91F0000}"/>
    <cellStyle name="Moneda [0] 10 2 2 3 2 2 2" xfId="19726" xr:uid="{83B119BB-0EF7-42EE-A2E4-7E6C9DC5FBB3}"/>
    <cellStyle name="Moneda [0] 10 2 2 3 2 2 2 2" xfId="54736" xr:uid="{9CE1FE71-34EB-4460-935B-5DFB55F3157C}"/>
    <cellStyle name="Moneda [0] 10 2 2 3 2 2 2 3" xfId="37231" xr:uid="{8ED5FC5A-82C8-483C-ADFE-EE5204BCD9FB}"/>
    <cellStyle name="Moneda [0] 10 2 2 3 2 2 3" xfId="45984" xr:uid="{A515EEE3-09ED-4A6A-9339-16836B962E82}"/>
    <cellStyle name="Moneda [0] 10 2 2 3 2 2 4" xfId="28479" xr:uid="{C41DA78D-00B5-4393-8C74-91F20C7C0227}"/>
    <cellStyle name="Moneda [0] 10 2 2 3 2 3" xfId="15350" xr:uid="{0F8BB97F-AEAF-434A-9CC7-A3F8687A36C8}"/>
    <cellStyle name="Moneda [0] 10 2 2 3 2 3 2" xfId="50360" xr:uid="{99F90709-102B-4428-9052-15FE3C3CD421}"/>
    <cellStyle name="Moneda [0] 10 2 2 3 2 3 3" xfId="32855" xr:uid="{0AC8B51F-683A-4F58-B301-3E0F14662528}"/>
    <cellStyle name="Moneda [0] 10 2 2 3 2 4" xfId="41608" xr:uid="{AE22BCB7-158B-4DC0-A8E7-2A307CD0B56B}"/>
    <cellStyle name="Moneda [0] 10 2 2 3 2 5" xfId="24103" xr:uid="{66A4E03B-C274-4F36-B8A7-BE2B4F094FED}"/>
    <cellStyle name="Moneda [0] 10 2 2 3 3" xfId="8785" xr:uid="{00000000-0005-0000-0000-0000DA1F0000}"/>
    <cellStyle name="Moneda [0] 10 2 2 3 3 2" xfId="17538" xr:uid="{9806411F-7877-4B95-AA16-5FFCB5BF2470}"/>
    <cellStyle name="Moneda [0] 10 2 2 3 3 2 2" xfId="52548" xr:uid="{23DAD656-7F33-4B3F-B9A8-E7F8D1C4A53F}"/>
    <cellStyle name="Moneda [0] 10 2 2 3 3 2 3" xfId="35043" xr:uid="{C617BF37-5BBC-4D86-BC84-938E3F953C0E}"/>
    <cellStyle name="Moneda [0] 10 2 2 3 3 3" xfId="43796" xr:uid="{A0D9C93D-3A07-426C-94E8-12A9D5A01E0A}"/>
    <cellStyle name="Moneda [0] 10 2 2 3 3 4" xfId="26291" xr:uid="{F3466A52-785F-4270-A388-E30E1561EF52}"/>
    <cellStyle name="Moneda [0] 10 2 2 3 4" xfId="13162" xr:uid="{14103274-E1CD-407B-BA12-998422599E20}"/>
    <cellStyle name="Moneda [0] 10 2 2 3 4 2" xfId="48172" xr:uid="{495D162E-711C-4381-8725-5C20FC7879D4}"/>
    <cellStyle name="Moneda [0] 10 2 2 3 4 3" xfId="30667" xr:uid="{77D4C1B9-F6AA-4740-9938-6DA09BF4ED57}"/>
    <cellStyle name="Moneda [0] 10 2 2 3 5" xfId="39420" xr:uid="{906808FD-17B9-4AAC-93D7-F7F6416EAD6F}"/>
    <cellStyle name="Moneda [0] 10 2 2 3 6" xfId="21915" xr:uid="{5EF5B57F-9459-4667-8032-0215B353D39B}"/>
    <cellStyle name="Moneda [0] 10 2 2 4" xfId="5502" xr:uid="{00000000-0005-0000-0000-0000DB1F0000}"/>
    <cellStyle name="Moneda [0] 10 2 2 4 2" xfId="9879" xr:uid="{00000000-0005-0000-0000-0000DC1F0000}"/>
    <cellStyle name="Moneda [0] 10 2 2 4 2 2" xfId="18632" xr:uid="{DC6AB798-6E03-4C55-A211-6E2FFF8F6AA8}"/>
    <cellStyle name="Moneda [0] 10 2 2 4 2 2 2" xfId="53642" xr:uid="{160761BE-59F2-49C3-AA5D-EDD95FB28616}"/>
    <cellStyle name="Moneda [0] 10 2 2 4 2 2 3" xfId="36137" xr:uid="{DC40465C-0720-461E-A2BC-04570AC3D90E}"/>
    <cellStyle name="Moneda [0] 10 2 2 4 2 3" xfId="44890" xr:uid="{13C8F903-ACEE-480E-B2A1-F11AB6DED0E2}"/>
    <cellStyle name="Moneda [0] 10 2 2 4 2 4" xfId="27385" xr:uid="{FA246A86-3741-42B8-B51B-15C5EF58EED1}"/>
    <cellStyle name="Moneda [0] 10 2 2 4 3" xfId="14256" xr:uid="{DC58F41F-D9A4-47E1-A0CC-243255438A4E}"/>
    <cellStyle name="Moneda [0] 10 2 2 4 3 2" xfId="49266" xr:uid="{7F8DA703-267A-4666-8E31-02FE8A0D9142}"/>
    <cellStyle name="Moneda [0] 10 2 2 4 3 3" xfId="31761" xr:uid="{EEE3B4AC-E7EF-4ED9-837F-05572F24C9B5}"/>
    <cellStyle name="Moneda [0] 10 2 2 4 4" xfId="40514" xr:uid="{E5A633E9-8787-4B14-AEEB-0AC5BD240CCE}"/>
    <cellStyle name="Moneda [0] 10 2 2 4 5" xfId="23009" xr:uid="{2B3418ED-E21E-4F49-B857-D9CEBF0D159D}"/>
    <cellStyle name="Moneda [0] 10 2 2 5" xfId="7691" xr:uid="{00000000-0005-0000-0000-0000DD1F0000}"/>
    <cellStyle name="Moneda [0] 10 2 2 5 2" xfId="16444" xr:uid="{68B2223D-66A6-4C1C-B316-4AE363A96D17}"/>
    <cellStyle name="Moneda [0] 10 2 2 5 2 2" xfId="51454" xr:uid="{3EE7D07E-1CA3-432F-A911-28BDE7E892E3}"/>
    <cellStyle name="Moneda [0] 10 2 2 5 2 3" xfId="33949" xr:uid="{0FDCA407-FE3F-44B3-AB28-52728C5EC44C}"/>
    <cellStyle name="Moneda [0] 10 2 2 5 3" xfId="42702" xr:uid="{DD90D461-68A2-4007-8FF2-853860B4EB1C}"/>
    <cellStyle name="Moneda [0] 10 2 2 5 4" xfId="25197" xr:uid="{13DB394E-3BBF-4F4B-BC5A-80E7139ABBA3}"/>
    <cellStyle name="Moneda [0] 10 2 2 6" xfId="12068" xr:uid="{DB7EC569-4CF4-4C22-94E0-15FAE71705FE}"/>
    <cellStyle name="Moneda [0] 10 2 2 6 2" xfId="47078" xr:uid="{A20EC100-8CCB-4B65-B6D7-5D7D13F9BA4C}"/>
    <cellStyle name="Moneda [0] 10 2 2 6 3" xfId="29573" xr:uid="{030FDD79-2B7D-46DC-A2C1-6FD9D310F0E8}"/>
    <cellStyle name="Moneda [0] 10 2 2 7" xfId="38326" xr:uid="{FA59F8ED-7388-4884-923F-39D0009285BC}"/>
    <cellStyle name="Moneda [0] 10 2 2 8" xfId="20821" xr:uid="{5F50DB4E-D4E8-4DB8-A464-35754A96CA32}"/>
    <cellStyle name="Moneda [0] 10 2 3" xfId="3585" xr:uid="{00000000-0005-0000-0000-0000DE1F0000}"/>
    <cellStyle name="Moneda [0] 10 2 3 2" xfId="4681" xr:uid="{00000000-0005-0000-0000-0000DF1F0000}"/>
    <cellStyle name="Moneda [0] 10 2 3 2 2" xfId="6870" xr:uid="{00000000-0005-0000-0000-0000E01F0000}"/>
    <cellStyle name="Moneda [0] 10 2 3 2 2 2" xfId="11247" xr:uid="{00000000-0005-0000-0000-0000E11F0000}"/>
    <cellStyle name="Moneda [0] 10 2 3 2 2 2 2" xfId="20000" xr:uid="{590A28FA-F905-4E2F-AD12-6688BCC624A4}"/>
    <cellStyle name="Moneda [0] 10 2 3 2 2 2 2 2" xfId="55010" xr:uid="{5B8C8210-A630-42B8-B0EE-3680EEBD82B3}"/>
    <cellStyle name="Moneda [0] 10 2 3 2 2 2 2 3" xfId="37505" xr:uid="{401FCAAF-00DB-4793-8FF1-14B9569CF5A3}"/>
    <cellStyle name="Moneda [0] 10 2 3 2 2 2 3" xfId="46258" xr:uid="{A376337B-9C2D-45E4-91ED-94845BA44858}"/>
    <cellStyle name="Moneda [0] 10 2 3 2 2 2 4" xfId="28753" xr:uid="{4D926691-DB43-4FF3-A0F0-106002EE1EC2}"/>
    <cellStyle name="Moneda [0] 10 2 3 2 2 3" xfId="15624" xr:uid="{7830E635-1F37-4E3A-A74B-901903B5E6C3}"/>
    <cellStyle name="Moneda [0] 10 2 3 2 2 3 2" xfId="50634" xr:uid="{EBC42060-010F-49B1-B51E-8A377FE4AD77}"/>
    <cellStyle name="Moneda [0] 10 2 3 2 2 3 3" xfId="33129" xr:uid="{9F134258-4F71-4A3C-B8DD-8DF37117D535}"/>
    <cellStyle name="Moneda [0] 10 2 3 2 2 4" xfId="41882" xr:uid="{4EAE412F-1CC4-4A2C-AF7D-2138786CCB01}"/>
    <cellStyle name="Moneda [0] 10 2 3 2 2 5" xfId="24377" xr:uid="{C17A2137-CA6B-40DD-974A-1024DEA6A9C1}"/>
    <cellStyle name="Moneda [0] 10 2 3 2 3" xfId="9059" xr:uid="{00000000-0005-0000-0000-0000E21F0000}"/>
    <cellStyle name="Moneda [0] 10 2 3 2 3 2" xfId="17812" xr:uid="{C75DDE74-B9E0-4B14-BE31-56EFEED81690}"/>
    <cellStyle name="Moneda [0] 10 2 3 2 3 2 2" xfId="52822" xr:uid="{0A395A40-F844-433B-8E27-A84908D82D82}"/>
    <cellStyle name="Moneda [0] 10 2 3 2 3 2 3" xfId="35317" xr:uid="{A1E3E0AD-34BC-474B-8D69-45EBE06FEF22}"/>
    <cellStyle name="Moneda [0] 10 2 3 2 3 3" xfId="44070" xr:uid="{E3B58F69-C9BD-4FDE-9CB9-48488FD2D513}"/>
    <cellStyle name="Moneda [0] 10 2 3 2 3 4" xfId="26565" xr:uid="{E59AC6DE-0E17-4EAB-940E-21B85559134F}"/>
    <cellStyle name="Moneda [0] 10 2 3 2 4" xfId="13436" xr:uid="{0D23AFF3-10DE-48D4-97BB-0036CAE96973}"/>
    <cellStyle name="Moneda [0] 10 2 3 2 4 2" xfId="48446" xr:uid="{971EF83D-ED58-4DF6-8A8B-E84C050B62B7}"/>
    <cellStyle name="Moneda [0] 10 2 3 2 4 3" xfId="30941" xr:uid="{16994A36-EBA9-4BCC-8BBA-9E027729CF83}"/>
    <cellStyle name="Moneda [0] 10 2 3 2 5" xfId="39694" xr:uid="{0B3030B1-7A46-4AE3-BC74-1B6247AEE28A}"/>
    <cellStyle name="Moneda [0] 10 2 3 2 6" xfId="22189" xr:uid="{72607C11-87FA-48BF-8C84-A0CEF6FFEC85}"/>
    <cellStyle name="Moneda [0] 10 2 3 3" xfId="5776" xr:uid="{00000000-0005-0000-0000-0000E31F0000}"/>
    <cellStyle name="Moneda [0] 10 2 3 3 2" xfId="10153" xr:uid="{00000000-0005-0000-0000-0000E41F0000}"/>
    <cellStyle name="Moneda [0] 10 2 3 3 2 2" xfId="18906" xr:uid="{A91DBF16-BBCE-4396-9D7F-36020A836365}"/>
    <cellStyle name="Moneda [0] 10 2 3 3 2 2 2" xfId="53916" xr:uid="{998404A9-3D91-4DAD-9AE6-AAD5F4268F72}"/>
    <cellStyle name="Moneda [0] 10 2 3 3 2 2 3" xfId="36411" xr:uid="{6E0EEF85-6EBB-4AB2-A7B7-7EFBC31B2ACD}"/>
    <cellStyle name="Moneda [0] 10 2 3 3 2 3" xfId="45164" xr:uid="{EF017753-EB51-4193-A39B-CEC7D957985B}"/>
    <cellStyle name="Moneda [0] 10 2 3 3 2 4" xfId="27659" xr:uid="{B9F93256-A050-4349-85BD-1703AD8D96EB}"/>
    <cellStyle name="Moneda [0] 10 2 3 3 3" xfId="14530" xr:uid="{24CC9D62-1B77-4D95-BDCE-B1AB59CDC635}"/>
    <cellStyle name="Moneda [0] 10 2 3 3 3 2" xfId="49540" xr:uid="{90A2AC62-0216-4992-A612-6B47514A8E6D}"/>
    <cellStyle name="Moneda [0] 10 2 3 3 3 3" xfId="32035" xr:uid="{6E1E7125-A767-4CFF-B633-8EC37CE260D2}"/>
    <cellStyle name="Moneda [0] 10 2 3 3 4" xfId="40788" xr:uid="{49956367-349F-4C10-8E2D-3892BCB4F1D0}"/>
    <cellStyle name="Moneda [0] 10 2 3 3 5" xfId="23283" xr:uid="{BC3D8CD8-BDAF-4555-9628-A0BA9B263177}"/>
    <cellStyle name="Moneda [0] 10 2 3 4" xfId="7965" xr:uid="{00000000-0005-0000-0000-0000E51F0000}"/>
    <cellStyle name="Moneda [0] 10 2 3 4 2" xfId="16718" xr:uid="{BA6D1FB4-7E8E-4599-91F9-BE54FBFD087C}"/>
    <cellStyle name="Moneda [0] 10 2 3 4 2 2" xfId="51728" xr:uid="{05B01331-F836-4AB5-AEAB-6075C6E80504}"/>
    <cellStyle name="Moneda [0] 10 2 3 4 2 3" xfId="34223" xr:uid="{FCE23B62-6512-41C9-9437-52E212354E71}"/>
    <cellStyle name="Moneda [0] 10 2 3 4 3" xfId="42976" xr:uid="{BB590211-2260-4C52-9C42-A8364261A406}"/>
    <cellStyle name="Moneda [0] 10 2 3 4 4" xfId="25471" xr:uid="{9AE4C804-F55A-4156-B4E8-C523988C68D8}"/>
    <cellStyle name="Moneda [0] 10 2 3 5" xfId="12342" xr:uid="{55F7C423-1BC0-418B-9644-C8E047D0C0E2}"/>
    <cellStyle name="Moneda [0] 10 2 3 5 2" xfId="47352" xr:uid="{7FDE6AC7-7337-479B-8B2F-E9A7B12A515E}"/>
    <cellStyle name="Moneda [0] 10 2 3 5 3" xfId="29847" xr:uid="{11AFC52E-630E-4A3B-9825-EFC6E3BFB610}"/>
    <cellStyle name="Moneda [0] 10 2 3 6" xfId="38600" xr:uid="{4E060DCA-52D6-407C-92E8-DB3DEFEC35F6}"/>
    <cellStyle name="Moneda [0] 10 2 3 7" xfId="21095" xr:uid="{54FDC194-0348-4BA8-9238-695CBD3D983C}"/>
    <cellStyle name="Moneda [0] 10 2 4" xfId="4133" xr:uid="{00000000-0005-0000-0000-0000E61F0000}"/>
    <cellStyle name="Moneda [0] 10 2 4 2" xfId="6322" xr:uid="{00000000-0005-0000-0000-0000E71F0000}"/>
    <cellStyle name="Moneda [0] 10 2 4 2 2" xfId="10699" xr:uid="{00000000-0005-0000-0000-0000E81F0000}"/>
    <cellStyle name="Moneda [0] 10 2 4 2 2 2" xfId="19452" xr:uid="{B594461E-9154-452B-8A63-455C14D371C7}"/>
    <cellStyle name="Moneda [0] 10 2 4 2 2 2 2" xfId="54462" xr:uid="{2CFE4A45-6C76-44C3-BAB9-81A9E326D1BB}"/>
    <cellStyle name="Moneda [0] 10 2 4 2 2 2 3" xfId="36957" xr:uid="{72E901D3-5AC0-49ED-86F6-76ECC04309DE}"/>
    <cellStyle name="Moneda [0] 10 2 4 2 2 3" xfId="45710" xr:uid="{177E67CB-B735-4BE4-BC6E-397361D3EEFC}"/>
    <cellStyle name="Moneda [0] 10 2 4 2 2 4" xfId="28205" xr:uid="{8A1EC81D-87AA-4E5F-8AAC-F4E74C0DB545}"/>
    <cellStyle name="Moneda [0] 10 2 4 2 3" xfId="15076" xr:uid="{471E3C47-695B-4A93-928F-B67848E0AA20}"/>
    <cellStyle name="Moneda [0] 10 2 4 2 3 2" xfId="50086" xr:uid="{70E3AFC7-E898-47E2-BC0A-BAD2B1FDCFCB}"/>
    <cellStyle name="Moneda [0] 10 2 4 2 3 3" xfId="32581" xr:uid="{13E7A012-EE92-46BE-91A7-815C78D0792D}"/>
    <cellStyle name="Moneda [0] 10 2 4 2 4" xfId="41334" xr:uid="{458549CD-F3B5-44B0-9F71-5FDB479361C4}"/>
    <cellStyle name="Moneda [0] 10 2 4 2 5" xfId="23829" xr:uid="{F1789C77-7E04-49F3-9097-30302D9427C9}"/>
    <cellStyle name="Moneda [0] 10 2 4 3" xfId="8511" xr:uid="{00000000-0005-0000-0000-0000E91F0000}"/>
    <cellStyle name="Moneda [0] 10 2 4 3 2" xfId="17264" xr:uid="{1FEF26D3-C563-4A3B-8A22-173FC43574F2}"/>
    <cellStyle name="Moneda [0] 10 2 4 3 2 2" xfId="52274" xr:uid="{E47152E4-6C98-4B1F-9D70-D588A1DD0DD5}"/>
    <cellStyle name="Moneda [0] 10 2 4 3 2 3" xfId="34769" xr:uid="{62777E79-A5E1-4B1F-946D-72A92CF60990}"/>
    <cellStyle name="Moneda [0] 10 2 4 3 3" xfId="43522" xr:uid="{7B2D57A0-A873-45D5-81E1-F21A80C5D789}"/>
    <cellStyle name="Moneda [0] 10 2 4 3 4" xfId="26017" xr:uid="{27BDD182-2996-421C-B980-F6F2EFAE3654}"/>
    <cellStyle name="Moneda [0] 10 2 4 4" xfId="12888" xr:uid="{A7A9C458-E220-46B2-B8EE-3193D9EB8D42}"/>
    <cellStyle name="Moneda [0] 10 2 4 4 2" xfId="47898" xr:uid="{94CF9544-2695-4D42-A4FE-0F4247D9E16D}"/>
    <cellStyle name="Moneda [0] 10 2 4 4 3" xfId="30393" xr:uid="{E4F6DF5F-AA78-4469-8DA0-AB330ACF9AB0}"/>
    <cellStyle name="Moneda [0] 10 2 4 5" xfId="39146" xr:uid="{57064422-2C75-4F15-9094-76A9672E0EA1}"/>
    <cellStyle name="Moneda [0] 10 2 4 6" xfId="21641" xr:uid="{745B01D5-2439-488A-865D-6ADEF68A3B36}"/>
    <cellStyle name="Moneda [0] 10 2 5" xfId="5228" xr:uid="{00000000-0005-0000-0000-0000EA1F0000}"/>
    <cellStyle name="Moneda [0] 10 2 5 2" xfId="9605" xr:uid="{00000000-0005-0000-0000-0000EB1F0000}"/>
    <cellStyle name="Moneda [0] 10 2 5 2 2" xfId="18358" xr:uid="{FAC63405-8CB5-4C7C-9B39-75812964CA64}"/>
    <cellStyle name="Moneda [0] 10 2 5 2 2 2" xfId="53368" xr:uid="{D0F0DA65-C710-48B4-9A16-787DBB307CB3}"/>
    <cellStyle name="Moneda [0] 10 2 5 2 2 3" xfId="35863" xr:uid="{99473A20-5485-4719-89A6-A5E525390C2D}"/>
    <cellStyle name="Moneda [0] 10 2 5 2 3" xfId="44616" xr:uid="{E7A8AAFA-ADEE-46D7-9020-9881926CA244}"/>
    <cellStyle name="Moneda [0] 10 2 5 2 4" xfId="27111" xr:uid="{84C585C4-3EE9-4733-B0DA-727A05139023}"/>
    <cellStyle name="Moneda [0] 10 2 5 3" xfId="13982" xr:uid="{CC4BAD9F-A0A7-4834-A452-7A9CEDA9135C}"/>
    <cellStyle name="Moneda [0] 10 2 5 3 2" xfId="48992" xr:uid="{02DEDE50-8EA0-4E03-9D81-DDAFBF3BF4DD}"/>
    <cellStyle name="Moneda [0] 10 2 5 3 3" xfId="31487" xr:uid="{754262DF-4BA1-4303-ABBF-ECC833E0EB4A}"/>
    <cellStyle name="Moneda [0] 10 2 5 4" xfId="40240" xr:uid="{DEE3A5CF-80A4-42CA-B22E-048D5F85C85B}"/>
    <cellStyle name="Moneda [0] 10 2 5 5" xfId="22735" xr:uid="{6CA5ADEF-7054-4B91-8543-496CAA3292CC}"/>
    <cellStyle name="Moneda [0] 10 2 6" xfId="7417" xr:uid="{00000000-0005-0000-0000-0000EC1F0000}"/>
    <cellStyle name="Moneda [0] 10 2 6 2" xfId="16170" xr:uid="{0C30DFAB-C422-485D-A415-B62772753F0F}"/>
    <cellStyle name="Moneda [0] 10 2 6 2 2" xfId="51180" xr:uid="{E2DD61D9-D233-4C32-977E-6B0155925AAB}"/>
    <cellStyle name="Moneda [0] 10 2 6 2 3" xfId="33675" xr:uid="{BD5113B6-89CC-47BC-9EB6-32DDB02C941D}"/>
    <cellStyle name="Moneda [0] 10 2 6 3" xfId="42428" xr:uid="{323D5B3D-C9BC-40B5-AF0F-58AFAA39EEB7}"/>
    <cellStyle name="Moneda [0] 10 2 6 4" xfId="24923" xr:uid="{86502631-703D-4740-98AC-0A4DF231EFF2}"/>
    <cellStyle name="Moneda [0] 10 2 7" xfId="11794" xr:uid="{826DBFBB-A5AB-4DF8-B9EC-1F005DEAD6EC}"/>
    <cellStyle name="Moneda [0] 10 2 7 2" xfId="46804" xr:uid="{1C42CE53-F3F3-432F-AD14-E8508E6220CE}"/>
    <cellStyle name="Moneda [0] 10 2 7 3" xfId="29299" xr:uid="{0D861D9B-AB65-45F1-8C29-C68E041C0593}"/>
    <cellStyle name="Moneda [0] 10 2 8" xfId="38052" xr:uid="{1D34B9CD-319C-4229-ABF9-98363715C6F4}"/>
    <cellStyle name="Moneda [0] 10 2 9" xfId="20547" xr:uid="{37C1AB8F-DBF0-4938-8AC3-15A533C2D61C}"/>
    <cellStyle name="Moneda [0] 10 3" xfId="3194" xr:uid="{00000000-0005-0000-0000-0000ED1F0000}"/>
    <cellStyle name="Moneda [0] 10 3 2" xfId="3747" xr:uid="{00000000-0005-0000-0000-0000EE1F0000}"/>
    <cellStyle name="Moneda [0] 10 3 2 2" xfId="4843" xr:uid="{00000000-0005-0000-0000-0000EF1F0000}"/>
    <cellStyle name="Moneda [0] 10 3 2 2 2" xfId="7032" xr:uid="{00000000-0005-0000-0000-0000F01F0000}"/>
    <cellStyle name="Moneda [0] 10 3 2 2 2 2" xfId="11409" xr:uid="{00000000-0005-0000-0000-0000F11F0000}"/>
    <cellStyle name="Moneda [0] 10 3 2 2 2 2 2" xfId="20162" xr:uid="{38698436-B76A-4D5C-BD35-9024BF48B7FA}"/>
    <cellStyle name="Moneda [0] 10 3 2 2 2 2 2 2" xfId="55172" xr:uid="{8F45C528-E197-4C09-B4B7-05F6B67A612B}"/>
    <cellStyle name="Moneda [0] 10 3 2 2 2 2 2 3" xfId="37667" xr:uid="{1EC98683-C65D-4B60-9EBE-50E01163F168}"/>
    <cellStyle name="Moneda [0] 10 3 2 2 2 2 3" xfId="46420" xr:uid="{70D218FF-1373-4E65-B265-AD4893772580}"/>
    <cellStyle name="Moneda [0] 10 3 2 2 2 2 4" xfId="28915" xr:uid="{F2FF4CBF-5F2C-458C-8520-9BC510CD3D86}"/>
    <cellStyle name="Moneda [0] 10 3 2 2 2 3" xfId="15786" xr:uid="{35AEC1FD-DF80-4AAF-9840-460521A2E995}"/>
    <cellStyle name="Moneda [0] 10 3 2 2 2 3 2" xfId="50796" xr:uid="{0C0A2E0A-5C63-4D86-9666-7AE568D601BF}"/>
    <cellStyle name="Moneda [0] 10 3 2 2 2 3 3" xfId="33291" xr:uid="{B6DAFCED-27E8-4106-955E-CD75827F49D8}"/>
    <cellStyle name="Moneda [0] 10 3 2 2 2 4" xfId="42044" xr:uid="{A5E24FAD-40F5-408F-94DB-98708CF063EC}"/>
    <cellStyle name="Moneda [0] 10 3 2 2 2 5" xfId="24539" xr:uid="{8E84C818-56F0-4931-A788-06FE333DF140}"/>
    <cellStyle name="Moneda [0] 10 3 2 2 3" xfId="9221" xr:uid="{00000000-0005-0000-0000-0000F21F0000}"/>
    <cellStyle name="Moneda [0] 10 3 2 2 3 2" xfId="17974" xr:uid="{104BFBB2-A4B4-48FE-8599-E94950BF78D0}"/>
    <cellStyle name="Moneda [0] 10 3 2 2 3 2 2" xfId="52984" xr:uid="{00258781-6D3E-40BE-A36F-51804391B094}"/>
    <cellStyle name="Moneda [0] 10 3 2 2 3 2 3" xfId="35479" xr:uid="{5ED938A2-4647-4F31-B4DE-EC98E70B2192}"/>
    <cellStyle name="Moneda [0] 10 3 2 2 3 3" xfId="44232" xr:uid="{DFDF5124-7522-4DA7-8F91-610A930BCD47}"/>
    <cellStyle name="Moneda [0] 10 3 2 2 3 4" xfId="26727" xr:uid="{A03B1902-E4BE-42AE-AF09-F42DE0F38AB3}"/>
    <cellStyle name="Moneda [0] 10 3 2 2 4" xfId="13598" xr:uid="{199FEFCC-5A22-4FAE-AD5B-27C3070B3B3D}"/>
    <cellStyle name="Moneda [0] 10 3 2 2 4 2" xfId="48608" xr:uid="{E9B2569E-49C1-4F28-AB32-855F6FC44E48}"/>
    <cellStyle name="Moneda [0] 10 3 2 2 4 3" xfId="31103" xr:uid="{68906616-0F3B-4322-BB14-88728D7E69BA}"/>
    <cellStyle name="Moneda [0] 10 3 2 2 5" xfId="39856" xr:uid="{D12B28B1-76FF-4BBE-A69B-8CB4F7578DA8}"/>
    <cellStyle name="Moneda [0] 10 3 2 2 6" xfId="22351" xr:uid="{324A7314-A870-49A4-8FA9-C7DA35C9177A}"/>
    <cellStyle name="Moneda [0] 10 3 2 3" xfId="5938" xr:uid="{00000000-0005-0000-0000-0000F31F0000}"/>
    <cellStyle name="Moneda [0] 10 3 2 3 2" xfId="10315" xr:uid="{00000000-0005-0000-0000-0000F41F0000}"/>
    <cellStyle name="Moneda [0] 10 3 2 3 2 2" xfId="19068" xr:uid="{5472BF97-6057-41BC-94D6-B0FA0446A3DE}"/>
    <cellStyle name="Moneda [0] 10 3 2 3 2 2 2" xfId="54078" xr:uid="{9E30A25F-7439-4913-B657-1F1916ECA322}"/>
    <cellStyle name="Moneda [0] 10 3 2 3 2 2 3" xfId="36573" xr:uid="{644DB5A3-9DA9-4FB2-82F1-1E72EDAEAAE7}"/>
    <cellStyle name="Moneda [0] 10 3 2 3 2 3" xfId="45326" xr:uid="{306308CB-8AFF-4DC3-872C-3349C9464AB4}"/>
    <cellStyle name="Moneda [0] 10 3 2 3 2 4" xfId="27821" xr:uid="{17EE1E28-7584-4E34-BF7A-64A070917013}"/>
    <cellStyle name="Moneda [0] 10 3 2 3 3" xfId="14692" xr:uid="{E2BA3DA0-1C1B-4A50-95ED-97EB8CD99990}"/>
    <cellStyle name="Moneda [0] 10 3 2 3 3 2" xfId="49702" xr:uid="{78607D5D-2F6A-4EBA-80A1-65D2758B4339}"/>
    <cellStyle name="Moneda [0] 10 3 2 3 3 3" xfId="32197" xr:uid="{8CD57E99-D1EE-4907-AED6-78222C8297BC}"/>
    <cellStyle name="Moneda [0] 10 3 2 3 4" xfId="40950" xr:uid="{F06042BB-ECB1-4287-97C9-7F8B0C18B391}"/>
    <cellStyle name="Moneda [0] 10 3 2 3 5" xfId="23445" xr:uid="{0F8BD74F-7326-4290-AB12-075D92A13A24}"/>
    <cellStyle name="Moneda [0] 10 3 2 4" xfId="8127" xr:uid="{00000000-0005-0000-0000-0000F51F0000}"/>
    <cellStyle name="Moneda [0] 10 3 2 4 2" xfId="16880" xr:uid="{1D8344F1-ADA8-4735-A48E-8C2D313FFC18}"/>
    <cellStyle name="Moneda [0] 10 3 2 4 2 2" xfId="51890" xr:uid="{2D51710B-562D-43D7-BC33-4102F22935E2}"/>
    <cellStyle name="Moneda [0] 10 3 2 4 2 3" xfId="34385" xr:uid="{045D7878-7D98-4559-B0E4-7EFA73A5F03B}"/>
    <cellStyle name="Moneda [0] 10 3 2 4 3" xfId="43138" xr:uid="{AC31D016-C41B-4B0A-A9D8-9736B1C826F5}"/>
    <cellStyle name="Moneda [0] 10 3 2 4 4" xfId="25633" xr:uid="{D2F07645-4FB2-4D9C-AFBC-255B49AB6B22}"/>
    <cellStyle name="Moneda [0] 10 3 2 5" xfId="12504" xr:uid="{8037352D-1F52-48BA-97A1-5CB16CB93344}"/>
    <cellStyle name="Moneda [0] 10 3 2 5 2" xfId="47514" xr:uid="{045CE1B1-673C-40E9-B28D-C037B60A9144}"/>
    <cellStyle name="Moneda [0] 10 3 2 5 3" xfId="30009" xr:uid="{29DA86E3-A567-4CA3-AEC2-C3748F9AD81B}"/>
    <cellStyle name="Moneda [0] 10 3 2 6" xfId="38762" xr:uid="{0A3CAE47-EDC7-4FF1-92DD-06778CC40975}"/>
    <cellStyle name="Moneda [0] 10 3 2 7" xfId="21257" xr:uid="{A38FF36D-6290-4F76-B92D-A8572C63ECDB}"/>
    <cellStyle name="Moneda [0] 10 3 3" xfId="4295" xr:uid="{00000000-0005-0000-0000-0000F61F0000}"/>
    <cellStyle name="Moneda [0] 10 3 3 2" xfId="6484" xr:uid="{00000000-0005-0000-0000-0000F71F0000}"/>
    <cellStyle name="Moneda [0] 10 3 3 2 2" xfId="10861" xr:uid="{00000000-0005-0000-0000-0000F81F0000}"/>
    <cellStyle name="Moneda [0] 10 3 3 2 2 2" xfId="19614" xr:uid="{FE832882-C632-430D-A52B-1F713C6757D4}"/>
    <cellStyle name="Moneda [0] 10 3 3 2 2 2 2" xfId="54624" xr:uid="{AFA03F04-16F4-4F5A-B654-804A1A34ACAC}"/>
    <cellStyle name="Moneda [0] 10 3 3 2 2 2 3" xfId="37119" xr:uid="{46A739C1-BC4F-4247-AD0E-DD6FE4985753}"/>
    <cellStyle name="Moneda [0] 10 3 3 2 2 3" xfId="45872" xr:uid="{EBFDDECE-C1AD-407C-A939-286B2E44BCF2}"/>
    <cellStyle name="Moneda [0] 10 3 3 2 2 4" xfId="28367" xr:uid="{F61E969E-33C3-4B44-BB35-F4930C63A769}"/>
    <cellStyle name="Moneda [0] 10 3 3 2 3" xfId="15238" xr:uid="{AB2F6C64-B9CC-49FB-8E4E-D8ADAE4FE066}"/>
    <cellStyle name="Moneda [0] 10 3 3 2 3 2" xfId="50248" xr:uid="{EF4A196B-8C47-48FB-9080-807C16F4683D}"/>
    <cellStyle name="Moneda [0] 10 3 3 2 3 3" xfId="32743" xr:uid="{D94E647A-770D-47BE-B107-FF3EB09058BE}"/>
    <cellStyle name="Moneda [0] 10 3 3 2 4" xfId="41496" xr:uid="{2DCF6F04-FAA1-4B66-91AA-00E9F16C2B32}"/>
    <cellStyle name="Moneda [0] 10 3 3 2 5" xfId="23991" xr:uid="{0D9B8D16-16DD-47D3-A61E-1656D44BC0BB}"/>
    <cellStyle name="Moneda [0] 10 3 3 3" xfId="8673" xr:uid="{00000000-0005-0000-0000-0000F91F0000}"/>
    <cellStyle name="Moneda [0] 10 3 3 3 2" xfId="17426" xr:uid="{D5042EC9-E7AC-4E05-899D-61B0311E5F3F}"/>
    <cellStyle name="Moneda [0] 10 3 3 3 2 2" xfId="52436" xr:uid="{1FFEC2BE-9259-436D-85EE-05306D17834D}"/>
    <cellStyle name="Moneda [0] 10 3 3 3 2 3" xfId="34931" xr:uid="{75597E0C-FD9E-4548-85A7-89837EA055E7}"/>
    <cellStyle name="Moneda [0] 10 3 3 3 3" xfId="43684" xr:uid="{8D3B2044-C978-4819-9FD7-BA6681C8B240}"/>
    <cellStyle name="Moneda [0] 10 3 3 3 4" xfId="26179" xr:uid="{0498AA9C-9FAF-48D2-A2AB-14918AFBDA76}"/>
    <cellStyle name="Moneda [0] 10 3 3 4" xfId="13050" xr:uid="{3E8B607A-61E2-4820-8A77-55452D97A00E}"/>
    <cellStyle name="Moneda [0] 10 3 3 4 2" xfId="48060" xr:uid="{4EFCAE1C-228F-4867-B26D-CE1E52D83021}"/>
    <cellStyle name="Moneda [0] 10 3 3 4 3" xfId="30555" xr:uid="{58E724D6-59A3-424F-A29E-9F6A1BC630C7}"/>
    <cellStyle name="Moneda [0] 10 3 3 5" xfId="39308" xr:uid="{0BCC66E8-96D7-4FF0-85A5-560C1196A440}"/>
    <cellStyle name="Moneda [0] 10 3 3 6" xfId="21803" xr:uid="{DA0023E0-48C3-4FD0-ACA9-F7D9F7A9CF22}"/>
    <cellStyle name="Moneda [0] 10 3 4" xfId="5390" xr:uid="{00000000-0005-0000-0000-0000FA1F0000}"/>
    <cellStyle name="Moneda [0] 10 3 4 2" xfId="9767" xr:uid="{00000000-0005-0000-0000-0000FB1F0000}"/>
    <cellStyle name="Moneda [0] 10 3 4 2 2" xfId="18520" xr:uid="{6268E29E-D55C-4A2B-AA16-561C44FB402B}"/>
    <cellStyle name="Moneda [0] 10 3 4 2 2 2" xfId="53530" xr:uid="{2D0202F4-2671-482B-911A-C3A73C19631F}"/>
    <cellStyle name="Moneda [0] 10 3 4 2 2 3" xfId="36025" xr:uid="{39F862A2-D067-4BD1-B495-B16C52B573DE}"/>
    <cellStyle name="Moneda [0] 10 3 4 2 3" xfId="44778" xr:uid="{E391793B-9D51-43FC-AFDF-3D026A7F491B}"/>
    <cellStyle name="Moneda [0] 10 3 4 2 4" xfId="27273" xr:uid="{D882068B-D560-447E-9615-92C95E862F89}"/>
    <cellStyle name="Moneda [0] 10 3 4 3" xfId="14144" xr:uid="{0F2DF7DC-6113-4866-BF54-66B240D146EE}"/>
    <cellStyle name="Moneda [0] 10 3 4 3 2" xfId="49154" xr:uid="{CD428AAC-27A1-4794-8E6B-DD61B00395CD}"/>
    <cellStyle name="Moneda [0] 10 3 4 3 3" xfId="31649" xr:uid="{4E44525E-9260-4F07-ADB5-F166759625B4}"/>
    <cellStyle name="Moneda [0] 10 3 4 4" xfId="40402" xr:uid="{D27B6DB9-4C17-4A61-9568-E0EF9A84E937}"/>
    <cellStyle name="Moneda [0] 10 3 4 5" xfId="22897" xr:uid="{FA9D9280-33B2-4962-A8CD-2C7516362C6E}"/>
    <cellStyle name="Moneda [0] 10 3 5" xfId="7579" xr:uid="{00000000-0005-0000-0000-0000FC1F0000}"/>
    <cellStyle name="Moneda [0] 10 3 5 2" xfId="16332" xr:uid="{4CF10D9F-73B6-4958-B96A-FDE565F5A6CE}"/>
    <cellStyle name="Moneda [0] 10 3 5 2 2" xfId="51342" xr:uid="{A3E7E1DF-80A5-419F-8BAB-7C7E2845424C}"/>
    <cellStyle name="Moneda [0] 10 3 5 2 3" xfId="33837" xr:uid="{63A8C638-DD04-489E-9AD2-662AE951B757}"/>
    <cellStyle name="Moneda [0] 10 3 5 3" xfId="42590" xr:uid="{2BC8B81E-50F0-4603-A4BF-8E1BA3FA3B0E}"/>
    <cellStyle name="Moneda [0] 10 3 5 4" xfId="25085" xr:uid="{F5E3D528-E3E0-40C4-8D20-5ACA28AE6088}"/>
    <cellStyle name="Moneda [0] 10 3 6" xfId="11956" xr:uid="{3E32C38A-737F-4D34-9A8C-E3EA386EEAC6}"/>
    <cellStyle name="Moneda [0] 10 3 6 2" xfId="46966" xr:uid="{87DE58E3-7388-4541-B08D-EF01FFD65905}"/>
    <cellStyle name="Moneda [0] 10 3 6 3" xfId="29461" xr:uid="{CC5D64B0-7604-4B49-92E7-666C1010B496}"/>
    <cellStyle name="Moneda [0] 10 3 7" xfId="38214" xr:uid="{F4E24736-E337-4843-932E-618B779EFEAE}"/>
    <cellStyle name="Moneda [0] 10 3 8" xfId="20709" xr:uid="{9D3F8D1D-31C6-497D-9D34-D1A6A38E4254}"/>
    <cellStyle name="Moneda [0] 10 4" xfId="3473" xr:uid="{00000000-0005-0000-0000-0000FD1F0000}"/>
    <cellStyle name="Moneda [0] 10 4 2" xfId="4569" xr:uid="{00000000-0005-0000-0000-0000FE1F0000}"/>
    <cellStyle name="Moneda [0] 10 4 2 2" xfId="6758" xr:uid="{00000000-0005-0000-0000-0000FF1F0000}"/>
    <cellStyle name="Moneda [0] 10 4 2 2 2" xfId="11135" xr:uid="{00000000-0005-0000-0000-000000200000}"/>
    <cellStyle name="Moneda [0] 10 4 2 2 2 2" xfId="19888" xr:uid="{D6B4A2EE-4D00-444F-B425-D51848AD67CE}"/>
    <cellStyle name="Moneda [0] 10 4 2 2 2 2 2" xfId="54898" xr:uid="{8E171AF3-D203-4E11-8DA3-7A8615D3B9C7}"/>
    <cellStyle name="Moneda [0] 10 4 2 2 2 2 3" xfId="37393" xr:uid="{348A9B70-1E3A-4EC6-87C7-E2AA9D3C8CF6}"/>
    <cellStyle name="Moneda [0] 10 4 2 2 2 3" xfId="46146" xr:uid="{7E075108-B0D6-4A73-B38E-2CFA9C9B2A4B}"/>
    <cellStyle name="Moneda [0] 10 4 2 2 2 4" xfId="28641" xr:uid="{CCCE621C-8F69-47B6-9CF2-05C192DDCD26}"/>
    <cellStyle name="Moneda [0] 10 4 2 2 3" xfId="15512" xr:uid="{22B79496-8949-46EF-B3FF-512CC9CF5F94}"/>
    <cellStyle name="Moneda [0] 10 4 2 2 3 2" xfId="50522" xr:uid="{5E7153D3-A37D-4E33-91A7-D460058D402B}"/>
    <cellStyle name="Moneda [0] 10 4 2 2 3 3" xfId="33017" xr:uid="{E7BDDC19-EA2A-4730-84C4-EFFC8B68F31A}"/>
    <cellStyle name="Moneda [0] 10 4 2 2 4" xfId="41770" xr:uid="{D3584AF3-9494-45AB-A876-386D1B41B851}"/>
    <cellStyle name="Moneda [0] 10 4 2 2 5" xfId="24265" xr:uid="{E3A8A850-727B-4FBF-B006-B53C79E9D4F0}"/>
    <cellStyle name="Moneda [0] 10 4 2 3" xfId="8947" xr:uid="{00000000-0005-0000-0000-000001200000}"/>
    <cellStyle name="Moneda [0] 10 4 2 3 2" xfId="17700" xr:uid="{E2063E6D-7BFB-497B-B867-355894332BBF}"/>
    <cellStyle name="Moneda [0] 10 4 2 3 2 2" xfId="52710" xr:uid="{3D5002BC-C463-4F5F-845E-C79CB73741EF}"/>
    <cellStyle name="Moneda [0] 10 4 2 3 2 3" xfId="35205" xr:uid="{87DFA73C-226F-4A0D-B7BD-6A600DBC8F3E}"/>
    <cellStyle name="Moneda [0] 10 4 2 3 3" xfId="43958" xr:uid="{FF0A6A8D-4953-4FFB-88CD-4CF1EC05A7EF}"/>
    <cellStyle name="Moneda [0] 10 4 2 3 4" xfId="26453" xr:uid="{5D1DF52E-BBE6-422C-822D-93350BDE48D6}"/>
    <cellStyle name="Moneda [0] 10 4 2 4" xfId="13324" xr:uid="{E1B5791C-4460-4050-B16E-3B3EC2866D55}"/>
    <cellStyle name="Moneda [0] 10 4 2 4 2" xfId="48334" xr:uid="{A738E6DE-715B-438B-87C8-3701EF1C9BD1}"/>
    <cellStyle name="Moneda [0] 10 4 2 4 3" xfId="30829" xr:uid="{89E7E6AA-1CFA-4AAC-BA11-601C681CD004}"/>
    <cellStyle name="Moneda [0] 10 4 2 5" xfId="39582" xr:uid="{0DF756AF-7C9D-4352-9D29-BF03AFB89A85}"/>
    <cellStyle name="Moneda [0] 10 4 2 6" xfId="22077" xr:uid="{D1ACDA45-9E13-4A09-B1C1-12C4038CFA3B}"/>
    <cellStyle name="Moneda [0] 10 4 3" xfId="5664" xr:uid="{00000000-0005-0000-0000-000002200000}"/>
    <cellStyle name="Moneda [0] 10 4 3 2" xfId="10041" xr:uid="{00000000-0005-0000-0000-000003200000}"/>
    <cellStyle name="Moneda [0] 10 4 3 2 2" xfId="18794" xr:uid="{1148AF5C-8B36-4FF5-8E36-E38A64D07287}"/>
    <cellStyle name="Moneda [0] 10 4 3 2 2 2" xfId="53804" xr:uid="{9CB2EC3D-A0EE-4FF4-917C-20E4DF2ABB9C}"/>
    <cellStyle name="Moneda [0] 10 4 3 2 2 3" xfId="36299" xr:uid="{F1707B58-6088-495F-B5BB-F989452777CA}"/>
    <cellStyle name="Moneda [0] 10 4 3 2 3" xfId="45052" xr:uid="{E2B54202-94DC-4840-A39F-B4D550B54509}"/>
    <cellStyle name="Moneda [0] 10 4 3 2 4" xfId="27547" xr:uid="{03288E07-C40F-4A82-BC4F-2AF1428C8536}"/>
    <cellStyle name="Moneda [0] 10 4 3 3" xfId="14418" xr:uid="{21B543B2-A826-40CF-AF80-99347D8C30FF}"/>
    <cellStyle name="Moneda [0] 10 4 3 3 2" xfId="49428" xr:uid="{CF595522-EDD2-4057-831A-590E2AA6AB7E}"/>
    <cellStyle name="Moneda [0] 10 4 3 3 3" xfId="31923" xr:uid="{A826EE50-580F-49E5-8ECD-0C1F669EC5C7}"/>
    <cellStyle name="Moneda [0] 10 4 3 4" xfId="40676" xr:uid="{72C09634-E9C8-4F2B-B698-10C5B4B4965F}"/>
    <cellStyle name="Moneda [0] 10 4 3 5" xfId="23171" xr:uid="{05002FAA-0E69-48B3-83CC-22008C55FC06}"/>
    <cellStyle name="Moneda [0] 10 4 4" xfId="7853" xr:uid="{00000000-0005-0000-0000-000004200000}"/>
    <cellStyle name="Moneda [0] 10 4 4 2" xfId="16606" xr:uid="{38A40C3D-E0CF-4575-A38B-74128D693394}"/>
    <cellStyle name="Moneda [0] 10 4 4 2 2" xfId="51616" xr:uid="{DFE29EB2-5D7E-4277-9B49-D69D07C079C9}"/>
    <cellStyle name="Moneda [0] 10 4 4 2 3" xfId="34111" xr:uid="{3FB1F09B-AE11-46BE-A347-6306DE587008}"/>
    <cellStyle name="Moneda [0] 10 4 4 3" xfId="42864" xr:uid="{8FE027C9-0DD9-4B7D-A013-02749B3952C6}"/>
    <cellStyle name="Moneda [0] 10 4 4 4" xfId="25359" xr:uid="{DAEF74CA-FBBB-4264-9E75-2BC1D59397E3}"/>
    <cellStyle name="Moneda [0] 10 4 5" xfId="12230" xr:uid="{6F1E5477-59E6-4075-938D-6B70A41ECDCD}"/>
    <cellStyle name="Moneda [0] 10 4 5 2" xfId="47240" xr:uid="{AFFC4330-533E-432D-B09D-32DB487E3F53}"/>
    <cellStyle name="Moneda [0] 10 4 5 3" xfId="29735" xr:uid="{3661F684-48AF-4328-9005-CB4E488893BB}"/>
    <cellStyle name="Moneda [0] 10 4 6" xfId="38488" xr:uid="{5E48243E-F887-4A10-90A6-F959C037041E}"/>
    <cellStyle name="Moneda [0] 10 4 7" xfId="20983" xr:uid="{1B61E8A8-9760-4B76-84F6-B3FCB99E545D}"/>
    <cellStyle name="Moneda [0] 10 5" xfId="4021" xr:uid="{00000000-0005-0000-0000-000005200000}"/>
    <cellStyle name="Moneda [0] 10 5 2" xfId="6210" xr:uid="{00000000-0005-0000-0000-000006200000}"/>
    <cellStyle name="Moneda [0] 10 5 2 2" xfId="10587" xr:uid="{00000000-0005-0000-0000-000007200000}"/>
    <cellStyle name="Moneda [0] 10 5 2 2 2" xfId="19340" xr:uid="{09B9DCA2-F3C7-4E74-AC8D-8BAB58856228}"/>
    <cellStyle name="Moneda [0] 10 5 2 2 2 2" xfId="54350" xr:uid="{89D80DDC-C4FE-4029-A753-CCB94661DB3B}"/>
    <cellStyle name="Moneda [0] 10 5 2 2 2 3" xfId="36845" xr:uid="{5DE5AFF0-7177-4434-B80A-8B6B54B18645}"/>
    <cellStyle name="Moneda [0] 10 5 2 2 3" xfId="45598" xr:uid="{85916594-826D-439E-A881-4E2EB401DA9C}"/>
    <cellStyle name="Moneda [0] 10 5 2 2 4" xfId="28093" xr:uid="{7DA532C2-1791-49D7-9C90-F3C4152BB006}"/>
    <cellStyle name="Moneda [0] 10 5 2 3" xfId="14964" xr:uid="{E46AC0AF-825C-4ABB-906D-068C95A3BAA3}"/>
    <cellStyle name="Moneda [0] 10 5 2 3 2" xfId="49974" xr:uid="{F37450EA-BD7C-4490-AA0B-D33E105BE9FA}"/>
    <cellStyle name="Moneda [0] 10 5 2 3 3" xfId="32469" xr:uid="{C7340032-7746-4730-8C40-AC69B7CE15D2}"/>
    <cellStyle name="Moneda [0] 10 5 2 4" xfId="41222" xr:uid="{01E8C0D2-8EEF-4A90-BFA3-1FFD24D83B0D}"/>
    <cellStyle name="Moneda [0] 10 5 2 5" xfId="23717" xr:uid="{8897296B-C0DE-4A11-A98E-9566E23D5512}"/>
    <cellStyle name="Moneda [0] 10 5 3" xfId="8399" xr:uid="{00000000-0005-0000-0000-000008200000}"/>
    <cellStyle name="Moneda [0] 10 5 3 2" xfId="17152" xr:uid="{77C369D2-CBAE-416F-8A49-B079BFE3CCB5}"/>
    <cellStyle name="Moneda [0] 10 5 3 2 2" xfId="52162" xr:uid="{E83AE294-0B60-449A-A6A9-B3870DC688B9}"/>
    <cellStyle name="Moneda [0] 10 5 3 2 3" xfId="34657" xr:uid="{61F5E45D-FF2B-4682-AF06-3BF5544BFC21}"/>
    <cellStyle name="Moneda [0] 10 5 3 3" xfId="43410" xr:uid="{0A0402BF-2EB5-4509-8FF2-2F4AB8E500EE}"/>
    <cellStyle name="Moneda [0] 10 5 3 4" xfId="25905" xr:uid="{17FB798D-D608-4995-BA88-8EBA6C3E8DC7}"/>
    <cellStyle name="Moneda [0] 10 5 4" xfId="12776" xr:uid="{E5260F62-2C4C-469E-83B7-B39E821BE4C1}"/>
    <cellStyle name="Moneda [0] 10 5 4 2" xfId="47786" xr:uid="{8035EEAC-A91F-45FE-9C24-BB54300AB338}"/>
    <cellStyle name="Moneda [0] 10 5 4 3" xfId="30281" xr:uid="{349917D7-C926-4984-BF88-BFDFA1717F1E}"/>
    <cellStyle name="Moneda [0] 10 5 5" xfId="39034" xr:uid="{F85F1CAE-545B-45AF-BFAF-DFF3DC225BB5}"/>
    <cellStyle name="Moneda [0] 10 5 6" xfId="21529" xr:uid="{2D243134-876B-4ECE-8741-57398D753A92}"/>
    <cellStyle name="Moneda [0] 10 6" xfId="5116" xr:uid="{00000000-0005-0000-0000-000009200000}"/>
    <cellStyle name="Moneda [0] 10 6 2" xfId="9493" xr:uid="{00000000-0005-0000-0000-00000A200000}"/>
    <cellStyle name="Moneda [0] 10 6 2 2" xfId="18246" xr:uid="{D3405346-6DE2-443D-A672-72456CE5295F}"/>
    <cellStyle name="Moneda [0] 10 6 2 2 2" xfId="53256" xr:uid="{365E7D38-7EEA-4D87-9058-7A00EC4C70F0}"/>
    <cellStyle name="Moneda [0] 10 6 2 2 3" xfId="35751" xr:uid="{4A46B550-D472-48A1-9C8F-CB6B22B76C4E}"/>
    <cellStyle name="Moneda [0] 10 6 2 3" xfId="44504" xr:uid="{FC581035-672F-4C39-94AA-E87C8898FF3F}"/>
    <cellStyle name="Moneda [0] 10 6 2 4" xfId="26999" xr:uid="{0CC8C2FA-DEA3-41FD-A6C6-D53FA05B2F86}"/>
    <cellStyle name="Moneda [0] 10 6 3" xfId="13870" xr:uid="{9B52022D-225F-4C61-85DD-7B58B3085680}"/>
    <cellStyle name="Moneda [0] 10 6 3 2" xfId="48880" xr:uid="{F2D5BB80-D338-4727-AD21-7650490C5A19}"/>
    <cellStyle name="Moneda [0] 10 6 3 3" xfId="31375" xr:uid="{C3CC9214-6F0A-405A-8C7E-B2FA3A5A6F17}"/>
    <cellStyle name="Moneda [0] 10 6 4" xfId="40128" xr:uid="{E634B36A-0942-434A-BCC3-B0AC0116D256}"/>
    <cellStyle name="Moneda [0] 10 6 5" xfId="22623" xr:uid="{29596BAD-F44D-4C01-9700-48291C60669E}"/>
    <cellStyle name="Moneda [0] 10 7" xfId="7305" xr:uid="{00000000-0005-0000-0000-00000B200000}"/>
    <cellStyle name="Moneda [0] 10 7 2" xfId="16058" xr:uid="{ACA62624-2FAA-4082-85F3-535C60FD2421}"/>
    <cellStyle name="Moneda [0] 10 7 2 2" xfId="51068" xr:uid="{B8598DA3-4E38-4C6D-8E5B-3A5D447732C1}"/>
    <cellStyle name="Moneda [0] 10 7 2 3" xfId="33563" xr:uid="{38EA4F84-A218-4BEA-BBE2-5C75921B334C}"/>
    <cellStyle name="Moneda [0] 10 7 3" xfId="42316" xr:uid="{46ABD85B-417E-445A-8DF6-65B6F0F12630}"/>
    <cellStyle name="Moneda [0] 10 7 4" xfId="24811" xr:uid="{18BED26B-EBFB-4601-8A6A-D967E8ADFC49}"/>
    <cellStyle name="Moneda [0] 10 8" xfId="11682" xr:uid="{CE1C8A81-C0CE-4F67-93D2-109617ECB812}"/>
    <cellStyle name="Moneda [0] 10 8 2" xfId="46692" xr:uid="{07A716E9-5078-445D-8615-9CF55990DDBC}"/>
    <cellStyle name="Moneda [0] 10 8 3" xfId="29187" xr:uid="{2204DA7B-E52C-4BB9-B8AA-F842C71EE747}"/>
    <cellStyle name="Moneda [0] 10 9" xfId="37940" xr:uid="{B7F90B71-36CE-4CC1-8CBD-5C7570F41338}"/>
    <cellStyle name="Moneda [0] 11" xfId="3146" xr:uid="{00000000-0005-0000-0000-00000C200000}"/>
    <cellStyle name="Moneda [0] 11 2" xfId="3699" xr:uid="{00000000-0005-0000-0000-00000D200000}"/>
    <cellStyle name="Moneda [0] 11 2 2" xfId="4795" xr:uid="{00000000-0005-0000-0000-00000E200000}"/>
    <cellStyle name="Moneda [0] 11 2 2 2" xfId="6984" xr:uid="{00000000-0005-0000-0000-00000F200000}"/>
    <cellStyle name="Moneda [0] 11 2 2 2 2" xfId="11361" xr:uid="{00000000-0005-0000-0000-000010200000}"/>
    <cellStyle name="Moneda [0] 11 2 2 2 2 2" xfId="20114" xr:uid="{5DE87086-EB93-41EE-95A4-0013431164C6}"/>
    <cellStyle name="Moneda [0] 11 2 2 2 2 2 2" xfId="55124" xr:uid="{6157B020-FDC9-49A2-A279-A1C2DBD172FB}"/>
    <cellStyle name="Moneda [0] 11 2 2 2 2 2 3" xfId="37619" xr:uid="{BD0026C3-DB00-4679-BEA2-B69E405991FF}"/>
    <cellStyle name="Moneda [0] 11 2 2 2 2 3" xfId="46372" xr:uid="{014057E5-2245-45B2-ABFA-8FAEC6C764EB}"/>
    <cellStyle name="Moneda [0] 11 2 2 2 2 4" xfId="28867" xr:uid="{F0017F0F-9E10-4F4C-B7BE-0F8707395502}"/>
    <cellStyle name="Moneda [0] 11 2 2 2 3" xfId="15738" xr:uid="{54CBAAA7-CC5C-4560-BF71-BC27585ECFD4}"/>
    <cellStyle name="Moneda [0] 11 2 2 2 3 2" xfId="50748" xr:uid="{4705E127-CD27-4458-92A6-2654B6DA76B1}"/>
    <cellStyle name="Moneda [0] 11 2 2 2 3 3" xfId="33243" xr:uid="{C92D5574-AE2C-45FF-8BD1-D46DA0502128}"/>
    <cellStyle name="Moneda [0] 11 2 2 2 4" xfId="41996" xr:uid="{1FF82CE3-2828-45BE-9B72-194D49D5760C}"/>
    <cellStyle name="Moneda [0] 11 2 2 2 5" xfId="24491" xr:uid="{8C3BF940-992B-4F56-9501-BDED8BCD4755}"/>
    <cellStyle name="Moneda [0] 11 2 2 3" xfId="9173" xr:uid="{00000000-0005-0000-0000-000011200000}"/>
    <cellStyle name="Moneda [0] 11 2 2 3 2" xfId="17926" xr:uid="{5CDA5511-4B9D-4E6B-B0D4-6083F0D9DCFA}"/>
    <cellStyle name="Moneda [0] 11 2 2 3 2 2" xfId="52936" xr:uid="{C7877E9A-503D-424E-9D73-CFB8B14F9A58}"/>
    <cellStyle name="Moneda [0] 11 2 2 3 2 3" xfId="35431" xr:uid="{0CF927FE-08D4-4B97-A9A8-DA039D96F712}"/>
    <cellStyle name="Moneda [0] 11 2 2 3 3" xfId="44184" xr:uid="{577937DA-B328-49AC-99EE-87FA6E7B7C59}"/>
    <cellStyle name="Moneda [0] 11 2 2 3 4" xfId="26679" xr:uid="{C6B07A76-97F8-4260-B043-0A325D0C58E3}"/>
    <cellStyle name="Moneda [0] 11 2 2 4" xfId="13550" xr:uid="{6BCAACA5-8C24-4BB2-A210-996EDAF9E733}"/>
    <cellStyle name="Moneda [0] 11 2 2 4 2" xfId="48560" xr:uid="{58221F71-5D27-4409-BE44-E0D40FFCEA53}"/>
    <cellStyle name="Moneda [0] 11 2 2 4 3" xfId="31055" xr:uid="{41DE605C-12A4-4A61-9969-9BB5C8007932}"/>
    <cellStyle name="Moneda [0] 11 2 2 5" xfId="39808" xr:uid="{3F601D67-F8A4-4173-BDA4-9A89CF5D5AE5}"/>
    <cellStyle name="Moneda [0] 11 2 2 6" xfId="22303" xr:uid="{46D8FEEC-42F7-4E12-AF95-FB42312C0E5A}"/>
    <cellStyle name="Moneda [0] 11 2 3" xfId="5890" xr:uid="{00000000-0005-0000-0000-000012200000}"/>
    <cellStyle name="Moneda [0] 11 2 3 2" xfId="10267" xr:uid="{00000000-0005-0000-0000-000013200000}"/>
    <cellStyle name="Moneda [0] 11 2 3 2 2" xfId="19020" xr:uid="{02E1D348-CECC-47BC-948C-A3379B218B45}"/>
    <cellStyle name="Moneda [0] 11 2 3 2 2 2" xfId="54030" xr:uid="{C69F0F56-6157-4009-A43C-D09E3F559643}"/>
    <cellStyle name="Moneda [0] 11 2 3 2 2 3" xfId="36525" xr:uid="{A06CC303-5BF7-438C-A596-B11E247BADBE}"/>
    <cellStyle name="Moneda [0] 11 2 3 2 3" xfId="45278" xr:uid="{01DC933B-9284-46CE-AE1C-D2A3721BFE66}"/>
    <cellStyle name="Moneda [0] 11 2 3 2 4" xfId="27773" xr:uid="{E144040B-5E9C-407E-9010-C616BB353399}"/>
    <cellStyle name="Moneda [0] 11 2 3 3" xfId="14644" xr:uid="{5717EF43-9BF4-43FE-B7CA-197CF181B866}"/>
    <cellStyle name="Moneda [0] 11 2 3 3 2" xfId="49654" xr:uid="{2D53CBF6-F231-48E3-A2F5-024D0D49164D}"/>
    <cellStyle name="Moneda [0] 11 2 3 3 3" xfId="32149" xr:uid="{105441C4-BDCE-4C23-ACAE-C86645F7E1A7}"/>
    <cellStyle name="Moneda [0] 11 2 3 4" xfId="40902" xr:uid="{F075BC51-0AC0-42C7-B88C-12FB8260C03B}"/>
    <cellStyle name="Moneda [0] 11 2 3 5" xfId="23397" xr:uid="{AF276EF3-4FA6-4A9E-9BC7-D97E16614CC1}"/>
    <cellStyle name="Moneda [0] 11 2 4" xfId="8079" xr:uid="{00000000-0005-0000-0000-000014200000}"/>
    <cellStyle name="Moneda [0] 11 2 4 2" xfId="16832" xr:uid="{E70BC95C-F292-4C98-BF31-F9CB999E65F2}"/>
    <cellStyle name="Moneda [0] 11 2 4 2 2" xfId="51842" xr:uid="{5B8F765C-EC6E-4635-A098-D86A0E5D6586}"/>
    <cellStyle name="Moneda [0] 11 2 4 2 3" xfId="34337" xr:uid="{F53C3E70-B151-4266-94ED-0B98D9F1F23F}"/>
    <cellStyle name="Moneda [0] 11 2 4 3" xfId="43090" xr:uid="{24AE9D73-C624-47FC-B219-0567203C7B61}"/>
    <cellStyle name="Moneda [0] 11 2 4 4" xfId="25585" xr:uid="{8F2E2FDC-32A1-4E88-981F-954B5F9340C1}"/>
    <cellStyle name="Moneda [0] 11 2 5" xfId="12456" xr:uid="{B3526EF3-8F7F-4005-9D4B-AE8153342E23}"/>
    <cellStyle name="Moneda [0] 11 2 5 2" xfId="47466" xr:uid="{A082F95F-8705-4A53-8912-42E07888E937}"/>
    <cellStyle name="Moneda [0] 11 2 5 3" xfId="29961" xr:uid="{81670B34-FAF5-491C-9E99-4E44DDB55C83}"/>
    <cellStyle name="Moneda [0] 11 2 6" xfId="38714" xr:uid="{3A3D43D8-D518-4251-A174-A687E341054E}"/>
    <cellStyle name="Moneda [0] 11 2 7" xfId="21209" xr:uid="{D0705F76-3599-41BB-846E-C09F5DB4BCD2}"/>
    <cellStyle name="Moneda [0] 11 3" xfId="4247" xr:uid="{00000000-0005-0000-0000-000015200000}"/>
    <cellStyle name="Moneda [0] 11 3 2" xfId="6436" xr:uid="{00000000-0005-0000-0000-000016200000}"/>
    <cellStyle name="Moneda [0] 11 3 2 2" xfId="10813" xr:uid="{00000000-0005-0000-0000-000017200000}"/>
    <cellStyle name="Moneda [0] 11 3 2 2 2" xfId="19566" xr:uid="{7943618B-7DB1-4CC6-B179-2B70B9FC22D6}"/>
    <cellStyle name="Moneda [0] 11 3 2 2 2 2" xfId="54576" xr:uid="{E2387A67-854A-477A-9DDE-FC49BA8ABEF8}"/>
    <cellStyle name="Moneda [0] 11 3 2 2 2 3" xfId="37071" xr:uid="{441BA6AF-6DA3-476F-BEE4-3B4BDF9DF8AB}"/>
    <cellStyle name="Moneda [0] 11 3 2 2 3" xfId="45824" xr:uid="{50F3B4F0-5294-4180-9502-9586FCA2E2BA}"/>
    <cellStyle name="Moneda [0] 11 3 2 2 4" xfId="28319" xr:uid="{A9D3D348-9338-45D7-AA38-2080607DBE60}"/>
    <cellStyle name="Moneda [0] 11 3 2 3" xfId="15190" xr:uid="{E1BEEC5F-3C80-4BF8-8F08-74B025185262}"/>
    <cellStyle name="Moneda [0] 11 3 2 3 2" xfId="50200" xr:uid="{49BDFFDD-9A41-439E-814C-64F9585A6E23}"/>
    <cellStyle name="Moneda [0] 11 3 2 3 3" xfId="32695" xr:uid="{3D434C0E-7578-4E36-BCA1-80E0CE0AB6C8}"/>
    <cellStyle name="Moneda [0] 11 3 2 4" xfId="41448" xr:uid="{A2C691D4-649B-4FE3-BA89-72569FB31039}"/>
    <cellStyle name="Moneda [0] 11 3 2 5" xfId="23943" xr:uid="{E1FF68D8-3514-4052-B229-5FF3EEA5D97F}"/>
    <cellStyle name="Moneda [0] 11 3 3" xfId="8625" xr:uid="{00000000-0005-0000-0000-000018200000}"/>
    <cellStyle name="Moneda [0] 11 3 3 2" xfId="17378" xr:uid="{57BF6D94-AEFF-4AFD-9AAE-BB23FA4E5C7B}"/>
    <cellStyle name="Moneda [0] 11 3 3 2 2" xfId="52388" xr:uid="{44BEB404-29B3-43F4-B02E-27A48EF89D01}"/>
    <cellStyle name="Moneda [0] 11 3 3 2 3" xfId="34883" xr:uid="{A9F470A0-1361-4A6E-BA27-43659293B71E}"/>
    <cellStyle name="Moneda [0] 11 3 3 3" xfId="43636" xr:uid="{06F305B7-617C-4534-AA05-80AEDF6BA910}"/>
    <cellStyle name="Moneda [0] 11 3 3 4" xfId="26131" xr:uid="{F7816F00-5ADA-4303-A078-B15EB52BA3FC}"/>
    <cellStyle name="Moneda [0] 11 3 4" xfId="13002" xr:uid="{1BAF6192-B8D9-44DE-AACC-B4151A56EF5C}"/>
    <cellStyle name="Moneda [0] 11 3 4 2" xfId="48012" xr:uid="{5A330056-C183-49AC-85D3-33FC5376AAA5}"/>
    <cellStyle name="Moneda [0] 11 3 4 3" xfId="30507" xr:uid="{8421F70A-2A62-4939-BA29-34A7A1430F8C}"/>
    <cellStyle name="Moneda [0] 11 3 5" xfId="39260" xr:uid="{844D47FE-EB17-4BF4-B16A-1B7A0D2AA625}"/>
    <cellStyle name="Moneda [0] 11 3 6" xfId="21755" xr:uid="{2A1BBB9D-1CED-449C-9D09-1522A292B2C4}"/>
    <cellStyle name="Moneda [0] 11 4" xfId="5342" xr:uid="{00000000-0005-0000-0000-000019200000}"/>
    <cellStyle name="Moneda [0] 11 4 2" xfId="9719" xr:uid="{00000000-0005-0000-0000-00001A200000}"/>
    <cellStyle name="Moneda [0] 11 4 2 2" xfId="18472" xr:uid="{6EC0AC0C-FAC8-4014-8735-89E7F5217018}"/>
    <cellStyle name="Moneda [0] 11 4 2 2 2" xfId="53482" xr:uid="{A26F545B-33EA-43C1-A936-E2BBA48E9AB7}"/>
    <cellStyle name="Moneda [0] 11 4 2 2 3" xfId="35977" xr:uid="{9D131CB8-93B9-4201-A752-64BE8D33F3A2}"/>
    <cellStyle name="Moneda [0] 11 4 2 3" xfId="44730" xr:uid="{3815BCC8-C8A3-47A3-AAA9-C300C8E4D801}"/>
    <cellStyle name="Moneda [0] 11 4 2 4" xfId="27225" xr:uid="{964AAEAC-E859-4389-B11D-5F2A753F2D10}"/>
    <cellStyle name="Moneda [0] 11 4 3" xfId="14096" xr:uid="{7EB6E16C-449B-41F1-BC28-164DD4EE5E92}"/>
    <cellStyle name="Moneda [0] 11 4 3 2" xfId="49106" xr:uid="{D99798A9-6BC4-4B27-8241-BDFB4718C0B6}"/>
    <cellStyle name="Moneda [0] 11 4 3 3" xfId="31601" xr:uid="{684D4A48-B477-43DA-848D-5541727E7BCF}"/>
    <cellStyle name="Moneda [0] 11 4 4" xfId="40354" xr:uid="{A0BCCEB1-A6C9-41CF-B235-601F7A7E3F4E}"/>
    <cellStyle name="Moneda [0] 11 4 5" xfId="22849" xr:uid="{EDC002A0-4DEF-442C-AA15-20C922EF147B}"/>
    <cellStyle name="Moneda [0] 11 5" xfId="7531" xr:uid="{00000000-0005-0000-0000-00001B200000}"/>
    <cellStyle name="Moneda [0] 11 5 2" xfId="16284" xr:uid="{AF567009-5F0B-470F-B5A1-214994B2CA22}"/>
    <cellStyle name="Moneda [0] 11 5 2 2" xfId="51294" xr:uid="{12B9C583-58DC-4FF6-9771-F1B2A0DF6D94}"/>
    <cellStyle name="Moneda [0] 11 5 2 3" xfId="33789" xr:uid="{CB019EF9-7177-425B-9C6E-EFE1AD546688}"/>
    <cellStyle name="Moneda [0] 11 5 3" xfId="42542" xr:uid="{48013C89-EFAC-49C2-97E0-BEFEBE40AF75}"/>
    <cellStyle name="Moneda [0] 11 5 4" xfId="25037" xr:uid="{538EF512-6733-47BC-8631-52F55A55FCE0}"/>
    <cellStyle name="Moneda [0] 11 6" xfId="11908" xr:uid="{E71536EE-EC2E-487A-849D-69207F149C69}"/>
    <cellStyle name="Moneda [0] 11 6 2" xfId="46918" xr:uid="{23D84CB3-F0A7-492B-B8E4-7B083F13BE8C}"/>
    <cellStyle name="Moneda [0] 11 6 3" xfId="29413" xr:uid="{B3077EFC-294F-45B8-B1C1-3B16595AC112}"/>
    <cellStyle name="Moneda [0] 11 7" xfId="38166" xr:uid="{72F7C5F0-ADEC-4FE1-9E34-351B693CB6A0}"/>
    <cellStyle name="Moneda [0] 11 8" xfId="20661" xr:uid="{D8BE0098-FF1B-43CC-BC55-5DB496FCA2D7}"/>
    <cellStyle name="Moneda [0] 12" xfId="3425" xr:uid="{00000000-0005-0000-0000-00001C200000}"/>
    <cellStyle name="Moneda [0] 12 2" xfId="4521" xr:uid="{00000000-0005-0000-0000-00001D200000}"/>
    <cellStyle name="Moneda [0] 12 2 2" xfId="6710" xr:uid="{00000000-0005-0000-0000-00001E200000}"/>
    <cellStyle name="Moneda [0] 12 2 2 2" xfId="11087" xr:uid="{00000000-0005-0000-0000-00001F200000}"/>
    <cellStyle name="Moneda [0] 12 2 2 2 2" xfId="19840" xr:uid="{3AD8F150-CE0F-4BF9-A58D-060403E27586}"/>
    <cellStyle name="Moneda [0] 12 2 2 2 2 2" xfId="54850" xr:uid="{5C771F04-18B2-4823-B653-9B757627B923}"/>
    <cellStyle name="Moneda [0] 12 2 2 2 2 3" xfId="37345" xr:uid="{09555EAB-F318-4ECE-A417-DAF2D94DE25B}"/>
    <cellStyle name="Moneda [0] 12 2 2 2 3" xfId="46098" xr:uid="{0E3E5F31-3BDD-49B6-BE1A-C51EB997463D}"/>
    <cellStyle name="Moneda [0] 12 2 2 2 4" xfId="28593" xr:uid="{5BD10E30-6EE1-4EA6-A1DC-FF090CB674BB}"/>
    <cellStyle name="Moneda [0] 12 2 2 3" xfId="15464" xr:uid="{2409301A-8EF7-45DE-9BB0-586AFFDE0E2F}"/>
    <cellStyle name="Moneda [0] 12 2 2 3 2" xfId="50474" xr:uid="{A7683662-0ED2-4B6E-A196-AB9EA4B7417E}"/>
    <cellStyle name="Moneda [0] 12 2 2 3 3" xfId="32969" xr:uid="{52123F21-C577-4F26-B652-7E44C940FA81}"/>
    <cellStyle name="Moneda [0] 12 2 2 4" xfId="41722" xr:uid="{733263D1-13AB-42E8-925E-36C5F56C842C}"/>
    <cellStyle name="Moneda [0] 12 2 2 5" xfId="24217" xr:uid="{72C11D58-A5D5-4270-AA75-ED3571FDCCA0}"/>
    <cellStyle name="Moneda [0] 12 2 3" xfId="8899" xr:uid="{00000000-0005-0000-0000-000020200000}"/>
    <cellStyle name="Moneda [0] 12 2 3 2" xfId="17652" xr:uid="{59D3136A-93A4-4BBB-A301-FB118D196A2A}"/>
    <cellStyle name="Moneda [0] 12 2 3 2 2" xfId="52662" xr:uid="{7CA4C9AA-CE60-4D86-BD21-DDF81BD3092F}"/>
    <cellStyle name="Moneda [0] 12 2 3 2 3" xfId="35157" xr:uid="{ED32A41D-A55C-4CA4-9130-ABA3BC860E46}"/>
    <cellStyle name="Moneda [0] 12 2 3 3" xfId="43910" xr:uid="{34CD2D07-3262-47FB-B8CF-FCB4C80CBED3}"/>
    <cellStyle name="Moneda [0] 12 2 3 4" xfId="26405" xr:uid="{0C9A1D3B-90C3-43F4-9514-B15B853E0396}"/>
    <cellStyle name="Moneda [0] 12 2 4" xfId="13276" xr:uid="{5646A7F0-FF5A-4B47-99F1-FEDC701BF8FB}"/>
    <cellStyle name="Moneda [0] 12 2 4 2" xfId="48286" xr:uid="{62ACA663-6BCB-4283-A51A-124EDDD74EFF}"/>
    <cellStyle name="Moneda [0] 12 2 4 3" xfId="30781" xr:uid="{B8453030-4813-49A7-8802-D72519B2957C}"/>
    <cellStyle name="Moneda [0] 12 2 5" xfId="39534" xr:uid="{0A9E97A4-4D27-4372-8CF3-B3AE8BED7BAB}"/>
    <cellStyle name="Moneda [0] 12 2 6" xfId="22029" xr:uid="{76E7C05E-7E6B-4EA2-B8D8-30A0CD6E7731}"/>
    <cellStyle name="Moneda [0] 12 3" xfId="5616" xr:uid="{00000000-0005-0000-0000-000021200000}"/>
    <cellStyle name="Moneda [0] 12 3 2" xfId="9993" xr:uid="{00000000-0005-0000-0000-000022200000}"/>
    <cellStyle name="Moneda [0] 12 3 2 2" xfId="18746" xr:uid="{EFA7E7ED-3A5E-4371-8AF8-613B7DCFC2CC}"/>
    <cellStyle name="Moneda [0] 12 3 2 2 2" xfId="53756" xr:uid="{ECA47534-3358-49F1-AF31-9AF2E8E98D10}"/>
    <cellStyle name="Moneda [0] 12 3 2 2 3" xfId="36251" xr:uid="{133682AD-7C14-4BF0-BC93-483E29DC0A45}"/>
    <cellStyle name="Moneda [0] 12 3 2 3" xfId="45004" xr:uid="{B2516984-4F15-4404-BEAA-D8E941011568}"/>
    <cellStyle name="Moneda [0] 12 3 2 4" xfId="27499" xr:uid="{5E157537-7AC0-447F-B16A-D49297CED892}"/>
    <cellStyle name="Moneda [0] 12 3 3" xfId="14370" xr:uid="{2AC23E18-F4F8-47C4-B4E9-0D1AC49261FD}"/>
    <cellStyle name="Moneda [0] 12 3 3 2" xfId="49380" xr:uid="{A5F46D36-0650-4C99-8815-17153A1ABA7E}"/>
    <cellStyle name="Moneda [0] 12 3 3 3" xfId="31875" xr:uid="{72B53113-748E-42C3-9277-2E4526577BE0}"/>
    <cellStyle name="Moneda [0] 12 3 4" xfId="40628" xr:uid="{112A268F-062B-4FAF-9E85-6214587CEE29}"/>
    <cellStyle name="Moneda [0] 12 3 5" xfId="23123" xr:uid="{CE5E8A6D-516E-4EA7-9EA7-ADA9EB06A45F}"/>
    <cellStyle name="Moneda [0] 12 4" xfId="7805" xr:uid="{00000000-0005-0000-0000-000023200000}"/>
    <cellStyle name="Moneda [0] 12 4 2" xfId="16558" xr:uid="{2499772B-F287-42CA-B82B-09B4E13F2B70}"/>
    <cellStyle name="Moneda [0] 12 4 2 2" xfId="51568" xr:uid="{026BA9F7-6B90-462B-AFC8-ABBA3588E2B1}"/>
    <cellStyle name="Moneda [0] 12 4 2 3" xfId="34063" xr:uid="{7CCF16F6-5643-49F4-80EC-DE96040C4C97}"/>
    <cellStyle name="Moneda [0] 12 4 3" xfId="42816" xr:uid="{7D5CEB3E-341B-432E-BFC9-34623208DCF0}"/>
    <cellStyle name="Moneda [0] 12 4 4" xfId="25311" xr:uid="{B98FE578-030F-4AEF-9898-2238287B34FD}"/>
    <cellStyle name="Moneda [0] 12 5" xfId="12182" xr:uid="{E088B6C3-35C5-44D1-812A-047E7BBFECA7}"/>
    <cellStyle name="Moneda [0] 12 5 2" xfId="47192" xr:uid="{A7781D4B-4BA6-404A-8048-A98CF75F0034}"/>
    <cellStyle name="Moneda [0] 12 5 3" xfId="29687" xr:uid="{3D20B5A3-E33E-457E-B4A5-00E943E38A27}"/>
    <cellStyle name="Moneda [0] 12 6" xfId="38440" xr:uid="{0CFCBF80-3881-4ECB-9F80-41ED2F33A650}"/>
    <cellStyle name="Moneda [0] 12 7" xfId="20935" xr:uid="{EB72B462-B7E3-4F61-A6C1-703D47D08F72}"/>
    <cellStyle name="Moneda [0] 13" xfId="3973" xr:uid="{00000000-0005-0000-0000-000024200000}"/>
    <cellStyle name="Moneda [0] 13 2" xfId="6162" xr:uid="{00000000-0005-0000-0000-000025200000}"/>
    <cellStyle name="Moneda [0] 13 2 2" xfId="10539" xr:uid="{00000000-0005-0000-0000-000026200000}"/>
    <cellStyle name="Moneda [0] 13 2 2 2" xfId="19292" xr:uid="{E7430833-2730-4CD0-AD10-C2BA783E0FD8}"/>
    <cellStyle name="Moneda [0] 13 2 2 2 2" xfId="54302" xr:uid="{D8F57C3A-7E7A-4816-85DE-7CBACD27B7E7}"/>
    <cellStyle name="Moneda [0] 13 2 2 2 3" xfId="36797" xr:uid="{2415C673-1CC6-43A1-9B55-8C1DC567581F}"/>
    <cellStyle name="Moneda [0] 13 2 2 3" xfId="45550" xr:uid="{4ED58A40-E173-4845-8BFA-6A7E634B1233}"/>
    <cellStyle name="Moneda [0] 13 2 2 4" xfId="28045" xr:uid="{27ED80BB-76FE-4851-866D-68C196FF0DF5}"/>
    <cellStyle name="Moneda [0] 13 2 3" xfId="14916" xr:uid="{DFCC3014-6933-42C0-8FC3-2AA210CB0393}"/>
    <cellStyle name="Moneda [0] 13 2 3 2" xfId="49926" xr:uid="{F6949D53-AB09-425D-88EA-E4CDD47A6F04}"/>
    <cellStyle name="Moneda [0] 13 2 3 3" xfId="32421" xr:uid="{5D7CF348-C021-4B19-90D7-634E4CCB658C}"/>
    <cellStyle name="Moneda [0] 13 2 4" xfId="41174" xr:uid="{FAED0E35-F82D-42B1-914E-C07E397AB1F6}"/>
    <cellStyle name="Moneda [0] 13 2 5" xfId="23669" xr:uid="{69C7753D-8139-48EB-891E-7D8B68B9DF7D}"/>
    <cellStyle name="Moneda [0] 13 3" xfId="8351" xr:uid="{00000000-0005-0000-0000-000027200000}"/>
    <cellStyle name="Moneda [0] 13 3 2" xfId="17104" xr:uid="{C5942AFA-9EBA-4FFE-8A03-E71011894CE5}"/>
    <cellStyle name="Moneda [0] 13 3 2 2" xfId="52114" xr:uid="{C1E5F927-5B94-4ED6-B620-0FE3BE29AEB3}"/>
    <cellStyle name="Moneda [0] 13 3 2 3" xfId="34609" xr:uid="{719107D3-B6C3-4E88-9BE8-1C575CFC3642}"/>
    <cellStyle name="Moneda [0] 13 3 3" xfId="43362" xr:uid="{120CCEFB-B934-4322-8AAF-F09E4F7ACBE0}"/>
    <cellStyle name="Moneda [0] 13 3 4" xfId="25857" xr:uid="{EAB4752A-0811-400D-87EE-198F0CD7FA32}"/>
    <cellStyle name="Moneda [0] 13 4" xfId="12728" xr:uid="{E56E37A6-0388-4C38-A4E8-4769D98562BB}"/>
    <cellStyle name="Moneda [0] 13 4 2" xfId="47738" xr:uid="{A7F8E3D2-EAD2-44AA-AD2C-285CC5CA714B}"/>
    <cellStyle name="Moneda [0] 13 4 3" xfId="30233" xr:uid="{0AC896B2-C007-4A99-B2F5-362EE3AA8FA3}"/>
    <cellStyle name="Moneda [0] 13 5" xfId="38986" xr:uid="{D8C880B1-63F1-40AD-B6B9-4C814565606A}"/>
    <cellStyle name="Moneda [0] 13 6" xfId="21481" xr:uid="{553CF2B0-A526-4753-957C-4C86841CBD85}"/>
    <cellStyle name="Moneda [0] 14" xfId="5068" xr:uid="{00000000-0005-0000-0000-000028200000}"/>
    <cellStyle name="Moneda [0] 14 2" xfId="9445" xr:uid="{00000000-0005-0000-0000-000029200000}"/>
    <cellStyle name="Moneda [0] 14 2 2" xfId="18198" xr:uid="{423E4321-3821-43B2-A4E0-1875D0892F1E}"/>
    <cellStyle name="Moneda [0] 14 2 2 2" xfId="53208" xr:uid="{C81CBFDC-9C6C-483E-992C-E0DFFC22FF2F}"/>
    <cellStyle name="Moneda [0] 14 2 2 3" xfId="35703" xr:uid="{51B39ADC-4474-43F1-8ED9-D41BEF08A24A}"/>
    <cellStyle name="Moneda [0] 14 2 3" xfId="44456" xr:uid="{9175502B-F77F-4D69-AB14-30D5F588C2A7}"/>
    <cellStyle name="Moneda [0] 14 2 4" xfId="26951" xr:uid="{A9EF7C89-EF56-41AF-AAA8-8BE6BC9198F4}"/>
    <cellStyle name="Moneda [0] 14 3" xfId="13822" xr:uid="{DE020B37-A132-4043-ACA5-E20FD1B5E7E8}"/>
    <cellStyle name="Moneda [0] 14 3 2" xfId="48832" xr:uid="{9B9938C9-3D44-49A3-8242-CDE74AAB7E57}"/>
    <cellStyle name="Moneda [0] 14 3 3" xfId="31327" xr:uid="{BFCC2600-A3B9-4811-AEB7-3338EE3C3BAE}"/>
    <cellStyle name="Moneda [0] 14 4" xfId="40080" xr:uid="{2F4AC8C9-BC16-43FA-905E-FE09FD2993E8}"/>
    <cellStyle name="Moneda [0] 14 5" xfId="22575" xr:uid="{1572835E-9F54-403E-8C28-F302524ABB07}"/>
    <cellStyle name="Moneda [0] 15" xfId="7257" xr:uid="{00000000-0005-0000-0000-00002A200000}"/>
    <cellStyle name="Moneda [0] 15 2" xfId="16010" xr:uid="{1AB0E52A-963D-4214-AE04-FBCA2C78093A}"/>
    <cellStyle name="Moneda [0] 15 2 2" xfId="51020" xr:uid="{EB855225-F8AE-4BBF-A542-9FA7E4914A56}"/>
    <cellStyle name="Moneda [0] 15 2 3" xfId="33515" xr:uid="{F67F6686-F3B5-45E4-9F59-1E2F3A29B927}"/>
    <cellStyle name="Moneda [0] 15 3" xfId="42268" xr:uid="{23138294-6FAF-4BC3-96D7-416DB02973FD}"/>
    <cellStyle name="Moneda [0] 15 4" xfId="24763" xr:uid="{2D9F0ACC-6D63-41A7-9F9D-D060CEC138DF}"/>
    <cellStyle name="Moneda [0] 16" xfId="11634" xr:uid="{22AF4A56-E163-4AED-BB81-A4606193D150}"/>
    <cellStyle name="Moneda [0] 16 2" xfId="46644" xr:uid="{F350CC5C-4FA1-4A4B-BF63-D25861803328}"/>
    <cellStyle name="Moneda [0] 16 3" xfId="29139" xr:uid="{E1F9E59F-6238-4533-8B6E-2CAE7D26078E}"/>
    <cellStyle name="Moneda [0] 17" xfId="37892" xr:uid="{2EB60B7B-00BF-43BE-9498-0540D66A3A24}"/>
    <cellStyle name="Moneda [0] 18" xfId="20387" xr:uid="{7226CAF3-237B-4148-8597-C2BD2CE9491D}"/>
    <cellStyle name="Moneda [0] 2" xfId="246" xr:uid="{00000000-0005-0000-0000-00002B200000}"/>
    <cellStyle name="Moneda [0] 2 2" xfId="247" xr:uid="{00000000-0005-0000-0000-00002C200000}"/>
    <cellStyle name="Moneda [0] 2 2 2" xfId="248" xr:uid="{00000000-0005-0000-0000-00002D200000}"/>
    <cellStyle name="Moneda [0] 2 2 2 2" xfId="249" xr:uid="{00000000-0005-0000-0000-00002E200000}"/>
    <cellStyle name="Moneda [0] 2 2 3" xfId="250" xr:uid="{00000000-0005-0000-0000-00002F200000}"/>
    <cellStyle name="Moneda [0] 2 2 4" xfId="251" xr:uid="{00000000-0005-0000-0000-000030200000}"/>
    <cellStyle name="Moneda [0] 2 3" xfId="252" xr:uid="{00000000-0005-0000-0000-000031200000}"/>
    <cellStyle name="Moneda [0] 2 3 2" xfId="253" xr:uid="{00000000-0005-0000-0000-000032200000}"/>
    <cellStyle name="Moneda [0] 2 4" xfId="254" xr:uid="{00000000-0005-0000-0000-000033200000}"/>
    <cellStyle name="Moneda [0] 2 5" xfId="255" xr:uid="{00000000-0005-0000-0000-000034200000}"/>
    <cellStyle name="Moneda [0] 3" xfId="256" xr:uid="{00000000-0005-0000-0000-000035200000}"/>
    <cellStyle name="Moneda [0] 3 10" xfId="2912" xr:uid="{00000000-0005-0000-0000-000036200000}"/>
    <cellStyle name="Moneda [0] 3 10 2" xfId="3191" xr:uid="{00000000-0005-0000-0000-000037200000}"/>
    <cellStyle name="Moneda [0] 3 10 2 2" xfId="3744" xr:uid="{00000000-0005-0000-0000-000038200000}"/>
    <cellStyle name="Moneda [0] 3 10 2 2 2" xfId="4840" xr:uid="{00000000-0005-0000-0000-000039200000}"/>
    <cellStyle name="Moneda [0] 3 10 2 2 2 2" xfId="7029" xr:uid="{00000000-0005-0000-0000-00003A200000}"/>
    <cellStyle name="Moneda [0] 3 10 2 2 2 2 2" xfId="11406" xr:uid="{00000000-0005-0000-0000-00003B200000}"/>
    <cellStyle name="Moneda [0] 3 10 2 2 2 2 2 2" xfId="20159" xr:uid="{DCBD2BBF-15EE-46B9-825D-713F6E1BD6C4}"/>
    <cellStyle name="Moneda [0] 3 10 2 2 2 2 2 2 2" xfId="55169" xr:uid="{0C787319-598C-41A1-8C38-6BC3B4F9B5B4}"/>
    <cellStyle name="Moneda [0] 3 10 2 2 2 2 2 2 3" xfId="37664" xr:uid="{472D997C-6373-4E5C-9348-A5E32DC813F6}"/>
    <cellStyle name="Moneda [0] 3 10 2 2 2 2 2 3" xfId="46417" xr:uid="{662F3100-FB16-4239-98DD-350E04CD84C3}"/>
    <cellStyle name="Moneda [0] 3 10 2 2 2 2 2 4" xfId="28912" xr:uid="{46FE6616-8117-44DD-BA0D-45860E620829}"/>
    <cellStyle name="Moneda [0] 3 10 2 2 2 2 3" xfId="15783" xr:uid="{21BC701C-79E0-4EAF-8EB2-D7547AE678D6}"/>
    <cellStyle name="Moneda [0] 3 10 2 2 2 2 3 2" xfId="50793" xr:uid="{7C2C021F-265A-4410-BF90-D426A1620E39}"/>
    <cellStyle name="Moneda [0] 3 10 2 2 2 2 3 3" xfId="33288" xr:uid="{28026A0C-AEB0-4C6B-A26E-45BDC5A6921D}"/>
    <cellStyle name="Moneda [0] 3 10 2 2 2 2 4" xfId="42041" xr:uid="{AF03E662-D502-4DF3-81C0-642AE7D6B154}"/>
    <cellStyle name="Moneda [0] 3 10 2 2 2 2 5" xfId="24536" xr:uid="{AD84F3E7-B6E7-46D9-A672-3E4544168E3E}"/>
    <cellStyle name="Moneda [0] 3 10 2 2 2 3" xfId="9218" xr:uid="{00000000-0005-0000-0000-00003C200000}"/>
    <cellStyle name="Moneda [0] 3 10 2 2 2 3 2" xfId="17971" xr:uid="{F3523842-0D4D-4D7D-8672-79750524F80C}"/>
    <cellStyle name="Moneda [0] 3 10 2 2 2 3 2 2" xfId="52981" xr:uid="{647A8CCE-EB5E-4444-BCBA-C4C8517BDABF}"/>
    <cellStyle name="Moneda [0] 3 10 2 2 2 3 2 3" xfId="35476" xr:uid="{96C42139-A10C-4D62-B1B5-79D05D95BD5A}"/>
    <cellStyle name="Moneda [0] 3 10 2 2 2 3 3" xfId="44229" xr:uid="{0758CE48-ECDF-4876-A902-6495E5F920C0}"/>
    <cellStyle name="Moneda [0] 3 10 2 2 2 3 4" xfId="26724" xr:uid="{63079601-8805-414C-89C9-68EA771D73A9}"/>
    <cellStyle name="Moneda [0] 3 10 2 2 2 4" xfId="13595" xr:uid="{3A0C99AC-C210-49A6-A3F4-C3F84F8837A5}"/>
    <cellStyle name="Moneda [0] 3 10 2 2 2 4 2" xfId="48605" xr:uid="{74975500-0C18-4C99-9A1B-3EE128557B2B}"/>
    <cellStyle name="Moneda [0] 3 10 2 2 2 4 3" xfId="31100" xr:uid="{057F7E96-80B7-4290-AEEE-D969BF377E67}"/>
    <cellStyle name="Moneda [0] 3 10 2 2 2 5" xfId="39853" xr:uid="{39B013D6-EB37-426E-83AD-7208D827A0B1}"/>
    <cellStyle name="Moneda [0] 3 10 2 2 2 6" xfId="22348" xr:uid="{640E21B9-1F50-4B8B-8BCD-550919D65D13}"/>
    <cellStyle name="Moneda [0] 3 10 2 2 3" xfId="5935" xr:uid="{00000000-0005-0000-0000-00003D200000}"/>
    <cellStyle name="Moneda [0] 3 10 2 2 3 2" xfId="10312" xr:uid="{00000000-0005-0000-0000-00003E200000}"/>
    <cellStyle name="Moneda [0] 3 10 2 2 3 2 2" xfId="19065" xr:uid="{8FF18B1A-12A8-485D-8003-DFE9FE2111DD}"/>
    <cellStyle name="Moneda [0] 3 10 2 2 3 2 2 2" xfId="54075" xr:uid="{7B723D44-1633-4AF7-B8C6-D673858B0BBA}"/>
    <cellStyle name="Moneda [0] 3 10 2 2 3 2 2 3" xfId="36570" xr:uid="{02196FCA-426C-4908-A352-C1C5ADEBEA12}"/>
    <cellStyle name="Moneda [0] 3 10 2 2 3 2 3" xfId="45323" xr:uid="{D67E9842-0FEC-4AC0-AE8F-2680452B177D}"/>
    <cellStyle name="Moneda [0] 3 10 2 2 3 2 4" xfId="27818" xr:uid="{C2258E05-EEDA-4734-91D1-14B9F5DAEC2E}"/>
    <cellStyle name="Moneda [0] 3 10 2 2 3 3" xfId="14689" xr:uid="{D9AC444B-A084-450D-81FE-B9BE5D04A658}"/>
    <cellStyle name="Moneda [0] 3 10 2 2 3 3 2" xfId="49699" xr:uid="{96D039D3-54BE-48A8-9D8F-DED3ABB09377}"/>
    <cellStyle name="Moneda [0] 3 10 2 2 3 3 3" xfId="32194" xr:uid="{23F0B841-43BD-468E-A6D6-3103B76571D7}"/>
    <cellStyle name="Moneda [0] 3 10 2 2 3 4" xfId="40947" xr:uid="{2B19D96D-0D47-4FDA-A4CC-2AE09E4F1601}"/>
    <cellStyle name="Moneda [0] 3 10 2 2 3 5" xfId="23442" xr:uid="{80636E0B-914F-4C8C-856C-7A796FA83FED}"/>
    <cellStyle name="Moneda [0] 3 10 2 2 4" xfId="8124" xr:uid="{00000000-0005-0000-0000-00003F200000}"/>
    <cellStyle name="Moneda [0] 3 10 2 2 4 2" xfId="16877" xr:uid="{F61533AD-33FF-49FF-98D6-C8AF59274C85}"/>
    <cellStyle name="Moneda [0] 3 10 2 2 4 2 2" xfId="51887" xr:uid="{B35BE6FA-CACE-4B63-9C97-BD13744A68BF}"/>
    <cellStyle name="Moneda [0] 3 10 2 2 4 2 3" xfId="34382" xr:uid="{49465E89-F404-41CD-ADED-06DA7B99B0D7}"/>
    <cellStyle name="Moneda [0] 3 10 2 2 4 3" xfId="43135" xr:uid="{3DA663E1-1A02-4270-9456-3417039AACEE}"/>
    <cellStyle name="Moneda [0] 3 10 2 2 4 4" xfId="25630" xr:uid="{9E73FDF0-CE93-4B24-92A2-6EF8EA6ADB58}"/>
    <cellStyle name="Moneda [0] 3 10 2 2 5" xfId="12501" xr:uid="{7DCF0BAC-AE93-4B77-AA8B-6F0EE38E1BC7}"/>
    <cellStyle name="Moneda [0] 3 10 2 2 5 2" xfId="47511" xr:uid="{B5773A4D-AF1B-459E-8471-CE0E72AF3F0C}"/>
    <cellStyle name="Moneda [0] 3 10 2 2 5 3" xfId="30006" xr:uid="{9446BC94-7D74-414B-A96D-F97552335687}"/>
    <cellStyle name="Moneda [0] 3 10 2 2 6" xfId="38759" xr:uid="{7D1E9A58-2373-4278-B31A-AC8FDBE4F304}"/>
    <cellStyle name="Moneda [0] 3 10 2 2 7" xfId="21254" xr:uid="{8623FA2C-89D0-4866-834D-23F77D787911}"/>
    <cellStyle name="Moneda [0] 3 10 2 3" xfId="4292" xr:uid="{00000000-0005-0000-0000-000040200000}"/>
    <cellStyle name="Moneda [0] 3 10 2 3 2" xfId="6481" xr:uid="{00000000-0005-0000-0000-000041200000}"/>
    <cellStyle name="Moneda [0] 3 10 2 3 2 2" xfId="10858" xr:uid="{00000000-0005-0000-0000-000042200000}"/>
    <cellStyle name="Moneda [0] 3 10 2 3 2 2 2" xfId="19611" xr:uid="{F5B520E1-FD8E-457F-A3D6-88BA888BFE1F}"/>
    <cellStyle name="Moneda [0] 3 10 2 3 2 2 2 2" xfId="54621" xr:uid="{1FA9EA94-ADC3-44A1-9E6E-6D0260BC3FD4}"/>
    <cellStyle name="Moneda [0] 3 10 2 3 2 2 2 3" xfId="37116" xr:uid="{778F68DA-0C3A-4CE9-AB2E-02BB49765D78}"/>
    <cellStyle name="Moneda [0] 3 10 2 3 2 2 3" xfId="45869" xr:uid="{AAB62FD6-DBC0-4905-898D-410A19103570}"/>
    <cellStyle name="Moneda [0] 3 10 2 3 2 2 4" xfId="28364" xr:uid="{F9662AB6-AA48-4BA6-A6A8-8AE1AC718875}"/>
    <cellStyle name="Moneda [0] 3 10 2 3 2 3" xfId="15235" xr:uid="{9E018211-2E37-407D-B4B2-C02555332954}"/>
    <cellStyle name="Moneda [0] 3 10 2 3 2 3 2" xfId="50245" xr:uid="{7CAEEDDE-A64F-48B0-B38D-0D5549B6A0B1}"/>
    <cellStyle name="Moneda [0] 3 10 2 3 2 3 3" xfId="32740" xr:uid="{F4BF3407-9F7B-4BC8-91BC-538ACDC5041C}"/>
    <cellStyle name="Moneda [0] 3 10 2 3 2 4" xfId="41493" xr:uid="{AC9334AE-F0ED-4D94-8A9C-A56EB297A745}"/>
    <cellStyle name="Moneda [0] 3 10 2 3 2 5" xfId="23988" xr:uid="{3468A23D-8341-424A-AE0C-9ADE936357D6}"/>
    <cellStyle name="Moneda [0] 3 10 2 3 3" xfId="8670" xr:uid="{00000000-0005-0000-0000-000043200000}"/>
    <cellStyle name="Moneda [0] 3 10 2 3 3 2" xfId="17423" xr:uid="{70107CDD-2C58-4DD8-90B4-706F35CCD119}"/>
    <cellStyle name="Moneda [0] 3 10 2 3 3 2 2" xfId="52433" xr:uid="{7D76A3AE-6380-41C9-A2BC-D008B99E5C3C}"/>
    <cellStyle name="Moneda [0] 3 10 2 3 3 2 3" xfId="34928" xr:uid="{268BAA0C-C8E3-4298-8251-B459B96EEBF3}"/>
    <cellStyle name="Moneda [0] 3 10 2 3 3 3" xfId="43681" xr:uid="{859B56A5-9552-4F6C-89FF-3632E00E8E6B}"/>
    <cellStyle name="Moneda [0] 3 10 2 3 3 4" xfId="26176" xr:uid="{FB73F907-807B-4EFB-A0A6-745F965C5EBC}"/>
    <cellStyle name="Moneda [0] 3 10 2 3 4" xfId="13047" xr:uid="{D0A6C1EB-CC76-49CE-A014-D8D5C0B17DA1}"/>
    <cellStyle name="Moneda [0] 3 10 2 3 4 2" xfId="48057" xr:uid="{2244B38E-82DC-4423-BD34-A59844C571B4}"/>
    <cellStyle name="Moneda [0] 3 10 2 3 4 3" xfId="30552" xr:uid="{4EB2BAC0-FA3B-40D6-8677-0E135DC13385}"/>
    <cellStyle name="Moneda [0] 3 10 2 3 5" xfId="39305" xr:uid="{A1FB1F2A-6B2F-4883-8412-EDCCA3A1F22A}"/>
    <cellStyle name="Moneda [0] 3 10 2 3 6" xfId="21800" xr:uid="{A3FFEFC0-C0E8-4A34-8D1F-B07D7D5D27F4}"/>
    <cellStyle name="Moneda [0] 3 10 2 4" xfId="5387" xr:uid="{00000000-0005-0000-0000-000044200000}"/>
    <cellStyle name="Moneda [0] 3 10 2 4 2" xfId="9764" xr:uid="{00000000-0005-0000-0000-000045200000}"/>
    <cellStyle name="Moneda [0] 3 10 2 4 2 2" xfId="18517" xr:uid="{136120A3-AE72-42B1-9070-4DF81F7CDA2C}"/>
    <cellStyle name="Moneda [0] 3 10 2 4 2 2 2" xfId="53527" xr:uid="{EFEA1530-D75B-444D-BF4C-64AD7BBB755C}"/>
    <cellStyle name="Moneda [0] 3 10 2 4 2 2 3" xfId="36022" xr:uid="{BED6FDCD-C653-49DA-A8EB-A4048EB94AAC}"/>
    <cellStyle name="Moneda [0] 3 10 2 4 2 3" xfId="44775" xr:uid="{66DA982F-D066-48A0-A973-A6A4C9549334}"/>
    <cellStyle name="Moneda [0] 3 10 2 4 2 4" xfId="27270" xr:uid="{7FD3D215-274A-4CA1-A251-27A476AF33C5}"/>
    <cellStyle name="Moneda [0] 3 10 2 4 3" xfId="14141" xr:uid="{0638486F-85DD-402B-8923-C37937D80BBD}"/>
    <cellStyle name="Moneda [0] 3 10 2 4 3 2" xfId="49151" xr:uid="{4EACC2BE-DDD8-4508-85D7-0F05A275D134}"/>
    <cellStyle name="Moneda [0] 3 10 2 4 3 3" xfId="31646" xr:uid="{8A4BD159-E0B8-4A1F-80AE-63C77A6F0636}"/>
    <cellStyle name="Moneda [0] 3 10 2 4 4" xfId="40399" xr:uid="{5E947FE1-B39D-4D01-B4A6-2881DA232640}"/>
    <cellStyle name="Moneda [0] 3 10 2 4 5" xfId="22894" xr:uid="{26B1EF8D-6810-494E-8678-735F95D7F0EC}"/>
    <cellStyle name="Moneda [0] 3 10 2 5" xfId="7576" xr:uid="{00000000-0005-0000-0000-000046200000}"/>
    <cellStyle name="Moneda [0] 3 10 2 5 2" xfId="16329" xr:uid="{99A8CF1F-0B27-4DD0-8E06-B042F6E22B5A}"/>
    <cellStyle name="Moneda [0] 3 10 2 5 2 2" xfId="51339" xr:uid="{12C181A5-70C0-4CF5-AD29-E30B4008975B}"/>
    <cellStyle name="Moneda [0] 3 10 2 5 2 3" xfId="33834" xr:uid="{B5A79C25-1000-43EA-8452-3000B122F711}"/>
    <cellStyle name="Moneda [0] 3 10 2 5 3" xfId="42587" xr:uid="{A44CFEA3-305D-4F86-88C9-F9D6FA835996}"/>
    <cellStyle name="Moneda [0] 3 10 2 5 4" xfId="25082" xr:uid="{F6824FA8-11CB-402B-9297-7DE92D304B6F}"/>
    <cellStyle name="Moneda [0] 3 10 2 6" xfId="11953" xr:uid="{31D9CE49-5ED5-4E6A-B96D-303E6E658CCD}"/>
    <cellStyle name="Moneda [0] 3 10 2 6 2" xfId="46963" xr:uid="{61C43798-AB89-4E48-AF86-921F24D25ABE}"/>
    <cellStyle name="Moneda [0] 3 10 2 6 3" xfId="29458" xr:uid="{5D7548FA-4EEF-453F-B7CF-23AD30140A89}"/>
    <cellStyle name="Moneda [0] 3 10 2 7" xfId="38211" xr:uid="{9974EB2C-2A15-401F-9DE8-CE22E201FAC0}"/>
    <cellStyle name="Moneda [0] 3 10 2 8" xfId="20706" xr:uid="{44E6D82E-CC7A-43D5-9C12-C48DE40A80D8}"/>
    <cellStyle name="Moneda [0] 3 10 3" xfId="3470" xr:uid="{00000000-0005-0000-0000-000047200000}"/>
    <cellStyle name="Moneda [0] 3 10 3 2" xfId="4566" xr:uid="{00000000-0005-0000-0000-000048200000}"/>
    <cellStyle name="Moneda [0] 3 10 3 2 2" xfId="6755" xr:uid="{00000000-0005-0000-0000-000049200000}"/>
    <cellStyle name="Moneda [0] 3 10 3 2 2 2" xfId="11132" xr:uid="{00000000-0005-0000-0000-00004A200000}"/>
    <cellStyle name="Moneda [0] 3 10 3 2 2 2 2" xfId="19885" xr:uid="{7A33F3EA-A202-4B28-8E46-742EF9E54A67}"/>
    <cellStyle name="Moneda [0] 3 10 3 2 2 2 2 2" xfId="54895" xr:uid="{1D3BCBCF-86BD-42AC-8874-A505F989A4E2}"/>
    <cellStyle name="Moneda [0] 3 10 3 2 2 2 2 3" xfId="37390" xr:uid="{B8997CB4-5109-4325-8078-195028D781F0}"/>
    <cellStyle name="Moneda [0] 3 10 3 2 2 2 3" xfId="46143" xr:uid="{878F4753-8596-4C06-86C0-AF6411F8E7C6}"/>
    <cellStyle name="Moneda [0] 3 10 3 2 2 2 4" xfId="28638" xr:uid="{E618AE4D-9F9C-4966-AC21-BC251C462D1A}"/>
    <cellStyle name="Moneda [0] 3 10 3 2 2 3" xfId="15509" xr:uid="{0AF9334B-9F2D-4486-AED3-97603D634FCF}"/>
    <cellStyle name="Moneda [0] 3 10 3 2 2 3 2" xfId="50519" xr:uid="{EA5AB83E-E1CA-4BC1-A975-174760784A5F}"/>
    <cellStyle name="Moneda [0] 3 10 3 2 2 3 3" xfId="33014" xr:uid="{71A0D9D2-E539-4FEC-9741-A97157366115}"/>
    <cellStyle name="Moneda [0] 3 10 3 2 2 4" xfId="41767" xr:uid="{5DFDBEE1-EBC8-4935-A025-E8BFDE6BE677}"/>
    <cellStyle name="Moneda [0] 3 10 3 2 2 5" xfId="24262" xr:uid="{2109C077-702D-4E39-AA28-F5FF8BFFB72B}"/>
    <cellStyle name="Moneda [0] 3 10 3 2 3" xfId="8944" xr:uid="{00000000-0005-0000-0000-00004B200000}"/>
    <cellStyle name="Moneda [0] 3 10 3 2 3 2" xfId="17697" xr:uid="{1C4C31A0-2993-42B5-ADDA-47C8B3DEC545}"/>
    <cellStyle name="Moneda [0] 3 10 3 2 3 2 2" xfId="52707" xr:uid="{C761181B-1CFE-40B5-A6A6-5C425786EC39}"/>
    <cellStyle name="Moneda [0] 3 10 3 2 3 2 3" xfId="35202" xr:uid="{6F50F00E-DF77-46C8-8B01-B4A580A2F12B}"/>
    <cellStyle name="Moneda [0] 3 10 3 2 3 3" xfId="43955" xr:uid="{6713AC88-17DA-49B0-937F-AC43121ED299}"/>
    <cellStyle name="Moneda [0] 3 10 3 2 3 4" xfId="26450" xr:uid="{5036ACF8-A7A3-42F3-824C-EB45180F07B4}"/>
    <cellStyle name="Moneda [0] 3 10 3 2 4" xfId="13321" xr:uid="{60C28C8D-7678-4847-BF71-791166F5D5BF}"/>
    <cellStyle name="Moneda [0] 3 10 3 2 4 2" xfId="48331" xr:uid="{4240B2E3-7AF9-443D-83C1-B635A62B1683}"/>
    <cellStyle name="Moneda [0] 3 10 3 2 4 3" xfId="30826" xr:uid="{4E517BD0-6FD8-414A-8370-449FD5B9AD1C}"/>
    <cellStyle name="Moneda [0] 3 10 3 2 5" xfId="39579" xr:uid="{D2B6CC63-1B3B-4D77-AC66-39A7B44D9F72}"/>
    <cellStyle name="Moneda [0] 3 10 3 2 6" xfId="22074" xr:uid="{E8729B1B-BD83-462E-8490-CB3E122823F1}"/>
    <cellStyle name="Moneda [0] 3 10 3 3" xfId="5661" xr:uid="{00000000-0005-0000-0000-00004C200000}"/>
    <cellStyle name="Moneda [0] 3 10 3 3 2" xfId="10038" xr:uid="{00000000-0005-0000-0000-00004D200000}"/>
    <cellStyle name="Moneda [0] 3 10 3 3 2 2" xfId="18791" xr:uid="{BF7787C4-86A3-4386-9FDD-3A7768A6911F}"/>
    <cellStyle name="Moneda [0] 3 10 3 3 2 2 2" xfId="53801" xr:uid="{6A247AA8-4777-45C8-BA5D-95F1EC9F302A}"/>
    <cellStyle name="Moneda [0] 3 10 3 3 2 2 3" xfId="36296" xr:uid="{F3927393-11F0-42CA-8CC1-97D4E2C15B9E}"/>
    <cellStyle name="Moneda [0] 3 10 3 3 2 3" xfId="45049" xr:uid="{35285A0F-B2E4-4C1A-BF9C-9349CE91B4AD}"/>
    <cellStyle name="Moneda [0] 3 10 3 3 2 4" xfId="27544" xr:uid="{873B0446-3BA4-49EF-B75C-567768AD8B8F}"/>
    <cellStyle name="Moneda [0] 3 10 3 3 3" xfId="14415" xr:uid="{C4105641-4305-4936-9B69-8ACD03CF59D3}"/>
    <cellStyle name="Moneda [0] 3 10 3 3 3 2" xfId="49425" xr:uid="{89D1339D-AFEF-40F7-972A-8CFE3ABDA018}"/>
    <cellStyle name="Moneda [0] 3 10 3 3 3 3" xfId="31920" xr:uid="{55EFC382-4712-46A3-9F63-4360CE45BBC2}"/>
    <cellStyle name="Moneda [0] 3 10 3 3 4" xfId="40673" xr:uid="{5E692FCC-E625-4ED1-9C57-56D7CD96A040}"/>
    <cellStyle name="Moneda [0] 3 10 3 3 5" xfId="23168" xr:uid="{6B0E1BBD-8558-419D-B80C-6119767B612B}"/>
    <cellStyle name="Moneda [0] 3 10 3 4" xfId="7850" xr:uid="{00000000-0005-0000-0000-00004E200000}"/>
    <cellStyle name="Moneda [0] 3 10 3 4 2" xfId="16603" xr:uid="{93BCBDA0-6A1B-4E3B-BE03-2C4C2559BD46}"/>
    <cellStyle name="Moneda [0] 3 10 3 4 2 2" xfId="51613" xr:uid="{9ACC1F74-8860-49C5-9B21-7B534F2C8522}"/>
    <cellStyle name="Moneda [0] 3 10 3 4 2 3" xfId="34108" xr:uid="{54044C59-89DD-4DCA-A4BA-72DF8262468E}"/>
    <cellStyle name="Moneda [0] 3 10 3 4 3" xfId="42861" xr:uid="{5A45676D-3A0C-4587-AE25-B2C065012EB2}"/>
    <cellStyle name="Moneda [0] 3 10 3 4 4" xfId="25356" xr:uid="{E3A20A01-EDCE-4824-B27C-5DD6F4533A1A}"/>
    <cellStyle name="Moneda [0] 3 10 3 5" xfId="12227" xr:uid="{80A4BCB7-DAB6-4B28-82A3-30D4F71C0483}"/>
    <cellStyle name="Moneda [0] 3 10 3 5 2" xfId="47237" xr:uid="{1497B688-1B2F-4845-A4E3-B41DED5710F7}"/>
    <cellStyle name="Moneda [0] 3 10 3 5 3" xfId="29732" xr:uid="{77E42493-9E6A-4E8E-B6F5-0E47A0C9B71C}"/>
    <cellStyle name="Moneda [0] 3 10 3 6" xfId="38485" xr:uid="{DB5BFEB6-5011-4501-84CA-6C98E88A4084}"/>
    <cellStyle name="Moneda [0] 3 10 3 7" xfId="20980" xr:uid="{43F51F83-6796-4452-B390-8B29670500E5}"/>
    <cellStyle name="Moneda [0] 3 10 4" xfId="4018" xr:uid="{00000000-0005-0000-0000-00004F200000}"/>
    <cellStyle name="Moneda [0] 3 10 4 2" xfId="6207" xr:uid="{00000000-0005-0000-0000-000050200000}"/>
    <cellStyle name="Moneda [0] 3 10 4 2 2" xfId="10584" xr:uid="{00000000-0005-0000-0000-000051200000}"/>
    <cellStyle name="Moneda [0] 3 10 4 2 2 2" xfId="19337" xr:uid="{3E71259A-231E-4BC9-A322-F607B4B1F19A}"/>
    <cellStyle name="Moneda [0] 3 10 4 2 2 2 2" xfId="54347" xr:uid="{43E794D0-18B8-47F0-BF16-1D8B93D461E2}"/>
    <cellStyle name="Moneda [0] 3 10 4 2 2 2 3" xfId="36842" xr:uid="{B6A2F73F-2C22-44A8-AC28-2CFE23F25C69}"/>
    <cellStyle name="Moneda [0] 3 10 4 2 2 3" xfId="45595" xr:uid="{70A61BBF-F46E-49C2-9288-149D15F49828}"/>
    <cellStyle name="Moneda [0] 3 10 4 2 2 4" xfId="28090" xr:uid="{B92EE2A2-A70B-47A6-8F3C-8B9DC7EAEA64}"/>
    <cellStyle name="Moneda [0] 3 10 4 2 3" xfId="14961" xr:uid="{382EBE6C-27B6-4DD1-9FD8-6C15CCE7D066}"/>
    <cellStyle name="Moneda [0] 3 10 4 2 3 2" xfId="49971" xr:uid="{BF80DBB2-29BC-42D6-9D35-457DC4CFEFFA}"/>
    <cellStyle name="Moneda [0] 3 10 4 2 3 3" xfId="32466" xr:uid="{5350A77D-97CA-4297-A74A-87BAF0BD0283}"/>
    <cellStyle name="Moneda [0] 3 10 4 2 4" xfId="41219" xr:uid="{984F48E2-0EBF-4C79-B712-A151849C3631}"/>
    <cellStyle name="Moneda [0] 3 10 4 2 5" xfId="23714" xr:uid="{48B4A982-284E-4118-A394-E836FE12CD3B}"/>
    <cellStyle name="Moneda [0] 3 10 4 3" xfId="8396" xr:uid="{00000000-0005-0000-0000-000052200000}"/>
    <cellStyle name="Moneda [0] 3 10 4 3 2" xfId="17149" xr:uid="{7B3EA5DC-63AB-4121-9148-7CD72CA78807}"/>
    <cellStyle name="Moneda [0] 3 10 4 3 2 2" xfId="52159" xr:uid="{60908B4B-9F3D-4FF0-9D6A-8035488A6109}"/>
    <cellStyle name="Moneda [0] 3 10 4 3 2 3" xfId="34654" xr:uid="{89951114-950C-4BC0-9464-9BEE1B8A2321}"/>
    <cellStyle name="Moneda [0] 3 10 4 3 3" xfId="43407" xr:uid="{21A64C42-31B7-43D5-94FC-B3FDA9032D7E}"/>
    <cellStyle name="Moneda [0] 3 10 4 3 4" xfId="25902" xr:uid="{8A69242F-B91A-4DA4-805B-60DAC93319AC}"/>
    <cellStyle name="Moneda [0] 3 10 4 4" xfId="12773" xr:uid="{1BE93286-83F5-41A5-B9AF-FD47868E9D79}"/>
    <cellStyle name="Moneda [0] 3 10 4 4 2" xfId="47783" xr:uid="{F1DFEE02-5328-41DD-9D68-D7AC8B9BB439}"/>
    <cellStyle name="Moneda [0] 3 10 4 4 3" xfId="30278" xr:uid="{044FBA0E-1E0C-4BB3-939F-24F5283AB07D}"/>
    <cellStyle name="Moneda [0] 3 10 4 5" xfId="39031" xr:uid="{0CD1C937-A549-4F8C-8DF0-F4AE2CF7EB25}"/>
    <cellStyle name="Moneda [0] 3 10 4 6" xfId="21526" xr:uid="{AD9A4841-3557-42DF-9B92-9F2D33895F45}"/>
    <cellStyle name="Moneda [0] 3 10 5" xfId="5113" xr:uid="{00000000-0005-0000-0000-000053200000}"/>
    <cellStyle name="Moneda [0] 3 10 5 2" xfId="9490" xr:uid="{00000000-0005-0000-0000-000054200000}"/>
    <cellStyle name="Moneda [0] 3 10 5 2 2" xfId="18243" xr:uid="{ED929A3E-0639-40E3-9770-A891654F9341}"/>
    <cellStyle name="Moneda [0] 3 10 5 2 2 2" xfId="53253" xr:uid="{CCA5E75A-83D9-4542-B2AB-E7199DF44C8E}"/>
    <cellStyle name="Moneda [0] 3 10 5 2 2 3" xfId="35748" xr:uid="{93754BDE-DB2A-4D18-B0A7-FBC0E94EDFC4}"/>
    <cellStyle name="Moneda [0] 3 10 5 2 3" xfId="44501" xr:uid="{A1849C5C-21A6-43AF-B8E2-523010B49C45}"/>
    <cellStyle name="Moneda [0] 3 10 5 2 4" xfId="26996" xr:uid="{7DA95A08-3C08-49EA-A099-E431362ADA42}"/>
    <cellStyle name="Moneda [0] 3 10 5 3" xfId="13867" xr:uid="{9E846770-E6EE-43F9-9CAF-B50C6D5DD487}"/>
    <cellStyle name="Moneda [0] 3 10 5 3 2" xfId="48877" xr:uid="{E226D028-7C88-4901-B117-0DA779A136AB}"/>
    <cellStyle name="Moneda [0] 3 10 5 3 3" xfId="31372" xr:uid="{DA757B2A-FB90-4A9F-A331-7F00E9A66148}"/>
    <cellStyle name="Moneda [0] 3 10 5 4" xfId="40125" xr:uid="{68E89D5A-CA4F-4A7C-98CD-A1010E5C6A0A}"/>
    <cellStyle name="Moneda [0] 3 10 5 5" xfId="22620" xr:uid="{A23F4050-3F87-4561-A66E-458BBCA7ACBA}"/>
    <cellStyle name="Moneda [0] 3 10 6" xfId="7302" xr:uid="{00000000-0005-0000-0000-000055200000}"/>
    <cellStyle name="Moneda [0] 3 10 6 2" xfId="16055" xr:uid="{D23E7EA7-C9F2-4B0D-8E92-302C48D1964F}"/>
    <cellStyle name="Moneda [0] 3 10 6 2 2" xfId="51065" xr:uid="{A0E7C62E-A4EA-44B1-ABB9-8AD24C704941}"/>
    <cellStyle name="Moneda [0] 3 10 6 2 3" xfId="33560" xr:uid="{C123D798-A322-417A-A9F2-666A4E2C2A57}"/>
    <cellStyle name="Moneda [0] 3 10 6 3" xfId="42313" xr:uid="{EB27D8F9-14F1-475D-B42F-4C2BB8B49724}"/>
    <cellStyle name="Moneda [0] 3 10 6 4" xfId="24808" xr:uid="{8BFC47F4-A382-466A-AC99-E24DE53FC653}"/>
    <cellStyle name="Moneda [0] 3 10 7" xfId="11679" xr:uid="{31C7319A-34CB-40B7-AE12-A8469D5E0666}"/>
    <cellStyle name="Moneda [0] 3 10 7 2" xfId="46689" xr:uid="{AE279557-7E9B-4653-ADBF-1CAAE6709713}"/>
    <cellStyle name="Moneda [0] 3 10 7 3" xfId="29184" xr:uid="{EB285283-0BC2-4894-BF42-CB6710BBA1E9}"/>
    <cellStyle name="Moneda [0] 3 10 8" xfId="37937" xr:uid="{3F72F3DA-13C6-4BEA-9DC5-64745EF3D5BD}"/>
    <cellStyle name="Moneda [0] 3 10 9" xfId="20432" xr:uid="{AE080CA7-E1A7-460F-8B26-F82D2765D092}"/>
    <cellStyle name="Moneda [0] 3 11" xfId="3141" xr:uid="{00000000-0005-0000-0000-000056200000}"/>
    <cellStyle name="Moneda [0] 3 11 2" xfId="3695" xr:uid="{00000000-0005-0000-0000-000057200000}"/>
    <cellStyle name="Moneda [0] 3 11 2 2" xfId="4791" xr:uid="{00000000-0005-0000-0000-000058200000}"/>
    <cellStyle name="Moneda [0] 3 11 2 2 2" xfId="6980" xr:uid="{00000000-0005-0000-0000-000059200000}"/>
    <cellStyle name="Moneda [0] 3 11 2 2 2 2" xfId="11357" xr:uid="{00000000-0005-0000-0000-00005A200000}"/>
    <cellStyle name="Moneda [0] 3 11 2 2 2 2 2" xfId="20110" xr:uid="{18393ADC-7352-4C44-BCBB-C1CF613DA952}"/>
    <cellStyle name="Moneda [0] 3 11 2 2 2 2 2 2" xfId="55120" xr:uid="{F21D0F5A-A96F-4508-AD10-C923F5C2B228}"/>
    <cellStyle name="Moneda [0] 3 11 2 2 2 2 2 3" xfId="37615" xr:uid="{7083B286-A9FD-4067-9061-91B62EAC6204}"/>
    <cellStyle name="Moneda [0] 3 11 2 2 2 2 3" xfId="46368" xr:uid="{6F1A93DD-922C-4EBF-AAC9-6BAC93B5A41F}"/>
    <cellStyle name="Moneda [0] 3 11 2 2 2 2 4" xfId="28863" xr:uid="{D4EDA418-E16B-4096-BCC7-613BFDE6F247}"/>
    <cellStyle name="Moneda [0] 3 11 2 2 2 3" xfId="15734" xr:uid="{C034FFB8-E7A7-4F3A-82CA-5465CA3D8F00}"/>
    <cellStyle name="Moneda [0] 3 11 2 2 2 3 2" xfId="50744" xr:uid="{ACDAD0E3-2C31-4DFA-B5CF-5794FD24A7CF}"/>
    <cellStyle name="Moneda [0] 3 11 2 2 2 3 3" xfId="33239" xr:uid="{B4E36D3C-A683-4AD3-8D1B-A1D85296CBA9}"/>
    <cellStyle name="Moneda [0] 3 11 2 2 2 4" xfId="41992" xr:uid="{879D6AD8-14E9-4C87-ACB2-76E1C9147EFF}"/>
    <cellStyle name="Moneda [0] 3 11 2 2 2 5" xfId="24487" xr:uid="{278EC06F-18DE-4146-8F28-9130B5494881}"/>
    <cellStyle name="Moneda [0] 3 11 2 2 3" xfId="9169" xr:uid="{00000000-0005-0000-0000-00005B200000}"/>
    <cellStyle name="Moneda [0] 3 11 2 2 3 2" xfId="17922" xr:uid="{2C1171AA-CC12-4AF1-9A16-84768265CB2F}"/>
    <cellStyle name="Moneda [0] 3 11 2 2 3 2 2" xfId="52932" xr:uid="{45CE4A8D-132A-436D-8DB2-49C15DFE4CDD}"/>
    <cellStyle name="Moneda [0] 3 11 2 2 3 2 3" xfId="35427" xr:uid="{8774EEEA-2967-466C-9B01-83A26B969037}"/>
    <cellStyle name="Moneda [0] 3 11 2 2 3 3" xfId="44180" xr:uid="{44CA2945-AC24-4A9C-8851-AE8D97E76EE3}"/>
    <cellStyle name="Moneda [0] 3 11 2 2 3 4" xfId="26675" xr:uid="{3BCD42F2-6374-477F-9EAD-24185F095E06}"/>
    <cellStyle name="Moneda [0] 3 11 2 2 4" xfId="13546" xr:uid="{8D8B9BB7-786D-4826-8016-2D6C2FB2F6FF}"/>
    <cellStyle name="Moneda [0] 3 11 2 2 4 2" xfId="48556" xr:uid="{DE9483A8-9CC2-46C2-9545-0217888D5512}"/>
    <cellStyle name="Moneda [0] 3 11 2 2 4 3" xfId="31051" xr:uid="{9DB6941F-014D-42CB-A63C-5E6750A1934E}"/>
    <cellStyle name="Moneda [0] 3 11 2 2 5" xfId="39804" xr:uid="{9EA1F6AE-4C35-489F-9B11-D8F49D85CEA9}"/>
    <cellStyle name="Moneda [0] 3 11 2 2 6" xfId="22299" xr:uid="{A9B8EBEB-62F0-44B7-9DC4-C2763B09079B}"/>
    <cellStyle name="Moneda [0] 3 11 2 3" xfId="5886" xr:uid="{00000000-0005-0000-0000-00005C200000}"/>
    <cellStyle name="Moneda [0] 3 11 2 3 2" xfId="10263" xr:uid="{00000000-0005-0000-0000-00005D200000}"/>
    <cellStyle name="Moneda [0] 3 11 2 3 2 2" xfId="19016" xr:uid="{5EA9B51F-4E2B-4C63-9C22-89CE8A5299D2}"/>
    <cellStyle name="Moneda [0] 3 11 2 3 2 2 2" xfId="54026" xr:uid="{47F3F2B7-5321-4701-B515-034CEC93361D}"/>
    <cellStyle name="Moneda [0] 3 11 2 3 2 2 3" xfId="36521" xr:uid="{739EB6DA-E7A1-4C24-A46C-84CDD8AD1B5E}"/>
    <cellStyle name="Moneda [0] 3 11 2 3 2 3" xfId="45274" xr:uid="{7FDC46B5-41C5-4C06-98C6-06F1DE57360F}"/>
    <cellStyle name="Moneda [0] 3 11 2 3 2 4" xfId="27769" xr:uid="{BC88D051-907A-420F-AB4D-FB96356B482D}"/>
    <cellStyle name="Moneda [0] 3 11 2 3 3" xfId="14640" xr:uid="{491A4A68-BC42-4312-BA48-85B7AB11720C}"/>
    <cellStyle name="Moneda [0] 3 11 2 3 3 2" xfId="49650" xr:uid="{0415F14D-A9EC-444F-846F-F1C9F35340F3}"/>
    <cellStyle name="Moneda [0] 3 11 2 3 3 3" xfId="32145" xr:uid="{5AA917B6-9485-4611-984D-92C6B42BD69E}"/>
    <cellStyle name="Moneda [0] 3 11 2 3 4" xfId="40898" xr:uid="{8873B117-861C-46AF-AF24-3B9284FAA59A}"/>
    <cellStyle name="Moneda [0] 3 11 2 3 5" xfId="23393" xr:uid="{71D51058-2DCE-4E39-BCDA-2D183BD43E2B}"/>
    <cellStyle name="Moneda [0] 3 11 2 4" xfId="8075" xr:uid="{00000000-0005-0000-0000-00005E200000}"/>
    <cellStyle name="Moneda [0] 3 11 2 4 2" xfId="16828" xr:uid="{1F0CEF6A-616E-4C26-8306-B7477A006D22}"/>
    <cellStyle name="Moneda [0] 3 11 2 4 2 2" xfId="51838" xr:uid="{475D31ED-3910-4786-9310-C8E24175E8CF}"/>
    <cellStyle name="Moneda [0] 3 11 2 4 2 3" xfId="34333" xr:uid="{231D428F-9AE8-45E9-855C-F0A1B8A30E89}"/>
    <cellStyle name="Moneda [0] 3 11 2 4 3" xfId="43086" xr:uid="{71F83FB6-655D-4B31-B555-12A356FB201C}"/>
    <cellStyle name="Moneda [0] 3 11 2 4 4" xfId="25581" xr:uid="{64D3882E-9DA1-4E5E-A2B3-9E31BA74CD92}"/>
    <cellStyle name="Moneda [0] 3 11 2 5" xfId="12452" xr:uid="{28C6FDAB-F4FB-485E-92B3-39AEED303EB4}"/>
    <cellStyle name="Moneda [0] 3 11 2 5 2" xfId="47462" xr:uid="{0555B761-4FE9-4F0A-9750-75FDADFED990}"/>
    <cellStyle name="Moneda [0] 3 11 2 5 3" xfId="29957" xr:uid="{6F24B970-F5D1-46FF-9E83-E690D3D4ACE6}"/>
    <cellStyle name="Moneda [0] 3 11 2 6" xfId="38710" xr:uid="{C79518B7-9194-4833-B8B2-63DE5FCF2657}"/>
    <cellStyle name="Moneda [0] 3 11 2 7" xfId="21205" xr:uid="{1681A6D2-7498-4D36-A75D-E75922576EDD}"/>
    <cellStyle name="Moneda [0] 3 11 3" xfId="4243" xr:uid="{00000000-0005-0000-0000-00005F200000}"/>
    <cellStyle name="Moneda [0] 3 11 3 2" xfId="6432" xr:uid="{00000000-0005-0000-0000-000060200000}"/>
    <cellStyle name="Moneda [0] 3 11 3 2 2" xfId="10809" xr:uid="{00000000-0005-0000-0000-000061200000}"/>
    <cellStyle name="Moneda [0] 3 11 3 2 2 2" xfId="19562" xr:uid="{24B51BD3-EB63-46BD-A737-999D4C05D9F0}"/>
    <cellStyle name="Moneda [0] 3 11 3 2 2 2 2" xfId="54572" xr:uid="{D24ADC3A-921A-4C20-AE58-FEF5F9318C66}"/>
    <cellStyle name="Moneda [0] 3 11 3 2 2 2 3" xfId="37067" xr:uid="{43B1ECF5-E779-44B9-8357-050EA7C92E2B}"/>
    <cellStyle name="Moneda [0] 3 11 3 2 2 3" xfId="45820" xr:uid="{AB97EC96-2E92-4D15-974E-1779F473F95F}"/>
    <cellStyle name="Moneda [0] 3 11 3 2 2 4" xfId="28315" xr:uid="{E83505FA-306A-4093-970D-ECE1D722B46C}"/>
    <cellStyle name="Moneda [0] 3 11 3 2 3" xfId="15186" xr:uid="{AE9F90D6-DB33-49D4-B1E4-5B4A56835DBF}"/>
    <cellStyle name="Moneda [0] 3 11 3 2 3 2" xfId="50196" xr:uid="{9E14988A-80BA-45CC-8F7A-5D17494FB70E}"/>
    <cellStyle name="Moneda [0] 3 11 3 2 3 3" xfId="32691" xr:uid="{B5EDE37E-98F6-4018-85AA-6790072BBC70}"/>
    <cellStyle name="Moneda [0] 3 11 3 2 4" xfId="41444" xr:uid="{B203D13F-DDC8-442E-8053-4777CDA24E35}"/>
    <cellStyle name="Moneda [0] 3 11 3 2 5" xfId="23939" xr:uid="{9BC3B361-78C8-4638-BB6A-6EE3ED4E74CE}"/>
    <cellStyle name="Moneda [0] 3 11 3 3" xfId="8621" xr:uid="{00000000-0005-0000-0000-000062200000}"/>
    <cellStyle name="Moneda [0] 3 11 3 3 2" xfId="17374" xr:uid="{D8BBD239-79E2-4987-8FA4-B7282E65C772}"/>
    <cellStyle name="Moneda [0] 3 11 3 3 2 2" xfId="52384" xr:uid="{B0B526D5-BA48-4FBF-8C2D-DCE390E4A7C9}"/>
    <cellStyle name="Moneda [0] 3 11 3 3 2 3" xfId="34879" xr:uid="{88B6FF28-3A7F-4AB1-A763-269FAD27F698}"/>
    <cellStyle name="Moneda [0] 3 11 3 3 3" xfId="43632" xr:uid="{BF5C80C5-3980-41AF-B2EE-5F97014AF030}"/>
    <cellStyle name="Moneda [0] 3 11 3 3 4" xfId="26127" xr:uid="{A78C26A7-E2AD-4752-8500-EE2CFA9019FD}"/>
    <cellStyle name="Moneda [0] 3 11 3 4" xfId="12998" xr:uid="{BECE0AF8-97BD-4E4C-964E-2A4401CFD761}"/>
    <cellStyle name="Moneda [0] 3 11 3 4 2" xfId="48008" xr:uid="{A42BE2FD-B72E-4133-8334-1A9446A7AC53}"/>
    <cellStyle name="Moneda [0] 3 11 3 4 3" xfId="30503" xr:uid="{7F72F3AC-260E-4752-9A5D-54954D00086C}"/>
    <cellStyle name="Moneda [0] 3 11 3 5" xfId="39256" xr:uid="{BE6BF2B1-3732-4E18-ADB4-0499F318FE55}"/>
    <cellStyle name="Moneda [0] 3 11 3 6" xfId="21751" xr:uid="{4C2FE073-D91A-4249-A0A9-4463EE78A319}"/>
    <cellStyle name="Moneda [0] 3 11 4" xfId="5338" xr:uid="{00000000-0005-0000-0000-000063200000}"/>
    <cellStyle name="Moneda [0] 3 11 4 2" xfId="9715" xr:uid="{00000000-0005-0000-0000-000064200000}"/>
    <cellStyle name="Moneda [0] 3 11 4 2 2" xfId="18468" xr:uid="{ABFADD38-C3DB-44A0-9C50-B07899164048}"/>
    <cellStyle name="Moneda [0] 3 11 4 2 2 2" xfId="53478" xr:uid="{977AE987-B952-4E60-B7C9-346D3D0B4B86}"/>
    <cellStyle name="Moneda [0] 3 11 4 2 2 3" xfId="35973" xr:uid="{A5EDDC87-8BDE-49B3-AB72-A434C81FCAF7}"/>
    <cellStyle name="Moneda [0] 3 11 4 2 3" xfId="44726" xr:uid="{EB031D86-3970-49FD-BFD6-9DF91F662E90}"/>
    <cellStyle name="Moneda [0] 3 11 4 2 4" xfId="27221" xr:uid="{B755BE9A-49E6-41C4-88BD-F7063D804EEE}"/>
    <cellStyle name="Moneda [0] 3 11 4 3" xfId="14092" xr:uid="{17E37598-F2B2-412C-A6B1-A7482DA58061}"/>
    <cellStyle name="Moneda [0] 3 11 4 3 2" xfId="49102" xr:uid="{C88F652C-E8C3-4574-83A3-9750C7D219C9}"/>
    <cellStyle name="Moneda [0] 3 11 4 3 3" xfId="31597" xr:uid="{1C03A4A6-24CF-49E0-912B-5CA9B199A236}"/>
    <cellStyle name="Moneda [0] 3 11 4 4" xfId="40350" xr:uid="{5F6B0676-86AF-4E2E-9D76-9A70C28818A2}"/>
    <cellStyle name="Moneda [0] 3 11 4 5" xfId="22845" xr:uid="{936E6260-5835-4CDD-BA1F-291B471349B3}"/>
    <cellStyle name="Moneda [0] 3 11 5" xfId="7527" xr:uid="{00000000-0005-0000-0000-000065200000}"/>
    <cellStyle name="Moneda [0] 3 11 5 2" xfId="16280" xr:uid="{14ECA3D6-285B-47C4-8B25-6393A92BBBFC}"/>
    <cellStyle name="Moneda [0] 3 11 5 2 2" xfId="51290" xr:uid="{1BB4765C-D7AD-4AD8-BC0F-3363B07DF95F}"/>
    <cellStyle name="Moneda [0] 3 11 5 2 3" xfId="33785" xr:uid="{4C944891-8C54-4D38-BB81-D53D25890657}"/>
    <cellStyle name="Moneda [0] 3 11 5 3" xfId="42538" xr:uid="{39524B79-318B-433E-95C3-6FE1F317EB7E}"/>
    <cellStyle name="Moneda [0] 3 11 5 4" xfId="25033" xr:uid="{AAF7FA2F-AF76-4B68-BC71-3C46CF746610}"/>
    <cellStyle name="Moneda [0] 3 11 6" xfId="11904" xr:uid="{80096AC7-E788-4198-8E77-F962763F7BF3}"/>
    <cellStyle name="Moneda [0] 3 11 6 2" xfId="46914" xr:uid="{43E6FC0E-086A-4E4B-B0DB-8FD38540A581}"/>
    <cellStyle name="Moneda [0] 3 11 6 3" xfId="29409" xr:uid="{F65DD013-6189-40FB-9530-0F829A45CDD3}"/>
    <cellStyle name="Moneda [0] 3 11 7" xfId="38162" xr:uid="{B3823EFF-BB1E-4911-9A4A-47E792A4657E}"/>
    <cellStyle name="Moneda [0] 3 11 8" xfId="20657" xr:uid="{EB71A6F7-CE4E-40A6-99A9-CB5C83850AE5}"/>
    <cellStyle name="Moneda [0] 3 12" xfId="3420" xr:uid="{00000000-0005-0000-0000-000066200000}"/>
    <cellStyle name="Moneda [0] 3 12 2" xfId="4517" xr:uid="{00000000-0005-0000-0000-000067200000}"/>
    <cellStyle name="Moneda [0] 3 12 2 2" xfId="6706" xr:uid="{00000000-0005-0000-0000-000068200000}"/>
    <cellStyle name="Moneda [0] 3 12 2 2 2" xfId="11083" xr:uid="{00000000-0005-0000-0000-000069200000}"/>
    <cellStyle name="Moneda [0] 3 12 2 2 2 2" xfId="19836" xr:uid="{0259D06B-CCCD-475E-98E9-6FEE194CF702}"/>
    <cellStyle name="Moneda [0] 3 12 2 2 2 2 2" xfId="54846" xr:uid="{80FCE4F4-9A3A-44FE-B40F-0F7A28E33083}"/>
    <cellStyle name="Moneda [0] 3 12 2 2 2 2 3" xfId="37341" xr:uid="{C0C8F73E-7786-413C-ABF5-1D492256A6FC}"/>
    <cellStyle name="Moneda [0] 3 12 2 2 2 3" xfId="46094" xr:uid="{8E09FB30-2FB5-4CFC-B57D-2BDBBF0AEC7C}"/>
    <cellStyle name="Moneda [0] 3 12 2 2 2 4" xfId="28589" xr:uid="{0BF91E17-BB9F-46BA-9A1C-491EDE757156}"/>
    <cellStyle name="Moneda [0] 3 12 2 2 3" xfId="15460" xr:uid="{91F7CC2B-F488-4E9F-8AFB-84A36065B954}"/>
    <cellStyle name="Moneda [0] 3 12 2 2 3 2" xfId="50470" xr:uid="{A08AA779-3E77-4EC2-B776-C3DD0B60F9ED}"/>
    <cellStyle name="Moneda [0] 3 12 2 2 3 3" xfId="32965" xr:uid="{3C12CCBC-EDE5-4A7F-8AF7-BECAF2A3B53F}"/>
    <cellStyle name="Moneda [0] 3 12 2 2 4" xfId="41718" xr:uid="{6239E278-4022-4EA8-A98D-F19A27F43024}"/>
    <cellStyle name="Moneda [0] 3 12 2 2 5" xfId="24213" xr:uid="{CFC915F4-A2FC-4CB8-9BFB-9F0C2931B742}"/>
    <cellStyle name="Moneda [0] 3 12 2 3" xfId="8895" xr:uid="{00000000-0005-0000-0000-00006A200000}"/>
    <cellStyle name="Moneda [0] 3 12 2 3 2" xfId="17648" xr:uid="{B063B153-34E1-45E6-84F2-5610033A0EBB}"/>
    <cellStyle name="Moneda [0] 3 12 2 3 2 2" xfId="52658" xr:uid="{C2D8286C-F957-4CFB-91E5-6CEAFA557F4D}"/>
    <cellStyle name="Moneda [0] 3 12 2 3 2 3" xfId="35153" xr:uid="{AD4C0C16-A135-44B2-8DCC-DAA35D00682E}"/>
    <cellStyle name="Moneda [0] 3 12 2 3 3" xfId="43906" xr:uid="{B8854BBA-9267-46C8-8611-E3AC1858F767}"/>
    <cellStyle name="Moneda [0] 3 12 2 3 4" xfId="26401" xr:uid="{173EB7A6-35C9-40EE-879B-68188809D773}"/>
    <cellStyle name="Moneda [0] 3 12 2 4" xfId="13272" xr:uid="{E4DEB0C1-381D-45BC-9BFE-C0E664F53CD7}"/>
    <cellStyle name="Moneda [0] 3 12 2 4 2" xfId="48282" xr:uid="{AA857D44-CB20-463C-A39F-E59EAB065866}"/>
    <cellStyle name="Moneda [0] 3 12 2 4 3" xfId="30777" xr:uid="{3F111090-3791-4164-A8FF-B71B373DA4EB}"/>
    <cellStyle name="Moneda [0] 3 12 2 5" xfId="39530" xr:uid="{DE8A14E2-3255-4AB9-B8EB-B5BF65CB9155}"/>
    <cellStyle name="Moneda [0] 3 12 2 6" xfId="22025" xr:uid="{BA1F284E-001E-4ED1-82C3-B7064A2DA4B6}"/>
    <cellStyle name="Moneda [0] 3 12 3" xfId="5612" xr:uid="{00000000-0005-0000-0000-00006B200000}"/>
    <cellStyle name="Moneda [0] 3 12 3 2" xfId="9989" xr:uid="{00000000-0005-0000-0000-00006C200000}"/>
    <cellStyle name="Moneda [0] 3 12 3 2 2" xfId="18742" xr:uid="{BEC06DCB-4C29-4D5A-9392-62B6CEF8C19E}"/>
    <cellStyle name="Moneda [0] 3 12 3 2 2 2" xfId="53752" xr:uid="{F3A1AC84-BFEC-4522-93F6-14DA4A0341ED}"/>
    <cellStyle name="Moneda [0] 3 12 3 2 2 3" xfId="36247" xr:uid="{3DD3DF40-BA14-49FD-807B-F191BBF78FF3}"/>
    <cellStyle name="Moneda [0] 3 12 3 2 3" xfId="45000" xr:uid="{FB6AB0C2-BDD8-42D2-A5F9-97478EDFEE64}"/>
    <cellStyle name="Moneda [0] 3 12 3 2 4" xfId="27495" xr:uid="{19CE96EF-F95C-4B4E-BB2A-8D9A57D81689}"/>
    <cellStyle name="Moneda [0] 3 12 3 3" xfId="14366" xr:uid="{FB47A2CF-30C6-4DB5-ABA2-3228E118F24E}"/>
    <cellStyle name="Moneda [0] 3 12 3 3 2" xfId="49376" xr:uid="{7D5020BF-9A87-4D91-93F0-95F37AAD3B9A}"/>
    <cellStyle name="Moneda [0] 3 12 3 3 3" xfId="31871" xr:uid="{9588234B-8870-44C6-8ABD-AC51F6AB006A}"/>
    <cellStyle name="Moneda [0] 3 12 3 4" xfId="40624" xr:uid="{015DD681-29B8-499C-B5BF-04C83C6D8D8D}"/>
    <cellStyle name="Moneda [0] 3 12 3 5" xfId="23119" xr:uid="{C401C292-5996-47DA-BB12-F31D51F42421}"/>
    <cellStyle name="Moneda [0] 3 12 4" xfId="7801" xr:uid="{00000000-0005-0000-0000-00006D200000}"/>
    <cellStyle name="Moneda [0] 3 12 4 2" xfId="16554" xr:uid="{01A6AC3E-F643-494B-AD49-DB6B1B4970A1}"/>
    <cellStyle name="Moneda [0] 3 12 4 2 2" xfId="51564" xr:uid="{44419234-D30F-4AD2-B5F9-3EAC5A1B5826}"/>
    <cellStyle name="Moneda [0] 3 12 4 2 3" xfId="34059" xr:uid="{1781726B-90FB-47EF-8770-AE5B55F8AAA3}"/>
    <cellStyle name="Moneda [0] 3 12 4 3" xfId="42812" xr:uid="{805DE0EC-796D-4071-AACD-D1D3282D15B5}"/>
    <cellStyle name="Moneda [0] 3 12 4 4" xfId="25307" xr:uid="{DDEE0FDF-1A90-431C-9341-7D18CBD0D53C}"/>
    <cellStyle name="Moneda [0] 3 12 5" xfId="12178" xr:uid="{AB351A01-E82C-42C0-9950-ADD5C070E098}"/>
    <cellStyle name="Moneda [0] 3 12 5 2" xfId="47188" xr:uid="{48CD0235-BE53-4774-AD95-4870A19EF389}"/>
    <cellStyle name="Moneda [0] 3 12 5 3" xfId="29683" xr:uid="{C2ACA716-3D3A-4CA8-8DD4-201A4120737E}"/>
    <cellStyle name="Moneda [0] 3 12 6" xfId="38436" xr:uid="{F097A8D6-5407-4259-B8A1-4C84193019BC}"/>
    <cellStyle name="Moneda [0] 3 12 7" xfId="20931" xr:uid="{30FDEB2C-F6AF-4ECE-B144-1347F42502CC}"/>
    <cellStyle name="Moneda [0] 3 13" xfId="3970" xr:uid="{00000000-0005-0000-0000-00006E200000}"/>
    <cellStyle name="Moneda [0] 3 13 2" xfId="6159" xr:uid="{00000000-0005-0000-0000-00006F200000}"/>
    <cellStyle name="Moneda [0] 3 13 2 2" xfId="10536" xr:uid="{00000000-0005-0000-0000-000070200000}"/>
    <cellStyle name="Moneda [0] 3 13 2 2 2" xfId="19289" xr:uid="{4A156698-49DF-4DE3-A7C3-4344CD3F39AB}"/>
    <cellStyle name="Moneda [0] 3 13 2 2 2 2" xfId="54299" xr:uid="{6B238F27-B64A-4AC7-A1EF-4B08743537C5}"/>
    <cellStyle name="Moneda [0] 3 13 2 2 2 3" xfId="36794" xr:uid="{DC876EA6-65AD-47BB-A183-0CAE6F05B4D8}"/>
    <cellStyle name="Moneda [0] 3 13 2 2 3" xfId="45547" xr:uid="{418F7EBE-B29A-4FD2-A994-06A13671316B}"/>
    <cellStyle name="Moneda [0] 3 13 2 2 4" xfId="28042" xr:uid="{C6DC1D43-C1FC-40A9-8021-A52E3FB98664}"/>
    <cellStyle name="Moneda [0] 3 13 2 3" xfId="14913" xr:uid="{92F02B26-A71F-43E5-975B-40919C077574}"/>
    <cellStyle name="Moneda [0] 3 13 2 3 2" xfId="49923" xr:uid="{6A1FF58F-3456-44DA-ABD5-10D53E14F961}"/>
    <cellStyle name="Moneda [0] 3 13 2 3 3" xfId="32418" xr:uid="{248EEC3D-76B0-4EA5-9ABA-33CA38C217D2}"/>
    <cellStyle name="Moneda [0] 3 13 2 4" xfId="41171" xr:uid="{4C465E90-2957-4313-BE0A-5EA3BC1825AF}"/>
    <cellStyle name="Moneda [0] 3 13 2 5" xfId="23666" xr:uid="{6D91F747-E693-436A-8937-4296DD80CF3D}"/>
    <cellStyle name="Moneda [0] 3 13 3" xfId="8348" xr:uid="{00000000-0005-0000-0000-000071200000}"/>
    <cellStyle name="Moneda [0] 3 13 3 2" xfId="17101" xr:uid="{4D3C013D-057E-4109-9B89-385F8471DECA}"/>
    <cellStyle name="Moneda [0] 3 13 3 2 2" xfId="52111" xr:uid="{EB525412-8E31-4005-88B5-59F8ACC2850D}"/>
    <cellStyle name="Moneda [0] 3 13 3 2 3" xfId="34606" xr:uid="{897CCA06-50CA-4341-9387-C57DBDFFD2FA}"/>
    <cellStyle name="Moneda [0] 3 13 3 3" xfId="43359" xr:uid="{87829374-9766-4DD0-8214-B2BF1100A98C}"/>
    <cellStyle name="Moneda [0] 3 13 3 4" xfId="25854" xr:uid="{A42B6BA8-36A9-4E5A-836A-30946B98A3D3}"/>
    <cellStyle name="Moneda [0] 3 13 4" xfId="12725" xr:uid="{CA6A678C-C2D4-4258-B117-12F7B6FDE85D}"/>
    <cellStyle name="Moneda [0] 3 13 4 2" xfId="47735" xr:uid="{D987EE2E-C486-4E23-A113-9AC1756DAC86}"/>
    <cellStyle name="Moneda [0] 3 13 4 3" xfId="30230" xr:uid="{9771D02B-FEC3-4D41-8317-38415D594436}"/>
    <cellStyle name="Moneda [0] 3 13 5" xfId="38983" xr:uid="{8680F27F-5078-497D-83BC-59649CEDEC65}"/>
    <cellStyle name="Moneda [0] 3 13 6" xfId="21478" xr:uid="{085F05D9-761F-40D0-B2FD-AF2EC8C7BAC9}"/>
    <cellStyle name="Moneda [0] 3 14" xfId="5065" xr:uid="{00000000-0005-0000-0000-000072200000}"/>
    <cellStyle name="Moneda [0] 3 14 2" xfId="9442" xr:uid="{00000000-0005-0000-0000-000073200000}"/>
    <cellStyle name="Moneda [0] 3 14 2 2" xfId="18195" xr:uid="{3D3817FD-CF59-43B2-A959-C5370C4C2EA5}"/>
    <cellStyle name="Moneda [0] 3 14 2 2 2" xfId="53205" xr:uid="{0524EBE8-EBBF-4259-8AA1-1538A9F38C20}"/>
    <cellStyle name="Moneda [0] 3 14 2 2 3" xfId="35700" xr:uid="{AE6DBE41-300B-4FA3-BD3C-1B55A63B0066}"/>
    <cellStyle name="Moneda [0] 3 14 2 3" xfId="44453" xr:uid="{16A3C81C-8F40-4AEF-B479-7DA06C441C25}"/>
    <cellStyle name="Moneda [0] 3 14 2 4" xfId="26948" xr:uid="{4750427A-7AD4-426F-9CAA-C53DA142DC8F}"/>
    <cellStyle name="Moneda [0] 3 14 3" xfId="13819" xr:uid="{3CD7AA55-7630-417E-B8A1-26F6A310105F}"/>
    <cellStyle name="Moneda [0] 3 14 3 2" xfId="48829" xr:uid="{3E7A2F80-0FCC-4EBB-83A9-1A441FB1B584}"/>
    <cellStyle name="Moneda [0] 3 14 3 3" xfId="31324" xr:uid="{5C5AE54A-F75F-4F87-B1EC-E9FA28F8C175}"/>
    <cellStyle name="Moneda [0] 3 14 4" xfId="40077" xr:uid="{8EED8E8B-DD6D-4C18-869C-8ADB220A43AB}"/>
    <cellStyle name="Moneda [0] 3 14 5" xfId="22572" xr:uid="{9765B1E2-C800-463E-8F7A-51C1F02D8D99}"/>
    <cellStyle name="Moneda [0] 3 15" xfId="7254" xr:uid="{00000000-0005-0000-0000-000074200000}"/>
    <cellStyle name="Moneda [0] 3 15 2" xfId="16007" xr:uid="{60F4FFEC-DA17-468E-9DBC-52DA31FA7A62}"/>
    <cellStyle name="Moneda [0] 3 15 2 2" xfId="51017" xr:uid="{6354C129-4C9F-468D-8984-04383523EC28}"/>
    <cellStyle name="Moneda [0] 3 15 2 3" xfId="33512" xr:uid="{74E82FFC-5092-4DDF-8345-2E6603E9B505}"/>
    <cellStyle name="Moneda [0] 3 15 3" xfId="42265" xr:uid="{B4A35C3B-5445-4B9C-BF9C-E10B6214E9B3}"/>
    <cellStyle name="Moneda [0] 3 15 4" xfId="24760" xr:uid="{480F6D14-3C3F-4805-8031-E52AD5D9B168}"/>
    <cellStyle name="Moneda [0] 3 16" xfId="11631" xr:uid="{16AA9A4E-5C70-406D-A9E8-B4DA59329E0F}"/>
    <cellStyle name="Moneda [0] 3 16 2" xfId="46641" xr:uid="{96B32A0F-2E93-4365-AC41-C59C186DFA61}"/>
    <cellStyle name="Moneda [0] 3 16 3" xfId="29136" xr:uid="{0F7AEDB5-9049-4F44-9EE6-5FD25DB74F45}"/>
    <cellStyle name="Moneda [0] 3 17" xfId="37889" xr:uid="{96D71CBD-AD52-4A53-B86D-9EFF5A6B6EA1}"/>
    <cellStyle name="Moneda [0] 3 18" xfId="20384" xr:uid="{D28581B3-F979-4A3B-B47A-B898A25F13FD}"/>
    <cellStyle name="Moneda [0] 3 2" xfId="257" xr:uid="{00000000-0005-0000-0000-000075200000}"/>
    <cellStyle name="Moneda [0] 3 2 2" xfId="258" xr:uid="{00000000-0005-0000-0000-000076200000}"/>
    <cellStyle name="Moneda [0] 3 2 2 2" xfId="259" xr:uid="{00000000-0005-0000-0000-000077200000}"/>
    <cellStyle name="Moneda [0] 3 2 3" xfId="260" xr:uid="{00000000-0005-0000-0000-000078200000}"/>
    <cellStyle name="Moneda [0] 3 2 3 2" xfId="261" xr:uid="{00000000-0005-0000-0000-000079200000}"/>
    <cellStyle name="Moneda [0] 3 2 4" xfId="262" xr:uid="{00000000-0005-0000-0000-00007A200000}"/>
    <cellStyle name="Moneda [0] 3 2 4 2" xfId="263" xr:uid="{00000000-0005-0000-0000-00007B200000}"/>
    <cellStyle name="Moneda [0] 3 2 5" xfId="264" xr:uid="{00000000-0005-0000-0000-00007C200000}"/>
    <cellStyle name="Moneda [0] 3 3" xfId="265" xr:uid="{00000000-0005-0000-0000-00007D200000}"/>
    <cellStyle name="Moneda [0] 3 3 2" xfId="266" xr:uid="{00000000-0005-0000-0000-00007E200000}"/>
    <cellStyle name="Moneda [0] 3 4" xfId="267" xr:uid="{00000000-0005-0000-0000-00007F200000}"/>
    <cellStyle name="Moneda [0] 3 4 2" xfId="268" xr:uid="{00000000-0005-0000-0000-000080200000}"/>
    <cellStyle name="Moneda [0] 3 5" xfId="269" xr:uid="{00000000-0005-0000-0000-000081200000}"/>
    <cellStyle name="Moneda [0] 3 5 2" xfId="270" xr:uid="{00000000-0005-0000-0000-000082200000}"/>
    <cellStyle name="Moneda [0] 3 6" xfId="271" xr:uid="{00000000-0005-0000-0000-000083200000}"/>
    <cellStyle name="Moneda [0] 3 7" xfId="272" xr:uid="{00000000-0005-0000-0000-000084200000}"/>
    <cellStyle name="Moneda [0] 3 8" xfId="2970" xr:uid="{00000000-0005-0000-0000-000085200000}"/>
    <cellStyle name="Moneda [0] 3 8 10" xfId="20487" xr:uid="{C5765CBB-6B1B-4691-9080-AB6783444E5E}"/>
    <cellStyle name="Moneda [0] 3 8 2" xfId="3082" xr:uid="{00000000-0005-0000-0000-000086200000}"/>
    <cellStyle name="Moneda [0] 3 8 2 2" xfId="3358" xr:uid="{00000000-0005-0000-0000-000087200000}"/>
    <cellStyle name="Moneda [0] 3 8 2 2 2" xfId="3911" xr:uid="{00000000-0005-0000-0000-000088200000}"/>
    <cellStyle name="Moneda [0] 3 8 2 2 2 2" xfId="5007" xr:uid="{00000000-0005-0000-0000-000089200000}"/>
    <cellStyle name="Moneda [0] 3 8 2 2 2 2 2" xfId="7196" xr:uid="{00000000-0005-0000-0000-00008A200000}"/>
    <cellStyle name="Moneda [0] 3 8 2 2 2 2 2 2" xfId="11573" xr:uid="{00000000-0005-0000-0000-00008B200000}"/>
    <cellStyle name="Moneda [0] 3 8 2 2 2 2 2 2 2" xfId="20326" xr:uid="{333C0D13-BF44-44E6-8265-57377C477A53}"/>
    <cellStyle name="Moneda [0] 3 8 2 2 2 2 2 2 2 2" xfId="55336" xr:uid="{4C5E903A-4FA1-4223-AC61-C87DC4CE7563}"/>
    <cellStyle name="Moneda [0] 3 8 2 2 2 2 2 2 2 3" xfId="37831" xr:uid="{D298B551-BB30-4968-A17F-51FFCE657B50}"/>
    <cellStyle name="Moneda [0] 3 8 2 2 2 2 2 2 3" xfId="46584" xr:uid="{784A14DB-448C-4627-98A4-50604AA8FE2F}"/>
    <cellStyle name="Moneda [0] 3 8 2 2 2 2 2 2 4" xfId="29079" xr:uid="{56757A66-BE57-4DF9-953A-E86081895749}"/>
    <cellStyle name="Moneda [0] 3 8 2 2 2 2 2 3" xfId="15950" xr:uid="{3EB9B649-8215-4BD2-99AD-FC4D25B718D3}"/>
    <cellStyle name="Moneda [0] 3 8 2 2 2 2 2 3 2" xfId="50960" xr:uid="{265645B5-D01F-4282-B4B3-66172262963D}"/>
    <cellStyle name="Moneda [0] 3 8 2 2 2 2 2 3 3" xfId="33455" xr:uid="{EAEE0809-B55B-4BE9-9F58-B88585629215}"/>
    <cellStyle name="Moneda [0] 3 8 2 2 2 2 2 4" xfId="42208" xr:uid="{62361C98-71B4-48FD-9B20-AC0B3B4FB6F9}"/>
    <cellStyle name="Moneda [0] 3 8 2 2 2 2 2 5" xfId="24703" xr:uid="{F1DE99BF-62C7-4403-9674-F35487A82741}"/>
    <cellStyle name="Moneda [0] 3 8 2 2 2 2 3" xfId="9385" xr:uid="{00000000-0005-0000-0000-00008C200000}"/>
    <cellStyle name="Moneda [0] 3 8 2 2 2 2 3 2" xfId="18138" xr:uid="{11314671-FC8A-44BA-9AAC-F5CBF9876E79}"/>
    <cellStyle name="Moneda [0] 3 8 2 2 2 2 3 2 2" xfId="53148" xr:uid="{8D3C05AB-D213-4742-825B-B16D9C02696D}"/>
    <cellStyle name="Moneda [0] 3 8 2 2 2 2 3 2 3" xfId="35643" xr:uid="{0004E80D-839D-4B0B-9204-753483C209AC}"/>
    <cellStyle name="Moneda [0] 3 8 2 2 2 2 3 3" xfId="44396" xr:uid="{DB3886D0-9BBB-4408-BDEA-19C02A859F8E}"/>
    <cellStyle name="Moneda [0] 3 8 2 2 2 2 3 4" xfId="26891" xr:uid="{4E2B4425-310E-4945-97C9-45836135DE45}"/>
    <cellStyle name="Moneda [0] 3 8 2 2 2 2 4" xfId="13762" xr:uid="{D19D5E47-DFD6-467C-82EF-CFC00F92A4BD}"/>
    <cellStyle name="Moneda [0] 3 8 2 2 2 2 4 2" xfId="48772" xr:uid="{DD510657-851F-4615-849F-56A1365CDA3A}"/>
    <cellStyle name="Moneda [0] 3 8 2 2 2 2 4 3" xfId="31267" xr:uid="{F455840C-A19F-470B-BB2F-5D13F4FC336F}"/>
    <cellStyle name="Moneda [0] 3 8 2 2 2 2 5" xfId="40020" xr:uid="{6A268E8F-FC93-487F-B439-FEBEB4E975B5}"/>
    <cellStyle name="Moneda [0] 3 8 2 2 2 2 6" xfId="22515" xr:uid="{ACF337C8-434E-4A60-A8F3-0403C75C9D34}"/>
    <cellStyle name="Moneda [0] 3 8 2 2 2 3" xfId="6102" xr:uid="{00000000-0005-0000-0000-00008D200000}"/>
    <cellStyle name="Moneda [0] 3 8 2 2 2 3 2" xfId="10479" xr:uid="{00000000-0005-0000-0000-00008E200000}"/>
    <cellStyle name="Moneda [0] 3 8 2 2 2 3 2 2" xfId="19232" xr:uid="{1ECFAFE2-5750-489A-A56C-EC90EDF70F40}"/>
    <cellStyle name="Moneda [0] 3 8 2 2 2 3 2 2 2" xfId="54242" xr:uid="{358F84A9-FE1C-48D7-A097-A63F0D7628C5}"/>
    <cellStyle name="Moneda [0] 3 8 2 2 2 3 2 2 3" xfId="36737" xr:uid="{31952495-2118-446F-8F96-44B064182A26}"/>
    <cellStyle name="Moneda [0] 3 8 2 2 2 3 2 3" xfId="45490" xr:uid="{80521A65-C232-4079-9C29-02FA09385BD8}"/>
    <cellStyle name="Moneda [0] 3 8 2 2 2 3 2 4" xfId="27985" xr:uid="{069E5E1B-A0DB-4A51-9F7E-22E547AF90BA}"/>
    <cellStyle name="Moneda [0] 3 8 2 2 2 3 3" xfId="14856" xr:uid="{CFE9AE99-C117-43EC-8AAA-EB2DC3204D0B}"/>
    <cellStyle name="Moneda [0] 3 8 2 2 2 3 3 2" xfId="49866" xr:uid="{7C0F9F1C-2CBA-4BAC-92F4-184EF527DB1E}"/>
    <cellStyle name="Moneda [0] 3 8 2 2 2 3 3 3" xfId="32361" xr:uid="{1F114E69-2F96-4682-B119-A18D54F7C371}"/>
    <cellStyle name="Moneda [0] 3 8 2 2 2 3 4" xfId="41114" xr:uid="{9109B6C1-8B78-4234-8ACF-8FE46125AB74}"/>
    <cellStyle name="Moneda [0] 3 8 2 2 2 3 5" xfId="23609" xr:uid="{6D68DE0B-E8CC-4B95-B8DD-F81A7723C21A}"/>
    <cellStyle name="Moneda [0] 3 8 2 2 2 4" xfId="8291" xr:uid="{00000000-0005-0000-0000-00008F200000}"/>
    <cellStyle name="Moneda [0] 3 8 2 2 2 4 2" xfId="17044" xr:uid="{CDCDF760-856F-4E93-8740-443682DF01B5}"/>
    <cellStyle name="Moneda [0] 3 8 2 2 2 4 2 2" xfId="52054" xr:uid="{48FC2DE9-1A83-4118-BB47-7FEDD1471C73}"/>
    <cellStyle name="Moneda [0] 3 8 2 2 2 4 2 3" xfId="34549" xr:uid="{C1105AF2-9B9C-4C3C-A8E3-8544AF822C5D}"/>
    <cellStyle name="Moneda [0] 3 8 2 2 2 4 3" xfId="43302" xr:uid="{6F395F3C-AC53-44BE-B311-6810292F96E2}"/>
    <cellStyle name="Moneda [0] 3 8 2 2 2 4 4" xfId="25797" xr:uid="{9ECE0EAC-8C78-4A35-8CF3-608477A7E583}"/>
    <cellStyle name="Moneda [0] 3 8 2 2 2 5" xfId="12668" xr:uid="{1A748439-9AE1-4FC9-B6B3-5BE4BAE8BEB0}"/>
    <cellStyle name="Moneda [0] 3 8 2 2 2 5 2" xfId="47678" xr:uid="{8D4937F8-A7F4-4DEC-8A33-00CD49BF17DD}"/>
    <cellStyle name="Moneda [0] 3 8 2 2 2 5 3" xfId="30173" xr:uid="{E0038703-7A3A-471C-9FF3-6C72789DA395}"/>
    <cellStyle name="Moneda [0] 3 8 2 2 2 6" xfId="38926" xr:uid="{B225BC70-1F81-4873-8AC9-6CA82EC00699}"/>
    <cellStyle name="Moneda [0] 3 8 2 2 2 7" xfId="21421" xr:uid="{F2B93F30-7C4C-4C54-AF82-8D67EAC675A4}"/>
    <cellStyle name="Moneda [0] 3 8 2 2 3" xfId="4459" xr:uid="{00000000-0005-0000-0000-000090200000}"/>
    <cellStyle name="Moneda [0] 3 8 2 2 3 2" xfId="6648" xr:uid="{00000000-0005-0000-0000-000091200000}"/>
    <cellStyle name="Moneda [0] 3 8 2 2 3 2 2" xfId="11025" xr:uid="{00000000-0005-0000-0000-000092200000}"/>
    <cellStyle name="Moneda [0] 3 8 2 2 3 2 2 2" xfId="19778" xr:uid="{20D8751E-20D3-4B98-8490-CA845A6B0B75}"/>
    <cellStyle name="Moneda [0] 3 8 2 2 3 2 2 2 2" xfId="54788" xr:uid="{42F93889-D422-4D6A-8FCE-607D7A71F9FA}"/>
    <cellStyle name="Moneda [0] 3 8 2 2 3 2 2 2 3" xfId="37283" xr:uid="{30E1E167-FC13-4810-9BA3-C54FCD853CFD}"/>
    <cellStyle name="Moneda [0] 3 8 2 2 3 2 2 3" xfId="46036" xr:uid="{A33D4C9A-28FC-400F-A6D8-DCECF72032AC}"/>
    <cellStyle name="Moneda [0] 3 8 2 2 3 2 2 4" xfId="28531" xr:uid="{1835743F-07CC-4BA7-A59F-0BBFFE846CC8}"/>
    <cellStyle name="Moneda [0] 3 8 2 2 3 2 3" xfId="15402" xr:uid="{037DBAA8-CDCE-4442-9807-5190D6D8FFF1}"/>
    <cellStyle name="Moneda [0] 3 8 2 2 3 2 3 2" xfId="50412" xr:uid="{5F71ED30-02EB-4F09-B5D5-112E72E77270}"/>
    <cellStyle name="Moneda [0] 3 8 2 2 3 2 3 3" xfId="32907" xr:uid="{02CF6DE3-846A-4187-A757-70E12D788C17}"/>
    <cellStyle name="Moneda [0] 3 8 2 2 3 2 4" xfId="41660" xr:uid="{72E8DB11-8D98-4776-9E59-D1859A105172}"/>
    <cellStyle name="Moneda [0] 3 8 2 2 3 2 5" xfId="24155" xr:uid="{E7D08019-4B91-4900-93E1-398E3F8BF060}"/>
    <cellStyle name="Moneda [0] 3 8 2 2 3 3" xfId="8837" xr:uid="{00000000-0005-0000-0000-000093200000}"/>
    <cellStyle name="Moneda [0] 3 8 2 2 3 3 2" xfId="17590" xr:uid="{9D5C25A3-40B3-4A94-BA87-EB3DE6CA5651}"/>
    <cellStyle name="Moneda [0] 3 8 2 2 3 3 2 2" xfId="52600" xr:uid="{8749EBAD-9930-4845-B472-FAEF203290B3}"/>
    <cellStyle name="Moneda [0] 3 8 2 2 3 3 2 3" xfId="35095" xr:uid="{E88F6FE3-DD74-4BB2-A2D0-3BDEF3A6633D}"/>
    <cellStyle name="Moneda [0] 3 8 2 2 3 3 3" xfId="43848" xr:uid="{16237172-21A9-46A5-86B3-9F061EA2C9D2}"/>
    <cellStyle name="Moneda [0] 3 8 2 2 3 3 4" xfId="26343" xr:uid="{C6FA0E7C-92DD-4921-B69C-046D71A7F8FC}"/>
    <cellStyle name="Moneda [0] 3 8 2 2 3 4" xfId="13214" xr:uid="{4A06F6C0-1B7C-487F-BAFC-C2FFD1556562}"/>
    <cellStyle name="Moneda [0] 3 8 2 2 3 4 2" xfId="48224" xr:uid="{7B310D52-5121-4781-B897-51C9A1C017FA}"/>
    <cellStyle name="Moneda [0] 3 8 2 2 3 4 3" xfId="30719" xr:uid="{665419AD-88FA-4811-924E-3B5A639684C2}"/>
    <cellStyle name="Moneda [0] 3 8 2 2 3 5" xfId="39472" xr:uid="{744BBF75-ECD4-4C7F-AF73-F24590C65C5D}"/>
    <cellStyle name="Moneda [0] 3 8 2 2 3 6" xfId="21967" xr:uid="{4D5BB834-CB26-42D1-9A44-7831EA195CCD}"/>
    <cellStyle name="Moneda [0] 3 8 2 2 4" xfId="5554" xr:uid="{00000000-0005-0000-0000-000094200000}"/>
    <cellStyle name="Moneda [0] 3 8 2 2 4 2" xfId="9931" xr:uid="{00000000-0005-0000-0000-000095200000}"/>
    <cellStyle name="Moneda [0] 3 8 2 2 4 2 2" xfId="18684" xr:uid="{0729C282-7CD9-433B-A5E3-E7E788E29433}"/>
    <cellStyle name="Moneda [0] 3 8 2 2 4 2 2 2" xfId="53694" xr:uid="{3726E704-4CFD-4B63-895B-A33F73EEBA22}"/>
    <cellStyle name="Moneda [0] 3 8 2 2 4 2 2 3" xfId="36189" xr:uid="{8FBE7069-3FC2-4224-8643-8C567891EB6E}"/>
    <cellStyle name="Moneda [0] 3 8 2 2 4 2 3" xfId="44942" xr:uid="{11378331-06F7-4EE0-A3C0-D5CDA0CDF306}"/>
    <cellStyle name="Moneda [0] 3 8 2 2 4 2 4" xfId="27437" xr:uid="{BF09F00B-FA91-482A-BA43-18BE1BF5B4CA}"/>
    <cellStyle name="Moneda [0] 3 8 2 2 4 3" xfId="14308" xr:uid="{950D936C-AA31-4435-B30A-6B7CC79C5CB2}"/>
    <cellStyle name="Moneda [0] 3 8 2 2 4 3 2" xfId="49318" xr:uid="{7E971E28-66F6-4BA0-BF8A-37B572ECB710}"/>
    <cellStyle name="Moneda [0] 3 8 2 2 4 3 3" xfId="31813" xr:uid="{4CBE6465-E957-41D8-8583-886F2CE164F7}"/>
    <cellStyle name="Moneda [0] 3 8 2 2 4 4" xfId="40566" xr:uid="{45214012-40DE-4A14-BBA2-DECDF5374D4E}"/>
    <cellStyle name="Moneda [0] 3 8 2 2 4 5" xfId="23061" xr:uid="{01A4943C-7A3C-46DC-BAD3-612902C1B49E}"/>
    <cellStyle name="Moneda [0] 3 8 2 2 5" xfId="7743" xr:uid="{00000000-0005-0000-0000-000096200000}"/>
    <cellStyle name="Moneda [0] 3 8 2 2 5 2" xfId="16496" xr:uid="{65F2F253-3A75-4C90-AD72-1A6850993198}"/>
    <cellStyle name="Moneda [0] 3 8 2 2 5 2 2" xfId="51506" xr:uid="{2DF6BD75-6C8D-4E65-AA81-6E03AC2D65CF}"/>
    <cellStyle name="Moneda [0] 3 8 2 2 5 2 3" xfId="34001" xr:uid="{96B5A5DA-3253-4518-BF57-E1F7402BB52A}"/>
    <cellStyle name="Moneda [0] 3 8 2 2 5 3" xfId="42754" xr:uid="{0DA4CFD8-9104-4EFB-969D-9DEC1F778D59}"/>
    <cellStyle name="Moneda [0] 3 8 2 2 5 4" xfId="25249" xr:uid="{CDA7D381-345E-4F27-A8A7-FE837F844EA0}"/>
    <cellStyle name="Moneda [0] 3 8 2 2 6" xfId="12120" xr:uid="{85BED120-63A1-4EA9-9F70-00A3C3A441DF}"/>
    <cellStyle name="Moneda [0] 3 8 2 2 6 2" xfId="47130" xr:uid="{1E9F4918-B42E-4555-8344-317E83A35E98}"/>
    <cellStyle name="Moneda [0] 3 8 2 2 6 3" xfId="29625" xr:uid="{8F50B95B-6755-41D6-A720-FC1858609102}"/>
    <cellStyle name="Moneda [0] 3 8 2 2 7" xfId="38378" xr:uid="{AD2D3A4A-235F-4854-9282-E727C8C4FB1E}"/>
    <cellStyle name="Moneda [0] 3 8 2 2 8" xfId="20873" xr:uid="{FBE52DBE-7FBF-40AB-9DC9-FF07C860AA21}"/>
    <cellStyle name="Moneda [0] 3 8 2 3" xfId="3637" xr:uid="{00000000-0005-0000-0000-000097200000}"/>
    <cellStyle name="Moneda [0] 3 8 2 3 2" xfId="4733" xr:uid="{00000000-0005-0000-0000-000098200000}"/>
    <cellStyle name="Moneda [0] 3 8 2 3 2 2" xfId="6922" xr:uid="{00000000-0005-0000-0000-000099200000}"/>
    <cellStyle name="Moneda [0] 3 8 2 3 2 2 2" xfId="11299" xr:uid="{00000000-0005-0000-0000-00009A200000}"/>
    <cellStyle name="Moneda [0] 3 8 2 3 2 2 2 2" xfId="20052" xr:uid="{DA0299D4-39AB-487D-BA37-7BC3579B0A1E}"/>
    <cellStyle name="Moneda [0] 3 8 2 3 2 2 2 2 2" xfId="55062" xr:uid="{84037240-514E-4BD0-B3FB-47578E690447}"/>
    <cellStyle name="Moneda [0] 3 8 2 3 2 2 2 2 3" xfId="37557" xr:uid="{2FE8CF93-AAFE-4D1F-82DC-08F9E6F4E377}"/>
    <cellStyle name="Moneda [0] 3 8 2 3 2 2 2 3" xfId="46310" xr:uid="{471BDA85-6E12-4FD7-A74A-3813A466268E}"/>
    <cellStyle name="Moneda [0] 3 8 2 3 2 2 2 4" xfId="28805" xr:uid="{73E2E339-A6E9-450E-B581-95FFC9B057AB}"/>
    <cellStyle name="Moneda [0] 3 8 2 3 2 2 3" xfId="15676" xr:uid="{E49F6693-B41D-4CD5-A98D-C9028411D026}"/>
    <cellStyle name="Moneda [0] 3 8 2 3 2 2 3 2" xfId="50686" xr:uid="{135F2FB4-0166-482F-9917-7A79AB043D19}"/>
    <cellStyle name="Moneda [0] 3 8 2 3 2 2 3 3" xfId="33181" xr:uid="{1DB3EDEC-E19D-466B-A6EE-3B44952BBF7F}"/>
    <cellStyle name="Moneda [0] 3 8 2 3 2 2 4" xfId="41934" xr:uid="{C93B73A7-2A11-4B4C-AFBF-A2CA5427DD99}"/>
    <cellStyle name="Moneda [0] 3 8 2 3 2 2 5" xfId="24429" xr:uid="{DC8167BF-4216-4F28-A04A-F5F60534414C}"/>
    <cellStyle name="Moneda [0] 3 8 2 3 2 3" xfId="9111" xr:uid="{00000000-0005-0000-0000-00009B200000}"/>
    <cellStyle name="Moneda [0] 3 8 2 3 2 3 2" xfId="17864" xr:uid="{05B49B0C-AB87-4747-A3B0-FF3FCE2B42C4}"/>
    <cellStyle name="Moneda [0] 3 8 2 3 2 3 2 2" xfId="52874" xr:uid="{7993825D-409D-48A5-9C96-E7B0CFC92699}"/>
    <cellStyle name="Moneda [0] 3 8 2 3 2 3 2 3" xfId="35369" xr:uid="{2B08D336-B67C-4F5F-8677-E86374FA81CB}"/>
    <cellStyle name="Moneda [0] 3 8 2 3 2 3 3" xfId="44122" xr:uid="{B7416039-C190-469D-B5BD-D098E2FC19CD}"/>
    <cellStyle name="Moneda [0] 3 8 2 3 2 3 4" xfId="26617" xr:uid="{3ACD84E3-7EF3-4BBC-AB85-17BDC16B7C6C}"/>
    <cellStyle name="Moneda [0] 3 8 2 3 2 4" xfId="13488" xr:uid="{E242524F-0EE9-43DC-AEF5-C1A87123E3CB}"/>
    <cellStyle name="Moneda [0] 3 8 2 3 2 4 2" xfId="48498" xr:uid="{D61F6611-AA91-4478-9015-2A7433B1E3EB}"/>
    <cellStyle name="Moneda [0] 3 8 2 3 2 4 3" xfId="30993" xr:uid="{F59DB5C1-B5B0-4A75-BDB1-5085E9AC0F65}"/>
    <cellStyle name="Moneda [0] 3 8 2 3 2 5" xfId="39746" xr:uid="{69E98A53-A279-4581-9DF2-5234F5B01DC1}"/>
    <cellStyle name="Moneda [0] 3 8 2 3 2 6" xfId="22241" xr:uid="{FD874988-C12F-4958-854A-3D8568343948}"/>
    <cellStyle name="Moneda [0] 3 8 2 3 3" xfId="5828" xr:uid="{00000000-0005-0000-0000-00009C200000}"/>
    <cellStyle name="Moneda [0] 3 8 2 3 3 2" xfId="10205" xr:uid="{00000000-0005-0000-0000-00009D200000}"/>
    <cellStyle name="Moneda [0] 3 8 2 3 3 2 2" xfId="18958" xr:uid="{D1F8ABD1-01AD-4C08-8475-71F9718E5ECE}"/>
    <cellStyle name="Moneda [0] 3 8 2 3 3 2 2 2" xfId="53968" xr:uid="{4CC345FF-CD5C-4C8F-9C0A-7124E69417FF}"/>
    <cellStyle name="Moneda [0] 3 8 2 3 3 2 2 3" xfId="36463" xr:uid="{3164AEAE-76DF-436D-9FAE-2CFEDC891956}"/>
    <cellStyle name="Moneda [0] 3 8 2 3 3 2 3" xfId="45216" xr:uid="{76EA1BE9-C34D-4EAB-BD8B-DD24730A05FE}"/>
    <cellStyle name="Moneda [0] 3 8 2 3 3 2 4" xfId="27711" xr:uid="{EF103047-4C90-433E-AE47-F89093E24A67}"/>
    <cellStyle name="Moneda [0] 3 8 2 3 3 3" xfId="14582" xr:uid="{14C82065-E359-437D-BF75-1C42769453B4}"/>
    <cellStyle name="Moneda [0] 3 8 2 3 3 3 2" xfId="49592" xr:uid="{F3D7C588-A4D4-443F-9D8E-E6A534D4F3EF}"/>
    <cellStyle name="Moneda [0] 3 8 2 3 3 3 3" xfId="32087" xr:uid="{61F1F06B-409F-44CC-BEDA-2F27BBBD7476}"/>
    <cellStyle name="Moneda [0] 3 8 2 3 3 4" xfId="40840" xr:uid="{4EBECF4E-D975-4B99-9F2C-77E99384487A}"/>
    <cellStyle name="Moneda [0] 3 8 2 3 3 5" xfId="23335" xr:uid="{A9E490D0-3F14-4E74-914A-DE81B7AA4A89}"/>
    <cellStyle name="Moneda [0] 3 8 2 3 4" xfId="8017" xr:uid="{00000000-0005-0000-0000-00009E200000}"/>
    <cellStyle name="Moneda [0] 3 8 2 3 4 2" xfId="16770" xr:uid="{D63940EA-34FE-4BBF-81A5-E2A2845B1477}"/>
    <cellStyle name="Moneda [0] 3 8 2 3 4 2 2" xfId="51780" xr:uid="{6F963CD8-E09F-4DB8-9F0A-543B415C9F7E}"/>
    <cellStyle name="Moneda [0] 3 8 2 3 4 2 3" xfId="34275" xr:uid="{4DDA637D-DFDC-41D6-87DE-0FD2DEB1225D}"/>
    <cellStyle name="Moneda [0] 3 8 2 3 4 3" xfId="43028" xr:uid="{7C53758A-5E36-4ED4-A42C-557EB27AC4EB}"/>
    <cellStyle name="Moneda [0] 3 8 2 3 4 4" xfId="25523" xr:uid="{C89AEE39-C44A-487B-8648-8B5A036BD9A8}"/>
    <cellStyle name="Moneda [0] 3 8 2 3 5" xfId="12394" xr:uid="{63F644AC-0340-43A1-9D75-E015528CDE46}"/>
    <cellStyle name="Moneda [0] 3 8 2 3 5 2" xfId="47404" xr:uid="{70DB2A7F-BD1D-4440-BE0D-2909A6240392}"/>
    <cellStyle name="Moneda [0] 3 8 2 3 5 3" xfId="29899" xr:uid="{C2176B17-09B1-40F6-AE5A-3D31164985D4}"/>
    <cellStyle name="Moneda [0] 3 8 2 3 6" xfId="38652" xr:uid="{FFF5C2B9-9FA3-4D5D-9FD2-FD5F901BA690}"/>
    <cellStyle name="Moneda [0] 3 8 2 3 7" xfId="21147" xr:uid="{19175F72-1CD7-49FF-80AF-4EDEC68A854C}"/>
    <cellStyle name="Moneda [0] 3 8 2 4" xfId="4185" xr:uid="{00000000-0005-0000-0000-00009F200000}"/>
    <cellStyle name="Moneda [0] 3 8 2 4 2" xfId="6374" xr:uid="{00000000-0005-0000-0000-0000A0200000}"/>
    <cellStyle name="Moneda [0] 3 8 2 4 2 2" xfId="10751" xr:uid="{00000000-0005-0000-0000-0000A1200000}"/>
    <cellStyle name="Moneda [0] 3 8 2 4 2 2 2" xfId="19504" xr:uid="{9DAAA1C9-4E93-4108-914C-3C025F2374E3}"/>
    <cellStyle name="Moneda [0] 3 8 2 4 2 2 2 2" xfId="54514" xr:uid="{5AF14025-6282-41DB-B214-B2330C2510D9}"/>
    <cellStyle name="Moneda [0] 3 8 2 4 2 2 2 3" xfId="37009" xr:uid="{33E8E29A-CA6F-4BEF-8054-630D63EA2620}"/>
    <cellStyle name="Moneda [0] 3 8 2 4 2 2 3" xfId="45762" xr:uid="{0EE4781D-11DC-4CA2-A3A7-6F0A7EB73F36}"/>
    <cellStyle name="Moneda [0] 3 8 2 4 2 2 4" xfId="28257" xr:uid="{59250587-7743-4769-92F8-ABFB82AA1E20}"/>
    <cellStyle name="Moneda [0] 3 8 2 4 2 3" xfId="15128" xr:uid="{7D277D26-20F0-4DF9-BE07-E4145A9DA306}"/>
    <cellStyle name="Moneda [0] 3 8 2 4 2 3 2" xfId="50138" xr:uid="{21A3E89D-E0DA-4A07-BAC1-005FC12333B3}"/>
    <cellStyle name="Moneda [0] 3 8 2 4 2 3 3" xfId="32633" xr:uid="{A0D449DA-3B9C-43AE-A2EB-CD590795292F}"/>
    <cellStyle name="Moneda [0] 3 8 2 4 2 4" xfId="41386" xr:uid="{3D59DC5C-4940-446A-B948-78A367C0CB95}"/>
    <cellStyle name="Moneda [0] 3 8 2 4 2 5" xfId="23881" xr:uid="{8293699A-3893-4F86-9ACC-EB53F0D7C99B}"/>
    <cellStyle name="Moneda [0] 3 8 2 4 3" xfId="8563" xr:uid="{00000000-0005-0000-0000-0000A2200000}"/>
    <cellStyle name="Moneda [0] 3 8 2 4 3 2" xfId="17316" xr:uid="{FA7B3F5F-F087-4D5D-A4DA-A5866B305E19}"/>
    <cellStyle name="Moneda [0] 3 8 2 4 3 2 2" xfId="52326" xr:uid="{23D0A818-5CAF-42EA-8CCD-E65391530D36}"/>
    <cellStyle name="Moneda [0] 3 8 2 4 3 2 3" xfId="34821" xr:uid="{808C2DBB-F5B4-4374-A898-74EFFDA675F1}"/>
    <cellStyle name="Moneda [0] 3 8 2 4 3 3" xfId="43574" xr:uid="{174EC0A8-CE5D-4B90-A35B-499035709B0C}"/>
    <cellStyle name="Moneda [0] 3 8 2 4 3 4" xfId="26069" xr:uid="{5BF96FD8-454A-4472-9A7F-2EE053A7481E}"/>
    <cellStyle name="Moneda [0] 3 8 2 4 4" xfId="12940" xr:uid="{F4DE95D8-8533-4E1B-95EC-2521B633EE20}"/>
    <cellStyle name="Moneda [0] 3 8 2 4 4 2" xfId="47950" xr:uid="{23AD6646-05C4-4A77-AE39-FDF4B13585B9}"/>
    <cellStyle name="Moneda [0] 3 8 2 4 4 3" xfId="30445" xr:uid="{AA6E4F96-06BD-4751-8643-919BECDEFDD2}"/>
    <cellStyle name="Moneda [0] 3 8 2 4 5" xfId="39198" xr:uid="{A1D32B40-82A8-4C7F-B2EA-1FAB01F7BF03}"/>
    <cellStyle name="Moneda [0] 3 8 2 4 6" xfId="21693" xr:uid="{85809D40-359D-471C-9CE4-CF445E9FE6EC}"/>
    <cellStyle name="Moneda [0] 3 8 2 5" xfId="5280" xr:uid="{00000000-0005-0000-0000-0000A3200000}"/>
    <cellStyle name="Moneda [0] 3 8 2 5 2" xfId="9657" xr:uid="{00000000-0005-0000-0000-0000A4200000}"/>
    <cellStyle name="Moneda [0] 3 8 2 5 2 2" xfId="18410" xr:uid="{4EE38974-9CDB-479B-9E1F-E11E598BAF09}"/>
    <cellStyle name="Moneda [0] 3 8 2 5 2 2 2" xfId="53420" xr:uid="{68BAA074-DC75-4B12-830B-50DB9A1AAF55}"/>
    <cellStyle name="Moneda [0] 3 8 2 5 2 2 3" xfId="35915" xr:uid="{F03316A2-0545-4394-80E1-A98EF8E906AD}"/>
    <cellStyle name="Moneda [0] 3 8 2 5 2 3" xfId="44668" xr:uid="{6C760EB4-0438-4DE0-859C-18AE1C3B916A}"/>
    <cellStyle name="Moneda [0] 3 8 2 5 2 4" xfId="27163" xr:uid="{9B02AC34-810F-4D91-839D-3B6E935C3DAF}"/>
    <cellStyle name="Moneda [0] 3 8 2 5 3" xfId="14034" xr:uid="{0A724C43-E667-4955-A57A-AC09E590502E}"/>
    <cellStyle name="Moneda [0] 3 8 2 5 3 2" xfId="49044" xr:uid="{A86041B5-7D90-4AC4-87C2-705DCB71CD09}"/>
    <cellStyle name="Moneda [0] 3 8 2 5 3 3" xfId="31539" xr:uid="{A2707C3B-8598-447B-BBBC-958DFE0F0A03}"/>
    <cellStyle name="Moneda [0] 3 8 2 5 4" xfId="40292" xr:uid="{E989DC18-CD37-4908-903E-0A7858249862}"/>
    <cellStyle name="Moneda [0] 3 8 2 5 5" xfId="22787" xr:uid="{E29D9FB0-CC55-4FD0-AF38-F219061CD11B}"/>
    <cellStyle name="Moneda [0] 3 8 2 6" xfId="7469" xr:uid="{00000000-0005-0000-0000-0000A5200000}"/>
    <cellStyle name="Moneda [0] 3 8 2 6 2" xfId="16222" xr:uid="{23B2504B-8C0A-4CF6-A34F-29300D47B2B4}"/>
    <cellStyle name="Moneda [0] 3 8 2 6 2 2" xfId="51232" xr:uid="{3C65F260-77E2-4DD8-82C3-FD0375EB656D}"/>
    <cellStyle name="Moneda [0] 3 8 2 6 2 3" xfId="33727" xr:uid="{00D162C6-7D8A-49F6-BC1D-038726BF5B3B}"/>
    <cellStyle name="Moneda [0] 3 8 2 6 3" xfId="42480" xr:uid="{0F364F59-C807-48B4-9990-6D60B72BA519}"/>
    <cellStyle name="Moneda [0] 3 8 2 6 4" xfId="24975" xr:uid="{802CF803-3A77-4C52-9D5E-AC18F0C67137}"/>
    <cellStyle name="Moneda [0] 3 8 2 7" xfId="11846" xr:uid="{85523CB0-B5C3-4402-B118-3D48AAE35DB1}"/>
    <cellStyle name="Moneda [0] 3 8 2 7 2" xfId="46856" xr:uid="{6AF8E172-587A-416E-86F4-93A794AE6340}"/>
    <cellStyle name="Moneda [0] 3 8 2 7 3" xfId="29351" xr:uid="{FEEA1C0E-2AD7-410C-A845-301DD9B9392D}"/>
    <cellStyle name="Moneda [0] 3 8 2 8" xfId="38104" xr:uid="{3BB174CA-0195-493A-A8A0-C5C617EEAD4E}"/>
    <cellStyle name="Moneda [0] 3 8 2 9" xfId="20599" xr:uid="{D9F8C273-770F-4954-BA6E-CF68B170C22A}"/>
    <cellStyle name="Moneda [0] 3 8 3" xfId="3246" xr:uid="{00000000-0005-0000-0000-0000A6200000}"/>
    <cellStyle name="Moneda [0] 3 8 3 2" xfId="3799" xr:uid="{00000000-0005-0000-0000-0000A7200000}"/>
    <cellStyle name="Moneda [0] 3 8 3 2 2" xfId="4895" xr:uid="{00000000-0005-0000-0000-0000A8200000}"/>
    <cellStyle name="Moneda [0] 3 8 3 2 2 2" xfId="7084" xr:uid="{00000000-0005-0000-0000-0000A9200000}"/>
    <cellStyle name="Moneda [0] 3 8 3 2 2 2 2" xfId="11461" xr:uid="{00000000-0005-0000-0000-0000AA200000}"/>
    <cellStyle name="Moneda [0] 3 8 3 2 2 2 2 2" xfId="20214" xr:uid="{749B3C37-3A6C-4721-B457-5D309EEB380D}"/>
    <cellStyle name="Moneda [0] 3 8 3 2 2 2 2 2 2" xfId="55224" xr:uid="{687D3C4B-C81D-4553-A074-3D7E61762433}"/>
    <cellStyle name="Moneda [0] 3 8 3 2 2 2 2 2 3" xfId="37719" xr:uid="{764FE319-9A39-4874-93E4-FB1E766A4045}"/>
    <cellStyle name="Moneda [0] 3 8 3 2 2 2 2 3" xfId="46472" xr:uid="{322A391C-4E5A-4C7B-938E-97522D099097}"/>
    <cellStyle name="Moneda [0] 3 8 3 2 2 2 2 4" xfId="28967" xr:uid="{C237503D-D1C6-41A3-96FB-28ECE559EA39}"/>
    <cellStyle name="Moneda [0] 3 8 3 2 2 2 3" xfId="15838" xr:uid="{46B031B7-E4E6-4035-A44E-238F033EA13D}"/>
    <cellStyle name="Moneda [0] 3 8 3 2 2 2 3 2" xfId="50848" xr:uid="{06A5FBA7-6586-44E0-90CF-5D6159A166E7}"/>
    <cellStyle name="Moneda [0] 3 8 3 2 2 2 3 3" xfId="33343" xr:uid="{EF7813AE-811C-4184-ADDF-25B0ED26251B}"/>
    <cellStyle name="Moneda [0] 3 8 3 2 2 2 4" xfId="42096" xr:uid="{2C3F8EB1-CEA4-4B9E-B238-8CF73687B473}"/>
    <cellStyle name="Moneda [0] 3 8 3 2 2 2 5" xfId="24591" xr:uid="{4B2B6F39-1D89-423F-813E-ED903ED9570F}"/>
    <cellStyle name="Moneda [0] 3 8 3 2 2 3" xfId="9273" xr:uid="{00000000-0005-0000-0000-0000AB200000}"/>
    <cellStyle name="Moneda [0] 3 8 3 2 2 3 2" xfId="18026" xr:uid="{DB47D47A-ABE0-4FEE-A0B6-3DA987F26BF3}"/>
    <cellStyle name="Moneda [0] 3 8 3 2 2 3 2 2" xfId="53036" xr:uid="{5F7F6D5A-3E2A-45C3-A59E-F4281811B464}"/>
    <cellStyle name="Moneda [0] 3 8 3 2 2 3 2 3" xfId="35531" xr:uid="{77F6ED90-C072-420A-AAB9-22CAA9E0E830}"/>
    <cellStyle name="Moneda [0] 3 8 3 2 2 3 3" xfId="44284" xr:uid="{026F907E-CCF5-4C48-AB03-ED329A25A3CD}"/>
    <cellStyle name="Moneda [0] 3 8 3 2 2 3 4" xfId="26779" xr:uid="{C23BB66A-232B-4D9A-90ED-E597C8832E9D}"/>
    <cellStyle name="Moneda [0] 3 8 3 2 2 4" xfId="13650" xr:uid="{65AC845B-D134-4CF7-925A-8FDFDC947D62}"/>
    <cellStyle name="Moneda [0] 3 8 3 2 2 4 2" xfId="48660" xr:uid="{16FD40EF-38AC-4568-B396-2D3AA352C769}"/>
    <cellStyle name="Moneda [0] 3 8 3 2 2 4 3" xfId="31155" xr:uid="{9676E023-35FA-4857-ADCB-CDC3538A59BA}"/>
    <cellStyle name="Moneda [0] 3 8 3 2 2 5" xfId="39908" xr:uid="{4F929947-5635-47F3-B027-8A73B1FAC6C5}"/>
    <cellStyle name="Moneda [0] 3 8 3 2 2 6" xfId="22403" xr:uid="{EED05F0F-A503-47E9-9A87-63D39CC19832}"/>
    <cellStyle name="Moneda [0] 3 8 3 2 3" xfId="5990" xr:uid="{00000000-0005-0000-0000-0000AC200000}"/>
    <cellStyle name="Moneda [0] 3 8 3 2 3 2" xfId="10367" xr:uid="{00000000-0005-0000-0000-0000AD200000}"/>
    <cellStyle name="Moneda [0] 3 8 3 2 3 2 2" xfId="19120" xr:uid="{2343BA98-73AE-4C2F-8794-AA390606205A}"/>
    <cellStyle name="Moneda [0] 3 8 3 2 3 2 2 2" xfId="54130" xr:uid="{D08AEAF0-9B75-4A3F-99AE-DBB2056B07C6}"/>
    <cellStyle name="Moneda [0] 3 8 3 2 3 2 2 3" xfId="36625" xr:uid="{2A4892D3-7944-451F-968C-FC99DCCAC57C}"/>
    <cellStyle name="Moneda [0] 3 8 3 2 3 2 3" xfId="45378" xr:uid="{AF577ABE-2771-4C32-B074-B174F5F4301B}"/>
    <cellStyle name="Moneda [0] 3 8 3 2 3 2 4" xfId="27873" xr:uid="{7DF17E9A-0A2A-4E93-BD12-48A3274E2788}"/>
    <cellStyle name="Moneda [0] 3 8 3 2 3 3" xfId="14744" xr:uid="{0CCC57BA-8E87-458D-89F0-E53EE3486504}"/>
    <cellStyle name="Moneda [0] 3 8 3 2 3 3 2" xfId="49754" xr:uid="{900F852C-B014-48E0-A300-B5CEB44C3E6C}"/>
    <cellStyle name="Moneda [0] 3 8 3 2 3 3 3" xfId="32249" xr:uid="{67AA20D8-3979-41CE-8D1F-11CD1C88F982}"/>
    <cellStyle name="Moneda [0] 3 8 3 2 3 4" xfId="41002" xr:uid="{80586690-35E3-45A5-AEA7-EBC51CE72D7A}"/>
    <cellStyle name="Moneda [0] 3 8 3 2 3 5" xfId="23497" xr:uid="{D8F294AC-D868-49E7-B257-557FAB2C4858}"/>
    <cellStyle name="Moneda [0] 3 8 3 2 4" xfId="8179" xr:uid="{00000000-0005-0000-0000-0000AE200000}"/>
    <cellStyle name="Moneda [0] 3 8 3 2 4 2" xfId="16932" xr:uid="{72F2473C-844A-4A89-9577-AEBA1D4A7561}"/>
    <cellStyle name="Moneda [0] 3 8 3 2 4 2 2" xfId="51942" xr:uid="{B2F0D6E5-4789-4417-BB4A-FD1F91BAB8CF}"/>
    <cellStyle name="Moneda [0] 3 8 3 2 4 2 3" xfId="34437" xr:uid="{38724965-53C1-41CE-8DC4-9AFC5DE05900}"/>
    <cellStyle name="Moneda [0] 3 8 3 2 4 3" xfId="43190" xr:uid="{51B57C6F-EC7D-46B2-9C2A-AA87C4CD15ED}"/>
    <cellStyle name="Moneda [0] 3 8 3 2 4 4" xfId="25685" xr:uid="{5EFB5BA6-C3BE-411C-9659-5CDA5A7BF299}"/>
    <cellStyle name="Moneda [0] 3 8 3 2 5" xfId="12556" xr:uid="{09C909CA-E903-4371-82C6-11D70EBC8FDE}"/>
    <cellStyle name="Moneda [0] 3 8 3 2 5 2" xfId="47566" xr:uid="{3034011F-FB88-4191-8022-BA8E88F156FC}"/>
    <cellStyle name="Moneda [0] 3 8 3 2 5 3" xfId="30061" xr:uid="{69E232B2-5556-4977-BB25-5613F91CB516}"/>
    <cellStyle name="Moneda [0] 3 8 3 2 6" xfId="38814" xr:uid="{AB300915-73D5-49B5-B01D-54DE9869876E}"/>
    <cellStyle name="Moneda [0] 3 8 3 2 7" xfId="21309" xr:uid="{E8051BB6-9DEA-4CE9-9AE1-F8FE1A5E7090}"/>
    <cellStyle name="Moneda [0] 3 8 3 3" xfId="4347" xr:uid="{00000000-0005-0000-0000-0000AF200000}"/>
    <cellStyle name="Moneda [0] 3 8 3 3 2" xfId="6536" xr:uid="{00000000-0005-0000-0000-0000B0200000}"/>
    <cellStyle name="Moneda [0] 3 8 3 3 2 2" xfId="10913" xr:uid="{00000000-0005-0000-0000-0000B1200000}"/>
    <cellStyle name="Moneda [0] 3 8 3 3 2 2 2" xfId="19666" xr:uid="{BF3C2C92-54C7-4277-99DC-157ED4A476F5}"/>
    <cellStyle name="Moneda [0] 3 8 3 3 2 2 2 2" xfId="54676" xr:uid="{00B0C3B7-7088-4E4D-B124-176EDDCB6E6D}"/>
    <cellStyle name="Moneda [0] 3 8 3 3 2 2 2 3" xfId="37171" xr:uid="{55A8263B-1598-4549-A57B-94E43D97CB35}"/>
    <cellStyle name="Moneda [0] 3 8 3 3 2 2 3" xfId="45924" xr:uid="{D6364789-B752-43B0-B7C6-ACA18D67DE65}"/>
    <cellStyle name="Moneda [0] 3 8 3 3 2 2 4" xfId="28419" xr:uid="{72C75816-BB79-4EC0-B1CE-0E1C859898E4}"/>
    <cellStyle name="Moneda [0] 3 8 3 3 2 3" xfId="15290" xr:uid="{DB82E2A6-CD03-4C1B-B335-C868949774D4}"/>
    <cellStyle name="Moneda [0] 3 8 3 3 2 3 2" xfId="50300" xr:uid="{477EB805-7D28-4C6F-AC9E-108845A865F2}"/>
    <cellStyle name="Moneda [0] 3 8 3 3 2 3 3" xfId="32795" xr:uid="{37E67C63-FC6B-4F04-9188-DEAE69BF602A}"/>
    <cellStyle name="Moneda [0] 3 8 3 3 2 4" xfId="41548" xr:uid="{8D0E9F5A-B0F7-4001-BFA0-849F45D77A10}"/>
    <cellStyle name="Moneda [0] 3 8 3 3 2 5" xfId="24043" xr:uid="{777C6FAD-D7C0-4DA4-A7F1-010AD3D741B5}"/>
    <cellStyle name="Moneda [0] 3 8 3 3 3" xfId="8725" xr:uid="{00000000-0005-0000-0000-0000B2200000}"/>
    <cellStyle name="Moneda [0] 3 8 3 3 3 2" xfId="17478" xr:uid="{7A67EBA9-7F3C-4FC9-AF79-7D9E744BE3FA}"/>
    <cellStyle name="Moneda [0] 3 8 3 3 3 2 2" xfId="52488" xr:uid="{3174C78D-831C-45EC-9C37-BC29A94E7221}"/>
    <cellStyle name="Moneda [0] 3 8 3 3 3 2 3" xfId="34983" xr:uid="{CD2F2F34-9D36-4219-BFE0-00E118A5838F}"/>
    <cellStyle name="Moneda [0] 3 8 3 3 3 3" xfId="43736" xr:uid="{25D4A49D-263B-4D94-8C2D-63135741D981}"/>
    <cellStyle name="Moneda [0] 3 8 3 3 3 4" xfId="26231" xr:uid="{23B94E43-19D1-4834-B995-6E3C379E8EFB}"/>
    <cellStyle name="Moneda [0] 3 8 3 3 4" xfId="13102" xr:uid="{4300874B-4840-4F96-9E2B-1FE425B7388D}"/>
    <cellStyle name="Moneda [0] 3 8 3 3 4 2" xfId="48112" xr:uid="{D13ED3A5-EDB2-4F4C-9662-F9081FBAEF1F}"/>
    <cellStyle name="Moneda [0] 3 8 3 3 4 3" xfId="30607" xr:uid="{D349C1CA-4306-435E-8C39-5854F3413C18}"/>
    <cellStyle name="Moneda [0] 3 8 3 3 5" xfId="39360" xr:uid="{64987501-72C7-480A-8025-EE30C6C189DE}"/>
    <cellStyle name="Moneda [0] 3 8 3 3 6" xfId="21855" xr:uid="{E728EA7D-6258-4CC1-8D8F-35ED444BD4BB}"/>
    <cellStyle name="Moneda [0] 3 8 3 4" xfId="5442" xr:uid="{00000000-0005-0000-0000-0000B3200000}"/>
    <cellStyle name="Moneda [0] 3 8 3 4 2" xfId="9819" xr:uid="{00000000-0005-0000-0000-0000B4200000}"/>
    <cellStyle name="Moneda [0] 3 8 3 4 2 2" xfId="18572" xr:uid="{4E613826-BB3F-4497-8DFA-84F7B78B72FC}"/>
    <cellStyle name="Moneda [0] 3 8 3 4 2 2 2" xfId="53582" xr:uid="{7482AC5C-BDE5-46FD-AC93-D2E7932853C0}"/>
    <cellStyle name="Moneda [0] 3 8 3 4 2 2 3" xfId="36077" xr:uid="{79DD6A4C-1D95-4066-A199-EE734C1791A7}"/>
    <cellStyle name="Moneda [0] 3 8 3 4 2 3" xfId="44830" xr:uid="{E575F0BA-27A0-4D5A-8053-463C90A70EBC}"/>
    <cellStyle name="Moneda [0] 3 8 3 4 2 4" xfId="27325" xr:uid="{0494029C-BFD2-4AB2-B24C-A6673C874351}"/>
    <cellStyle name="Moneda [0] 3 8 3 4 3" xfId="14196" xr:uid="{9FEF6C20-40F5-4683-AAB0-9BE51733225F}"/>
    <cellStyle name="Moneda [0] 3 8 3 4 3 2" xfId="49206" xr:uid="{E44EAE95-DF91-46A6-B2B7-1E4D54556FAC}"/>
    <cellStyle name="Moneda [0] 3 8 3 4 3 3" xfId="31701" xr:uid="{A7069D6A-A57E-4C70-BABA-F2E13923E157}"/>
    <cellStyle name="Moneda [0] 3 8 3 4 4" xfId="40454" xr:uid="{8E5F9AC2-31A5-44D3-B73A-3225B411696C}"/>
    <cellStyle name="Moneda [0] 3 8 3 4 5" xfId="22949" xr:uid="{BFA0FA17-E01F-495E-B18B-3774FF201A2E}"/>
    <cellStyle name="Moneda [0] 3 8 3 5" xfId="7631" xr:uid="{00000000-0005-0000-0000-0000B5200000}"/>
    <cellStyle name="Moneda [0] 3 8 3 5 2" xfId="16384" xr:uid="{388F9ED9-CEEB-43F2-A632-0A843B9CDA32}"/>
    <cellStyle name="Moneda [0] 3 8 3 5 2 2" xfId="51394" xr:uid="{038A6CA5-EAB5-40CD-9C42-453B05B6BF81}"/>
    <cellStyle name="Moneda [0] 3 8 3 5 2 3" xfId="33889" xr:uid="{60BA9552-FD8E-49F8-8C37-971FF1DC442E}"/>
    <cellStyle name="Moneda [0] 3 8 3 5 3" xfId="42642" xr:uid="{424016AF-49B8-48FE-A986-49BD8D7141F6}"/>
    <cellStyle name="Moneda [0] 3 8 3 5 4" xfId="25137" xr:uid="{4686ED6C-5CB7-41DC-AB7C-E1B2CED148BB}"/>
    <cellStyle name="Moneda [0] 3 8 3 6" xfId="12008" xr:uid="{26323CE2-4022-4FAF-A8E3-1AAAE7326070}"/>
    <cellStyle name="Moneda [0] 3 8 3 6 2" xfId="47018" xr:uid="{0C76C6A6-0C0B-419A-85E8-F92D5552F071}"/>
    <cellStyle name="Moneda [0] 3 8 3 6 3" xfId="29513" xr:uid="{E9F25345-D9FC-4F5C-8894-79C0DE0B12D1}"/>
    <cellStyle name="Moneda [0] 3 8 3 7" xfId="38266" xr:uid="{9ABB2E12-99F2-4759-9D3C-BCAD8344C4BA}"/>
    <cellStyle name="Moneda [0] 3 8 3 8" xfId="20761" xr:uid="{809BD6F9-169B-4708-99C2-5BD3AAE6F8BF}"/>
    <cellStyle name="Moneda [0] 3 8 4" xfId="3525" xr:uid="{00000000-0005-0000-0000-0000B6200000}"/>
    <cellStyle name="Moneda [0] 3 8 4 2" xfId="4621" xr:uid="{00000000-0005-0000-0000-0000B7200000}"/>
    <cellStyle name="Moneda [0] 3 8 4 2 2" xfId="6810" xr:uid="{00000000-0005-0000-0000-0000B8200000}"/>
    <cellStyle name="Moneda [0] 3 8 4 2 2 2" xfId="11187" xr:uid="{00000000-0005-0000-0000-0000B9200000}"/>
    <cellStyle name="Moneda [0] 3 8 4 2 2 2 2" xfId="19940" xr:uid="{6C9308C5-E9FB-46EB-917D-8A7DD978E651}"/>
    <cellStyle name="Moneda [0] 3 8 4 2 2 2 2 2" xfId="54950" xr:uid="{4EE4DEFA-3CAC-4F2F-A8B9-2C1D47B5010E}"/>
    <cellStyle name="Moneda [0] 3 8 4 2 2 2 2 3" xfId="37445" xr:uid="{E74C3CEE-1551-4699-A0F0-5D68A19FF300}"/>
    <cellStyle name="Moneda [0] 3 8 4 2 2 2 3" xfId="46198" xr:uid="{BDF61860-52E1-41A0-B2C1-6E642C3D7358}"/>
    <cellStyle name="Moneda [0] 3 8 4 2 2 2 4" xfId="28693" xr:uid="{0DC6C9E0-9023-40DC-8E07-DB2527FDE0BE}"/>
    <cellStyle name="Moneda [0] 3 8 4 2 2 3" xfId="15564" xr:uid="{71122A94-8E51-4FD6-8C13-194FA71846F1}"/>
    <cellStyle name="Moneda [0] 3 8 4 2 2 3 2" xfId="50574" xr:uid="{EECFF494-4E29-48C6-AB9B-307F448C8F09}"/>
    <cellStyle name="Moneda [0] 3 8 4 2 2 3 3" xfId="33069" xr:uid="{E922C09E-B466-4AFD-BF00-1DAAFF710E1B}"/>
    <cellStyle name="Moneda [0] 3 8 4 2 2 4" xfId="41822" xr:uid="{9673A985-667F-4BAA-9C67-7B9888F2A457}"/>
    <cellStyle name="Moneda [0] 3 8 4 2 2 5" xfId="24317" xr:uid="{7EECC0AF-A01A-4C89-878D-D262EAD0DAF0}"/>
    <cellStyle name="Moneda [0] 3 8 4 2 3" xfId="8999" xr:uid="{00000000-0005-0000-0000-0000BA200000}"/>
    <cellStyle name="Moneda [0] 3 8 4 2 3 2" xfId="17752" xr:uid="{6B4FB31F-9DF1-42F5-9F4B-51DB30E25C7D}"/>
    <cellStyle name="Moneda [0] 3 8 4 2 3 2 2" xfId="52762" xr:uid="{F85363FF-F1F9-46A4-9BAD-0453CE52334D}"/>
    <cellStyle name="Moneda [0] 3 8 4 2 3 2 3" xfId="35257" xr:uid="{7D2AF7A4-6ACF-44C2-8F51-F46F9BD71EFC}"/>
    <cellStyle name="Moneda [0] 3 8 4 2 3 3" xfId="44010" xr:uid="{05D48C09-E799-4843-AABA-3F578A22E293}"/>
    <cellStyle name="Moneda [0] 3 8 4 2 3 4" xfId="26505" xr:uid="{DC12DCF1-28BC-4451-A360-D4A665E36FC1}"/>
    <cellStyle name="Moneda [0] 3 8 4 2 4" xfId="13376" xr:uid="{0C541793-4B96-4366-9890-654E25F178C7}"/>
    <cellStyle name="Moneda [0] 3 8 4 2 4 2" xfId="48386" xr:uid="{78FAAB07-91A1-409A-8C49-F6654F7FCB9E}"/>
    <cellStyle name="Moneda [0] 3 8 4 2 4 3" xfId="30881" xr:uid="{CDE756E5-18D3-4978-8495-4D9857AF8863}"/>
    <cellStyle name="Moneda [0] 3 8 4 2 5" xfId="39634" xr:uid="{DA101689-9681-4615-AC4F-9659B55ABED6}"/>
    <cellStyle name="Moneda [0] 3 8 4 2 6" xfId="22129" xr:uid="{F6D9A2A4-7112-49A3-93A3-DCBE6B4F8AD4}"/>
    <cellStyle name="Moneda [0] 3 8 4 3" xfId="5716" xr:uid="{00000000-0005-0000-0000-0000BB200000}"/>
    <cellStyle name="Moneda [0] 3 8 4 3 2" xfId="10093" xr:uid="{00000000-0005-0000-0000-0000BC200000}"/>
    <cellStyle name="Moneda [0] 3 8 4 3 2 2" xfId="18846" xr:uid="{C9A874CD-ACA9-4CDD-AA72-FB4EA41C6B97}"/>
    <cellStyle name="Moneda [0] 3 8 4 3 2 2 2" xfId="53856" xr:uid="{C89EAD4F-5E0D-40E5-93BD-43268BBB2ABD}"/>
    <cellStyle name="Moneda [0] 3 8 4 3 2 2 3" xfId="36351" xr:uid="{62195C60-7667-4A09-87DA-0797D7B7E665}"/>
    <cellStyle name="Moneda [0] 3 8 4 3 2 3" xfId="45104" xr:uid="{5A6DDD80-32A2-4CEF-B27B-1D895298A530}"/>
    <cellStyle name="Moneda [0] 3 8 4 3 2 4" xfId="27599" xr:uid="{D672B82C-4E87-4BEE-9CCB-6352E02478A7}"/>
    <cellStyle name="Moneda [0] 3 8 4 3 3" xfId="14470" xr:uid="{A5C6CBAF-A753-40B5-ADFC-F3BF6F375B1B}"/>
    <cellStyle name="Moneda [0] 3 8 4 3 3 2" xfId="49480" xr:uid="{25706981-233D-4857-AAAC-5528DB5F9007}"/>
    <cellStyle name="Moneda [0] 3 8 4 3 3 3" xfId="31975" xr:uid="{3B0A6174-5A59-470C-B2C7-A6DAA9F5D782}"/>
    <cellStyle name="Moneda [0] 3 8 4 3 4" xfId="40728" xr:uid="{9D52F0BA-63B7-4172-8936-D3E3E5BCAD67}"/>
    <cellStyle name="Moneda [0] 3 8 4 3 5" xfId="23223" xr:uid="{32ECB2A3-D146-41B8-97B6-9716B32E6016}"/>
    <cellStyle name="Moneda [0] 3 8 4 4" xfId="7905" xr:uid="{00000000-0005-0000-0000-0000BD200000}"/>
    <cellStyle name="Moneda [0] 3 8 4 4 2" xfId="16658" xr:uid="{E5BDCABB-6CDB-4639-A559-6DB0CE6DAB73}"/>
    <cellStyle name="Moneda [0] 3 8 4 4 2 2" xfId="51668" xr:uid="{ED16EB5C-7DFD-47CC-9478-0CE2F465108D}"/>
    <cellStyle name="Moneda [0] 3 8 4 4 2 3" xfId="34163" xr:uid="{782042CF-89E3-48B1-92F3-1E9444EDFF1A}"/>
    <cellStyle name="Moneda [0] 3 8 4 4 3" xfId="42916" xr:uid="{224D31B5-E56A-42CC-BCBC-FF37803AB64F}"/>
    <cellStyle name="Moneda [0] 3 8 4 4 4" xfId="25411" xr:uid="{9DCE940D-FB55-4FDD-867E-63E2AB3003D9}"/>
    <cellStyle name="Moneda [0] 3 8 4 5" xfId="12282" xr:uid="{F06067EE-C96B-4898-A9F5-0657505633E6}"/>
    <cellStyle name="Moneda [0] 3 8 4 5 2" xfId="47292" xr:uid="{16B18841-C12F-4BBE-B5A7-74B0127B8DF6}"/>
    <cellStyle name="Moneda [0] 3 8 4 5 3" xfId="29787" xr:uid="{C26E26A9-B25C-4F3B-8D31-4CB9C3D46AF5}"/>
    <cellStyle name="Moneda [0] 3 8 4 6" xfId="38540" xr:uid="{0B6E8394-6227-40F7-A9D4-D60E1AEA4103}"/>
    <cellStyle name="Moneda [0] 3 8 4 7" xfId="21035" xr:uid="{5520B81E-DCF2-4E3F-90AC-E033BA0729CF}"/>
    <cellStyle name="Moneda [0] 3 8 5" xfId="4073" xr:uid="{00000000-0005-0000-0000-0000BE200000}"/>
    <cellStyle name="Moneda [0] 3 8 5 2" xfId="6262" xr:uid="{00000000-0005-0000-0000-0000BF200000}"/>
    <cellStyle name="Moneda [0] 3 8 5 2 2" xfId="10639" xr:uid="{00000000-0005-0000-0000-0000C0200000}"/>
    <cellStyle name="Moneda [0] 3 8 5 2 2 2" xfId="19392" xr:uid="{826A0102-8D77-479A-B906-6AD6BAF291FF}"/>
    <cellStyle name="Moneda [0] 3 8 5 2 2 2 2" xfId="54402" xr:uid="{A420AA1A-C44B-4D7E-A9CA-84913F9A0AA1}"/>
    <cellStyle name="Moneda [0] 3 8 5 2 2 2 3" xfId="36897" xr:uid="{02FDDF90-7CC8-45AE-A750-8075437198A6}"/>
    <cellStyle name="Moneda [0] 3 8 5 2 2 3" xfId="45650" xr:uid="{90877B92-B98E-422A-A436-4378D3C78BF9}"/>
    <cellStyle name="Moneda [0] 3 8 5 2 2 4" xfId="28145" xr:uid="{5A843EF2-5909-47F0-823D-01AA18A4FC73}"/>
    <cellStyle name="Moneda [0] 3 8 5 2 3" xfId="15016" xr:uid="{3AB587E7-52B1-4A89-8222-C89C345251AE}"/>
    <cellStyle name="Moneda [0] 3 8 5 2 3 2" xfId="50026" xr:uid="{160F4ADC-216C-4989-B9A2-AA2301C86C13}"/>
    <cellStyle name="Moneda [0] 3 8 5 2 3 3" xfId="32521" xr:uid="{735CAAD0-F0C6-4687-9272-677D9C480509}"/>
    <cellStyle name="Moneda [0] 3 8 5 2 4" xfId="41274" xr:uid="{6B9EFBC6-1B37-4E2E-AD66-CAC1415A5F8A}"/>
    <cellStyle name="Moneda [0] 3 8 5 2 5" xfId="23769" xr:uid="{D05C6087-369D-4CFA-9367-4EFEE1EFACBB}"/>
    <cellStyle name="Moneda [0] 3 8 5 3" xfId="8451" xr:uid="{00000000-0005-0000-0000-0000C1200000}"/>
    <cellStyle name="Moneda [0] 3 8 5 3 2" xfId="17204" xr:uid="{5A6A9A40-47E7-4F8E-877D-EFF8C893C688}"/>
    <cellStyle name="Moneda [0] 3 8 5 3 2 2" xfId="52214" xr:uid="{F9FE8A59-A4B1-46E4-8B0D-9B79DA43EB9A}"/>
    <cellStyle name="Moneda [0] 3 8 5 3 2 3" xfId="34709" xr:uid="{4BD28D84-7128-4C58-9EC6-6C298F0B0428}"/>
    <cellStyle name="Moneda [0] 3 8 5 3 3" xfId="43462" xr:uid="{C391C746-16D6-4FFB-B65A-B6B1D00326BD}"/>
    <cellStyle name="Moneda [0] 3 8 5 3 4" xfId="25957" xr:uid="{36EAA376-D108-41ED-95FC-C276C094C066}"/>
    <cellStyle name="Moneda [0] 3 8 5 4" xfId="12828" xr:uid="{0FCEEAF7-9559-446F-9E31-12A959414823}"/>
    <cellStyle name="Moneda [0] 3 8 5 4 2" xfId="47838" xr:uid="{E70967C1-DB32-4FB2-94BE-20B9A23341C1}"/>
    <cellStyle name="Moneda [0] 3 8 5 4 3" xfId="30333" xr:uid="{CC5EFD3C-DE63-4289-BA98-A2AEEB210966}"/>
    <cellStyle name="Moneda [0] 3 8 5 5" xfId="39086" xr:uid="{91886E26-0EE2-467C-B8DC-3C05AEFDE62D}"/>
    <cellStyle name="Moneda [0] 3 8 5 6" xfId="21581" xr:uid="{6720ECD3-5247-45EE-B72F-6D7F9C8D2A88}"/>
    <cellStyle name="Moneda [0] 3 8 6" xfId="5168" xr:uid="{00000000-0005-0000-0000-0000C2200000}"/>
    <cellStyle name="Moneda [0] 3 8 6 2" xfId="9545" xr:uid="{00000000-0005-0000-0000-0000C3200000}"/>
    <cellStyle name="Moneda [0] 3 8 6 2 2" xfId="18298" xr:uid="{8DA37326-8E00-47B2-94E3-E1E25330B6E4}"/>
    <cellStyle name="Moneda [0] 3 8 6 2 2 2" xfId="53308" xr:uid="{BB9BBEB9-0401-4EFC-86CD-456EE63F89B6}"/>
    <cellStyle name="Moneda [0] 3 8 6 2 2 3" xfId="35803" xr:uid="{402E88D3-89F2-4E5A-8DE4-41B8F3D8EC1C}"/>
    <cellStyle name="Moneda [0] 3 8 6 2 3" xfId="44556" xr:uid="{620CCB05-2F82-4C51-BDFA-40B5EA6916CE}"/>
    <cellStyle name="Moneda [0] 3 8 6 2 4" xfId="27051" xr:uid="{1E008742-40D4-41E9-BEB5-997299A7F7D8}"/>
    <cellStyle name="Moneda [0] 3 8 6 3" xfId="13922" xr:uid="{1B4692D4-7D7D-444C-8CC8-F6B9102E4547}"/>
    <cellStyle name="Moneda [0] 3 8 6 3 2" xfId="48932" xr:uid="{DF089277-EEB2-4C98-AB9D-1D48AEFAC0FF}"/>
    <cellStyle name="Moneda [0] 3 8 6 3 3" xfId="31427" xr:uid="{8645FD80-223C-432A-846A-2ECC8DE7ADD1}"/>
    <cellStyle name="Moneda [0] 3 8 6 4" xfId="40180" xr:uid="{FC270FC5-F319-4C42-9EFE-CF90126662A2}"/>
    <cellStyle name="Moneda [0] 3 8 6 5" xfId="22675" xr:uid="{AF5275A9-FF2B-4B9E-AC97-8F283093C4E8}"/>
    <cellStyle name="Moneda [0] 3 8 7" xfId="7357" xr:uid="{00000000-0005-0000-0000-0000C4200000}"/>
    <cellStyle name="Moneda [0] 3 8 7 2" xfId="16110" xr:uid="{A276A098-A09C-476C-8E19-4F490CBF53B9}"/>
    <cellStyle name="Moneda [0] 3 8 7 2 2" xfId="51120" xr:uid="{4CBC2DF5-99FB-41C9-8E09-EDD7CD64C9CB}"/>
    <cellStyle name="Moneda [0] 3 8 7 2 3" xfId="33615" xr:uid="{8D5B5175-5F2B-4C8E-8BFE-32F29AFDD90D}"/>
    <cellStyle name="Moneda [0] 3 8 7 3" xfId="42368" xr:uid="{65701DB4-0BE8-4AAA-A8D4-97666DB2A372}"/>
    <cellStyle name="Moneda [0] 3 8 7 4" xfId="24863" xr:uid="{A7F63380-7305-4D24-AD67-5DBD006AA206}"/>
    <cellStyle name="Moneda [0] 3 8 8" xfId="11734" xr:uid="{0E8BBD97-C558-4AC7-840D-98F5A9C0A730}"/>
    <cellStyle name="Moneda [0] 3 8 8 2" xfId="46744" xr:uid="{3854C7C9-8E7B-40C1-ABE2-CA1AB55438DD}"/>
    <cellStyle name="Moneda [0] 3 8 8 3" xfId="29239" xr:uid="{D5954948-5893-4B72-8E0C-3987236776EB}"/>
    <cellStyle name="Moneda [0] 3 8 9" xfId="37992" xr:uid="{C53240D8-151F-4C0B-86B3-AB8428DC178B}"/>
    <cellStyle name="Moneda [0] 3 9" xfId="3025" xr:uid="{00000000-0005-0000-0000-0000C5200000}"/>
    <cellStyle name="Moneda [0] 3 9 2" xfId="3301" xr:uid="{00000000-0005-0000-0000-0000C6200000}"/>
    <cellStyle name="Moneda [0] 3 9 2 2" xfId="3854" xr:uid="{00000000-0005-0000-0000-0000C7200000}"/>
    <cellStyle name="Moneda [0] 3 9 2 2 2" xfId="4950" xr:uid="{00000000-0005-0000-0000-0000C8200000}"/>
    <cellStyle name="Moneda [0] 3 9 2 2 2 2" xfId="7139" xr:uid="{00000000-0005-0000-0000-0000C9200000}"/>
    <cellStyle name="Moneda [0] 3 9 2 2 2 2 2" xfId="11516" xr:uid="{00000000-0005-0000-0000-0000CA200000}"/>
    <cellStyle name="Moneda [0] 3 9 2 2 2 2 2 2" xfId="20269" xr:uid="{6C695F80-AB51-4FB2-A483-EA3CEEE4D7A6}"/>
    <cellStyle name="Moneda [0] 3 9 2 2 2 2 2 2 2" xfId="55279" xr:uid="{6748E841-A3D9-4CAA-8AA3-700D388CF4AA}"/>
    <cellStyle name="Moneda [0] 3 9 2 2 2 2 2 2 3" xfId="37774" xr:uid="{E2315600-752F-49A6-87C1-9FB6181CB0F8}"/>
    <cellStyle name="Moneda [0] 3 9 2 2 2 2 2 3" xfId="46527" xr:uid="{52919DE2-05E2-4291-B9BB-6FC6E0BEA1C6}"/>
    <cellStyle name="Moneda [0] 3 9 2 2 2 2 2 4" xfId="29022" xr:uid="{C3A3D2F3-D79D-41DD-8786-D5C6B2B033BE}"/>
    <cellStyle name="Moneda [0] 3 9 2 2 2 2 3" xfId="15893" xr:uid="{9F980A3B-B0C1-4614-839D-C42230A43DD6}"/>
    <cellStyle name="Moneda [0] 3 9 2 2 2 2 3 2" xfId="50903" xr:uid="{D59D8467-D469-4D75-8E91-83D0CE47546D}"/>
    <cellStyle name="Moneda [0] 3 9 2 2 2 2 3 3" xfId="33398" xr:uid="{85714EFE-8FF0-4C0C-9449-2D9CB289BC85}"/>
    <cellStyle name="Moneda [0] 3 9 2 2 2 2 4" xfId="42151" xr:uid="{BD59F2F3-D0D2-4A5B-AFBD-6932CCA60CD4}"/>
    <cellStyle name="Moneda [0] 3 9 2 2 2 2 5" xfId="24646" xr:uid="{44CC3939-12FD-4F44-A4FA-764A140E17F9}"/>
    <cellStyle name="Moneda [0] 3 9 2 2 2 3" xfId="9328" xr:uid="{00000000-0005-0000-0000-0000CB200000}"/>
    <cellStyle name="Moneda [0] 3 9 2 2 2 3 2" xfId="18081" xr:uid="{5C8466B6-C161-47F3-874B-49B339D1EBDF}"/>
    <cellStyle name="Moneda [0] 3 9 2 2 2 3 2 2" xfId="53091" xr:uid="{91F5289B-7ECD-40CB-AE81-12C531849867}"/>
    <cellStyle name="Moneda [0] 3 9 2 2 2 3 2 3" xfId="35586" xr:uid="{4A658292-4DE7-4FED-B518-D8F217A65B94}"/>
    <cellStyle name="Moneda [0] 3 9 2 2 2 3 3" xfId="44339" xr:uid="{E8D85A51-248D-4153-AA85-16760392DDE1}"/>
    <cellStyle name="Moneda [0] 3 9 2 2 2 3 4" xfId="26834" xr:uid="{F6608F67-5AF1-4696-BC42-D351190F0D6B}"/>
    <cellStyle name="Moneda [0] 3 9 2 2 2 4" xfId="13705" xr:uid="{DF1FB385-D095-4A0B-B5A4-3528B7F4363F}"/>
    <cellStyle name="Moneda [0] 3 9 2 2 2 4 2" xfId="48715" xr:uid="{BFDA877A-B358-49CB-BDE7-E2C07D9B6EB1}"/>
    <cellStyle name="Moneda [0] 3 9 2 2 2 4 3" xfId="31210" xr:uid="{10C8372C-166C-4769-BF01-86CFBBB0642F}"/>
    <cellStyle name="Moneda [0] 3 9 2 2 2 5" xfId="39963" xr:uid="{E9878F8B-0335-4B1B-A79E-F55B2D958D51}"/>
    <cellStyle name="Moneda [0] 3 9 2 2 2 6" xfId="22458" xr:uid="{28B30BA8-B64C-48E3-B3FC-7BC7FE17B50A}"/>
    <cellStyle name="Moneda [0] 3 9 2 2 3" xfId="6045" xr:uid="{00000000-0005-0000-0000-0000CC200000}"/>
    <cellStyle name="Moneda [0] 3 9 2 2 3 2" xfId="10422" xr:uid="{00000000-0005-0000-0000-0000CD200000}"/>
    <cellStyle name="Moneda [0] 3 9 2 2 3 2 2" xfId="19175" xr:uid="{3855D51D-FB72-4DCB-B2F9-83C4415DEC4B}"/>
    <cellStyle name="Moneda [0] 3 9 2 2 3 2 2 2" xfId="54185" xr:uid="{45FEA3F4-A6D2-482F-9A02-B7913DC00FBA}"/>
    <cellStyle name="Moneda [0] 3 9 2 2 3 2 2 3" xfId="36680" xr:uid="{EB6972E5-4AB7-412C-813F-114A2BEC3657}"/>
    <cellStyle name="Moneda [0] 3 9 2 2 3 2 3" xfId="45433" xr:uid="{E8DD272C-1CB3-49F0-BDE9-3A53A68EE96B}"/>
    <cellStyle name="Moneda [0] 3 9 2 2 3 2 4" xfId="27928" xr:uid="{943731CE-C2FC-420A-83CC-85B8B9651533}"/>
    <cellStyle name="Moneda [0] 3 9 2 2 3 3" xfId="14799" xr:uid="{DDA3F5CE-C06F-474D-B3AD-D5B8C0882CBC}"/>
    <cellStyle name="Moneda [0] 3 9 2 2 3 3 2" xfId="49809" xr:uid="{86077C22-8337-43E6-AF51-0979E9BD2F69}"/>
    <cellStyle name="Moneda [0] 3 9 2 2 3 3 3" xfId="32304" xr:uid="{F3C758B4-5443-4B46-9081-8FC9C10EC2AA}"/>
    <cellStyle name="Moneda [0] 3 9 2 2 3 4" xfId="41057" xr:uid="{1892A013-AE4B-43C6-8915-AEBE97497A3E}"/>
    <cellStyle name="Moneda [0] 3 9 2 2 3 5" xfId="23552" xr:uid="{C1052537-C63D-44BB-AC38-96708DE1C6A2}"/>
    <cellStyle name="Moneda [0] 3 9 2 2 4" xfId="8234" xr:uid="{00000000-0005-0000-0000-0000CE200000}"/>
    <cellStyle name="Moneda [0] 3 9 2 2 4 2" xfId="16987" xr:uid="{E33FBAC1-D84B-425F-85D7-B14B07DC53D8}"/>
    <cellStyle name="Moneda [0] 3 9 2 2 4 2 2" xfId="51997" xr:uid="{108AB97A-366D-4370-95E1-6C7A2A0569C4}"/>
    <cellStyle name="Moneda [0] 3 9 2 2 4 2 3" xfId="34492" xr:uid="{FA45EF35-88D8-4911-9BB5-067B229F0CBA}"/>
    <cellStyle name="Moneda [0] 3 9 2 2 4 3" xfId="43245" xr:uid="{6BC8CDBB-0583-4385-9D24-611DACE653E1}"/>
    <cellStyle name="Moneda [0] 3 9 2 2 4 4" xfId="25740" xr:uid="{69D66A75-C693-4F68-BEC9-F31C399E31CD}"/>
    <cellStyle name="Moneda [0] 3 9 2 2 5" xfId="12611" xr:uid="{F6ECEB81-1415-4516-8F15-8CA39BF61F4F}"/>
    <cellStyle name="Moneda [0] 3 9 2 2 5 2" xfId="47621" xr:uid="{F6BDA595-7B26-49D6-A993-1766B24D7D9B}"/>
    <cellStyle name="Moneda [0] 3 9 2 2 5 3" xfId="30116" xr:uid="{BEBFBFA1-14BC-460A-85DF-B847465BB9DE}"/>
    <cellStyle name="Moneda [0] 3 9 2 2 6" xfId="38869" xr:uid="{34FD35F7-2B8A-4504-A661-0EA4F07B9550}"/>
    <cellStyle name="Moneda [0] 3 9 2 2 7" xfId="21364" xr:uid="{9E0E6FED-51F5-4EAB-82AC-8C57E925788A}"/>
    <cellStyle name="Moneda [0] 3 9 2 3" xfId="4402" xr:uid="{00000000-0005-0000-0000-0000CF200000}"/>
    <cellStyle name="Moneda [0] 3 9 2 3 2" xfId="6591" xr:uid="{00000000-0005-0000-0000-0000D0200000}"/>
    <cellStyle name="Moneda [0] 3 9 2 3 2 2" xfId="10968" xr:uid="{00000000-0005-0000-0000-0000D1200000}"/>
    <cellStyle name="Moneda [0] 3 9 2 3 2 2 2" xfId="19721" xr:uid="{82B3708E-180F-4BDE-8DE1-634FC9051EA9}"/>
    <cellStyle name="Moneda [0] 3 9 2 3 2 2 2 2" xfId="54731" xr:uid="{7EA21EC5-A247-477E-926A-A08332DFCB14}"/>
    <cellStyle name="Moneda [0] 3 9 2 3 2 2 2 3" xfId="37226" xr:uid="{1CA6DBD9-7020-4691-A844-45123CDB6837}"/>
    <cellStyle name="Moneda [0] 3 9 2 3 2 2 3" xfId="45979" xr:uid="{F5EDE50F-04AE-4641-A9D9-88DCAAB954EE}"/>
    <cellStyle name="Moneda [0] 3 9 2 3 2 2 4" xfId="28474" xr:uid="{47AEC095-2F68-4F28-834F-4CAC7494B9FA}"/>
    <cellStyle name="Moneda [0] 3 9 2 3 2 3" xfId="15345" xr:uid="{D4366711-9751-44BC-A821-FD3B36F918A8}"/>
    <cellStyle name="Moneda [0] 3 9 2 3 2 3 2" xfId="50355" xr:uid="{25A04E64-4A46-428C-9824-566CA75C7E77}"/>
    <cellStyle name="Moneda [0] 3 9 2 3 2 3 3" xfId="32850" xr:uid="{B53C6CBB-96E5-44C3-A156-A75D07C2B011}"/>
    <cellStyle name="Moneda [0] 3 9 2 3 2 4" xfId="41603" xr:uid="{4F9D9D57-7F25-46FA-8702-DD23DD8F2798}"/>
    <cellStyle name="Moneda [0] 3 9 2 3 2 5" xfId="24098" xr:uid="{47A949D3-7CCD-45CC-BDE8-99538BC6DC6E}"/>
    <cellStyle name="Moneda [0] 3 9 2 3 3" xfId="8780" xr:uid="{00000000-0005-0000-0000-0000D2200000}"/>
    <cellStyle name="Moneda [0] 3 9 2 3 3 2" xfId="17533" xr:uid="{1F8173D3-F075-4F61-9BC7-76471A50DD52}"/>
    <cellStyle name="Moneda [0] 3 9 2 3 3 2 2" xfId="52543" xr:uid="{7151EDC4-8F7E-4868-A895-B111A8E05408}"/>
    <cellStyle name="Moneda [0] 3 9 2 3 3 2 3" xfId="35038" xr:uid="{5D01B5E6-5A49-42A8-A9EE-AEBDB4B0A13E}"/>
    <cellStyle name="Moneda [0] 3 9 2 3 3 3" xfId="43791" xr:uid="{F0965D06-02BE-4C00-953A-5765EE738167}"/>
    <cellStyle name="Moneda [0] 3 9 2 3 3 4" xfId="26286" xr:uid="{01152488-9F00-43C7-B2CB-43134F002E3B}"/>
    <cellStyle name="Moneda [0] 3 9 2 3 4" xfId="13157" xr:uid="{9F57E31F-22FE-4E95-984E-4FB00CB95169}"/>
    <cellStyle name="Moneda [0] 3 9 2 3 4 2" xfId="48167" xr:uid="{BAEC001A-8262-4D27-A8B8-6F58E0908E87}"/>
    <cellStyle name="Moneda [0] 3 9 2 3 4 3" xfId="30662" xr:uid="{9C78A0C2-81E3-4CBE-86E4-7548CDAA0786}"/>
    <cellStyle name="Moneda [0] 3 9 2 3 5" xfId="39415" xr:uid="{E2543FDA-8B83-4A3A-BE88-22699B728396}"/>
    <cellStyle name="Moneda [0] 3 9 2 3 6" xfId="21910" xr:uid="{874BDFA3-C3A1-4494-B98B-0A2298D7CEDB}"/>
    <cellStyle name="Moneda [0] 3 9 2 4" xfId="5497" xr:uid="{00000000-0005-0000-0000-0000D3200000}"/>
    <cellStyle name="Moneda [0] 3 9 2 4 2" xfId="9874" xr:uid="{00000000-0005-0000-0000-0000D4200000}"/>
    <cellStyle name="Moneda [0] 3 9 2 4 2 2" xfId="18627" xr:uid="{750CDF68-7C70-4E7B-B2F5-60BA4100A694}"/>
    <cellStyle name="Moneda [0] 3 9 2 4 2 2 2" xfId="53637" xr:uid="{DFE2CA1F-3FC0-4119-9C27-D1130F10DCAD}"/>
    <cellStyle name="Moneda [0] 3 9 2 4 2 2 3" xfId="36132" xr:uid="{CAE55AA8-6F24-40ED-AF4C-6D24E36579F1}"/>
    <cellStyle name="Moneda [0] 3 9 2 4 2 3" xfId="44885" xr:uid="{A53E38BE-6CEE-4A0F-A508-3FA5AA36673B}"/>
    <cellStyle name="Moneda [0] 3 9 2 4 2 4" xfId="27380" xr:uid="{4F7519E6-1E48-420A-9579-8A532D111C93}"/>
    <cellStyle name="Moneda [0] 3 9 2 4 3" xfId="14251" xr:uid="{68E85092-0624-491C-9D3B-9A297EE1C391}"/>
    <cellStyle name="Moneda [0] 3 9 2 4 3 2" xfId="49261" xr:uid="{32ECD0D6-2C77-4ABD-B152-190429A763FD}"/>
    <cellStyle name="Moneda [0] 3 9 2 4 3 3" xfId="31756" xr:uid="{C1205BCB-0315-4993-86ED-A02A6A203C21}"/>
    <cellStyle name="Moneda [0] 3 9 2 4 4" xfId="40509" xr:uid="{E76D01E4-FA7A-46E9-965D-A47527A2459A}"/>
    <cellStyle name="Moneda [0] 3 9 2 4 5" xfId="23004" xr:uid="{D6BC6B88-18B1-43E4-BA01-4E9D6DA04EF9}"/>
    <cellStyle name="Moneda [0] 3 9 2 5" xfId="7686" xr:uid="{00000000-0005-0000-0000-0000D5200000}"/>
    <cellStyle name="Moneda [0] 3 9 2 5 2" xfId="16439" xr:uid="{3055933B-850A-4361-B81B-A73EF865F6F1}"/>
    <cellStyle name="Moneda [0] 3 9 2 5 2 2" xfId="51449" xr:uid="{295E738E-B4BC-4A78-9BC5-69C641F36B34}"/>
    <cellStyle name="Moneda [0] 3 9 2 5 2 3" xfId="33944" xr:uid="{92F052C5-7315-4A02-A690-3426C56F0504}"/>
    <cellStyle name="Moneda [0] 3 9 2 5 3" xfId="42697" xr:uid="{ECFBC136-C922-4D08-8BF4-05C5A68424BC}"/>
    <cellStyle name="Moneda [0] 3 9 2 5 4" xfId="25192" xr:uid="{AE75BE91-4462-4FF1-8DAF-14ECAE1A42B9}"/>
    <cellStyle name="Moneda [0] 3 9 2 6" xfId="12063" xr:uid="{BF4E06F1-76B4-4141-92D3-5CF701F63BB8}"/>
    <cellStyle name="Moneda [0] 3 9 2 6 2" xfId="47073" xr:uid="{1B6D4D2A-05EF-472A-832F-D3935D47DD29}"/>
    <cellStyle name="Moneda [0] 3 9 2 6 3" xfId="29568" xr:uid="{087D9321-632A-467A-A599-AD763DCFB573}"/>
    <cellStyle name="Moneda [0] 3 9 2 7" xfId="38321" xr:uid="{9E0963F0-5983-4176-AA3E-FB2E44095F7F}"/>
    <cellStyle name="Moneda [0] 3 9 2 8" xfId="20816" xr:uid="{9B0BA24E-911F-4DC6-BEFA-3B17DC3C0CB2}"/>
    <cellStyle name="Moneda [0] 3 9 3" xfId="3580" xr:uid="{00000000-0005-0000-0000-0000D6200000}"/>
    <cellStyle name="Moneda [0] 3 9 3 2" xfId="4676" xr:uid="{00000000-0005-0000-0000-0000D7200000}"/>
    <cellStyle name="Moneda [0] 3 9 3 2 2" xfId="6865" xr:uid="{00000000-0005-0000-0000-0000D8200000}"/>
    <cellStyle name="Moneda [0] 3 9 3 2 2 2" xfId="11242" xr:uid="{00000000-0005-0000-0000-0000D9200000}"/>
    <cellStyle name="Moneda [0] 3 9 3 2 2 2 2" xfId="19995" xr:uid="{3A28210F-F79C-40A4-A343-201983E688D4}"/>
    <cellStyle name="Moneda [0] 3 9 3 2 2 2 2 2" xfId="55005" xr:uid="{9D4A9CD1-9155-4C73-BED4-22DBDF770194}"/>
    <cellStyle name="Moneda [0] 3 9 3 2 2 2 2 3" xfId="37500" xr:uid="{FF5E77C8-8951-41A6-B0EE-B703D173B6B8}"/>
    <cellStyle name="Moneda [0] 3 9 3 2 2 2 3" xfId="46253" xr:uid="{45828894-8549-4DA0-8940-84F60073E2E2}"/>
    <cellStyle name="Moneda [0] 3 9 3 2 2 2 4" xfId="28748" xr:uid="{79C1371E-1A3B-462B-B835-F7E6E3FA379F}"/>
    <cellStyle name="Moneda [0] 3 9 3 2 2 3" xfId="15619" xr:uid="{0C7D7AC5-826B-4C79-8364-E3C0A42E8D2C}"/>
    <cellStyle name="Moneda [0] 3 9 3 2 2 3 2" xfId="50629" xr:uid="{1FB02ECB-D47C-45F4-B85F-63A74E66FFE7}"/>
    <cellStyle name="Moneda [0] 3 9 3 2 2 3 3" xfId="33124" xr:uid="{97095FF6-C02C-47BD-91C3-ECE5F704EEE7}"/>
    <cellStyle name="Moneda [0] 3 9 3 2 2 4" xfId="41877" xr:uid="{E0D27C56-85DC-4800-9600-AB790D020E65}"/>
    <cellStyle name="Moneda [0] 3 9 3 2 2 5" xfId="24372" xr:uid="{00F19E17-9038-4DE0-8AF0-FE65CB99BAD9}"/>
    <cellStyle name="Moneda [0] 3 9 3 2 3" xfId="9054" xr:uid="{00000000-0005-0000-0000-0000DA200000}"/>
    <cellStyle name="Moneda [0] 3 9 3 2 3 2" xfId="17807" xr:uid="{3B7419BB-1061-44CF-B06B-788FAE951125}"/>
    <cellStyle name="Moneda [0] 3 9 3 2 3 2 2" xfId="52817" xr:uid="{A8FAF8C6-0A8C-4626-A2B2-856EFF6F93DC}"/>
    <cellStyle name="Moneda [0] 3 9 3 2 3 2 3" xfId="35312" xr:uid="{0BB4058B-7857-4D8D-BA9E-360D43EF5248}"/>
    <cellStyle name="Moneda [0] 3 9 3 2 3 3" xfId="44065" xr:uid="{B72E3DA1-9205-45CD-8758-695EF2260587}"/>
    <cellStyle name="Moneda [0] 3 9 3 2 3 4" xfId="26560" xr:uid="{50202473-3FB0-47D6-B252-227E0E1B4A35}"/>
    <cellStyle name="Moneda [0] 3 9 3 2 4" xfId="13431" xr:uid="{9A3E217F-2F85-41A9-9A18-9CEE8A3F57DF}"/>
    <cellStyle name="Moneda [0] 3 9 3 2 4 2" xfId="48441" xr:uid="{C70B0177-1B77-4AAE-B6AD-75C9DE47C6F7}"/>
    <cellStyle name="Moneda [0] 3 9 3 2 4 3" xfId="30936" xr:uid="{91AC1896-667E-4E26-AEB7-92F55BB9EAC8}"/>
    <cellStyle name="Moneda [0] 3 9 3 2 5" xfId="39689" xr:uid="{7AE1B010-EFAA-4D85-B4E3-B85B7A8D06F5}"/>
    <cellStyle name="Moneda [0] 3 9 3 2 6" xfId="22184" xr:uid="{2A5B01A4-AD0C-4D61-9EA8-50304F2554C9}"/>
    <cellStyle name="Moneda [0] 3 9 3 3" xfId="5771" xr:uid="{00000000-0005-0000-0000-0000DB200000}"/>
    <cellStyle name="Moneda [0] 3 9 3 3 2" xfId="10148" xr:uid="{00000000-0005-0000-0000-0000DC200000}"/>
    <cellStyle name="Moneda [0] 3 9 3 3 2 2" xfId="18901" xr:uid="{A91E54AA-93AB-43B4-A52F-2C6436B4D106}"/>
    <cellStyle name="Moneda [0] 3 9 3 3 2 2 2" xfId="53911" xr:uid="{8A82BF91-2617-4177-B592-BAFF2A7383CA}"/>
    <cellStyle name="Moneda [0] 3 9 3 3 2 2 3" xfId="36406" xr:uid="{0D226A70-48C5-4F26-99CF-2C452E5D7A0F}"/>
    <cellStyle name="Moneda [0] 3 9 3 3 2 3" xfId="45159" xr:uid="{7848D6A6-6A3A-4654-9016-BAE2240F5809}"/>
    <cellStyle name="Moneda [0] 3 9 3 3 2 4" xfId="27654" xr:uid="{6BBDC1B1-F2E7-45FD-B73E-EF17F005A657}"/>
    <cellStyle name="Moneda [0] 3 9 3 3 3" xfId="14525" xr:uid="{B7A3A749-DCAC-4CF0-B344-A2BBDED31014}"/>
    <cellStyle name="Moneda [0] 3 9 3 3 3 2" xfId="49535" xr:uid="{0DD86922-390A-47C2-8A64-357030624205}"/>
    <cellStyle name="Moneda [0] 3 9 3 3 3 3" xfId="32030" xr:uid="{F7153745-708D-4DB7-B01E-4FBE23EC847D}"/>
    <cellStyle name="Moneda [0] 3 9 3 3 4" xfId="40783" xr:uid="{E194FBBD-8CA0-47EC-918F-F2E8A39BB945}"/>
    <cellStyle name="Moneda [0] 3 9 3 3 5" xfId="23278" xr:uid="{E03996E4-AE68-4A1D-8CF8-92D7A9E26C20}"/>
    <cellStyle name="Moneda [0] 3 9 3 4" xfId="7960" xr:uid="{00000000-0005-0000-0000-0000DD200000}"/>
    <cellStyle name="Moneda [0] 3 9 3 4 2" xfId="16713" xr:uid="{691BD6F9-81AF-4E80-BFDF-FDCC8E668C8A}"/>
    <cellStyle name="Moneda [0] 3 9 3 4 2 2" xfId="51723" xr:uid="{6BAA8ED6-B1B0-4546-B380-3849BBE8F860}"/>
    <cellStyle name="Moneda [0] 3 9 3 4 2 3" xfId="34218" xr:uid="{B60F9F2F-B55A-4D58-8989-3628153E4DC3}"/>
    <cellStyle name="Moneda [0] 3 9 3 4 3" xfId="42971" xr:uid="{A04FCE2E-4996-41DA-918E-0BCEB546C5F4}"/>
    <cellStyle name="Moneda [0] 3 9 3 4 4" xfId="25466" xr:uid="{A8ECF7AB-FC28-4CC2-ABDE-957E6539332B}"/>
    <cellStyle name="Moneda [0] 3 9 3 5" xfId="12337" xr:uid="{0F496045-1A79-4B69-B599-50D58482CBCB}"/>
    <cellStyle name="Moneda [0] 3 9 3 5 2" xfId="47347" xr:uid="{E024E6E8-B7A5-46A4-A354-5B7F1CEB40BE}"/>
    <cellStyle name="Moneda [0] 3 9 3 5 3" xfId="29842" xr:uid="{8C5DD212-FF35-4018-93F3-C9252632F42D}"/>
    <cellStyle name="Moneda [0] 3 9 3 6" xfId="38595" xr:uid="{A449DC3C-BB4D-4AF6-80DF-1D207F61C3FE}"/>
    <cellStyle name="Moneda [0] 3 9 3 7" xfId="21090" xr:uid="{E924C254-480A-42BF-A703-DBD65DF049E3}"/>
    <cellStyle name="Moneda [0] 3 9 4" xfId="4128" xr:uid="{00000000-0005-0000-0000-0000DE200000}"/>
    <cellStyle name="Moneda [0] 3 9 4 2" xfId="6317" xr:uid="{00000000-0005-0000-0000-0000DF200000}"/>
    <cellStyle name="Moneda [0] 3 9 4 2 2" xfId="10694" xr:uid="{00000000-0005-0000-0000-0000E0200000}"/>
    <cellStyle name="Moneda [0] 3 9 4 2 2 2" xfId="19447" xr:uid="{A2C380A6-60C5-4918-AA5D-AD3647699D83}"/>
    <cellStyle name="Moneda [0] 3 9 4 2 2 2 2" xfId="54457" xr:uid="{14375DC2-83A1-46E5-AD8D-932930AC6351}"/>
    <cellStyle name="Moneda [0] 3 9 4 2 2 2 3" xfId="36952" xr:uid="{EFC22FEA-D4C4-4C31-AC57-928C6B9C822B}"/>
    <cellStyle name="Moneda [0] 3 9 4 2 2 3" xfId="45705" xr:uid="{5524C69C-1543-43B8-AB0F-6245DA6F9746}"/>
    <cellStyle name="Moneda [0] 3 9 4 2 2 4" xfId="28200" xr:uid="{9102C7B9-1098-408D-9BAD-B1053C7FAA02}"/>
    <cellStyle name="Moneda [0] 3 9 4 2 3" xfId="15071" xr:uid="{BF5FBF34-CA4C-4CEF-94C4-B6A2FC83FCA3}"/>
    <cellStyle name="Moneda [0] 3 9 4 2 3 2" xfId="50081" xr:uid="{99618D81-28FE-4F92-80B4-5138492FE74F}"/>
    <cellStyle name="Moneda [0] 3 9 4 2 3 3" xfId="32576" xr:uid="{0636E4AE-1F30-4C80-A872-4AE5741DCADE}"/>
    <cellStyle name="Moneda [0] 3 9 4 2 4" xfId="41329" xr:uid="{0A495952-FBAC-4989-AE2E-A0F261A8FD3B}"/>
    <cellStyle name="Moneda [0] 3 9 4 2 5" xfId="23824" xr:uid="{A8A9147B-D8F6-4D15-BBE8-5CC27845CC97}"/>
    <cellStyle name="Moneda [0] 3 9 4 3" xfId="8506" xr:uid="{00000000-0005-0000-0000-0000E1200000}"/>
    <cellStyle name="Moneda [0] 3 9 4 3 2" xfId="17259" xr:uid="{29982AC9-5D23-4F64-8630-0B40228B997D}"/>
    <cellStyle name="Moneda [0] 3 9 4 3 2 2" xfId="52269" xr:uid="{1DEB134A-751D-49AC-9B41-D716FF705CE8}"/>
    <cellStyle name="Moneda [0] 3 9 4 3 2 3" xfId="34764" xr:uid="{9C77E558-E2E4-4271-9F8C-5F6A2644C586}"/>
    <cellStyle name="Moneda [0] 3 9 4 3 3" xfId="43517" xr:uid="{629B45D5-167D-4AB8-B82E-FCFA7E2F3F24}"/>
    <cellStyle name="Moneda [0] 3 9 4 3 4" xfId="26012" xr:uid="{3874F0D3-6A4A-43EF-9753-DF303112E6C7}"/>
    <cellStyle name="Moneda [0] 3 9 4 4" xfId="12883" xr:uid="{C9552448-6C7C-4A99-BEFE-068488AD99DA}"/>
    <cellStyle name="Moneda [0] 3 9 4 4 2" xfId="47893" xr:uid="{4EFACF28-E206-4513-B2E5-A7013997957C}"/>
    <cellStyle name="Moneda [0] 3 9 4 4 3" xfId="30388" xr:uid="{D526E229-AF56-4731-9FB8-AFF31194906A}"/>
    <cellStyle name="Moneda [0] 3 9 4 5" xfId="39141" xr:uid="{F863F9B1-F9B7-4BA8-88B7-3F0245C9BC48}"/>
    <cellStyle name="Moneda [0] 3 9 4 6" xfId="21636" xr:uid="{765DA5BB-BB19-417D-8489-8C2B6F4284D8}"/>
    <cellStyle name="Moneda [0] 3 9 5" xfId="5223" xr:uid="{00000000-0005-0000-0000-0000E2200000}"/>
    <cellStyle name="Moneda [0] 3 9 5 2" xfId="9600" xr:uid="{00000000-0005-0000-0000-0000E3200000}"/>
    <cellStyle name="Moneda [0] 3 9 5 2 2" xfId="18353" xr:uid="{2527B083-AFD4-4AB1-81AD-CF7AB5F2BE9B}"/>
    <cellStyle name="Moneda [0] 3 9 5 2 2 2" xfId="53363" xr:uid="{97416EC4-C4EE-4951-8ECC-4036C545D5D6}"/>
    <cellStyle name="Moneda [0] 3 9 5 2 2 3" xfId="35858" xr:uid="{0D09109E-195F-481B-A262-209454040960}"/>
    <cellStyle name="Moneda [0] 3 9 5 2 3" xfId="44611" xr:uid="{FF7DD647-AD0D-47B0-BD6D-C106B1A31F2F}"/>
    <cellStyle name="Moneda [0] 3 9 5 2 4" xfId="27106" xr:uid="{E75F3575-D430-4409-A17E-BEE5B0CED76B}"/>
    <cellStyle name="Moneda [0] 3 9 5 3" xfId="13977" xr:uid="{C95D9C0F-AE4E-471B-A8F3-CCDA598CF7D7}"/>
    <cellStyle name="Moneda [0] 3 9 5 3 2" xfId="48987" xr:uid="{B40B10E8-84AE-455A-B0D1-1C1688A98A6B}"/>
    <cellStyle name="Moneda [0] 3 9 5 3 3" xfId="31482" xr:uid="{CAA60DE1-C828-4CE2-813A-5209BB279587}"/>
    <cellStyle name="Moneda [0] 3 9 5 4" xfId="40235" xr:uid="{3C453B69-C763-4F7B-B063-1BFAC4A09CCE}"/>
    <cellStyle name="Moneda [0] 3 9 5 5" xfId="22730" xr:uid="{686799BA-7B3B-409D-A079-9154318E9A1B}"/>
    <cellStyle name="Moneda [0] 3 9 6" xfId="7412" xr:uid="{00000000-0005-0000-0000-0000E4200000}"/>
    <cellStyle name="Moneda [0] 3 9 6 2" xfId="16165" xr:uid="{4FE97228-2712-4A3C-868D-4D24E4A49E51}"/>
    <cellStyle name="Moneda [0] 3 9 6 2 2" xfId="51175" xr:uid="{CF3DE9F7-8417-4F6A-AACB-7A2B0A1C9179}"/>
    <cellStyle name="Moneda [0] 3 9 6 2 3" xfId="33670" xr:uid="{6D644372-5C7E-4C35-8B55-BA05CF6AE21C}"/>
    <cellStyle name="Moneda [0] 3 9 6 3" xfId="42423" xr:uid="{E41DB775-4266-427C-9B0B-E91769D69AF2}"/>
    <cellStyle name="Moneda [0] 3 9 6 4" xfId="24918" xr:uid="{CAA63D6C-6DF9-4C0E-9858-CA40F7485A88}"/>
    <cellStyle name="Moneda [0] 3 9 7" xfId="11789" xr:uid="{D72CFF93-D46F-4F42-8C30-A4134224A736}"/>
    <cellStyle name="Moneda [0] 3 9 7 2" xfId="46799" xr:uid="{429B4CB9-4452-499F-970B-B5CEBFF12ED2}"/>
    <cellStyle name="Moneda [0] 3 9 7 3" xfId="29294" xr:uid="{F415D7D5-43E6-47A0-AC67-08E3099F6330}"/>
    <cellStyle name="Moneda [0] 3 9 8" xfId="38047" xr:uid="{0688C17F-D842-43E5-83EA-FB0969C3CADC}"/>
    <cellStyle name="Moneda [0] 3 9 9" xfId="20542" xr:uid="{97E84A7C-7F7B-4CFB-8CE7-1EB19AE9127D}"/>
    <cellStyle name="Moneda [0] 4" xfId="273" xr:uid="{00000000-0005-0000-0000-0000E5200000}"/>
    <cellStyle name="Moneda [0] 4 2" xfId="274" xr:uid="{00000000-0005-0000-0000-0000E6200000}"/>
    <cellStyle name="Moneda [0] 4 2 2" xfId="275" xr:uid="{00000000-0005-0000-0000-0000E7200000}"/>
    <cellStyle name="Moneda [0] 4 3" xfId="276" xr:uid="{00000000-0005-0000-0000-0000E8200000}"/>
    <cellStyle name="Moneda [0] 4 3 2" xfId="277" xr:uid="{00000000-0005-0000-0000-0000E9200000}"/>
    <cellStyle name="Moneda [0] 4 4" xfId="278" xr:uid="{00000000-0005-0000-0000-0000EA200000}"/>
    <cellStyle name="Moneda [0] 4 4 2" xfId="279" xr:uid="{00000000-0005-0000-0000-0000EB200000}"/>
    <cellStyle name="Moneda [0] 4 5" xfId="280" xr:uid="{00000000-0005-0000-0000-0000EC200000}"/>
    <cellStyle name="Moneda [0] 5" xfId="281" xr:uid="{00000000-0005-0000-0000-0000ED200000}"/>
    <cellStyle name="Moneda [0] 5 2" xfId="282" xr:uid="{00000000-0005-0000-0000-0000EE200000}"/>
    <cellStyle name="Moneda [0] 5 2 2" xfId="283" xr:uid="{00000000-0005-0000-0000-0000EF200000}"/>
    <cellStyle name="Moneda [0] 5 3" xfId="284" xr:uid="{00000000-0005-0000-0000-0000F0200000}"/>
    <cellStyle name="Moneda [0] 5 3 2" xfId="285" xr:uid="{00000000-0005-0000-0000-0000F1200000}"/>
    <cellStyle name="Moneda [0] 5 4" xfId="286" xr:uid="{00000000-0005-0000-0000-0000F2200000}"/>
    <cellStyle name="Moneda [0] 5 4 2" xfId="287" xr:uid="{00000000-0005-0000-0000-0000F3200000}"/>
    <cellStyle name="Moneda [0] 5 5" xfId="288" xr:uid="{00000000-0005-0000-0000-0000F4200000}"/>
    <cellStyle name="Moneda [0] 6" xfId="289" xr:uid="{00000000-0005-0000-0000-0000F5200000}"/>
    <cellStyle name="Moneda [0] 6 2" xfId="290" xr:uid="{00000000-0005-0000-0000-0000F6200000}"/>
    <cellStyle name="Moneda [0] 7" xfId="291" xr:uid="{00000000-0005-0000-0000-0000F7200000}"/>
    <cellStyle name="Moneda [0] 7 2" xfId="292" xr:uid="{00000000-0005-0000-0000-0000F8200000}"/>
    <cellStyle name="Moneda [0] 8" xfId="293" xr:uid="{00000000-0005-0000-0000-0000F9200000}"/>
    <cellStyle name="Moneda [0] 8 2" xfId="294" xr:uid="{00000000-0005-0000-0000-0000FA200000}"/>
    <cellStyle name="Moneda [0] 9" xfId="295" xr:uid="{00000000-0005-0000-0000-0000FB200000}"/>
    <cellStyle name="Moneda [0] 9 2" xfId="296" xr:uid="{00000000-0005-0000-0000-0000FC200000}"/>
    <cellStyle name="Moneda 10" xfId="297" xr:uid="{00000000-0005-0000-0000-0000FD200000}"/>
    <cellStyle name="Moneda 10 10" xfId="298" xr:uid="{00000000-0005-0000-0000-0000FE200000}"/>
    <cellStyle name="Moneda 10 11" xfId="299" xr:uid="{00000000-0005-0000-0000-0000FF200000}"/>
    <cellStyle name="Moneda 10 2" xfId="300" xr:uid="{00000000-0005-0000-0000-000000210000}"/>
    <cellStyle name="Moneda 10 2 2" xfId="301" xr:uid="{00000000-0005-0000-0000-000001210000}"/>
    <cellStyle name="Moneda 10 2 2 2" xfId="302" xr:uid="{00000000-0005-0000-0000-000002210000}"/>
    <cellStyle name="Moneda 10 2 2 2 2" xfId="303" xr:uid="{00000000-0005-0000-0000-000003210000}"/>
    <cellStyle name="Moneda 10 2 2 2 2 2" xfId="304" xr:uid="{00000000-0005-0000-0000-000004210000}"/>
    <cellStyle name="Moneda 10 2 2 2 3" xfId="305" xr:uid="{00000000-0005-0000-0000-000005210000}"/>
    <cellStyle name="Moneda 10 2 2 2 3 2" xfId="306" xr:uid="{00000000-0005-0000-0000-000006210000}"/>
    <cellStyle name="Moneda 10 2 2 2 4" xfId="307" xr:uid="{00000000-0005-0000-0000-000007210000}"/>
    <cellStyle name="Moneda 10 2 2 2 4 2" xfId="308" xr:uid="{00000000-0005-0000-0000-000008210000}"/>
    <cellStyle name="Moneda 10 2 2 2 5" xfId="309" xr:uid="{00000000-0005-0000-0000-000009210000}"/>
    <cellStyle name="Moneda 10 2 2 3" xfId="310" xr:uid="{00000000-0005-0000-0000-00000A210000}"/>
    <cellStyle name="Moneda 10 2 2 3 2" xfId="311" xr:uid="{00000000-0005-0000-0000-00000B210000}"/>
    <cellStyle name="Moneda 10 2 2 4" xfId="312" xr:uid="{00000000-0005-0000-0000-00000C210000}"/>
    <cellStyle name="Moneda 10 2 2 4 2" xfId="313" xr:uid="{00000000-0005-0000-0000-00000D210000}"/>
    <cellStyle name="Moneda 10 2 2 5" xfId="314" xr:uid="{00000000-0005-0000-0000-00000E210000}"/>
    <cellStyle name="Moneda 10 2 2 5 2" xfId="315" xr:uid="{00000000-0005-0000-0000-00000F210000}"/>
    <cellStyle name="Moneda 10 2 2 6" xfId="316" xr:uid="{00000000-0005-0000-0000-000010210000}"/>
    <cellStyle name="Moneda 10 2 3" xfId="317" xr:uid="{00000000-0005-0000-0000-000011210000}"/>
    <cellStyle name="Moneda 10 2 3 2" xfId="318" xr:uid="{00000000-0005-0000-0000-000012210000}"/>
    <cellStyle name="Moneda 10 2 3 2 2" xfId="319" xr:uid="{00000000-0005-0000-0000-000013210000}"/>
    <cellStyle name="Moneda 10 2 3 3" xfId="320" xr:uid="{00000000-0005-0000-0000-000014210000}"/>
    <cellStyle name="Moneda 10 2 3 3 2" xfId="321" xr:uid="{00000000-0005-0000-0000-000015210000}"/>
    <cellStyle name="Moneda 10 2 3 4" xfId="322" xr:uid="{00000000-0005-0000-0000-000016210000}"/>
    <cellStyle name="Moneda 10 2 3 4 2" xfId="323" xr:uid="{00000000-0005-0000-0000-000017210000}"/>
    <cellStyle name="Moneda 10 2 3 5" xfId="324" xr:uid="{00000000-0005-0000-0000-000018210000}"/>
    <cellStyle name="Moneda 10 2 4" xfId="325" xr:uid="{00000000-0005-0000-0000-000019210000}"/>
    <cellStyle name="Moneda 10 2 4 2" xfId="326" xr:uid="{00000000-0005-0000-0000-00001A210000}"/>
    <cellStyle name="Moneda 10 2 5" xfId="327" xr:uid="{00000000-0005-0000-0000-00001B210000}"/>
    <cellStyle name="Moneda 10 2 5 2" xfId="328" xr:uid="{00000000-0005-0000-0000-00001C210000}"/>
    <cellStyle name="Moneda 10 2 6" xfId="329" xr:uid="{00000000-0005-0000-0000-00001D210000}"/>
    <cellStyle name="Moneda 10 2 6 2" xfId="330" xr:uid="{00000000-0005-0000-0000-00001E210000}"/>
    <cellStyle name="Moneda 10 2 7" xfId="331" xr:uid="{00000000-0005-0000-0000-00001F210000}"/>
    <cellStyle name="Moneda 10 2 8" xfId="332" xr:uid="{00000000-0005-0000-0000-000020210000}"/>
    <cellStyle name="Moneda 10 3" xfId="333" xr:uid="{00000000-0005-0000-0000-000021210000}"/>
    <cellStyle name="Moneda 10 3 2" xfId="334" xr:uid="{00000000-0005-0000-0000-000022210000}"/>
    <cellStyle name="Moneda 10 3 2 2" xfId="335" xr:uid="{00000000-0005-0000-0000-000023210000}"/>
    <cellStyle name="Moneda 10 3 2 2 2" xfId="336" xr:uid="{00000000-0005-0000-0000-000024210000}"/>
    <cellStyle name="Moneda 10 3 2 2 2 2" xfId="337" xr:uid="{00000000-0005-0000-0000-000025210000}"/>
    <cellStyle name="Moneda 10 3 2 2 3" xfId="338" xr:uid="{00000000-0005-0000-0000-000026210000}"/>
    <cellStyle name="Moneda 10 3 2 2 3 2" xfId="339" xr:uid="{00000000-0005-0000-0000-000027210000}"/>
    <cellStyle name="Moneda 10 3 2 2 4" xfId="340" xr:uid="{00000000-0005-0000-0000-000028210000}"/>
    <cellStyle name="Moneda 10 3 2 2 4 2" xfId="341" xr:uid="{00000000-0005-0000-0000-000029210000}"/>
    <cellStyle name="Moneda 10 3 2 2 5" xfId="342" xr:uid="{00000000-0005-0000-0000-00002A210000}"/>
    <cellStyle name="Moneda 10 3 2 3" xfId="343" xr:uid="{00000000-0005-0000-0000-00002B210000}"/>
    <cellStyle name="Moneda 10 3 2 3 2" xfId="344" xr:uid="{00000000-0005-0000-0000-00002C210000}"/>
    <cellStyle name="Moneda 10 3 2 4" xfId="345" xr:uid="{00000000-0005-0000-0000-00002D210000}"/>
    <cellStyle name="Moneda 10 3 2 4 2" xfId="346" xr:uid="{00000000-0005-0000-0000-00002E210000}"/>
    <cellStyle name="Moneda 10 3 2 5" xfId="347" xr:uid="{00000000-0005-0000-0000-00002F210000}"/>
    <cellStyle name="Moneda 10 3 2 5 2" xfId="348" xr:uid="{00000000-0005-0000-0000-000030210000}"/>
    <cellStyle name="Moneda 10 3 2 6" xfId="349" xr:uid="{00000000-0005-0000-0000-000031210000}"/>
    <cellStyle name="Moneda 10 3 3" xfId="350" xr:uid="{00000000-0005-0000-0000-000032210000}"/>
    <cellStyle name="Moneda 10 3 3 2" xfId="351" xr:uid="{00000000-0005-0000-0000-000033210000}"/>
    <cellStyle name="Moneda 10 3 3 2 2" xfId="352" xr:uid="{00000000-0005-0000-0000-000034210000}"/>
    <cellStyle name="Moneda 10 3 3 3" xfId="353" xr:uid="{00000000-0005-0000-0000-000035210000}"/>
    <cellStyle name="Moneda 10 3 3 3 2" xfId="354" xr:uid="{00000000-0005-0000-0000-000036210000}"/>
    <cellStyle name="Moneda 10 3 3 4" xfId="355" xr:uid="{00000000-0005-0000-0000-000037210000}"/>
    <cellStyle name="Moneda 10 3 3 4 2" xfId="356" xr:uid="{00000000-0005-0000-0000-000038210000}"/>
    <cellStyle name="Moneda 10 3 3 5" xfId="357" xr:uid="{00000000-0005-0000-0000-000039210000}"/>
    <cellStyle name="Moneda 10 3 4" xfId="358" xr:uid="{00000000-0005-0000-0000-00003A210000}"/>
    <cellStyle name="Moneda 10 3 4 2" xfId="359" xr:uid="{00000000-0005-0000-0000-00003B210000}"/>
    <cellStyle name="Moneda 10 3 5" xfId="360" xr:uid="{00000000-0005-0000-0000-00003C210000}"/>
    <cellStyle name="Moneda 10 3 5 2" xfId="361" xr:uid="{00000000-0005-0000-0000-00003D210000}"/>
    <cellStyle name="Moneda 10 3 6" xfId="362" xr:uid="{00000000-0005-0000-0000-00003E210000}"/>
    <cellStyle name="Moneda 10 3 6 2" xfId="363" xr:uid="{00000000-0005-0000-0000-00003F210000}"/>
    <cellStyle name="Moneda 10 3 7" xfId="364" xr:uid="{00000000-0005-0000-0000-000040210000}"/>
    <cellStyle name="Moneda 10 4" xfId="365" xr:uid="{00000000-0005-0000-0000-000041210000}"/>
    <cellStyle name="Moneda 10 4 2" xfId="366" xr:uid="{00000000-0005-0000-0000-000042210000}"/>
    <cellStyle name="Moneda 10 4 2 2" xfId="367" xr:uid="{00000000-0005-0000-0000-000043210000}"/>
    <cellStyle name="Moneda 10 4 2 2 2" xfId="368" xr:uid="{00000000-0005-0000-0000-000044210000}"/>
    <cellStyle name="Moneda 10 4 2 2 2 2" xfId="369" xr:uid="{00000000-0005-0000-0000-000045210000}"/>
    <cellStyle name="Moneda 10 4 2 2 3" xfId="370" xr:uid="{00000000-0005-0000-0000-000046210000}"/>
    <cellStyle name="Moneda 10 4 2 2 3 2" xfId="371" xr:uid="{00000000-0005-0000-0000-000047210000}"/>
    <cellStyle name="Moneda 10 4 2 2 4" xfId="372" xr:uid="{00000000-0005-0000-0000-000048210000}"/>
    <cellStyle name="Moneda 10 4 2 2 4 2" xfId="373" xr:uid="{00000000-0005-0000-0000-000049210000}"/>
    <cellStyle name="Moneda 10 4 2 2 5" xfId="374" xr:uid="{00000000-0005-0000-0000-00004A210000}"/>
    <cellStyle name="Moneda 10 4 2 3" xfId="375" xr:uid="{00000000-0005-0000-0000-00004B210000}"/>
    <cellStyle name="Moneda 10 4 2 3 2" xfId="376" xr:uid="{00000000-0005-0000-0000-00004C210000}"/>
    <cellStyle name="Moneda 10 4 2 4" xfId="377" xr:uid="{00000000-0005-0000-0000-00004D210000}"/>
    <cellStyle name="Moneda 10 4 2 4 2" xfId="378" xr:uid="{00000000-0005-0000-0000-00004E210000}"/>
    <cellStyle name="Moneda 10 4 2 5" xfId="379" xr:uid="{00000000-0005-0000-0000-00004F210000}"/>
    <cellStyle name="Moneda 10 4 2 5 2" xfId="380" xr:uid="{00000000-0005-0000-0000-000050210000}"/>
    <cellStyle name="Moneda 10 4 2 6" xfId="381" xr:uid="{00000000-0005-0000-0000-000051210000}"/>
    <cellStyle name="Moneda 10 4 3" xfId="382" xr:uid="{00000000-0005-0000-0000-000052210000}"/>
    <cellStyle name="Moneda 10 4 3 2" xfId="383" xr:uid="{00000000-0005-0000-0000-000053210000}"/>
    <cellStyle name="Moneda 10 4 3 2 2" xfId="384" xr:uid="{00000000-0005-0000-0000-000054210000}"/>
    <cellStyle name="Moneda 10 4 3 3" xfId="385" xr:uid="{00000000-0005-0000-0000-000055210000}"/>
    <cellStyle name="Moneda 10 4 3 3 2" xfId="386" xr:uid="{00000000-0005-0000-0000-000056210000}"/>
    <cellStyle name="Moneda 10 4 3 4" xfId="387" xr:uid="{00000000-0005-0000-0000-000057210000}"/>
    <cellStyle name="Moneda 10 4 3 4 2" xfId="388" xr:uid="{00000000-0005-0000-0000-000058210000}"/>
    <cellStyle name="Moneda 10 4 3 5" xfId="389" xr:uid="{00000000-0005-0000-0000-000059210000}"/>
    <cellStyle name="Moneda 10 4 4" xfId="390" xr:uid="{00000000-0005-0000-0000-00005A210000}"/>
    <cellStyle name="Moneda 10 4 4 2" xfId="391" xr:uid="{00000000-0005-0000-0000-00005B210000}"/>
    <cellStyle name="Moneda 10 4 5" xfId="392" xr:uid="{00000000-0005-0000-0000-00005C210000}"/>
    <cellStyle name="Moneda 10 4 5 2" xfId="393" xr:uid="{00000000-0005-0000-0000-00005D210000}"/>
    <cellStyle name="Moneda 10 4 6" xfId="394" xr:uid="{00000000-0005-0000-0000-00005E210000}"/>
    <cellStyle name="Moneda 10 4 6 2" xfId="395" xr:uid="{00000000-0005-0000-0000-00005F210000}"/>
    <cellStyle name="Moneda 10 4 7" xfId="396" xr:uid="{00000000-0005-0000-0000-000060210000}"/>
    <cellStyle name="Moneda 10 5" xfId="397" xr:uid="{00000000-0005-0000-0000-000061210000}"/>
    <cellStyle name="Moneda 10 5 2" xfId="398" xr:uid="{00000000-0005-0000-0000-000062210000}"/>
    <cellStyle name="Moneda 10 5 2 2" xfId="399" xr:uid="{00000000-0005-0000-0000-000063210000}"/>
    <cellStyle name="Moneda 10 5 2 2 2" xfId="400" xr:uid="{00000000-0005-0000-0000-000064210000}"/>
    <cellStyle name="Moneda 10 5 2 3" xfId="401" xr:uid="{00000000-0005-0000-0000-000065210000}"/>
    <cellStyle name="Moneda 10 5 2 3 2" xfId="402" xr:uid="{00000000-0005-0000-0000-000066210000}"/>
    <cellStyle name="Moneda 10 5 2 4" xfId="403" xr:uid="{00000000-0005-0000-0000-000067210000}"/>
    <cellStyle name="Moneda 10 5 2 4 2" xfId="404" xr:uid="{00000000-0005-0000-0000-000068210000}"/>
    <cellStyle name="Moneda 10 5 2 5" xfId="405" xr:uid="{00000000-0005-0000-0000-000069210000}"/>
    <cellStyle name="Moneda 10 5 3" xfId="406" xr:uid="{00000000-0005-0000-0000-00006A210000}"/>
    <cellStyle name="Moneda 10 5 3 2" xfId="407" xr:uid="{00000000-0005-0000-0000-00006B210000}"/>
    <cellStyle name="Moneda 10 5 4" xfId="408" xr:uid="{00000000-0005-0000-0000-00006C210000}"/>
    <cellStyle name="Moneda 10 5 4 2" xfId="409" xr:uid="{00000000-0005-0000-0000-00006D210000}"/>
    <cellStyle name="Moneda 10 5 5" xfId="410" xr:uid="{00000000-0005-0000-0000-00006E210000}"/>
    <cellStyle name="Moneda 10 5 5 2" xfId="411" xr:uid="{00000000-0005-0000-0000-00006F210000}"/>
    <cellStyle name="Moneda 10 5 6" xfId="412" xr:uid="{00000000-0005-0000-0000-000070210000}"/>
    <cellStyle name="Moneda 10 6" xfId="413" xr:uid="{00000000-0005-0000-0000-000071210000}"/>
    <cellStyle name="Moneda 10 6 2" xfId="414" xr:uid="{00000000-0005-0000-0000-000072210000}"/>
    <cellStyle name="Moneda 10 6 2 2" xfId="415" xr:uid="{00000000-0005-0000-0000-000073210000}"/>
    <cellStyle name="Moneda 10 6 3" xfId="416" xr:uid="{00000000-0005-0000-0000-000074210000}"/>
    <cellStyle name="Moneda 10 6 3 2" xfId="417" xr:uid="{00000000-0005-0000-0000-000075210000}"/>
    <cellStyle name="Moneda 10 6 4" xfId="418" xr:uid="{00000000-0005-0000-0000-000076210000}"/>
    <cellStyle name="Moneda 10 6 4 2" xfId="419" xr:uid="{00000000-0005-0000-0000-000077210000}"/>
    <cellStyle name="Moneda 10 6 5" xfId="420" xr:uid="{00000000-0005-0000-0000-000078210000}"/>
    <cellStyle name="Moneda 10 7" xfId="421" xr:uid="{00000000-0005-0000-0000-000079210000}"/>
    <cellStyle name="Moneda 10 7 2" xfId="422" xr:uid="{00000000-0005-0000-0000-00007A210000}"/>
    <cellStyle name="Moneda 10 8" xfId="423" xr:uid="{00000000-0005-0000-0000-00007B210000}"/>
    <cellStyle name="Moneda 10 8 2" xfId="424" xr:uid="{00000000-0005-0000-0000-00007C210000}"/>
    <cellStyle name="Moneda 10 9" xfId="425" xr:uid="{00000000-0005-0000-0000-00007D210000}"/>
    <cellStyle name="Moneda 10 9 2" xfId="426" xr:uid="{00000000-0005-0000-0000-00007E210000}"/>
    <cellStyle name="Moneda 11" xfId="427" xr:uid="{00000000-0005-0000-0000-00007F210000}"/>
    <cellStyle name="Moneda 11 10" xfId="428" xr:uid="{00000000-0005-0000-0000-000080210000}"/>
    <cellStyle name="Moneda 11 11" xfId="429" xr:uid="{00000000-0005-0000-0000-000081210000}"/>
    <cellStyle name="Moneda 11 2" xfId="430" xr:uid="{00000000-0005-0000-0000-000082210000}"/>
    <cellStyle name="Moneda 11 2 2" xfId="431" xr:uid="{00000000-0005-0000-0000-000083210000}"/>
    <cellStyle name="Moneda 11 2 2 2" xfId="432" xr:uid="{00000000-0005-0000-0000-000084210000}"/>
    <cellStyle name="Moneda 11 2 2 2 2" xfId="433" xr:uid="{00000000-0005-0000-0000-000085210000}"/>
    <cellStyle name="Moneda 11 2 2 2 2 2" xfId="434" xr:uid="{00000000-0005-0000-0000-000086210000}"/>
    <cellStyle name="Moneda 11 2 2 2 3" xfId="435" xr:uid="{00000000-0005-0000-0000-000087210000}"/>
    <cellStyle name="Moneda 11 2 2 2 3 2" xfId="436" xr:uid="{00000000-0005-0000-0000-000088210000}"/>
    <cellStyle name="Moneda 11 2 2 2 4" xfId="437" xr:uid="{00000000-0005-0000-0000-000089210000}"/>
    <cellStyle name="Moneda 11 2 2 2 4 2" xfId="438" xr:uid="{00000000-0005-0000-0000-00008A210000}"/>
    <cellStyle name="Moneda 11 2 2 2 5" xfId="439" xr:uid="{00000000-0005-0000-0000-00008B210000}"/>
    <cellStyle name="Moneda 11 2 2 3" xfId="440" xr:uid="{00000000-0005-0000-0000-00008C210000}"/>
    <cellStyle name="Moneda 11 2 2 3 2" xfId="441" xr:uid="{00000000-0005-0000-0000-00008D210000}"/>
    <cellStyle name="Moneda 11 2 2 4" xfId="442" xr:uid="{00000000-0005-0000-0000-00008E210000}"/>
    <cellStyle name="Moneda 11 2 2 4 2" xfId="443" xr:uid="{00000000-0005-0000-0000-00008F210000}"/>
    <cellStyle name="Moneda 11 2 2 5" xfId="444" xr:uid="{00000000-0005-0000-0000-000090210000}"/>
    <cellStyle name="Moneda 11 2 2 5 2" xfId="445" xr:uid="{00000000-0005-0000-0000-000091210000}"/>
    <cellStyle name="Moneda 11 2 2 6" xfId="446" xr:uid="{00000000-0005-0000-0000-000092210000}"/>
    <cellStyle name="Moneda 11 2 3" xfId="447" xr:uid="{00000000-0005-0000-0000-000093210000}"/>
    <cellStyle name="Moneda 11 2 3 2" xfId="448" xr:uid="{00000000-0005-0000-0000-000094210000}"/>
    <cellStyle name="Moneda 11 2 3 2 2" xfId="449" xr:uid="{00000000-0005-0000-0000-000095210000}"/>
    <cellStyle name="Moneda 11 2 3 3" xfId="450" xr:uid="{00000000-0005-0000-0000-000096210000}"/>
    <cellStyle name="Moneda 11 2 3 3 2" xfId="451" xr:uid="{00000000-0005-0000-0000-000097210000}"/>
    <cellStyle name="Moneda 11 2 3 4" xfId="452" xr:uid="{00000000-0005-0000-0000-000098210000}"/>
    <cellStyle name="Moneda 11 2 3 4 2" xfId="453" xr:uid="{00000000-0005-0000-0000-000099210000}"/>
    <cellStyle name="Moneda 11 2 3 5" xfId="454" xr:uid="{00000000-0005-0000-0000-00009A210000}"/>
    <cellStyle name="Moneda 11 2 4" xfId="455" xr:uid="{00000000-0005-0000-0000-00009B210000}"/>
    <cellStyle name="Moneda 11 2 4 2" xfId="456" xr:uid="{00000000-0005-0000-0000-00009C210000}"/>
    <cellStyle name="Moneda 11 2 5" xfId="457" xr:uid="{00000000-0005-0000-0000-00009D210000}"/>
    <cellStyle name="Moneda 11 2 5 2" xfId="458" xr:uid="{00000000-0005-0000-0000-00009E210000}"/>
    <cellStyle name="Moneda 11 2 6" xfId="459" xr:uid="{00000000-0005-0000-0000-00009F210000}"/>
    <cellStyle name="Moneda 11 2 6 2" xfId="460" xr:uid="{00000000-0005-0000-0000-0000A0210000}"/>
    <cellStyle name="Moneda 11 2 7" xfId="461" xr:uid="{00000000-0005-0000-0000-0000A1210000}"/>
    <cellStyle name="Moneda 11 2 8" xfId="462" xr:uid="{00000000-0005-0000-0000-0000A2210000}"/>
    <cellStyle name="Moneda 11 3" xfId="463" xr:uid="{00000000-0005-0000-0000-0000A3210000}"/>
    <cellStyle name="Moneda 11 3 2" xfId="464" xr:uid="{00000000-0005-0000-0000-0000A4210000}"/>
    <cellStyle name="Moneda 11 3 2 2" xfId="465" xr:uid="{00000000-0005-0000-0000-0000A5210000}"/>
    <cellStyle name="Moneda 11 3 2 2 2" xfId="466" xr:uid="{00000000-0005-0000-0000-0000A6210000}"/>
    <cellStyle name="Moneda 11 3 2 2 2 2" xfId="467" xr:uid="{00000000-0005-0000-0000-0000A7210000}"/>
    <cellStyle name="Moneda 11 3 2 2 3" xfId="468" xr:uid="{00000000-0005-0000-0000-0000A8210000}"/>
    <cellStyle name="Moneda 11 3 2 2 3 2" xfId="469" xr:uid="{00000000-0005-0000-0000-0000A9210000}"/>
    <cellStyle name="Moneda 11 3 2 2 4" xfId="470" xr:uid="{00000000-0005-0000-0000-0000AA210000}"/>
    <cellStyle name="Moneda 11 3 2 2 4 2" xfId="471" xr:uid="{00000000-0005-0000-0000-0000AB210000}"/>
    <cellStyle name="Moneda 11 3 2 2 5" xfId="472" xr:uid="{00000000-0005-0000-0000-0000AC210000}"/>
    <cellStyle name="Moneda 11 3 2 3" xfId="473" xr:uid="{00000000-0005-0000-0000-0000AD210000}"/>
    <cellStyle name="Moneda 11 3 2 3 2" xfId="474" xr:uid="{00000000-0005-0000-0000-0000AE210000}"/>
    <cellStyle name="Moneda 11 3 2 4" xfId="475" xr:uid="{00000000-0005-0000-0000-0000AF210000}"/>
    <cellStyle name="Moneda 11 3 2 4 2" xfId="476" xr:uid="{00000000-0005-0000-0000-0000B0210000}"/>
    <cellStyle name="Moneda 11 3 2 5" xfId="477" xr:uid="{00000000-0005-0000-0000-0000B1210000}"/>
    <cellStyle name="Moneda 11 3 2 5 2" xfId="478" xr:uid="{00000000-0005-0000-0000-0000B2210000}"/>
    <cellStyle name="Moneda 11 3 2 6" xfId="479" xr:uid="{00000000-0005-0000-0000-0000B3210000}"/>
    <cellStyle name="Moneda 11 3 3" xfId="480" xr:uid="{00000000-0005-0000-0000-0000B4210000}"/>
    <cellStyle name="Moneda 11 3 3 2" xfId="481" xr:uid="{00000000-0005-0000-0000-0000B5210000}"/>
    <cellStyle name="Moneda 11 3 3 2 2" xfId="482" xr:uid="{00000000-0005-0000-0000-0000B6210000}"/>
    <cellStyle name="Moneda 11 3 3 3" xfId="483" xr:uid="{00000000-0005-0000-0000-0000B7210000}"/>
    <cellStyle name="Moneda 11 3 3 3 2" xfId="484" xr:uid="{00000000-0005-0000-0000-0000B8210000}"/>
    <cellStyle name="Moneda 11 3 3 4" xfId="485" xr:uid="{00000000-0005-0000-0000-0000B9210000}"/>
    <cellStyle name="Moneda 11 3 3 4 2" xfId="486" xr:uid="{00000000-0005-0000-0000-0000BA210000}"/>
    <cellStyle name="Moneda 11 3 3 5" xfId="487" xr:uid="{00000000-0005-0000-0000-0000BB210000}"/>
    <cellStyle name="Moneda 11 3 4" xfId="488" xr:uid="{00000000-0005-0000-0000-0000BC210000}"/>
    <cellStyle name="Moneda 11 3 4 2" xfId="489" xr:uid="{00000000-0005-0000-0000-0000BD210000}"/>
    <cellStyle name="Moneda 11 3 5" xfId="490" xr:uid="{00000000-0005-0000-0000-0000BE210000}"/>
    <cellStyle name="Moneda 11 3 5 2" xfId="491" xr:uid="{00000000-0005-0000-0000-0000BF210000}"/>
    <cellStyle name="Moneda 11 3 6" xfId="492" xr:uid="{00000000-0005-0000-0000-0000C0210000}"/>
    <cellStyle name="Moneda 11 3 6 2" xfId="493" xr:uid="{00000000-0005-0000-0000-0000C1210000}"/>
    <cellStyle name="Moneda 11 3 7" xfId="494" xr:uid="{00000000-0005-0000-0000-0000C2210000}"/>
    <cellStyle name="Moneda 11 4" xfId="495" xr:uid="{00000000-0005-0000-0000-0000C3210000}"/>
    <cellStyle name="Moneda 11 4 2" xfId="496" xr:uid="{00000000-0005-0000-0000-0000C4210000}"/>
    <cellStyle name="Moneda 11 4 2 2" xfId="497" xr:uid="{00000000-0005-0000-0000-0000C5210000}"/>
    <cellStyle name="Moneda 11 4 2 2 2" xfId="498" xr:uid="{00000000-0005-0000-0000-0000C6210000}"/>
    <cellStyle name="Moneda 11 4 2 2 2 2" xfId="499" xr:uid="{00000000-0005-0000-0000-0000C7210000}"/>
    <cellStyle name="Moneda 11 4 2 2 3" xfId="500" xr:uid="{00000000-0005-0000-0000-0000C8210000}"/>
    <cellStyle name="Moneda 11 4 2 2 3 2" xfId="501" xr:uid="{00000000-0005-0000-0000-0000C9210000}"/>
    <cellStyle name="Moneda 11 4 2 2 4" xfId="502" xr:uid="{00000000-0005-0000-0000-0000CA210000}"/>
    <cellStyle name="Moneda 11 4 2 2 4 2" xfId="503" xr:uid="{00000000-0005-0000-0000-0000CB210000}"/>
    <cellStyle name="Moneda 11 4 2 2 5" xfId="504" xr:uid="{00000000-0005-0000-0000-0000CC210000}"/>
    <cellStyle name="Moneda 11 4 2 3" xfId="505" xr:uid="{00000000-0005-0000-0000-0000CD210000}"/>
    <cellStyle name="Moneda 11 4 2 3 2" xfId="506" xr:uid="{00000000-0005-0000-0000-0000CE210000}"/>
    <cellStyle name="Moneda 11 4 2 4" xfId="507" xr:uid="{00000000-0005-0000-0000-0000CF210000}"/>
    <cellStyle name="Moneda 11 4 2 4 2" xfId="508" xr:uid="{00000000-0005-0000-0000-0000D0210000}"/>
    <cellStyle name="Moneda 11 4 2 5" xfId="509" xr:uid="{00000000-0005-0000-0000-0000D1210000}"/>
    <cellStyle name="Moneda 11 4 2 5 2" xfId="510" xr:uid="{00000000-0005-0000-0000-0000D2210000}"/>
    <cellStyle name="Moneda 11 4 2 6" xfId="511" xr:uid="{00000000-0005-0000-0000-0000D3210000}"/>
    <cellStyle name="Moneda 11 4 3" xfId="512" xr:uid="{00000000-0005-0000-0000-0000D4210000}"/>
    <cellStyle name="Moneda 11 4 3 2" xfId="513" xr:uid="{00000000-0005-0000-0000-0000D5210000}"/>
    <cellStyle name="Moneda 11 4 3 2 2" xfId="514" xr:uid="{00000000-0005-0000-0000-0000D6210000}"/>
    <cellStyle name="Moneda 11 4 3 3" xfId="515" xr:uid="{00000000-0005-0000-0000-0000D7210000}"/>
    <cellStyle name="Moneda 11 4 3 3 2" xfId="516" xr:uid="{00000000-0005-0000-0000-0000D8210000}"/>
    <cellStyle name="Moneda 11 4 3 4" xfId="517" xr:uid="{00000000-0005-0000-0000-0000D9210000}"/>
    <cellStyle name="Moneda 11 4 3 4 2" xfId="518" xr:uid="{00000000-0005-0000-0000-0000DA210000}"/>
    <cellStyle name="Moneda 11 4 3 5" xfId="519" xr:uid="{00000000-0005-0000-0000-0000DB210000}"/>
    <cellStyle name="Moneda 11 4 4" xfId="520" xr:uid="{00000000-0005-0000-0000-0000DC210000}"/>
    <cellStyle name="Moneda 11 4 4 2" xfId="521" xr:uid="{00000000-0005-0000-0000-0000DD210000}"/>
    <cellStyle name="Moneda 11 4 5" xfId="522" xr:uid="{00000000-0005-0000-0000-0000DE210000}"/>
    <cellStyle name="Moneda 11 4 5 2" xfId="523" xr:uid="{00000000-0005-0000-0000-0000DF210000}"/>
    <cellStyle name="Moneda 11 4 6" xfId="524" xr:uid="{00000000-0005-0000-0000-0000E0210000}"/>
    <cellStyle name="Moneda 11 4 6 2" xfId="525" xr:uid="{00000000-0005-0000-0000-0000E1210000}"/>
    <cellStyle name="Moneda 11 4 7" xfId="526" xr:uid="{00000000-0005-0000-0000-0000E2210000}"/>
    <cellStyle name="Moneda 11 5" xfId="527" xr:uid="{00000000-0005-0000-0000-0000E3210000}"/>
    <cellStyle name="Moneda 11 5 2" xfId="528" xr:uid="{00000000-0005-0000-0000-0000E4210000}"/>
    <cellStyle name="Moneda 11 5 2 2" xfId="529" xr:uid="{00000000-0005-0000-0000-0000E5210000}"/>
    <cellStyle name="Moneda 11 5 2 2 2" xfId="530" xr:uid="{00000000-0005-0000-0000-0000E6210000}"/>
    <cellStyle name="Moneda 11 5 2 3" xfId="531" xr:uid="{00000000-0005-0000-0000-0000E7210000}"/>
    <cellStyle name="Moneda 11 5 2 3 2" xfId="532" xr:uid="{00000000-0005-0000-0000-0000E8210000}"/>
    <cellStyle name="Moneda 11 5 2 4" xfId="533" xr:uid="{00000000-0005-0000-0000-0000E9210000}"/>
    <cellStyle name="Moneda 11 5 2 4 2" xfId="534" xr:uid="{00000000-0005-0000-0000-0000EA210000}"/>
    <cellStyle name="Moneda 11 5 2 5" xfId="535" xr:uid="{00000000-0005-0000-0000-0000EB210000}"/>
    <cellStyle name="Moneda 11 5 3" xfId="536" xr:uid="{00000000-0005-0000-0000-0000EC210000}"/>
    <cellStyle name="Moneda 11 5 3 2" xfId="537" xr:uid="{00000000-0005-0000-0000-0000ED210000}"/>
    <cellStyle name="Moneda 11 5 4" xfId="538" xr:uid="{00000000-0005-0000-0000-0000EE210000}"/>
    <cellStyle name="Moneda 11 5 4 2" xfId="539" xr:uid="{00000000-0005-0000-0000-0000EF210000}"/>
    <cellStyle name="Moneda 11 5 5" xfId="540" xr:uid="{00000000-0005-0000-0000-0000F0210000}"/>
    <cellStyle name="Moneda 11 5 5 2" xfId="541" xr:uid="{00000000-0005-0000-0000-0000F1210000}"/>
    <cellStyle name="Moneda 11 5 6" xfId="542" xr:uid="{00000000-0005-0000-0000-0000F2210000}"/>
    <cellStyle name="Moneda 11 6" xfId="543" xr:uid="{00000000-0005-0000-0000-0000F3210000}"/>
    <cellStyle name="Moneda 11 6 2" xfId="544" xr:uid="{00000000-0005-0000-0000-0000F4210000}"/>
    <cellStyle name="Moneda 11 6 2 2" xfId="545" xr:uid="{00000000-0005-0000-0000-0000F5210000}"/>
    <cellStyle name="Moneda 11 6 3" xfId="546" xr:uid="{00000000-0005-0000-0000-0000F6210000}"/>
    <cellStyle name="Moneda 11 6 3 2" xfId="547" xr:uid="{00000000-0005-0000-0000-0000F7210000}"/>
    <cellStyle name="Moneda 11 6 4" xfId="548" xr:uid="{00000000-0005-0000-0000-0000F8210000}"/>
    <cellStyle name="Moneda 11 6 4 2" xfId="549" xr:uid="{00000000-0005-0000-0000-0000F9210000}"/>
    <cellStyle name="Moneda 11 6 5" xfId="550" xr:uid="{00000000-0005-0000-0000-0000FA210000}"/>
    <cellStyle name="Moneda 11 7" xfId="551" xr:uid="{00000000-0005-0000-0000-0000FB210000}"/>
    <cellStyle name="Moneda 11 7 2" xfId="552" xr:uid="{00000000-0005-0000-0000-0000FC210000}"/>
    <cellStyle name="Moneda 11 8" xfId="553" xr:uid="{00000000-0005-0000-0000-0000FD210000}"/>
    <cellStyle name="Moneda 11 8 2" xfId="554" xr:uid="{00000000-0005-0000-0000-0000FE210000}"/>
    <cellStyle name="Moneda 11 9" xfId="555" xr:uid="{00000000-0005-0000-0000-0000FF210000}"/>
    <cellStyle name="Moneda 11 9 2" xfId="556" xr:uid="{00000000-0005-0000-0000-000000220000}"/>
    <cellStyle name="Moneda 12" xfId="557" xr:uid="{00000000-0005-0000-0000-000001220000}"/>
    <cellStyle name="Moneda 12 2" xfId="558" xr:uid="{00000000-0005-0000-0000-000002220000}"/>
    <cellStyle name="Moneda 12 2 2" xfId="559" xr:uid="{00000000-0005-0000-0000-000003220000}"/>
    <cellStyle name="Moneda 12 2 2 2" xfId="560" xr:uid="{00000000-0005-0000-0000-000004220000}"/>
    <cellStyle name="Moneda 12 2 2 2 2" xfId="561" xr:uid="{00000000-0005-0000-0000-000005220000}"/>
    <cellStyle name="Moneda 12 2 2 2 2 2" xfId="562" xr:uid="{00000000-0005-0000-0000-000006220000}"/>
    <cellStyle name="Moneda 12 2 2 2 3" xfId="563" xr:uid="{00000000-0005-0000-0000-000007220000}"/>
    <cellStyle name="Moneda 12 2 2 2 3 2" xfId="564" xr:uid="{00000000-0005-0000-0000-000008220000}"/>
    <cellStyle name="Moneda 12 2 2 2 4" xfId="565" xr:uid="{00000000-0005-0000-0000-000009220000}"/>
    <cellStyle name="Moneda 12 2 2 2 4 2" xfId="566" xr:uid="{00000000-0005-0000-0000-00000A220000}"/>
    <cellStyle name="Moneda 12 2 2 2 5" xfId="567" xr:uid="{00000000-0005-0000-0000-00000B220000}"/>
    <cellStyle name="Moneda 12 2 2 3" xfId="568" xr:uid="{00000000-0005-0000-0000-00000C220000}"/>
    <cellStyle name="Moneda 12 2 2 3 2" xfId="569" xr:uid="{00000000-0005-0000-0000-00000D220000}"/>
    <cellStyle name="Moneda 12 2 2 4" xfId="570" xr:uid="{00000000-0005-0000-0000-00000E220000}"/>
    <cellStyle name="Moneda 12 2 2 4 2" xfId="571" xr:uid="{00000000-0005-0000-0000-00000F220000}"/>
    <cellStyle name="Moneda 12 2 2 5" xfId="572" xr:uid="{00000000-0005-0000-0000-000010220000}"/>
    <cellStyle name="Moneda 12 2 2 5 2" xfId="573" xr:uid="{00000000-0005-0000-0000-000011220000}"/>
    <cellStyle name="Moneda 12 2 2 6" xfId="574" xr:uid="{00000000-0005-0000-0000-000012220000}"/>
    <cellStyle name="Moneda 12 2 3" xfId="575" xr:uid="{00000000-0005-0000-0000-000013220000}"/>
    <cellStyle name="Moneda 12 2 3 2" xfId="576" xr:uid="{00000000-0005-0000-0000-000014220000}"/>
    <cellStyle name="Moneda 12 2 3 2 2" xfId="577" xr:uid="{00000000-0005-0000-0000-000015220000}"/>
    <cellStyle name="Moneda 12 2 3 3" xfId="578" xr:uid="{00000000-0005-0000-0000-000016220000}"/>
    <cellStyle name="Moneda 12 2 3 3 2" xfId="579" xr:uid="{00000000-0005-0000-0000-000017220000}"/>
    <cellStyle name="Moneda 12 2 3 4" xfId="580" xr:uid="{00000000-0005-0000-0000-000018220000}"/>
    <cellStyle name="Moneda 12 2 3 4 2" xfId="581" xr:uid="{00000000-0005-0000-0000-000019220000}"/>
    <cellStyle name="Moneda 12 2 3 5" xfId="582" xr:uid="{00000000-0005-0000-0000-00001A220000}"/>
    <cellStyle name="Moneda 12 2 4" xfId="583" xr:uid="{00000000-0005-0000-0000-00001B220000}"/>
    <cellStyle name="Moneda 12 2 4 2" xfId="584" xr:uid="{00000000-0005-0000-0000-00001C220000}"/>
    <cellStyle name="Moneda 12 2 5" xfId="585" xr:uid="{00000000-0005-0000-0000-00001D220000}"/>
    <cellStyle name="Moneda 12 2 5 2" xfId="586" xr:uid="{00000000-0005-0000-0000-00001E220000}"/>
    <cellStyle name="Moneda 12 2 6" xfId="587" xr:uid="{00000000-0005-0000-0000-00001F220000}"/>
    <cellStyle name="Moneda 12 2 6 2" xfId="588" xr:uid="{00000000-0005-0000-0000-000020220000}"/>
    <cellStyle name="Moneda 12 2 7" xfId="589" xr:uid="{00000000-0005-0000-0000-000021220000}"/>
    <cellStyle name="Moneda 12 2 8" xfId="590" xr:uid="{00000000-0005-0000-0000-000022220000}"/>
    <cellStyle name="Moneda 12 3" xfId="591" xr:uid="{00000000-0005-0000-0000-000023220000}"/>
    <cellStyle name="Moneda 12 3 2" xfId="592" xr:uid="{00000000-0005-0000-0000-000024220000}"/>
    <cellStyle name="Moneda 12 3 2 2" xfId="593" xr:uid="{00000000-0005-0000-0000-000025220000}"/>
    <cellStyle name="Moneda 12 3 2 2 2" xfId="594" xr:uid="{00000000-0005-0000-0000-000026220000}"/>
    <cellStyle name="Moneda 12 3 2 3" xfId="595" xr:uid="{00000000-0005-0000-0000-000027220000}"/>
    <cellStyle name="Moneda 12 3 2 3 2" xfId="596" xr:uid="{00000000-0005-0000-0000-000028220000}"/>
    <cellStyle name="Moneda 12 3 2 4" xfId="597" xr:uid="{00000000-0005-0000-0000-000029220000}"/>
    <cellStyle name="Moneda 12 3 2 4 2" xfId="598" xr:uid="{00000000-0005-0000-0000-00002A220000}"/>
    <cellStyle name="Moneda 12 3 2 5" xfId="599" xr:uid="{00000000-0005-0000-0000-00002B220000}"/>
    <cellStyle name="Moneda 12 3 3" xfId="600" xr:uid="{00000000-0005-0000-0000-00002C220000}"/>
    <cellStyle name="Moneda 12 3 3 2" xfId="601" xr:uid="{00000000-0005-0000-0000-00002D220000}"/>
    <cellStyle name="Moneda 12 3 4" xfId="602" xr:uid="{00000000-0005-0000-0000-00002E220000}"/>
    <cellStyle name="Moneda 12 3 4 2" xfId="603" xr:uid="{00000000-0005-0000-0000-00002F220000}"/>
    <cellStyle name="Moneda 12 3 5" xfId="604" xr:uid="{00000000-0005-0000-0000-000030220000}"/>
    <cellStyle name="Moneda 12 3 5 2" xfId="605" xr:uid="{00000000-0005-0000-0000-000031220000}"/>
    <cellStyle name="Moneda 12 3 6" xfId="606" xr:uid="{00000000-0005-0000-0000-000032220000}"/>
    <cellStyle name="Moneda 12 4" xfId="607" xr:uid="{00000000-0005-0000-0000-000033220000}"/>
    <cellStyle name="Moneda 12 4 2" xfId="608" xr:uid="{00000000-0005-0000-0000-000034220000}"/>
    <cellStyle name="Moneda 12 4 2 2" xfId="609" xr:uid="{00000000-0005-0000-0000-000035220000}"/>
    <cellStyle name="Moneda 12 4 3" xfId="610" xr:uid="{00000000-0005-0000-0000-000036220000}"/>
    <cellStyle name="Moneda 12 4 3 2" xfId="611" xr:uid="{00000000-0005-0000-0000-000037220000}"/>
    <cellStyle name="Moneda 12 4 4" xfId="612" xr:uid="{00000000-0005-0000-0000-000038220000}"/>
    <cellStyle name="Moneda 12 4 4 2" xfId="613" xr:uid="{00000000-0005-0000-0000-000039220000}"/>
    <cellStyle name="Moneda 12 4 5" xfId="614" xr:uid="{00000000-0005-0000-0000-00003A220000}"/>
    <cellStyle name="Moneda 12 5" xfId="615" xr:uid="{00000000-0005-0000-0000-00003B220000}"/>
    <cellStyle name="Moneda 12 5 2" xfId="616" xr:uid="{00000000-0005-0000-0000-00003C220000}"/>
    <cellStyle name="Moneda 12 6" xfId="617" xr:uid="{00000000-0005-0000-0000-00003D220000}"/>
    <cellStyle name="Moneda 12 6 2" xfId="618" xr:uid="{00000000-0005-0000-0000-00003E220000}"/>
    <cellStyle name="Moneda 12 7" xfId="619" xr:uid="{00000000-0005-0000-0000-00003F220000}"/>
    <cellStyle name="Moneda 12 7 2" xfId="620" xr:uid="{00000000-0005-0000-0000-000040220000}"/>
    <cellStyle name="Moneda 12 8" xfId="621" xr:uid="{00000000-0005-0000-0000-000041220000}"/>
    <cellStyle name="Moneda 12 9" xfId="622" xr:uid="{00000000-0005-0000-0000-000042220000}"/>
    <cellStyle name="Moneda 13" xfId="623" xr:uid="{00000000-0005-0000-0000-000043220000}"/>
    <cellStyle name="Moneda 13 10" xfId="624" xr:uid="{00000000-0005-0000-0000-000044220000}"/>
    <cellStyle name="Moneda 13 2" xfId="625" xr:uid="{00000000-0005-0000-0000-000045220000}"/>
    <cellStyle name="Moneda 13 2 2" xfId="626" xr:uid="{00000000-0005-0000-0000-000046220000}"/>
    <cellStyle name="Moneda 13 2 2 2" xfId="627" xr:uid="{00000000-0005-0000-0000-000047220000}"/>
    <cellStyle name="Moneda 13 2 2 2 2" xfId="628" xr:uid="{00000000-0005-0000-0000-000048220000}"/>
    <cellStyle name="Moneda 13 2 2 2 2 2" xfId="629" xr:uid="{00000000-0005-0000-0000-000049220000}"/>
    <cellStyle name="Moneda 13 2 2 2 3" xfId="630" xr:uid="{00000000-0005-0000-0000-00004A220000}"/>
    <cellStyle name="Moneda 13 2 2 2 3 2" xfId="631" xr:uid="{00000000-0005-0000-0000-00004B220000}"/>
    <cellStyle name="Moneda 13 2 2 2 4" xfId="632" xr:uid="{00000000-0005-0000-0000-00004C220000}"/>
    <cellStyle name="Moneda 13 2 2 2 4 2" xfId="633" xr:uid="{00000000-0005-0000-0000-00004D220000}"/>
    <cellStyle name="Moneda 13 2 2 2 5" xfId="634" xr:uid="{00000000-0005-0000-0000-00004E220000}"/>
    <cellStyle name="Moneda 13 2 2 3" xfId="635" xr:uid="{00000000-0005-0000-0000-00004F220000}"/>
    <cellStyle name="Moneda 13 2 2 3 2" xfId="636" xr:uid="{00000000-0005-0000-0000-000050220000}"/>
    <cellStyle name="Moneda 13 2 2 4" xfId="637" xr:uid="{00000000-0005-0000-0000-000051220000}"/>
    <cellStyle name="Moneda 13 2 2 4 2" xfId="638" xr:uid="{00000000-0005-0000-0000-000052220000}"/>
    <cellStyle name="Moneda 13 2 2 5" xfId="639" xr:uid="{00000000-0005-0000-0000-000053220000}"/>
    <cellStyle name="Moneda 13 2 2 5 2" xfId="640" xr:uid="{00000000-0005-0000-0000-000054220000}"/>
    <cellStyle name="Moneda 13 2 2 6" xfId="641" xr:uid="{00000000-0005-0000-0000-000055220000}"/>
    <cellStyle name="Moneda 13 2 3" xfId="642" xr:uid="{00000000-0005-0000-0000-000056220000}"/>
    <cellStyle name="Moneda 13 2 3 2" xfId="643" xr:uid="{00000000-0005-0000-0000-000057220000}"/>
    <cellStyle name="Moneda 13 2 3 2 2" xfId="644" xr:uid="{00000000-0005-0000-0000-000058220000}"/>
    <cellStyle name="Moneda 13 2 3 3" xfId="645" xr:uid="{00000000-0005-0000-0000-000059220000}"/>
    <cellStyle name="Moneda 13 2 3 3 2" xfId="646" xr:uid="{00000000-0005-0000-0000-00005A220000}"/>
    <cellStyle name="Moneda 13 2 3 4" xfId="647" xr:uid="{00000000-0005-0000-0000-00005B220000}"/>
    <cellStyle name="Moneda 13 2 3 4 2" xfId="648" xr:uid="{00000000-0005-0000-0000-00005C220000}"/>
    <cellStyle name="Moneda 13 2 3 5" xfId="649" xr:uid="{00000000-0005-0000-0000-00005D220000}"/>
    <cellStyle name="Moneda 13 2 4" xfId="650" xr:uid="{00000000-0005-0000-0000-00005E220000}"/>
    <cellStyle name="Moneda 13 2 4 2" xfId="651" xr:uid="{00000000-0005-0000-0000-00005F220000}"/>
    <cellStyle name="Moneda 13 2 5" xfId="652" xr:uid="{00000000-0005-0000-0000-000060220000}"/>
    <cellStyle name="Moneda 13 2 5 2" xfId="653" xr:uid="{00000000-0005-0000-0000-000061220000}"/>
    <cellStyle name="Moneda 13 2 6" xfId="654" xr:uid="{00000000-0005-0000-0000-000062220000}"/>
    <cellStyle name="Moneda 13 2 6 2" xfId="655" xr:uid="{00000000-0005-0000-0000-000063220000}"/>
    <cellStyle name="Moneda 13 2 7" xfId="656" xr:uid="{00000000-0005-0000-0000-000064220000}"/>
    <cellStyle name="Moneda 13 2 8" xfId="657" xr:uid="{00000000-0005-0000-0000-000065220000}"/>
    <cellStyle name="Moneda 13 3" xfId="658" xr:uid="{00000000-0005-0000-0000-000066220000}"/>
    <cellStyle name="Moneda 13 3 2" xfId="659" xr:uid="{00000000-0005-0000-0000-000067220000}"/>
    <cellStyle name="Moneda 13 3 2 2" xfId="660" xr:uid="{00000000-0005-0000-0000-000068220000}"/>
    <cellStyle name="Moneda 13 3 2 2 2" xfId="661" xr:uid="{00000000-0005-0000-0000-000069220000}"/>
    <cellStyle name="Moneda 13 3 2 3" xfId="662" xr:uid="{00000000-0005-0000-0000-00006A220000}"/>
    <cellStyle name="Moneda 13 3 2 3 2" xfId="663" xr:uid="{00000000-0005-0000-0000-00006B220000}"/>
    <cellStyle name="Moneda 13 3 2 4" xfId="664" xr:uid="{00000000-0005-0000-0000-00006C220000}"/>
    <cellStyle name="Moneda 13 3 2 4 2" xfId="665" xr:uid="{00000000-0005-0000-0000-00006D220000}"/>
    <cellStyle name="Moneda 13 3 2 5" xfId="666" xr:uid="{00000000-0005-0000-0000-00006E220000}"/>
    <cellStyle name="Moneda 13 3 3" xfId="667" xr:uid="{00000000-0005-0000-0000-00006F220000}"/>
    <cellStyle name="Moneda 13 3 3 2" xfId="668" xr:uid="{00000000-0005-0000-0000-000070220000}"/>
    <cellStyle name="Moneda 13 3 4" xfId="669" xr:uid="{00000000-0005-0000-0000-000071220000}"/>
    <cellStyle name="Moneda 13 3 4 2" xfId="670" xr:uid="{00000000-0005-0000-0000-000072220000}"/>
    <cellStyle name="Moneda 13 3 5" xfId="671" xr:uid="{00000000-0005-0000-0000-000073220000}"/>
    <cellStyle name="Moneda 13 3 5 2" xfId="672" xr:uid="{00000000-0005-0000-0000-000074220000}"/>
    <cellStyle name="Moneda 13 3 6" xfId="673" xr:uid="{00000000-0005-0000-0000-000075220000}"/>
    <cellStyle name="Moneda 13 4" xfId="674" xr:uid="{00000000-0005-0000-0000-000076220000}"/>
    <cellStyle name="Moneda 13 4 2" xfId="675" xr:uid="{00000000-0005-0000-0000-000077220000}"/>
    <cellStyle name="Moneda 13 4 2 2" xfId="676" xr:uid="{00000000-0005-0000-0000-000078220000}"/>
    <cellStyle name="Moneda 13 4 3" xfId="677" xr:uid="{00000000-0005-0000-0000-000079220000}"/>
    <cellStyle name="Moneda 13 4 3 2" xfId="678" xr:uid="{00000000-0005-0000-0000-00007A220000}"/>
    <cellStyle name="Moneda 13 4 4" xfId="679" xr:uid="{00000000-0005-0000-0000-00007B220000}"/>
    <cellStyle name="Moneda 13 4 4 2" xfId="680" xr:uid="{00000000-0005-0000-0000-00007C220000}"/>
    <cellStyle name="Moneda 13 4 5" xfId="681" xr:uid="{00000000-0005-0000-0000-00007D220000}"/>
    <cellStyle name="Moneda 13 5" xfId="682" xr:uid="{00000000-0005-0000-0000-00007E220000}"/>
    <cellStyle name="Moneda 13 5 2" xfId="683" xr:uid="{00000000-0005-0000-0000-00007F220000}"/>
    <cellStyle name="Moneda 13 5 2 2" xfId="684" xr:uid="{00000000-0005-0000-0000-000080220000}"/>
    <cellStyle name="Moneda 13 5 3" xfId="685" xr:uid="{00000000-0005-0000-0000-000081220000}"/>
    <cellStyle name="Moneda 13 5 3 2" xfId="686" xr:uid="{00000000-0005-0000-0000-000082220000}"/>
    <cellStyle name="Moneda 13 5 4" xfId="687" xr:uid="{00000000-0005-0000-0000-000083220000}"/>
    <cellStyle name="Moneda 13 5 4 2" xfId="688" xr:uid="{00000000-0005-0000-0000-000084220000}"/>
    <cellStyle name="Moneda 13 5 5" xfId="689" xr:uid="{00000000-0005-0000-0000-000085220000}"/>
    <cellStyle name="Moneda 13 6" xfId="690" xr:uid="{00000000-0005-0000-0000-000086220000}"/>
    <cellStyle name="Moneda 13 6 2" xfId="691" xr:uid="{00000000-0005-0000-0000-000087220000}"/>
    <cellStyle name="Moneda 13 7" xfId="692" xr:uid="{00000000-0005-0000-0000-000088220000}"/>
    <cellStyle name="Moneda 13 7 2" xfId="693" xr:uid="{00000000-0005-0000-0000-000089220000}"/>
    <cellStyle name="Moneda 13 8" xfId="694" xr:uid="{00000000-0005-0000-0000-00008A220000}"/>
    <cellStyle name="Moneda 13 8 2" xfId="695" xr:uid="{00000000-0005-0000-0000-00008B220000}"/>
    <cellStyle name="Moneda 13 9" xfId="696" xr:uid="{00000000-0005-0000-0000-00008C220000}"/>
    <cellStyle name="Moneda 14" xfId="697" xr:uid="{00000000-0005-0000-0000-00008D220000}"/>
    <cellStyle name="Moneda 14 2" xfId="698" xr:uid="{00000000-0005-0000-0000-00008E220000}"/>
    <cellStyle name="Moneda 14 2 2" xfId="699" xr:uid="{00000000-0005-0000-0000-00008F220000}"/>
    <cellStyle name="Moneda 14 2 2 2" xfId="700" xr:uid="{00000000-0005-0000-0000-000090220000}"/>
    <cellStyle name="Moneda 14 2 2 2 2" xfId="701" xr:uid="{00000000-0005-0000-0000-000091220000}"/>
    <cellStyle name="Moneda 14 2 2 2 2 2" xfId="702" xr:uid="{00000000-0005-0000-0000-000092220000}"/>
    <cellStyle name="Moneda 14 2 2 2 3" xfId="703" xr:uid="{00000000-0005-0000-0000-000093220000}"/>
    <cellStyle name="Moneda 14 2 2 2 3 2" xfId="704" xr:uid="{00000000-0005-0000-0000-000094220000}"/>
    <cellStyle name="Moneda 14 2 2 2 4" xfId="705" xr:uid="{00000000-0005-0000-0000-000095220000}"/>
    <cellStyle name="Moneda 14 2 2 2 4 2" xfId="706" xr:uid="{00000000-0005-0000-0000-000096220000}"/>
    <cellStyle name="Moneda 14 2 2 2 5" xfId="707" xr:uid="{00000000-0005-0000-0000-000097220000}"/>
    <cellStyle name="Moneda 14 2 2 3" xfId="708" xr:uid="{00000000-0005-0000-0000-000098220000}"/>
    <cellStyle name="Moneda 14 2 2 3 2" xfId="709" xr:uid="{00000000-0005-0000-0000-000099220000}"/>
    <cellStyle name="Moneda 14 2 2 4" xfId="710" xr:uid="{00000000-0005-0000-0000-00009A220000}"/>
    <cellStyle name="Moneda 14 2 2 4 2" xfId="711" xr:uid="{00000000-0005-0000-0000-00009B220000}"/>
    <cellStyle name="Moneda 14 2 2 5" xfId="712" xr:uid="{00000000-0005-0000-0000-00009C220000}"/>
    <cellStyle name="Moneda 14 2 2 5 2" xfId="713" xr:uid="{00000000-0005-0000-0000-00009D220000}"/>
    <cellStyle name="Moneda 14 2 2 6" xfId="714" xr:uid="{00000000-0005-0000-0000-00009E220000}"/>
    <cellStyle name="Moneda 14 2 3" xfId="715" xr:uid="{00000000-0005-0000-0000-00009F220000}"/>
    <cellStyle name="Moneda 14 2 3 2" xfId="716" xr:uid="{00000000-0005-0000-0000-0000A0220000}"/>
    <cellStyle name="Moneda 14 2 3 2 2" xfId="717" xr:uid="{00000000-0005-0000-0000-0000A1220000}"/>
    <cellStyle name="Moneda 14 2 3 3" xfId="718" xr:uid="{00000000-0005-0000-0000-0000A2220000}"/>
    <cellStyle name="Moneda 14 2 3 3 2" xfId="719" xr:uid="{00000000-0005-0000-0000-0000A3220000}"/>
    <cellStyle name="Moneda 14 2 3 4" xfId="720" xr:uid="{00000000-0005-0000-0000-0000A4220000}"/>
    <cellStyle name="Moneda 14 2 3 4 2" xfId="721" xr:uid="{00000000-0005-0000-0000-0000A5220000}"/>
    <cellStyle name="Moneda 14 2 3 5" xfId="722" xr:uid="{00000000-0005-0000-0000-0000A6220000}"/>
    <cellStyle name="Moneda 14 2 4" xfId="723" xr:uid="{00000000-0005-0000-0000-0000A7220000}"/>
    <cellStyle name="Moneda 14 2 4 2" xfId="724" xr:uid="{00000000-0005-0000-0000-0000A8220000}"/>
    <cellStyle name="Moneda 14 2 5" xfId="725" xr:uid="{00000000-0005-0000-0000-0000A9220000}"/>
    <cellStyle name="Moneda 14 2 5 2" xfId="726" xr:uid="{00000000-0005-0000-0000-0000AA220000}"/>
    <cellStyle name="Moneda 14 2 6" xfId="727" xr:uid="{00000000-0005-0000-0000-0000AB220000}"/>
    <cellStyle name="Moneda 14 2 6 2" xfId="728" xr:uid="{00000000-0005-0000-0000-0000AC220000}"/>
    <cellStyle name="Moneda 14 2 7" xfId="729" xr:uid="{00000000-0005-0000-0000-0000AD220000}"/>
    <cellStyle name="Moneda 14 2 8" xfId="730" xr:uid="{00000000-0005-0000-0000-0000AE220000}"/>
    <cellStyle name="Moneda 14 3" xfId="731" xr:uid="{00000000-0005-0000-0000-0000AF220000}"/>
    <cellStyle name="Moneda 14 3 2" xfId="732" xr:uid="{00000000-0005-0000-0000-0000B0220000}"/>
    <cellStyle name="Moneda 14 3 2 2" xfId="733" xr:uid="{00000000-0005-0000-0000-0000B1220000}"/>
    <cellStyle name="Moneda 14 3 2 2 2" xfId="734" xr:uid="{00000000-0005-0000-0000-0000B2220000}"/>
    <cellStyle name="Moneda 14 3 2 3" xfId="735" xr:uid="{00000000-0005-0000-0000-0000B3220000}"/>
    <cellStyle name="Moneda 14 3 2 3 2" xfId="736" xr:uid="{00000000-0005-0000-0000-0000B4220000}"/>
    <cellStyle name="Moneda 14 3 2 4" xfId="737" xr:uid="{00000000-0005-0000-0000-0000B5220000}"/>
    <cellStyle name="Moneda 14 3 2 4 2" xfId="738" xr:uid="{00000000-0005-0000-0000-0000B6220000}"/>
    <cellStyle name="Moneda 14 3 2 5" xfId="739" xr:uid="{00000000-0005-0000-0000-0000B7220000}"/>
    <cellStyle name="Moneda 14 3 3" xfId="740" xr:uid="{00000000-0005-0000-0000-0000B8220000}"/>
    <cellStyle name="Moneda 14 3 3 2" xfId="741" xr:uid="{00000000-0005-0000-0000-0000B9220000}"/>
    <cellStyle name="Moneda 14 3 4" xfId="742" xr:uid="{00000000-0005-0000-0000-0000BA220000}"/>
    <cellStyle name="Moneda 14 3 4 2" xfId="743" xr:uid="{00000000-0005-0000-0000-0000BB220000}"/>
    <cellStyle name="Moneda 14 3 5" xfId="744" xr:uid="{00000000-0005-0000-0000-0000BC220000}"/>
    <cellStyle name="Moneda 14 3 5 2" xfId="745" xr:uid="{00000000-0005-0000-0000-0000BD220000}"/>
    <cellStyle name="Moneda 14 3 6" xfId="746" xr:uid="{00000000-0005-0000-0000-0000BE220000}"/>
    <cellStyle name="Moneda 14 4" xfId="747" xr:uid="{00000000-0005-0000-0000-0000BF220000}"/>
    <cellStyle name="Moneda 14 4 2" xfId="748" xr:uid="{00000000-0005-0000-0000-0000C0220000}"/>
    <cellStyle name="Moneda 14 4 2 2" xfId="749" xr:uid="{00000000-0005-0000-0000-0000C1220000}"/>
    <cellStyle name="Moneda 14 4 3" xfId="750" xr:uid="{00000000-0005-0000-0000-0000C2220000}"/>
    <cellStyle name="Moneda 14 4 3 2" xfId="751" xr:uid="{00000000-0005-0000-0000-0000C3220000}"/>
    <cellStyle name="Moneda 14 4 4" xfId="752" xr:uid="{00000000-0005-0000-0000-0000C4220000}"/>
    <cellStyle name="Moneda 14 4 4 2" xfId="753" xr:uid="{00000000-0005-0000-0000-0000C5220000}"/>
    <cellStyle name="Moneda 14 4 5" xfId="754" xr:uid="{00000000-0005-0000-0000-0000C6220000}"/>
    <cellStyle name="Moneda 14 5" xfId="755" xr:uid="{00000000-0005-0000-0000-0000C7220000}"/>
    <cellStyle name="Moneda 14 5 2" xfId="756" xr:uid="{00000000-0005-0000-0000-0000C8220000}"/>
    <cellStyle name="Moneda 14 6" xfId="757" xr:uid="{00000000-0005-0000-0000-0000C9220000}"/>
    <cellStyle name="Moneda 14 6 2" xfId="758" xr:uid="{00000000-0005-0000-0000-0000CA220000}"/>
    <cellStyle name="Moneda 14 7" xfId="759" xr:uid="{00000000-0005-0000-0000-0000CB220000}"/>
    <cellStyle name="Moneda 14 7 2" xfId="760" xr:uid="{00000000-0005-0000-0000-0000CC220000}"/>
    <cellStyle name="Moneda 14 8" xfId="761" xr:uid="{00000000-0005-0000-0000-0000CD220000}"/>
    <cellStyle name="Moneda 14 9" xfId="762" xr:uid="{00000000-0005-0000-0000-0000CE220000}"/>
    <cellStyle name="Moneda 15" xfId="763" xr:uid="{00000000-0005-0000-0000-0000CF220000}"/>
    <cellStyle name="Moneda 15 2" xfId="764" xr:uid="{00000000-0005-0000-0000-0000D0220000}"/>
    <cellStyle name="Moneda 15 2 2" xfId="765" xr:uid="{00000000-0005-0000-0000-0000D1220000}"/>
    <cellStyle name="Moneda 15 2 2 2" xfId="766" xr:uid="{00000000-0005-0000-0000-0000D2220000}"/>
    <cellStyle name="Moneda 15 2 2 2 2" xfId="767" xr:uid="{00000000-0005-0000-0000-0000D3220000}"/>
    <cellStyle name="Moneda 15 2 2 2 2 2" xfId="768" xr:uid="{00000000-0005-0000-0000-0000D4220000}"/>
    <cellStyle name="Moneda 15 2 2 2 3" xfId="769" xr:uid="{00000000-0005-0000-0000-0000D5220000}"/>
    <cellStyle name="Moneda 15 2 2 2 3 2" xfId="770" xr:uid="{00000000-0005-0000-0000-0000D6220000}"/>
    <cellStyle name="Moneda 15 2 2 2 4" xfId="771" xr:uid="{00000000-0005-0000-0000-0000D7220000}"/>
    <cellStyle name="Moneda 15 2 2 2 4 2" xfId="772" xr:uid="{00000000-0005-0000-0000-0000D8220000}"/>
    <cellStyle name="Moneda 15 2 2 2 5" xfId="773" xr:uid="{00000000-0005-0000-0000-0000D9220000}"/>
    <cellStyle name="Moneda 15 2 2 3" xfId="774" xr:uid="{00000000-0005-0000-0000-0000DA220000}"/>
    <cellStyle name="Moneda 15 2 2 3 2" xfId="775" xr:uid="{00000000-0005-0000-0000-0000DB220000}"/>
    <cellStyle name="Moneda 15 2 2 4" xfId="776" xr:uid="{00000000-0005-0000-0000-0000DC220000}"/>
    <cellStyle name="Moneda 15 2 2 4 2" xfId="777" xr:uid="{00000000-0005-0000-0000-0000DD220000}"/>
    <cellStyle name="Moneda 15 2 2 5" xfId="778" xr:uid="{00000000-0005-0000-0000-0000DE220000}"/>
    <cellStyle name="Moneda 15 2 2 5 2" xfId="779" xr:uid="{00000000-0005-0000-0000-0000DF220000}"/>
    <cellStyle name="Moneda 15 2 2 6" xfId="780" xr:uid="{00000000-0005-0000-0000-0000E0220000}"/>
    <cellStyle name="Moneda 15 2 3" xfId="781" xr:uid="{00000000-0005-0000-0000-0000E1220000}"/>
    <cellStyle name="Moneda 15 2 3 2" xfId="782" xr:uid="{00000000-0005-0000-0000-0000E2220000}"/>
    <cellStyle name="Moneda 15 2 3 2 2" xfId="783" xr:uid="{00000000-0005-0000-0000-0000E3220000}"/>
    <cellStyle name="Moneda 15 2 3 3" xfId="784" xr:uid="{00000000-0005-0000-0000-0000E4220000}"/>
    <cellStyle name="Moneda 15 2 3 3 2" xfId="785" xr:uid="{00000000-0005-0000-0000-0000E5220000}"/>
    <cellStyle name="Moneda 15 2 3 4" xfId="786" xr:uid="{00000000-0005-0000-0000-0000E6220000}"/>
    <cellStyle name="Moneda 15 2 3 4 2" xfId="787" xr:uid="{00000000-0005-0000-0000-0000E7220000}"/>
    <cellStyle name="Moneda 15 2 3 5" xfId="788" xr:uid="{00000000-0005-0000-0000-0000E8220000}"/>
    <cellStyle name="Moneda 15 2 4" xfId="789" xr:uid="{00000000-0005-0000-0000-0000E9220000}"/>
    <cellStyle name="Moneda 15 2 4 2" xfId="790" xr:uid="{00000000-0005-0000-0000-0000EA220000}"/>
    <cellStyle name="Moneda 15 2 5" xfId="791" xr:uid="{00000000-0005-0000-0000-0000EB220000}"/>
    <cellStyle name="Moneda 15 2 5 2" xfId="792" xr:uid="{00000000-0005-0000-0000-0000EC220000}"/>
    <cellStyle name="Moneda 15 2 6" xfId="793" xr:uid="{00000000-0005-0000-0000-0000ED220000}"/>
    <cellStyle name="Moneda 15 2 6 2" xfId="794" xr:uid="{00000000-0005-0000-0000-0000EE220000}"/>
    <cellStyle name="Moneda 15 2 7" xfId="795" xr:uid="{00000000-0005-0000-0000-0000EF220000}"/>
    <cellStyle name="Moneda 15 2 8" xfId="796" xr:uid="{00000000-0005-0000-0000-0000F0220000}"/>
    <cellStyle name="Moneda 15 3" xfId="797" xr:uid="{00000000-0005-0000-0000-0000F1220000}"/>
    <cellStyle name="Moneda 15 3 2" xfId="798" xr:uid="{00000000-0005-0000-0000-0000F2220000}"/>
    <cellStyle name="Moneda 15 3 2 2" xfId="799" xr:uid="{00000000-0005-0000-0000-0000F3220000}"/>
    <cellStyle name="Moneda 15 3 2 2 2" xfId="800" xr:uid="{00000000-0005-0000-0000-0000F4220000}"/>
    <cellStyle name="Moneda 15 3 2 3" xfId="801" xr:uid="{00000000-0005-0000-0000-0000F5220000}"/>
    <cellStyle name="Moneda 15 3 2 3 2" xfId="802" xr:uid="{00000000-0005-0000-0000-0000F6220000}"/>
    <cellStyle name="Moneda 15 3 2 4" xfId="803" xr:uid="{00000000-0005-0000-0000-0000F7220000}"/>
    <cellStyle name="Moneda 15 3 2 4 2" xfId="804" xr:uid="{00000000-0005-0000-0000-0000F8220000}"/>
    <cellStyle name="Moneda 15 3 2 5" xfId="805" xr:uid="{00000000-0005-0000-0000-0000F9220000}"/>
    <cellStyle name="Moneda 15 3 3" xfId="806" xr:uid="{00000000-0005-0000-0000-0000FA220000}"/>
    <cellStyle name="Moneda 15 3 3 2" xfId="807" xr:uid="{00000000-0005-0000-0000-0000FB220000}"/>
    <cellStyle name="Moneda 15 3 4" xfId="808" xr:uid="{00000000-0005-0000-0000-0000FC220000}"/>
    <cellStyle name="Moneda 15 3 4 2" xfId="809" xr:uid="{00000000-0005-0000-0000-0000FD220000}"/>
    <cellStyle name="Moneda 15 3 5" xfId="810" xr:uid="{00000000-0005-0000-0000-0000FE220000}"/>
    <cellStyle name="Moneda 15 3 5 2" xfId="811" xr:uid="{00000000-0005-0000-0000-0000FF220000}"/>
    <cellStyle name="Moneda 15 3 6" xfId="812" xr:uid="{00000000-0005-0000-0000-000000230000}"/>
    <cellStyle name="Moneda 15 4" xfId="813" xr:uid="{00000000-0005-0000-0000-000001230000}"/>
    <cellStyle name="Moneda 15 4 2" xfId="814" xr:uid="{00000000-0005-0000-0000-000002230000}"/>
    <cellStyle name="Moneda 15 4 2 2" xfId="815" xr:uid="{00000000-0005-0000-0000-000003230000}"/>
    <cellStyle name="Moneda 15 4 3" xfId="816" xr:uid="{00000000-0005-0000-0000-000004230000}"/>
    <cellStyle name="Moneda 15 4 3 2" xfId="817" xr:uid="{00000000-0005-0000-0000-000005230000}"/>
    <cellStyle name="Moneda 15 4 4" xfId="818" xr:uid="{00000000-0005-0000-0000-000006230000}"/>
    <cellStyle name="Moneda 15 4 4 2" xfId="819" xr:uid="{00000000-0005-0000-0000-000007230000}"/>
    <cellStyle name="Moneda 15 4 5" xfId="820" xr:uid="{00000000-0005-0000-0000-000008230000}"/>
    <cellStyle name="Moneda 15 5" xfId="821" xr:uid="{00000000-0005-0000-0000-000009230000}"/>
    <cellStyle name="Moneda 15 5 2" xfId="822" xr:uid="{00000000-0005-0000-0000-00000A230000}"/>
    <cellStyle name="Moneda 15 6" xfId="823" xr:uid="{00000000-0005-0000-0000-00000B230000}"/>
    <cellStyle name="Moneda 15 6 2" xfId="824" xr:uid="{00000000-0005-0000-0000-00000C230000}"/>
    <cellStyle name="Moneda 15 7" xfId="825" xr:uid="{00000000-0005-0000-0000-00000D230000}"/>
    <cellStyle name="Moneda 15 7 2" xfId="826" xr:uid="{00000000-0005-0000-0000-00000E230000}"/>
    <cellStyle name="Moneda 15 8" xfId="827" xr:uid="{00000000-0005-0000-0000-00000F230000}"/>
    <cellStyle name="Moneda 15 9" xfId="828" xr:uid="{00000000-0005-0000-0000-000010230000}"/>
    <cellStyle name="Moneda 16" xfId="829" xr:uid="{00000000-0005-0000-0000-000011230000}"/>
    <cellStyle name="Moneda 16 2" xfId="830" xr:uid="{00000000-0005-0000-0000-000012230000}"/>
    <cellStyle name="Moneda 16 2 2" xfId="831" xr:uid="{00000000-0005-0000-0000-000013230000}"/>
    <cellStyle name="Moneda 16 2 2 2" xfId="832" xr:uid="{00000000-0005-0000-0000-000014230000}"/>
    <cellStyle name="Moneda 16 2 2 2 2" xfId="833" xr:uid="{00000000-0005-0000-0000-000015230000}"/>
    <cellStyle name="Moneda 16 2 2 3" xfId="834" xr:uid="{00000000-0005-0000-0000-000016230000}"/>
    <cellStyle name="Moneda 16 2 2 3 2" xfId="835" xr:uid="{00000000-0005-0000-0000-000017230000}"/>
    <cellStyle name="Moneda 16 2 2 4" xfId="836" xr:uid="{00000000-0005-0000-0000-000018230000}"/>
    <cellStyle name="Moneda 16 2 2 4 2" xfId="837" xr:uid="{00000000-0005-0000-0000-000019230000}"/>
    <cellStyle name="Moneda 16 2 2 5" xfId="838" xr:uid="{00000000-0005-0000-0000-00001A230000}"/>
    <cellStyle name="Moneda 16 2 3" xfId="839" xr:uid="{00000000-0005-0000-0000-00001B230000}"/>
    <cellStyle name="Moneda 16 2 3 2" xfId="840" xr:uid="{00000000-0005-0000-0000-00001C230000}"/>
    <cellStyle name="Moneda 16 2 4" xfId="841" xr:uid="{00000000-0005-0000-0000-00001D230000}"/>
    <cellStyle name="Moneda 16 2 4 2" xfId="842" xr:uid="{00000000-0005-0000-0000-00001E230000}"/>
    <cellStyle name="Moneda 16 2 5" xfId="843" xr:uid="{00000000-0005-0000-0000-00001F230000}"/>
    <cellStyle name="Moneda 16 2 5 2" xfId="844" xr:uid="{00000000-0005-0000-0000-000020230000}"/>
    <cellStyle name="Moneda 16 2 6" xfId="845" xr:uid="{00000000-0005-0000-0000-000021230000}"/>
    <cellStyle name="Moneda 16 2 7" xfId="846" xr:uid="{00000000-0005-0000-0000-000022230000}"/>
    <cellStyle name="Moneda 16 3" xfId="847" xr:uid="{00000000-0005-0000-0000-000023230000}"/>
    <cellStyle name="Moneda 16 3 2" xfId="848" xr:uid="{00000000-0005-0000-0000-000024230000}"/>
    <cellStyle name="Moneda 16 3 2 2" xfId="849" xr:uid="{00000000-0005-0000-0000-000025230000}"/>
    <cellStyle name="Moneda 16 3 3" xfId="850" xr:uid="{00000000-0005-0000-0000-000026230000}"/>
    <cellStyle name="Moneda 16 3 3 2" xfId="851" xr:uid="{00000000-0005-0000-0000-000027230000}"/>
    <cellStyle name="Moneda 16 3 4" xfId="852" xr:uid="{00000000-0005-0000-0000-000028230000}"/>
    <cellStyle name="Moneda 16 3 4 2" xfId="853" xr:uid="{00000000-0005-0000-0000-000029230000}"/>
    <cellStyle name="Moneda 16 3 5" xfId="854" xr:uid="{00000000-0005-0000-0000-00002A230000}"/>
    <cellStyle name="Moneda 16 4" xfId="855" xr:uid="{00000000-0005-0000-0000-00002B230000}"/>
    <cellStyle name="Moneda 16 4 2" xfId="856" xr:uid="{00000000-0005-0000-0000-00002C230000}"/>
    <cellStyle name="Moneda 16 5" xfId="857" xr:uid="{00000000-0005-0000-0000-00002D230000}"/>
    <cellStyle name="Moneda 16 5 2" xfId="858" xr:uid="{00000000-0005-0000-0000-00002E230000}"/>
    <cellStyle name="Moneda 16 6" xfId="859" xr:uid="{00000000-0005-0000-0000-00002F230000}"/>
    <cellStyle name="Moneda 16 6 2" xfId="860" xr:uid="{00000000-0005-0000-0000-000030230000}"/>
    <cellStyle name="Moneda 16 7" xfId="861" xr:uid="{00000000-0005-0000-0000-000031230000}"/>
    <cellStyle name="Moneda 16 8" xfId="862" xr:uid="{00000000-0005-0000-0000-000032230000}"/>
    <cellStyle name="Moneda 17" xfId="863" xr:uid="{00000000-0005-0000-0000-000033230000}"/>
    <cellStyle name="Moneda 17 2" xfId="864" xr:uid="{00000000-0005-0000-0000-000034230000}"/>
    <cellStyle name="Moneda 17 2 2" xfId="865" xr:uid="{00000000-0005-0000-0000-000035230000}"/>
    <cellStyle name="Moneda 17 2 2 2" xfId="866" xr:uid="{00000000-0005-0000-0000-000036230000}"/>
    <cellStyle name="Moneda 17 2 2 2 2" xfId="867" xr:uid="{00000000-0005-0000-0000-000037230000}"/>
    <cellStyle name="Moneda 17 2 2 3" xfId="868" xr:uid="{00000000-0005-0000-0000-000038230000}"/>
    <cellStyle name="Moneda 17 2 2 3 2" xfId="869" xr:uid="{00000000-0005-0000-0000-000039230000}"/>
    <cellStyle name="Moneda 17 2 2 4" xfId="870" xr:uid="{00000000-0005-0000-0000-00003A230000}"/>
    <cellStyle name="Moneda 17 2 2 4 2" xfId="871" xr:uid="{00000000-0005-0000-0000-00003B230000}"/>
    <cellStyle name="Moneda 17 2 2 5" xfId="872" xr:uid="{00000000-0005-0000-0000-00003C230000}"/>
    <cellStyle name="Moneda 17 2 3" xfId="873" xr:uid="{00000000-0005-0000-0000-00003D230000}"/>
    <cellStyle name="Moneda 17 2 3 2" xfId="874" xr:uid="{00000000-0005-0000-0000-00003E230000}"/>
    <cellStyle name="Moneda 17 2 4" xfId="875" xr:uid="{00000000-0005-0000-0000-00003F230000}"/>
    <cellStyle name="Moneda 17 2 4 2" xfId="876" xr:uid="{00000000-0005-0000-0000-000040230000}"/>
    <cellStyle name="Moneda 17 2 5" xfId="877" xr:uid="{00000000-0005-0000-0000-000041230000}"/>
    <cellStyle name="Moneda 17 2 5 2" xfId="878" xr:uid="{00000000-0005-0000-0000-000042230000}"/>
    <cellStyle name="Moneda 17 2 6" xfId="879" xr:uid="{00000000-0005-0000-0000-000043230000}"/>
    <cellStyle name="Moneda 17 2 7" xfId="880" xr:uid="{00000000-0005-0000-0000-000044230000}"/>
    <cellStyle name="Moneda 17 3" xfId="881" xr:uid="{00000000-0005-0000-0000-000045230000}"/>
    <cellStyle name="Moneda 17 3 2" xfId="882" xr:uid="{00000000-0005-0000-0000-000046230000}"/>
    <cellStyle name="Moneda 17 3 2 2" xfId="883" xr:uid="{00000000-0005-0000-0000-000047230000}"/>
    <cellStyle name="Moneda 17 3 3" xfId="884" xr:uid="{00000000-0005-0000-0000-000048230000}"/>
    <cellStyle name="Moneda 17 3 3 2" xfId="885" xr:uid="{00000000-0005-0000-0000-000049230000}"/>
    <cellStyle name="Moneda 17 3 4" xfId="886" xr:uid="{00000000-0005-0000-0000-00004A230000}"/>
    <cellStyle name="Moneda 17 3 4 2" xfId="887" xr:uid="{00000000-0005-0000-0000-00004B230000}"/>
    <cellStyle name="Moneda 17 3 5" xfId="888" xr:uid="{00000000-0005-0000-0000-00004C230000}"/>
    <cellStyle name="Moneda 17 4" xfId="889" xr:uid="{00000000-0005-0000-0000-00004D230000}"/>
    <cellStyle name="Moneda 17 4 2" xfId="890" xr:uid="{00000000-0005-0000-0000-00004E230000}"/>
    <cellStyle name="Moneda 17 5" xfId="891" xr:uid="{00000000-0005-0000-0000-00004F230000}"/>
    <cellStyle name="Moneda 17 5 2" xfId="892" xr:uid="{00000000-0005-0000-0000-000050230000}"/>
    <cellStyle name="Moneda 17 6" xfId="893" xr:uid="{00000000-0005-0000-0000-000051230000}"/>
    <cellStyle name="Moneda 17 6 2" xfId="894" xr:uid="{00000000-0005-0000-0000-000052230000}"/>
    <cellStyle name="Moneda 17 7" xfId="895" xr:uid="{00000000-0005-0000-0000-000053230000}"/>
    <cellStyle name="Moneda 17 8" xfId="896" xr:uid="{00000000-0005-0000-0000-000054230000}"/>
    <cellStyle name="Moneda 18" xfId="897" xr:uid="{00000000-0005-0000-0000-000055230000}"/>
    <cellStyle name="Moneda 18 2" xfId="898" xr:uid="{00000000-0005-0000-0000-000056230000}"/>
    <cellStyle name="Moneda 18 2 2" xfId="899" xr:uid="{00000000-0005-0000-0000-000057230000}"/>
    <cellStyle name="Moneda 18 2 2 2" xfId="900" xr:uid="{00000000-0005-0000-0000-000058230000}"/>
    <cellStyle name="Moneda 18 2 2 2 2" xfId="901" xr:uid="{00000000-0005-0000-0000-000059230000}"/>
    <cellStyle name="Moneda 18 2 2 3" xfId="902" xr:uid="{00000000-0005-0000-0000-00005A230000}"/>
    <cellStyle name="Moneda 18 2 2 3 2" xfId="903" xr:uid="{00000000-0005-0000-0000-00005B230000}"/>
    <cellStyle name="Moneda 18 2 2 4" xfId="904" xr:uid="{00000000-0005-0000-0000-00005C230000}"/>
    <cellStyle name="Moneda 18 2 2 4 2" xfId="905" xr:uid="{00000000-0005-0000-0000-00005D230000}"/>
    <cellStyle name="Moneda 18 2 2 5" xfId="906" xr:uid="{00000000-0005-0000-0000-00005E230000}"/>
    <cellStyle name="Moneda 18 2 3" xfId="907" xr:uid="{00000000-0005-0000-0000-00005F230000}"/>
    <cellStyle name="Moneda 18 2 3 2" xfId="908" xr:uid="{00000000-0005-0000-0000-000060230000}"/>
    <cellStyle name="Moneda 18 2 4" xfId="909" xr:uid="{00000000-0005-0000-0000-000061230000}"/>
    <cellStyle name="Moneda 18 2 4 2" xfId="910" xr:uid="{00000000-0005-0000-0000-000062230000}"/>
    <cellStyle name="Moneda 18 2 5" xfId="911" xr:uid="{00000000-0005-0000-0000-000063230000}"/>
    <cellStyle name="Moneda 18 2 5 2" xfId="912" xr:uid="{00000000-0005-0000-0000-000064230000}"/>
    <cellStyle name="Moneda 18 2 6" xfId="913" xr:uid="{00000000-0005-0000-0000-000065230000}"/>
    <cellStyle name="Moneda 18 2 7" xfId="914" xr:uid="{00000000-0005-0000-0000-000066230000}"/>
    <cellStyle name="Moneda 18 3" xfId="915" xr:uid="{00000000-0005-0000-0000-000067230000}"/>
    <cellStyle name="Moneda 18 3 2" xfId="916" xr:uid="{00000000-0005-0000-0000-000068230000}"/>
    <cellStyle name="Moneda 18 3 2 2" xfId="917" xr:uid="{00000000-0005-0000-0000-000069230000}"/>
    <cellStyle name="Moneda 18 3 3" xfId="918" xr:uid="{00000000-0005-0000-0000-00006A230000}"/>
    <cellStyle name="Moneda 18 3 3 2" xfId="919" xr:uid="{00000000-0005-0000-0000-00006B230000}"/>
    <cellStyle name="Moneda 18 3 4" xfId="920" xr:uid="{00000000-0005-0000-0000-00006C230000}"/>
    <cellStyle name="Moneda 18 3 4 2" xfId="921" xr:uid="{00000000-0005-0000-0000-00006D230000}"/>
    <cellStyle name="Moneda 18 3 5" xfId="922" xr:uid="{00000000-0005-0000-0000-00006E230000}"/>
    <cellStyle name="Moneda 18 4" xfId="923" xr:uid="{00000000-0005-0000-0000-00006F230000}"/>
    <cellStyle name="Moneda 18 4 2" xfId="924" xr:uid="{00000000-0005-0000-0000-000070230000}"/>
    <cellStyle name="Moneda 18 5" xfId="925" xr:uid="{00000000-0005-0000-0000-000071230000}"/>
    <cellStyle name="Moneda 18 5 2" xfId="926" xr:uid="{00000000-0005-0000-0000-000072230000}"/>
    <cellStyle name="Moneda 18 6" xfId="927" xr:uid="{00000000-0005-0000-0000-000073230000}"/>
    <cellStyle name="Moneda 18 6 2" xfId="928" xr:uid="{00000000-0005-0000-0000-000074230000}"/>
    <cellStyle name="Moneda 18 7" xfId="929" xr:uid="{00000000-0005-0000-0000-000075230000}"/>
    <cellStyle name="Moneda 18 8" xfId="930" xr:uid="{00000000-0005-0000-0000-000076230000}"/>
    <cellStyle name="Moneda 19" xfId="931" xr:uid="{00000000-0005-0000-0000-000077230000}"/>
    <cellStyle name="Moneda 19 2" xfId="932" xr:uid="{00000000-0005-0000-0000-000078230000}"/>
    <cellStyle name="Moneda 19 2 2" xfId="933" xr:uid="{00000000-0005-0000-0000-000079230000}"/>
    <cellStyle name="Moneda 19 2 2 2" xfId="934" xr:uid="{00000000-0005-0000-0000-00007A230000}"/>
    <cellStyle name="Moneda 19 2 2 2 2" xfId="935" xr:uid="{00000000-0005-0000-0000-00007B230000}"/>
    <cellStyle name="Moneda 19 2 2 3" xfId="936" xr:uid="{00000000-0005-0000-0000-00007C230000}"/>
    <cellStyle name="Moneda 19 2 2 3 2" xfId="937" xr:uid="{00000000-0005-0000-0000-00007D230000}"/>
    <cellStyle name="Moneda 19 2 2 4" xfId="938" xr:uid="{00000000-0005-0000-0000-00007E230000}"/>
    <cellStyle name="Moneda 19 2 2 4 2" xfId="939" xr:uid="{00000000-0005-0000-0000-00007F230000}"/>
    <cellStyle name="Moneda 19 2 2 5" xfId="940" xr:uid="{00000000-0005-0000-0000-000080230000}"/>
    <cellStyle name="Moneda 19 2 3" xfId="941" xr:uid="{00000000-0005-0000-0000-000081230000}"/>
    <cellStyle name="Moneda 19 2 3 2" xfId="942" xr:uid="{00000000-0005-0000-0000-000082230000}"/>
    <cellStyle name="Moneda 19 2 4" xfId="943" xr:uid="{00000000-0005-0000-0000-000083230000}"/>
    <cellStyle name="Moneda 19 2 4 2" xfId="944" xr:uid="{00000000-0005-0000-0000-000084230000}"/>
    <cellStyle name="Moneda 19 2 5" xfId="945" xr:uid="{00000000-0005-0000-0000-000085230000}"/>
    <cellStyle name="Moneda 19 2 5 2" xfId="946" xr:uid="{00000000-0005-0000-0000-000086230000}"/>
    <cellStyle name="Moneda 19 2 6" xfId="947" xr:uid="{00000000-0005-0000-0000-000087230000}"/>
    <cellStyle name="Moneda 19 2 7" xfId="948" xr:uid="{00000000-0005-0000-0000-000088230000}"/>
    <cellStyle name="Moneda 19 3" xfId="949" xr:uid="{00000000-0005-0000-0000-000089230000}"/>
    <cellStyle name="Moneda 19 3 2" xfId="950" xr:uid="{00000000-0005-0000-0000-00008A230000}"/>
    <cellStyle name="Moneda 19 3 2 2" xfId="951" xr:uid="{00000000-0005-0000-0000-00008B230000}"/>
    <cellStyle name="Moneda 19 3 3" xfId="952" xr:uid="{00000000-0005-0000-0000-00008C230000}"/>
    <cellStyle name="Moneda 19 3 3 2" xfId="953" xr:uid="{00000000-0005-0000-0000-00008D230000}"/>
    <cellStyle name="Moneda 19 3 4" xfId="954" xr:uid="{00000000-0005-0000-0000-00008E230000}"/>
    <cellStyle name="Moneda 19 3 4 2" xfId="955" xr:uid="{00000000-0005-0000-0000-00008F230000}"/>
    <cellStyle name="Moneda 19 3 5" xfId="956" xr:uid="{00000000-0005-0000-0000-000090230000}"/>
    <cellStyle name="Moneda 19 4" xfId="957" xr:uid="{00000000-0005-0000-0000-000091230000}"/>
    <cellStyle name="Moneda 19 4 2" xfId="958" xr:uid="{00000000-0005-0000-0000-000092230000}"/>
    <cellStyle name="Moneda 19 5" xfId="959" xr:uid="{00000000-0005-0000-0000-000093230000}"/>
    <cellStyle name="Moneda 19 5 2" xfId="960" xr:uid="{00000000-0005-0000-0000-000094230000}"/>
    <cellStyle name="Moneda 19 6" xfId="961" xr:uid="{00000000-0005-0000-0000-000095230000}"/>
    <cellStyle name="Moneda 19 6 2" xfId="962" xr:uid="{00000000-0005-0000-0000-000096230000}"/>
    <cellStyle name="Moneda 19 7" xfId="963" xr:uid="{00000000-0005-0000-0000-000097230000}"/>
    <cellStyle name="Moneda 19 8" xfId="964" xr:uid="{00000000-0005-0000-0000-000098230000}"/>
    <cellStyle name="Moneda 2" xfId="10" xr:uid="{00000000-0005-0000-0000-000099230000}"/>
    <cellStyle name="Moneda 2 2" xfId="11" xr:uid="{00000000-0005-0000-0000-00009A230000}"/>
    <cellStyle name="Moneda 2 2 2" xfId="12" xr:uid="{00000000-0005-0000-0000-00009B230000}"/>
    <cellStyle name="Moneda 2 2 3" xfId="965" xr:uid="{00000000-0005-0000-0000-00009C230000}"/>
    <cellStyle name="Moneda 2 2 3 2" xfId="966" xr:uid="{00000000-0005-0000-0000-00009D230000}"/>
    <cellStyle name="Moneda 2 3" xfId="13" xr:uid="{00000000-0005-0000-0000-00009E230000}"/>
    <cellStyle name="Moneda 2 3 10" xfId="967" xr:uid="{00000000-0005-0000-0000-00009F230000}"/>
    <cellStyle name="Moneda 2 3 10 2" xfId="968" xr:uid="{00000000-0005-0000-0000-0000A0230000}"/>
    <cellStyle name="Moneda 2 3 10 2 2" xfId="969" xr:uid="{00000000-0005-0000-0000-0000A1230000}"/>
    <cellStyle name="Moneda 2 3 10 3" xfId="970" xr:uid="{00000000-0005-0000-0000-0000A2230000}"/>
    <cellStyle name="Moneda 2 3 11" xfId="971" xr:uid="{00000000-0005-0000-0000-0000A3230000}"/>
    <cellStyle name="Moneda 2 3 11 2" xfId="972" xr:uid="{00000000-0005-0000-0000-0000A4230000}"/>
    <cellStyle name="Moneda 2 3 11 3" xfId="973" xr:uid="{00000000-0005-0000-0000-0000A5230000}"/>
    <cellStyle name="Moneda 2 3 12" xfId="974" xr:uid="{00000000-0005-0000-0000-0000A6230000}"/>
    <cellStyle name="Moneda 2 3 2" xfId="975" xr:uid="{00000000-0005-0000-0000-0000A7230000}"/>
    <cellStyle name="Moneda 2 3 2 10" xfId="976" xr:uid="{00000000-0005-0000-0000-0000A8230000}"/>
    <cellStyle name="Moneda 2 3 2 11" xfId="977" xr:uid="{00000000-0005-0000-0000-0000A9230000}"/>
    <cellStyle name="Moneda 2 3 2 2" xfId="978" xr:uid="{00000000-0005-0000-0000-0000AA230000}"/>
    <cellStyle name="Moneda 2 3 2 2 2" xfId="979" xr:uid="{00000000-0005-0000-0000-0000AB230000}"/>
    <cellStyle name="Moneda 2 3 2 2 2 2" xfId="980" xr:uid="{00000000-0005-0000-0000-0000AC230000}"/>
    <cellStyle name="Moneda 2 3 2 2 2 2 2" xfId="981" xr:uid="{00000000-0005-0000-0000-0000AD230000}"/>
    <cellStyle name="Moneda 2 3 2 2 2 2 2 2" xfId="982" xr:uid="{00000000-0005-0000-0000-0000AE230000}"/>
    <cellStyle name="Moneda 2 3 2 2 2 2 2 2 2" xfId="983" xr:uid="{00000000-0005-0000-0000-0000AF230000}"/>
    <cellStyle name="Moneda 2 3 2 2 2 2 2 3" xfId="984" xr:uid="{00000000-0005-0000-0000-0000B0230000}"/>
    <cellStyle name="Moneda 2 3 2 2 2 2 3" xfId="985" xr:uid="{00000000-0005-0000-0000-0000B1230000}"/>
    <cellStyle name="Moneda 2 3 2 2 2 2 3 2" xfId="986" xr:uid="{00000000-0005-0000-0000-0000B2230000}"/>
    <cellStyle name="Moneda 2 3 2 2 2 2 3 3" xfId="987" xr:uid="{00000000-0005-0000-0000-0000B3230000}"/>
    <cellStyle name="Moneda 2 3 2 2 2 2 4" xfId="988" xr:uid="{00000000-0005-0000-0000-0000B4230000}"/>
    <cellStyle name="Moneda 2 3 2 2 2 2 4 2" xfId="989" xr:uid="{00000000-0005-0000-0000-0000B5230000}"/>
    <cellStyle name="Moneda 2 3 2 2 2 2 5" xfId="990" xr:uid="{00000000-0005-0000-0000-0000B6230000}"/>
    <cellStyle name="Moneda 2 3 2 2 2 2 6" xfId="991" xr:uid="{00000000-0005-0000-0000-0000B7230000}"/>
    <cellStyle name="Moneda 2 3 2 2 2 3" xfId="992" xr:uid="{00000000-0005-0000-0000-0000B8230000}"/>
    <cellStyle name="Moneda 2 3 2 2 2 3 2" xfId="993" xr:uid="{00000000-0005-0000-0000-0000B9230000}"/>
    <cellStyle name="Moneda 2 3 2 2 2 3 2 2" xfId="994" xr:uid="{00000000-0005-0000-0000-0000BA230000}"/>
    <cellStyle name="Moneda 2 3 2 2 2 3 3" xfId="995" xr:uid="{00000000-0005-0000-0000-0000BB230000}"/>
    <cellStyle name="Moneda 2 3 2 2 2 4" xfId="996" xr:uid="{00000000-0005-0000-0000-0000BC230000}"/>
    <cellStyle name="Moneda 2 3 2 2 2 4 2" xfId="997" xr:uid="{00000000-0005-0000-0000-0000BD230000}"/>
    <cellStyle name="Moneda 2 3 2 2 2 4 3" xfId="998" xr:uid="{00000000-0005-0000-0000-0000BE230000}"/>
    <cellStyle name="Moneda 2 3 2 2 2 5" xfId="999" xr:uid="{00000000-0005-0000-0000-0000BF230000}"/>
    <cellStyle name="Moneda 2 3 2 2 2 5 2" xfId="1000" xr:uid="{00000000-0005-0000-0000-0000C0230000}"/>
    <cellStyle name="Moneda 2 3 2 2 2 6" xfId="1001" xr:uid="{00000000-0005-0000-0000-0000C1230000}"/>
    <cellStyle name="Moneda 2 3 2 2 2 7" xfId="1002" xr:uid="{00000000-0005-0000-0000-0000C2230000}"/>
    <cellStyle name="Moneda 2 3 2 2 3" xfId="1003" xr:uid="{00000000-0005-0000-0000-0000C3230000}"/>
    <cellStyle name="Moneda 2 3 2 2 3 2" xfId="1004" xr:uid="{00000000-0005-0000-0000-0000C4230000}"/>
    <cellStyle name="Moneda 2 3 2 2 3 2 2" xfId="1005" xr:uid="{00000000-0005-0000-0000-0000C5230000}"/>
    <cellStyle name="Moneda 2 3 2 2 3 2 2 2" xfId="1006" xr:uid="{00000000-0005-0000-0000-0000C6230000}"/>
    <cellStyle name="Moneda 2 3 2 2 3 2 2 3" xfId="1007" xr:uid="{00000000-0005-0000-0000-0000C7230000}"/>
    <cellStyle name="Moneda 2 3 2 2 3 2 3" xfId="1008" xr:uid="{00000000-0005-0000-0000-0000C8230000}"/>
    <cellStyle name="Moneda 2 3 2 2 3 2 4" xfId="1009" xr:uid="{00000000-0005-0000-0000-0000C9230000}"/>
    <cellStyle name="Moneda 2 3 2 2 3 3" xfId="1010" xr:uid="{00000000-0005-0000-0000-0000CA230000}"/>
    <cellStyle name="Moneda 2 3 2 2 3 3 2" xfId="1011" xr:uid="{00000000-0005-0000-0000-0000CB230000}"/>
    <cellStyle name="Moneda 2 3 2 2 3 3 2 2" xfId="1012" xr:uid="{00000000-0005-0000-0000-0000CC230000}"/>
    <cellStyle name="Moneda 2 3 2 2 3 3 3" xfId="1013" xr:uid="{00000000-0005-0000-0000-0000CD230000}"/>
    <cellStyle name="Moneda 2 3 2 2 3 4" xfId="1014" xr:uid="{00000000-0005-0000-0000-0000CE230000}"/>
    <cellStyle name="Moneda 2 3 2 2 3 4 2" xfId="1015" xr:uid="{00000000-0005-0000-0000-0000CF230000}"/>
    <cellStyle name="Moneda 2 3 2 2 3 4 3" xfId="1016" xr:uid="{00000000-0005-0000-0000-0000D0230000}"/>
    <cellStyle name="Moneda 2 3 2 2 3 5" xfId="1017" xr:uid="{00000000-0005-0000-0000-0000D1230000}"/>
    <cellStyle name="Moneda 2 3 2 2 3 6" xfId="1018" xr:uid="{00000000-0005-0000-0000-0000D2230000}"/>
    <cellStyle name="Moneda 2 3 2 2 4" xfId="1019" xr:uid="{00000000-0005-0000-0000-0000D3230000}"/>
    <cellStyle name="Moneda 2 3 2 2 4 2" xfId="1020" xr:uid="{00000000-0005-0000-0000-0000D4230000}"/>
    <cellStyle name="Moneda 2 3 2 2 4 2 2" xfId="1021" xr:uid="{00000000-0005-0000-0000-0000D5230000}"/>
    <cellStyle name="Moneda 2 3 2 2 4 2 2 2" xfId="1022" xr:uid="{00000000-0005-0000-0000-0000D6230000}"/>
    <cellStyle name="Moneda 2 3 2 2 4 2 3" xfId="1023" xr:uid="{00000000-0005-0000-0000-0000D7230000}"/>
    <cellStyle name="Moneda 2 3 2 2 4 2 4" xfId="1024" xr:uid="{00000000-0005-0000-0000-0000D8230000}"/>
    <cellStyle name="Moneda 2 3 2 2 4 3" xfId="1025" xr:uid="{00000000-0005-0000-0000-0000D9230000}"/>
    <cellStyle name="Moneda 2 3 2 2 4 3 2" xfId="1026" xr:uid="{00000000-0005-0000-0000-0000DA230000}"/>
    <cellStyle name="Moneda 2 3 2 2 4 4" xfId="1027" xr:uid="{00000000-0005-0000-0000-0000DB230000}"/>
    <cellStyle name="Moneda 2 3 2 2 4 5" xfId="1028" xr:uid="{00000000-0005-0000-0000-0000DC230000}"/>
    <cellStyle name="Moneda 2 3 2 2 5" xfId="1029" xr:uid="{00000000-0005-0000-0000-0000DD230000}"/>
    <cellStyle name="Moneda 2 3 2 2 5 2" xfId="1030" xr:uid="{00000000-0005-0000-0000-0000DE230000}"/>
    <cellStyle name="Moneda 2 3 2 2 5 2 2" xfId="1031" xr:uid="{00000000-0005-0000-0000-0000DF230000}"/>
    <cellStyle name="Moneda 2 3 2 2 5 2 3" xfId="1032" xr:uid="{00000000-0005-0000-0000-0000E0230000}"/>
    <cellStyle name="Moneda 2 3 2 2 5 3" xfId="1033" xr:uid="{00000000-0005-0000-0000-0000E1230000}"/>
    <cellStyle name="Moneda 2 3 2 2 5 4" xfId="1034" xr:uid="{00000000-0005-0000-0000-0000E2230000}"/>
    <cellStyle name="Moneda 2 3 2 2 6" xfId="1035" xr:uid="{00000000-0005-0000-0000-0000E3230000}"/>
    <cellStyle name="Moneda 2 3 2 2 6 2" xfId="1036" xr:uid="{00000000-0005-0000-0000-0000E4230000}"/>
    <cellStyle name="Moneda 2 3 2 2 6 2 2" xfId="1037" xr:uid="{00000000-0005-0000-0000-0000E5230000}"/>
    <cellStyle name="Moneda 2 3 2 2 6 3" xfId="1038" xr:uid="{00000000-0005-0000-0000-0000E6230000}"/>
    <cellStyle name="Moneda 2 3 2 2 7" xfId="1039" xr:uid="{00000000-0005-0000-0000-0000E7230000}"/>
    <cellStyle name="Moneda 2 3 2 2 7 2" xfId="1040" xr:uid="{00000000-0005-0000-0000-0000E8230000}"/>
    <cellStyle name="Moneda 2 3 2 2 8" xfId="1041" xr:uid="{00000000-0005-0000-0000-0000E9230000}"/>
    <cellStyle name="Moneda 2 3 2 3" xfId="1042" xr:uid="{00000000-0005-0000-0000-0000EA230000}"/>
    <cellStyle name="Moneda 2 3 2 3 2" xfId="1043" xr:uid="{00000000-0005-0000-0000-0000EB230000}"/>
    <cellStyle name="Moneda 2 3 2 3 2 2" xfId="1044" xr:uid="{00000000-0005-0000-0000-0000EC230000}"/>
    <cellStyle name="Moneda 2 3 2 3 2 2 2" xfId="1045" xr:uid="{00000000-0005-0000-0000-0000ED230000}"/>
    <cellStyle name="Moneda 2 3 2 3 2 2 2 2" xfId="1046" xr:uid="{00000000-0005-0000-0000-0000EE230000}"/>
    <cellStyle name="Moneda 2 3 2 3 2 2 2 3" xfId="1047" xr:uid="{00000000-0005-0000-0000-0000EF230000}"/>
    <cellStyle name="Moneda 2 3 2 3 2 2 3" xfId="1048" xr:uid="{00000000-0005-0000-0000-0000F0230000}"/>
    <cellStyle name="Moneda 2 3 2 3 2 2 3 2" xfId="1049" xr:uid="{00000000-0005-0000-0000-0000F1230000}"/>
    <cellStyle name="Moneda 2 3 2 3 2 2 4" xfId="1050" xr:uid="{00000000-0005-0000-0000-0000F2230000}"/>
    <cellStyle name="Moneda 2 3 2 3 2 2 4 2" xfId="1051" xr:uid="{00000000-0005-0000-0000-0000F3230000}"/>
    <cellStyle name="Moneda 2 3 2 3 2 2 5" xfId="1052" xr:uid="{00000000-0005-0000-0000-0000F4230000}"/>
    <cellStyle name="Moneda 2 3 2 3 2 2 6" xfId="1053" xr:uid="{00000000-0005-0000-0000-0000F5230000}"/>
    <cellStyle name="Moneda 2 3 2 3 2 3" xfId="1054" xr:uid="{00000000-0005-0000-0000-0000F6230000}"/>
    <cellStyle name="Moneda 2 3 2 3 2 3 2" xfId="1055" xr:uid="{00000000-0005-0000-0000-0000F7230000}"/>
    <cellStyle name="Moneda 2 3 2 3 2 3 3" xfId="1056" xr:uid="{00000000-0005-0000-0000-0000F8230000}"/>
    <cellStyle name="Moneda 2 3 2 3 2 4" xfId="1057" xr:uid="{00000000-0005-0000-0000-0000F9230000}"/>
    <cellStyle name="Moneda 2 3 2 3 2 4 2" xfId="1058" xr:uid="{00000000-0005-0000-0000-0000FA230000}"/>
    <cellStyle name="Moneda 2 3 2 3 2 5" xfId="1059" xr:uid="{00000000-0005-0000-0000-0000FB230000}"/>
    <cellStyle name="Moneda 2 3 2 3 2 5 2" xfId="1060" xr:uid="{00000000-0005-0000-0000-0000FC230000}"/>
    <cellStyle name="Moneda 2 3 2 3 2 6" xfId="1061" xr:uid="{00000000-0005-0000-0000-0000FD230000}"/>
    <cellStyle name="Moneda 2 3 2 3 2 7" xfId="1062" xr:uid="{00000000-0005-0000-0000-0000FE230000}"/>
    <cellStyle name="Moneda 2 3 2 3 3" xfId="1063" xr:uid="{00000000-0005-0000-0000-0000FF230000}"/>
    <cellStyle name="Moneda 2 3 2 3 3 2" xfId="1064" xr:uid="{00000000-0005-0000-0000-000000240000}"/>
    <cellStyle name="Moneda 2 3 2 3 3 2 2" xfId="1065" xr:uid="{00000000-0005-0000-0000-000001240000}"/>
    <cellStyle name="Moneda 2 3 2 3 3 2 3" xfId="1066" xr:uid="{00000000-0005-0000-0000-000002240000}"/>
    <cellStyle name="Moneda 2 3 2 3 3 3" xfId="1067" xr:uid="{00000000-0005-0000-0000-000003240000}"/>
    <cellStyle name="Moneda 2 3 2 3 3 3 2" xfId="1068" xr:uid="{00000000-0005-0000-0000-000004240000}"/>
    <cellStyle name="Moneda 2 3 2 3 3 4" xfId="1069" xr:uid="{00000000-0005-0000-0000-000005240000}"/>
    <cellStyle name="Moneda 2 3 2 3 3 4 2" xfId="1070" xr:uid="{00000000-0005-0000-0000-000006240000}"/>
    <cellStyle name="Moneda 2 3 2 3 3 5" xfId="1071" xr:uid="{00000000-0005-0000-0000-000007240000}"/>
    <cellStyle name="Moneda 2 3 2 3 3 6" xfId="1072" xr:uid="{00000000-0005-0000-0000-000008240000}"/>
    <cellStyle name="Moneda 2 3 2 3 4" xfId="1073" xr:uid="{00000000-0005-0000-0000-000009240000}"/>
    <cellStyle name="Moneda 2 3 2 3 4 2" xfId="1074" xr:uid="{00000000-0005-0000-0000-00000A240000}"/>
    <cellStyle name="Moneda 2 3 2 3 4 3" xfId="1075" xr:uid="{00000000-0005-0000-0000-00000B240000}"/>
    <cellStyle name="Moneda 2 3 2 3 5" xfId="1076" xr:uid="{00000000-0005-0000-0000-00000C240000}"/>
    <cellStyle name="Moneda 2 3 2 3 5 2" xfId="1077" xr:uid="{00000000-0005-0000-0000-00000D240000}"/>
    <cellStyle name="Moneda 2 3 2 3 6" xfId="1078" xr:uid="{00000000-0005-0000-0000-00000E240000}"/>
    <cellStyle name="Moneda 2 3 2 3 6 2" xfId="1079" xr:uid="{00000000-0005-0000-0000-00000F240000}"/>
    <cellStyle name="Moneda 2 3 2 3 7" xfId="1080" xr:uid="{00000000-0005-0000-0000-000010240000}"/>
    <cellStyle name="Moneda 2 3 2 3 8" xfId="1081" xr:uid="{00000000-0005-0000-0000-000011240000}"/>
    <cellStyle name="Moneda 2 3 2 4" xfId="1082" xr:uid="{00000000-0005-0000-0000-000012240000}"/>
    <cellStyle name="Moneda 2 3 2 4 2" xfId="1083" xr:uid="{00000000-0005-0000-0000-000013240000}"/>
    <cellStyle name="Moneda 2 3 2 4 2 2" xfId="1084" xr:uid="{00000000-0005-0000-0000-000014240000}"/>
    <cellStyle name="Moneda 2 3 2 4 2 2 2" xfId="1085" xr:uid="{00000000-0005-0000-0000-000015240000}"/>
    <cellStyle name="Moneda 2 3 2 4 2 2 2 2" xfId="1086" xr:uid="{00000000-0005-0000-0000-000016240000}"/>
    <cellStyle name="Moneda 2 3 2 4 2 2 2 3" xfId="1087" xr:uid="{00000000-0005-0000-0000-000017240000}"/>
    <cellStyle name="Moneda 2 3 2 4 2 2 3" xfId="1088" xr:uid="{00000000-0005-0000-0000-000018240000}"/>
    <cellStyle name="Moneda 2 3 2 4 2 2 3 2" xfId="1089" xr:uid="{00000000-0005-0000-0000-000019240000}"/>
    <cellStyle name="Moneda 2 3 2 4 2 2 4" xfId="1090" xr:uid="{00000000-0005-0000-0000-00001A240000}"/>
    <cellStyle name="Moneda 2 3 2 4 2 2 4 2" xfId="1091" xr:uid="{00000000-0005-0000-0000-00001B240000}"/>
    <cellStyle name="Moneda 2 3 2 4 2 2 5" xfId="1092" xr:uid="{00000000-0005-0000-0000-00001C240000}"/>
    <cellStyle name="Moneda 2 3 2 4 2 2 6" xfId="1093" xr:uid="{00000000-0005-0000-0000-00001D240000}"/>
    <cellStyle name="Moneda 2 3 2 4 2 3" xfId="1094" xr:uid="{00000000-0005-0000-0000-00001E240000}"/>
    <cellStyle name="Moneda 2 3 2 4 2 3 2" xfId="1095" xr:uid="{00000000-0005-0000-0000-00001F240000}"/>
    <cellStyle name="Moneda 2 3 2 4 2 3 3" xfId="1096" xr:uid="{00000000-0005-0000-0000-000020240000}"/>
    <cellStyle name="Moneda 2 3 2 4 2 4" xfId="1097" xr:uid="{00000000-0005-0000-0000-000021240000}"/>
    <cellStyle name="Moneda 2 3 2 4 2 4 2" xfId="1098" xr:uid="{00000000-0005-0000-0000-000022240000}"/>
    <cellStyle name="Moneda 2 3 2 4 2 5" xfId="1099" xr:uid="{00000000-0005-0000-0000-000023240000}"/>
    <cellStyle name="Moneda 2 3 2 4 2 5 2" xfId="1100" xr:uid="{00000000-0005-0000-0000-000024240000}"/>
    <cellStyle name="Moneda 2 3 2 4 2 6" xfId="1101" xr:uid="{00000000-0005-0000-0000-000025240000}"/>
    <cellStyle name="Moneda 2 3 2 4 2 7" xfId="1102" xr:uid="{00000000-0005-0000-0000-000026240000}"/>
    <cellStyle name="Moneda 2 3 2 4 3" xfId="1103" xr:uid="{00000000-0005-0000-0000-000027240000}"/>
    <cellStyle name="Moneda 2 3 2 4 3 2" xfId="1104" xr:uid="{00000000-0005-0000-0000-000028240000}"/>
    <cellStyle name="Moneda 2 3 2 4 3 2 2" xfId="1105" xr:uid="{00000000-0005-0000-0000-000029240000}"/>
    <cellStyle name="Moneda 2 3 2 4 3 2 3" xfId="1106" xr:uid="{00000000-0005-0000-0000-00002A240000}"/>
    <cellStyle name="Moneda 2 3 2 4 3 3" xfId="1107" xr:uid="{00000000-0005-0000-0000-00002B240000}"/>
    <cellStyle name="Moneda 2 3 2 4 3 3 2" xfId="1108" xr:uid="{00000000-0005-0000-0000-00002C240000}"/>
    <cellStyle name="Moneda 2 3 2 4 3 4" xfId="1109" xr:uid="{00000000-0005-0000-0000-00002D240000}"/>
    <cellStyle name="Moneda 2 3 2 4 3 4 2" xfId="1110" xr:uid="{00000000-0005-0000-0000-00002E240000}"/>
    <cellStyle name="Moneda 2 3 2 4 3 5" xfId="1111" xr:uid="{00000000-0005-0000-0000-00002F240000}"/>
    <cellStyle name="Moneda 2 3 2 4 3 6" xfId="1112" xr:uid="{00000000-0005-0000-0000-000030240000}"/>
    <cellStyle name="Moneda 2 3 2 4 4" xfId="1113" xr:uid="{00000000-0005-0000-0000-000031240000}"/>
    <cellStyle name="Moneda 2 3 2 4 4 2" xfId="1114" xr:uid="{00000000-0005-0000-0000-000032240000}"/>
    <cellStyle name="Moneda 2 3 2 4 4 3" xfId="1115" xr:uid="{00000000-0005-0000-0000-000033240000}"/>
    <cellStyle name="Moneda 2 3 2 4 5" xfId="1116" xr:uid="{00000000-0005-0000-0000-000034240000}"/>
    <cellStyle name="Moneda 2 3 2 4 5 2" xfId="1117" xr:uid="{00000000-0005-0000-0000-000035240000}"/>
    <cellStyle name="Moneda 2 3 2 4 6" xfId="1118" xr:uid="{00000000-0005-0000-0000-000036240000}"/>
    <cellStyle name="Moneda 2 3 2 4 6 2" xfId="1119" xr:uid="{00000000-0005-0000-0000-000037240000}"/>
    <cellStyle name="Moneda 2 3 2 4 7" xfId="1120" xr:uid="{00000000-0005-0000-0000-000038240000}"/>
    <cellStyle name="Moneda 2 3 2 4 8" xfId="1121" xr:uid="{00000000-0005-0000-0000-000039240000}"/>
    <cellStyle name="Moneda 2 3 2 5" xfId="1122" xr:uid="{00000000-0005-0000-0000-00003A240000}"/>
    <cellStyle name="Moneda 2 3 2 5 2" xfId="1123" xr:uid="{00000000-0005-0000-0000-00003B240000}"/>
    <cellStyle name="Moneda 2 3 2 5 2 2" xfId="1124" xr:uid="{00000000-0005-0000-0000-00003C240000}"/>
    <cellStyle name="Moneda 2 3 2 5 2 2 2" xfId="1125" xr:uid="{00000000-0005-0000-0000-00003D240000}"/>
    <cellStyle name="Moneda 2 3 2 5 2 2 2 2" xfId="1126" xr:uid="{00000000-0005-0000-0000-00003E240000}"/>
    <cellStyle name="Moneda 2 3 2 5 2 2 3" xfId="1127" xr:uid="{00000000-0005-0000-0000-00003F240000}"/>
    <cellStyle name="Moneda 2 3 2 5 2 3" xfId="1128" xr:uid="{00000000-0005-0000-0000-000040240000}"/>
    <cellStyle name="Moneda 2 3 2 5 2 3 2" xfId="1129" xr:uid="{00000000-0005-0000-0000-000041240000}"/>
    <cellStyle name="Moneda 2 3 2 5 2 3 3" xfId="1130" xr:uid="{00000000-0005-0000-0000-000042240000}"/>
    <cellStyle name="Moneda 2 3 2 5 2 4" xfId="1131" xr:uid="{00000000-0005-0000-0000-000043240000}"/>
    <cellStyle name="Moneda 2 3 2 5 2 4 2" xfId="1132" xr:uid="{00000000-0005-0000-0000-000044240000}"/>
    <cellStyle name="Moneda 2 3 2 5 2 5" xfId="1133" xr:uid="{00000000-0005-0000-0000-000045240000}"/>
    <cellStyle name="Moneda 2 3 2 5 2 6" xfId="1134" xr:uid="{00000000-0005-0000-0000-000046240000}"/>
    <cellStyle name="Moneda 2 3 2 5 3" xfId="1135" xr:uid="{00000000-0005-0000-0000-000047240000}"/>
    <cellStyle name="Moneda 2 3 2 5 3 2" xfId="1136" xr:uid="{00000000-0005-0000-0000-000048240000}"/>
    <cellStyle name="Moneda 2 3 2 5 3 2 2" xfId="1137" xr:uid="{00000000-0005-0000-0000-000049240000}"/>
    <cellStyle name="Moneda 2 3 2 5 3 3" xfId="1138" xr:uid="{00000000-0005-0000-0000-00004A240000}"/>
    <cellStyle name="Moneda 2 3 2 5 4" xfId="1139" xr:uid="{00000000-0005-0000-0000-00004B240000}"/>
    <cellStyle name="Moneda 2 3 2 5 4 2" xfId="1140" xr:uid="{00000000-0005-0000-0000-00004C240000}"/>
    <cellStyle name="Moneda 2 3 2 5 4 3" xfId="1141" xr:uid="{00000000-0005-0000-0000-00004D240000}"/>
    <cellStyle name="Moneda 2 3 2 5 5" xfId="1142" xr:uid="{00000000-0005-0000-0000-00004E240000}"/>
    <cellStyle name="Moneda 2 3 2 5 5 2" xfId="1143" xr:uid="{00000000-0005-0000-0000-00004F240000}"/>
    <cellStyle name="Moneda 2 3 2 5 6" xfId="1144" xr:uid="{00000000-0005-0000-0000-000050240000}"/>
    <cellStyle name="Moneda 2 3 2 5 7" xfId="1145" xr:uid="{00000000-0005-0000-0000-000051240000}"/>
    <cellStyle name="Moneda 2 3 2 6" xfId="1146" xr:uid="{00000000-0005-0000-0000-000052240000}"/>
    <cellStyle name="Moneda 2 3 2 6 2" xfId="1147" xr:uid="{00000000-0005-0000-0000-000053240000}"/>
    <cellStyle name="Moneda 2 3 2 6 2 2" xfId="1148" xr:uid="{00000000-0005-0000-0000-000054240000}"/>
    <cellStyle name="Moneda 2 3 2 6 2 2 2" xfId="1149" xr:uid="{00000000-0005-0000-0000-000055240000}"/>
    <cellStyle name="Moneda 2 3 2 6 2 3" xfId="1150" xr:uid="{00000000-0005-0000-0000-000056240000}"/>
    <cellStyle name="Moneda 2 3 2 6 3" xfId="1151" xr:uid="{00000000-0005-0000-0000-000057240000}"/>
    <cellStyle name="Moneda 2 3 2 6 3 2" xfId="1152" xr:uid="{00000000-0005-0000-0000-000058240000}"/>
    <cellStyle name="Moneda 2 3 2 6 3 3" xfId="1153" xr:uid="{00000000-0005-0000-0000-000059240000}"/>
    <cellStyle name="Moneda 2 3 2 6 4" xfId="1154" xr:uid="{00000000-0005-0000-0000-00005A240000}"/>
    <cellStyle name="Moneda 2 3 2 6 4 2" xfId="1155" xr:uid="{00000000-0005-0000-0000-00005B240000}"/>
    <cellStyle name="Moneda 2 3 2 6 5" xfId="1156" xr:uid="{00000000-0005-0000-0000-00005C240000}"/>
    <cellStyle name="Moneda 2 3 2 6 6" xfId="1157" xr:uid="{00000000-0005-0000-0000-00005D240000}"/>
    <cellStyle name="Moneda 2 3 2 7" xfId="1158" xr:uid="{00000000-0005-0000-0000-00005E240000}"/>
    <cellStyle name="Moneda 2 3 2 7 2" xfId="1159" xr:uid="{00000000-0005-0000-0000-00005F240000}"/>
    <cellStyle name="Moneda 2 3 2 7 2 2" xfId="1160" xr:uid="{00000000-0005-0000-0000-000060240000}"/>
    <cellStyle name="Moneda 2 3 2 7 3" xfId="1161" xr:uid="{00000000-0005-0000-0000-000061240000}"/>
    <cellStyle name="Moneda 2 3 2 8" xfId="1162" xr:uid="{00000000-0005-0000-0000-000062240000}"/>
    <cellStyle name="Moneda 2 3 2 8 2" xfId="1163" xr:uid="{00000000-0005-0000-0000-000063240000}"/>
    <cellStyle name="Moneda 2 3 2 8 3" xfId="1164" xr:uid="{00000000-0005-0000-0000-000064240000}"/>
    <cellStyle name="Moneda 2 3 2 9" xfId="1165" xr:uid="{00000000-0005-0000-0000-000065240000}"/>
    <cellStyle name="Moneda 2 3 2 9 2" xfId="1166" xr:uid="{00000000-0005-0000-0000-000066240000}"/>
    <cellStyle name="Moneda 2 3 3" xfId="1167" xr:uid="{00000000-0005-0000-0000-000067240000}"/>
    <cellStyle name="Moneda 2 3 3 2" xfId="1168" xr:uid="{00000000-0005-0000-0000-000068240000}"/>
    <cellStyle name="Moneda 2 3 3 2 2" xfId="1169" xr:uid="{00000000-0005-0000-0000-000069240000}"/>
    <cellStyle name="Moneda 2 3 3 2 2 2" xfId="1170" xr:uid="{00000000-0005-0000-0000-00006A240000}"/>
    <cellStyle name="Moneda 2 3 3 2 2 2 2" xfId="1171" xr:uid="{00000000-0005-0000-0000-00006B240000}"/>
    <cellStyle name="Moneda 2 3 3 2 2 2 2 2" xfId="1172" xr:uid="{00000000-0005-0000-0000-00006C240000}"/>
    <cellStyle name="Moneda 2 3 3 2 2 2 3" xfId="1173" xr:uid="{00000000-0005-0000-0000-00006D240000}"/>
    <cellStyle name="Moneda 2 3 3 2 2 3" xfId="1174" xr:uid="{00000000-0005-0000-0000-00006E240000}"/>
    <cellStyle name="Moneda 2 3 3 2 2 3 2" xfId="1175" xr:uid="{00000000-0005-0000-0000-00006F240000}"/>
    <cellStyle name="Moneda 2 3 3 2 2 3 3" xfId="1176" xr:uid="{00000000-0005-0000-0000-000070240000}"/>
    <cellStyle name="Moneda 2 3 3 2 2 4" xfId="1177" xr:uid="{00000000-0005-0000-0000-000071240000}"/>
    <cellStyle name="Moneda 2 3 3 2 2 4 2" xfId="1178" xr:uid="{00000000-0005-0000-0000-000072240000}"/>
    <cellStyle name="Moneda 2 3 3 2 2 5" xfId="1179" xr:uid="{00000000-0005-0000-0000-000073240000}"/>
    <cellStyle name="Moneda 2 3 3 2 2 6" xfId="1180" xr:uid="{00000000-0005-0000-0000-000074240000}"/>
    <cellStyle name="Moneda 2 3 3 2 3" xfId="1181" xr:uid="{00000000-0005-0000-0000-000075240000}"/>
    <cellStyle name="Moneda 2 3 3 2 3 2" xfId="1182" xr:uid="{00000000-0005-0000-0000-000076240000}"/>
    <cellStyle name="Moneda 2 3 3 2 3 2 2" xfId="1183" xr:uid="{00000000-0005-0000-0000-000077240000}"/>
    <cellStyle name="Moneda 2 3 3 2 3 3" xfId="1184" xr:uid="{00000000-0005-0000-0000-000078240000}"/>
    <cellStyle name="Moneda 2 3 3 2 4" xfId="1185" xr:uid="{00000000-0005-0000-0000-000079240000}"/>
    <cellStyle name="Moneda 2 3 3 2 4 2" xfId="1186" xr:uid="{00000000-0005-0000-0000-00007A240000}"/>
    <cellStyle name="Moneda 2 3 3 2 4 3" xfId="1187" xr:uid="{00000000-0005-0000-0000-00007B240000}"/>
    <cellStyle name="Moneda 2 3 3 2 5" xfId="1188" xr:uid="{00000000-0005-0000-0000-00007C240000}"/>
    <cellStyle name="Moneda 2 3 3 2 5 2" xfId="1189" xr:uid="{00000000-0005-0000-0000-00007D240000}"/>
    <cellStyle name="Moneda 2 3 3 2 6" xfId="1190" xr:uid="{00000000-0005-0000-0000-00007E240000}"/>
    <cellStyle name="Moneda 2 3 3 2 7" xfId="1191" xr:uid="{00000000-0005-0000-0000-00007F240000}"/>
    <cellStyle name="Moneda 2 3 3 3" xfId="1192" xr:uid="{00000000-0005-0000-0000-000080240000}"/>
    <cellStyle name="Moneda 2 3 3 3 2" xfId="1193" xr:uid="{00000000-0005-0000-0000-000081240000}"/>
    <cellStyle name="Moneda 2 3 3 3 2 2" xfId="1194" xr:uid="{00000000-0005-0000-0000-000082240000}"/>
    <cellStyle name="Moneda 2 3 3 3 2 2 2" xfId="1195" xr:uid="{00000000-0005-0000-0000-000083240000}"/>
    <cellStyle name="Moneda 2 3 3 3 2 2 3" xfId="1196" xr:uid="{00000000-0005-0000-0000-000084240000}"/>
    <cellStyle name="Moneda 2 3 3 3 2 3" xfId="1197" xr:uid="{00000000-0005-0000-0000-000085240000}"/>
    <cellStyle name="Moneda 2 3 3 3 2 4" xfId="1198" xr:uid="{00000000-0005-0000-0000-000086240000}"/>
    <cellStyle name="Moneda 2 3 3 3 3" xfId="1199" xr:uid="{00000000-0005-0000-0000-000087240000}"/>
    <cellStyle name="Moneda 2 3 3 3 3 2" xfId="1200" xr:uid="{00000000-0005-0000-0000-000088240000}"/>
    <cellStyle name="Moneda 2 3 3 3 3 2 2" xfId="1201" xr:uid="{00000000-0005-0000-0000-000089240000}"/>
    <cellStyle name="Moneda 2 3 3 3 3 3" xfId="1202" xr:uid="{00000000-0005-0000-0000-00008A240000}"/>
    <cellStyle name="Moneda 2 3 3 3 4" xfId="1203" xr:uid="{00000000-0005-0000-0000-00008B240000}"/>
    <cellStyle name="Moneda 2 3 3 3 4 2" xfId="1204" xr:uid="{00000000-0005-0000-0000-00008C240000}"/>
    <cellStyle name="Moneda 2 3 3 3 4 3" xfId="1205" xr:uid="{00000000-0005-0000-0000-00008D240000}"/>
    <cellStyle name="Moneda 2 3 3 3 5" xfId="1206" xr:uid="{00000000-0005-0000-0000-00008E240000}"/>
    <cellStyle name="Moneda 2 3 3 3 6" xfId="1207" xr:uid="{00000000-0005-0000-0000-00008F240000}"/>
    <cellStyle name="Moneda 2 3 3 4" xfId="1208" xr:uid="{00000000-0005-0000-0000-000090240000}"/>
    <cellStyle name="Moneda 2 3 3 4 2" xfId="1209" xr:uid="{00000000-0005-0000-0000-000091240000}"/>
    <cellStyle name="Moneda 2 3 3 4 2 2" xfId="1210" xr:uid="{00000000-0005-0000-0000-000092240000}"/>
    <cellStyle name="Moneda 2 3 3 4 2 2 2" xfId="1211" xr:uid="{00000000-0005-0000-0000-000093240000}"/>
    <cellStyle name="Moneda 2 3 3 4 2 3" xfId="1212" xr:uid="{00000000-0005-0000-0000-000094240000}"/>
    <cellStyle name="Moneda 2 3 3 4 2 4" xfId="1213" xr:uid="{00000000-0005-0000-0000-000095240000}"/>
    <cellStyle name="Moneda 2 3 3 4 3" xfId="1214" xr:uid="{00000000-0005-0000-0000-000096240000}"/>
    <cellStyle name="Moneda 2 3 3 4 3 2" xfId="1215" xr:uid="{00000000-0005-0000-0000-000097240000}"/>
    <cellStyle name="Moneda 2 3 3 4 4" xfId="1216" xr:uid="{00000000-0005-0000-0000-000098240000}"/>
    <cellStyle name="Moneda 2 3 3 4 5" xfId="1217" xr:uid="{00000000-0005-0000-0000-000099240000}"/>
    <cellStyle name="Moneda 2 3 3 5" xfId="1218" xr:uid="{00000000-0005-0000-0000-00009A240000}"/>
    <cellStyle name="Moneda 2 3 3 5 2" xfId="1219" xr:uid="{00000000-0005-0000-0000-00009B240000}"/>
    <cellStyle name="Moneda 2 3 3 5 2 2" xfId="1220" xr:uid="{00000000-0005-0000-0000-00009C240000}"/>
    <cellStyle name="Moneda 2 3 3 5 2 3" xfId="1221" xr:uid="{00000000-0005-0000-0000-00009D240000}"/>
    <cellStyle name="Moneda 2 3 3 5 3" xfId="1222" xr:uid="{00000000-0005-0000-0000-00009E240000}"/>
    <cellStyle name="Moneda 2 3 3 5 4" xfId="1223" xr:uid="{00000000-0005-0000-0000-00009F240000}"/>
    <cellStyle name="Moneda 2 3 3 6" xfId="1224" xr:uid="{00000000-0005-0000-0000-0000A0240000}"/>
    <cellStyle name="Moneda 2 3 3 6 2" xfId="1225" xr:uid="{00000000-0005-0000-0000-0000A1240000}"/>
    <cellStyle name="Moneda 2 3 3 6 2 2" xfId="1226" xr:uid="{00000000-0005-0000-0000-0000A2240000}"/>
    <cellStyle name="Moneda 2 3 3 6 3" xfId="1227" xr:uid="{00000000-0005-0000-0000-0000A3240000}"/>
    <cellStyle name="Moneda 2 3 3 7" xfId="1228" xr:uid="{00000000-0005-0000-0000-0000A4240000}"/>
    <cellStyle name="Moneda 2 3 3 7 2" xfId="1229" xr:uid="{00000000-0005-0000-0000-0000A5240000}"/>
    <cellStyle name="Moneda 2 3 3 8" xfId="1230" xr:uid="{00000000-0005-0000-0000-0000A6240000}"/>
    <cellStyle name="Moneda 2 3 4" xfId="1231" xr:uid="{00000000-0005-0000-0000-0000A7240000}"/>
    <cellStyle name="Moneda 2 3 4 2" xfId="1232" xr:uid="{00000000-0005-0000-0000-0000A8240000}"/>
    <cellStyle name="Moneda 2 3 4 2 2" xfId="1233" xr:uid="{00000000-0005-0000-0000-0000A9240000}"/>
    <cellStyle name="Moneda 2 3 4 2 2 2" xfId="1234" xr:uid="{00000000-0005-0000-0000-0000AA240000}"/>
    <cellStyle name="Moneda 2 3 4 2 2 2 2" xfId="1235" xr:uid="{00000000-0005-0000-0000-0000AB240000}"/>
    <cellStyle name="Moneda 2 3 4 2 2 2 2 2" xfId="1236" xr:uid="{00000000-0005-0000-0000-0000AC240000}"/>
    <cellStyle name="Moneda 2 3 4 2 2 2 3" xfId="1237" xr:uid="{00000000-0005-0000-0000-0000AD240000}"/>
    <cellStyle name="Moneda 2 3 4 2 2 3" xfId="1238" xr:uid="{00000000-0005-0000-0000-0000AE240000}"/>
    <cellStyle name="Moneda 2 3 4 2 2 3 2" xfId="1239" xr:uid="{00000000-0005-0000-0000-0000AF240000}"/>
    <cellStyle name="Moneda 2 3 4 2 2 3 3" xfId="1240" xr:uid="{00000000-0005-0000-0000-0000B0240000}"/>
    <cellStyle name="Moneda 2 3 4 2 2 4" xfId="1241" xr:uid="{00000000-0005-0000-0000-0000B1240000}"/>
    <cellStyle name="Moneda 2 3 4 2 2 4 2" xfId="1242" xr:uid="{00000000-0005-0000-0000-0000B2240000}"/>
    <cellStyle name="Moneda 2 3 4 2 2 5" xfId="1243" xr:uid="{00000000-0005-0000-0000-0000B3240000}"/>
    <cellStyle name="Moneda 2 3 4 2 2 6" xfId="1244" xr:uid="{00000000-0005-0000-0000-0000B4240000}"/>
    <cellStyle name="Moneda 2 3 4 2 3" xfId="1245" xr:uid="{00000000-0005-0000-0000-0000B5240000}"/>
    <cellStyle name="Moneda 2 3 4 2 3 2" xfId="1246" xr:uid="{00000000-0005-0000-0000-0000B6240000}"/>
    <cellStyle name="Moneda 2 3 4 2 3 2 2" xfId="1247" xr:uid="{00000000-0005-0000-0000-0000B7240000}"/>
    <cellStyle name="Moneda 2 3 4 2 3 3" xfId="1248" xr:uid="{00000000-0005-0000-0000-0000B8240000}"/>
    <cellStyle name="Moneda 2 3 4 2 4" xfId="1249" xr:uid="{00000000-0005-0000-0000-0000B9240000}"/>
    <cellStyle name="Moneda 2 3 4 2 4 2" xfId="1250" xr:uid="{00000000-0005-0000-0000-0000BA240000}"/>
    <cellStyle name="Moneda 2 3 4 2 4 3" xfId="1251" xr:uid="{00000000-0005-0000-0000-0000BB240000}"/>
    <cellStyle name="Moneda 2 3 4 2 5" xfId="1252" xr:uid="{00000000-0005-0000-0000-0000BC240000}"/>
    <cellStyle name="Moneda 2 3 4 2 5 2" xfId="1253" xr:uid="{00000000-0005-0000-0000-0000BD240000}"/>
    <cellStyle name="Moneda 2 3 4 2 6" xfId="1254" xr:uid="{00000000-0005-0000-0000-0000BE240000}"/>
    <cellStyle name="Moneda 2 3 4 2 7" xfId="1255" xr:uid="{00000000-0005-0000-0000-0000BF240000}"/>
    <cellStyle name="Moneda 2 3 4 3" xfId="1256" xr:uid="{00000000-0005-0000-0000-0000C0240000}"/>
    <cellStyle name="Moneda 2 3 4 3 2" xfId="1257" xr:uid="{00000000-0005-0000-0000-0000C1240000}"/>
    <cellStyle name="Moneda 2 3 4 3 2 2" xfId="1258" xr:uid="{00000000-0005-0000-0000-0000C2240000}"/>
    <cellStyle name="Moneda 2 3 4 3 2 2 2" xfId="1259" xr:uid="{00000000-0005-0000-0000-0000C3240000}"/>
    <cellStyle name="Moneda 2 3 4 3 2 2 3" xfId="1260" xr:uid="{00000000-0005-0000-0000-0000C4240000}"/>
    <cellStyle name="Moneda 2 3 4 3 2 3" xfId="1261" xr:uid="{00000000-0005-0000-0000-0000C5240000}"/>
    <cellStyle name="Moneda 2 3 4 3 2 4" xfId="1262" xr:uid="{00000000-0005-0000-0000-0000C6240000}"/>
    <cellStyle name="Moneda 2 3 4 3 3" xfId="1263" xr:uid="{00000000-0005-0000-0000-0000C7240000}"/>
    <cellStyle name="Moneda 2 3 4 3 3 2" xfId="1264" xr:uid="{00000000-0005-0000-0000-0000C8240000}"/>
    <cellStyle name="Moneda 2 3 4 3 3 2 2" xfId="1265" xr:uid="{00000000-0005-0000-0000-0000C9240000}"/>
    <cellStyle name="Moneda 2 3 4 3 3 3" xfId="1266" xr:uid="{00000000-0005-0000-0000-0000CA240000}"/>
    <cellStyle name="Moneda 2 3 4 3 4" xfId="1267" xr:uid="{00000000-0005-0000-0000-0000CB240000}"/>
    <cellStyle name="Moneda 2 3 4 3 4 2" xfId="1268" xr:uid="{00000000-0005-0000-0000-0000CC240000}"/>
    <cellStyle name="Moneda 2 3 4 3 4 3" xfId="1269" xr:uid="{00000000-0005-0000-0000-0000CD240000}"/>
    <cellStyle name="Moneda 2 3 4 3 5" xfId="1270" xr:uid="{00000000-0005-0000-0000-0000CE240000}"/>
    <cellStyle name="Moneda 2 3 4 3 6" xfId="1271" xr:uid="{00000000-0005-0000-0000-0000CF240000}"/>
    <cellStyle name="Moneda 2 3 4 4" xfId="1272" xr:uid="{00000000-0005-0000-0000-0000D0240000}"/>
    <cellStyle name="Moneda 2 3 4 4 2" xfId="1273" xr:uid="{00000000-0005-0000-0000-0000D1240000}"/>
    <cellStyle name="Moneda 2 3 4 4 2 2" xfId="1274" xr:uid="{00000000-0005-0000-0000-0000D2240000}"/>
    <cellStyle name="Moneda 2 3 4 4 2 2 2" xfId="1275" xr:uid="{00000000-0005-0000-0000-0000D3240000}"/>
    <cellStyle name="Moneda 2 3 4 4 2 3" xfId="1276" xr:uid="{00000000-0005-0000-0000-0000D4240000}"/>
    <cellStyle name="Moneda 2 3 4 4 2 4" xfId="1277" xr:uid="{00000000-0005-0000-0000-0000D5240000}"/>
    <cellStyle name="Moneda 2 3 4 4 3" xfId="1278" xr:uid="{00000000-0005-0000-0000-0000D6240000}"/>
    <cellStyle name="Moneda 2 3 4 4 3 2" xfId="1279" xr:uid="{00000000-0005-0000-0000-0000D7240000}"/>
    <cellStyle name="Moneda 2 3 4 4 4" xfId="1280" xr:uid="{00000000-0005-0000-0000-0000D8240000}"/>
    <cellStyle name="Moneda 2 3 4 4 5" xfId="1281" xr:uid="{00000000-0005-0000-0000-0000D9240000}"/>
    <cellStyle name="Moneda 2 3 4 5" xfId="1282" xr:uid="{00000000-0005-0000-0000-0000DA240000}"/>
    <cellStyle name="Moneda 2 3 4 5 2" xfId="1283" xr:uid="{00000000-0005-0000-0000-0000DB240000}"/>
    <cellStyle name="Moneda 2 3 4 5 2 2" xfId="1284" xr:uid="{00000000-0005-0000-0000-0000DC240000}"/>
    <cellStyle name="Moneda 2 3 4 5 2 3" xfId="1285" xr:uid="{00000000-0005-0000-0000-0000DD240000}"/>
    <cellStyle name="Moneda 2 3 4 5 3" xfId="1286" xr:uid="{00000000-0005-0000-0000-0000DE240000}"/>
    <cellStyle name="Moneda 2 3 4 5 4" xfId="1287" xr:uid="{00000000-0005-0000-0000-0000DF240000}"/>
    <cellStyle name="Moneda 2 3 4 6" xfId="1288" xr:uid="{00000000-0005-0000-0000-0000E0240000}"/>
    <cellStyle name="Moneda 2 3 4 6 2" xfId="1289" xr:uid="{00000000-0005-0000-0000-0000E1240000}"/>
    <cellStyle name="Moneda 2 3 4 6 2 2" xfId="1290" xr:uid="{00000000-0005-0000-0000-0000E2240000}"/>
    <cellStyle name="Moneda 2 3 4 6 3" xfId="1291" xr:uid="{00000000-0005-0000-0000-0000E3240000}"/>
    <cellStyle name="Moneda 2 3 4 7" xfId="1292" xr:uid="{00000000-0005-0000-0000-0000E4240000}"/>
    <cellStyle name="Moneda 2 3 4 7 2" xfId="1293" xr:uid="{00000000-0005-0000-0000-0000E5240000}"/>
    <cellStyle name="Moneda 2 3 4 8" xfId="1294" xr:uid="{00000000-0005-0000-0000-0000E6240000}"/>
    <cellStyle name="Moneda 2 3 5" xfId="1295" xr:uid="{00000000-0005-0000-0000-0000E7240000}"/>
    <cellStyle name="Moneda 2 3 5 2" xfId="1296" xr:uid="{00000000-0005-0000-0000-0000E8240000}"/>
    <cellStyle name="Moneda 2 3 5 2 2" xfId="1297" xr:uid="{00000000-0005-0000-0000-0000E9240000}"/>
    <cellStyle name="Moneda 2 3 5 2 2 2" xfId="1298" xr:uid="{00000000-0005-0000-0000-0000EA240000}"/>
    <cellStyle name="Moneda 2 3 5 2 2 2 2" xfId="1299" xr:uid="{00000000-0005-0000-0000-0000EB240000}"/>
    <cellStyle name="Moneda 2 3 5 2 2 2 3" xfId="1300" xr:uid="{00000000-0005-0000-0000-0000EC240000}"/>
    <cellStyle name="Moneda 2 3 5 2 2 3" xfId="1301" xr:uid="{00000000-0005-0000-0000-0000ED240000}"/>
    <cellStyle name="Moneda 2 3 5 2 2 3 2" xfId="1302" xr:uid="{00000000-0005-0000-0000-0000EE240000}"/>
    <cellStyle name="Moneda 2 3 5 2 2 4" xfId="1303" xr:uid="{00000000-0005-0000-0000-0000EF240000}"/>
    <cellStyle name="Moneda 2 3 5 2 2 4 2" xfId="1304" xr:uid="{00000000-0005-0000-0000-0000F0240000}"/>
    <cellStyle name="Moneda 2 3 5 2 2 5" xfId="1305" xr:uid="{00000000-0005-0000-0000-0000F1240000}"/>
    <cellStyle name="Moneda 2 3 5 2 2 6" xfId="1306" xr:uid="{00000000-0005-0000-0000-0000F2240000}"/>
    <cellStyle name="Moneda 2 3 5 2 3" xfId="1307" xr:uid="{00000000-0005-0000-0000-0000F3240000}"/>
    <cellStyle name="Moneda 2 3 5 2 3 2" xfId="1308" xr:uid="{00000000-0005-0000-0000-0000F4240000}"/>
    <cellStyle name="Moneda 2 3 5 2 3 3" xfId="1309" xr:uid="{00000000-0005-0000-0000-0000F5240000}"/>
    <cellStyle name="Moneda 2 3 5 2 4" xfId="1310" xr:uid="{00000000-0005-0000-0000-0000F6240000}"/>
    <cellStyle name="Moneda 2 3 5 2 4 2" xfId="1311" xr:uid="{00000000-0005-0000-0000-0000F7240000}"/>
    <cellStyle name="Moneda 2 3 5 2 5" xfId="1312" xr:uid="{00000000-0005-0000-0000-0000F8240000}"/>
    <cellStyle name="Moneda 2 3 5 2 5 2" xfId="1313" xr:uid="{00000000-0005-0000-0000-0000F9240000}"/>
    <cellStyle name="Moneda 2 3 5 2 6" xfId="1314" xr:uid="{00000000-0005-0000-0000-0000FA240000}"/>
    <cellStyle name="Moneda 2 3 5 2 7" xfId="1315" xr:uid="{00000000-0005-0000-0000-0000FB240000}"/>
    <cellStyle name="Moneda 2 3 5 3" xfId="1316" xr:uid="{00000000-0005-0000-0000-0000FC240000}"/>
    <cellStyle name="Moneda 2 3 5 3 2" xfId="1317" xr:uid="{00000000-0005-0000-0000-0000FD240000}"/>
    <cellStyle name="Moneda 2 3 5 3 2 2" xfId="1318" xr:uid="{00000000-0005-0000-0000-0000FE240000}"/>
    <cellStyle name="Moneda 2 3 5 3 2 3" xfId="1319" xr:uid="{00000000-0005-0000-0000-0000FF240000}"/>
    <cellStyle name="Moneda 2 3 5 3 3" xfId="1320" xr:uid="{00000000-0005-0000-0000-000000250000}"/>
    <cellStyle name="Moneda 2 3 5 3 3 2" xfId="1321" xr:uid="{00000000-0005-0000-0000-000001250000}"/>
    <cellStyle name="Moneda 2 3 5 3 4" xfId="1322" xr:uid="{00000000-0005-0000-0000-000002250000}"/>
    <cellStyle name="Moneda 2 3 5 3 4 2" xfId="1323" xr:uid="{00000000-0005-0000-0000-000003250000}"/>
    <cellStyle name="Moneda 2 3 5 3 5" xfId="1324" xr:uid="{00000000-0005-0000-0000-000004250000}"/>
    <cellStyle name="Moneda 2 3 5 3 6" xfId="1325" xr:uid="{00000000-0005-0000-0000-000005250000}"/>
    <cellStyle name="Moneda 2 3 5 4" xfId="1326" xr:uid="{00000000-0005-0000-0000-000006250000}"/>
    <cellStyle name="Moneda 2 3 5 4 2" xfId="1327" xr:uid="{00000000-0005-0000-0000-000007250000}"/>
    <cellStyle name="Moneda 2 3 5 4 3" xfId="1328" xr:uid="{00000000-0005-0000-0000-000008250000}"/>
    <cellStyle name="Moneda 2 3 5 5" xfId="1329" xr:uid="{00000000-0005-0000-0000-000009250000}"/>
    <cellStyle name="Moneda 2 3 5 5 2" xfId="1330" xr:uid="{00000000-0005-0000-0000-00000A250000}"/>
    <cellStyle name="Moneda 2 3 5 6" xfId="1331" xr:uid="{00000000-0005-0000-0000-00000B250000}"/>
    <cellStyle name="Moneda 2 3 5 6 2" xfId="1332" xr:uid="{00000000-0005-0000-0000-00000C250000}"/>
    <cellStyle name="Moneda 2 3 5 7" xfId="1333" xr:uid="{00000000-0005-0000-0000-00000D250000}"/>
    <cellStyle name="Moneda 2 3 5 8" xfId="1334" xr:uid="{00000000-0005-0000-0000-00000E250000}"/>
    <cellStyle name="Moneda 2 3 6" xfId="1335" xr:uid="{00000000-0005-0000-0000-00000F250000}"/>
    <cellStyle name="Moneda 2 3 6 2" xfId="1336" xr:uid="{00000000-0005-0000-0000-000010250000}"/>
    <cellStyle name="Moneda 2 3 6 2 2" xfId="1337" xr:uid="{00000000-0005-0000-0000-000011250000}"/>
    <cellStyle name="Moneda 2 3 6 2 2 2" xfId="1338" xr:uid="{00000000-0005-0000-0000-000012250000}"/>
    <cellStyle name="Moneda 2 3 6 2 2 2 2" xfId="1339" xr:uid="{00000000-0005-0000-0000-000013250000}"/>
    <cellStyle name="Moneda 2 3 6 2 2 3" xfId="1340" xr:uid="{00000000-0005-0000-0000-000014250000}"/>
    <cellStyle name="Moneda 2 3 6 2 3" xfId="1341" xr:uid="{00000000-0005-0000-0000-000015250000}"/>
    <cellStyle name="Moneda 2 3 6 2 3 2" xfId="1342" xr:uid="{00000000-0005-0000-0000-000016250000}"/>
    <cellStyle name="Moneda 2 3 6 2 3 3" xfId="1343" xr:uid="{00000000-0005-0000-0000-000017250000}"/>
    <cellStyle name="Moneda 2 3 6 2 4" xfId="1344" xr:uid="{00000000-0005-0000-0000-000018250000}"/>
    <cellStyle name="Moneda 2 3 6 2 4 2" xfId="1345" xr:uid="{00000000-0005-0000-0000-000019250000}"/>
    <cellStyle name="Moneda 2 3 6 2 5" xfId="1346" xr:uid="{00000000-0005-0000-0000-00001A250000}"/>
    <cellStyle name="Moneda 2 3 6 2 6" xfId="1347" xr:uid="{00000000-0005-0000-0000-00001B250000}"/>
    <cellStyle name="Moneda 2 3 6 3" xfId="1348" xr:uid="{00000000-0005-0000-0000-00001C250000}"/>
    <cellStyle name="Moneda 2 3 6 3 2" xfId="1349" xr:uid="{00000000-0005-0000-0000-00001D250000}"/>
    <cellStyle name="Moneda 2 3 6 3 2 2" xfId="1350" xr:uid="{00000000-0005-0000-0000-00001E250000}"/>
    <cellStyle name="Moneda 2 3 6 3 3" xfId="1351" xr:uid="{00000000-0005-0000-0000-00001F250000}"/>
    <cellStyle name="Moneda 2 3 6 4" xfId="1352" xr:uid="{00000000-0005-0000-0000-000020250000}"/>
    <cellStyle name="Moneda 2 3 6 4 2" xfId="1353" xr:uid="{00000000-0005-0000-0000-000021250000}"/>
    <cellStyle name="Moneda 2 3 6 4 3" xfId="1354" xr:uid="{00000000-0005-0000-0000-000022250000}"/>
    <cellStyle name="Moneda 2 3 6 5" xfId="1355" xr:uid="{00000000-0005-0000-0000-000023250000}"/>
    <cellStyle name="Moneda 2 3 6 5 2" xfId="1356" xr:uid="{00000000-0005-0000-0000-000024250000}"/>
    <cellStyle name="Moneda 2 3 6 6" xfId="1357" xr:uid="{00000000-0005-0000-0000-000025250000}"/>
    <cellStyle name="Moneda 2 3 6 7" xfId="1358" xr:uid="{00000000-0005-0000-0000-000026250000}"/>
    <cellStyle name="Moneda 2 3 7" xfId="1359" xr:uid="{00000000-0005-0000-0000-000027250000}"/>
    <cellStyle name="Moneda 2 3 7 2" xfId="1360" xr:uid="{00000000-0005-0000-0000-000028250000}"/>
    <cellStyle name="Moneda 2 3 7 2 2" xfId="1361" xr:uid="{00000000-0005-0000-0000-000029250000}"/>
    <cellStyle name="Moneda 2 3 7 2 2 2" xfId="1362" xr:uid="{00000000-0005-0000-0000-00002A250000}"/>
    <cellStyle name="Moneda 2 3 7 2 2 3" xfId="1363" xr:uid="{00000000-0005-0000-0000-00002B250000}"/>
    <cellStyle name="Moneda 2 3 7 2 3" xfId="1364" xr:uid="{00000000-0005-0000-0000-00002C250000}"/>
    <cellStyle name="Moneda 2 3 7 2 4" xfId="1365" xr:uid="{00000000-0005-0000-0000-00002D250000}"/>
    <cellStyle name="Moneda 2 3 7 3" xfId="1366" xr:uid="{00000000-0005-0000-0000-00002E250000}"/>
    <cellStyle name="Moneda 2 3 7 3 2" xfId="1367" xr:uid="{00000000-0005-0000-0000-00002F250000}"/>
    <cellStyle name="Moneda 2 3 7 3 2 2" xfId="1368" xr:uid="{00000000-0005-0000-0000-000030250000}"/>
    <cellStyle name="Moneda 2 3 7 3 3" xfId="1369" xr:uid="{00000000-0005-0000-0000-000031250000}"/>
    <cellStyle name="Moneda 2 3 7 4" xfId="1370" xr:uid="{00000000-0005-0000-0000-000032250000}"/>
    <cellStyle name="Moneda 2 3 7 4 2" xfId="1371" xr:uid="{00000000-0005-0000-0000-000033250000}"/>
    <cellStyle name="Moneda 2 3 7 4 3" xfId="1372" xr:uid="{00000000-0005-0000-0000-000034250000}"/>
    <cellStyle name="Moneda 2 3 7 5" xfId="1373" xr:uid="{00000000-0005-0000-0000-000035250000}"/>
    <cellStyle name="Moneda 2 3 7 6" xfId="1374" xr:uid="{00000000-0005-0000-0000-000036250000}"/>
    <cellStyle name="Moneda 2 3 8" xfId="1375" xr:uid="{00000000-0005-0000-0000-000037250000}"/>
    <cellStyle name="Moneda 2 3 8 2" xfId="1376" xr:uid="{00000000-0005-0000-0000-000038250000}"/>
    <cellStyle name="Moneda 2 3 8 2 2" xfId="1377" xr:uid="{00000000-0005-0000-0000-000039250000}"/>
    <cellStyle name="Moneda 2 3 8 2 3" xfId="1378" xr:uid="{00000000-0005-0000-0000-00003A250000}"/>
    <cellStyle name="Moneda 2 3 8 3" xfId="1379" xr:uid="{00000000-0005-0000-0000-00003B250000}"/>
    <cellStyle name="Moneda 2 3 8 4" xfId="1380" xr:uid="{00000000-0005-0000-0000-00003C250000}"/>
    <cellStyle name="Moneda 2 3 9" xfId="1381" xr:uid="{00000000-0005-0000-0000-00003D250000}"/>
    <cellStyle name="Moneda 2 3 9 2" xfId="1382" xr:uid="{00000000-0005-0000-0000-00003E250000}"/>
    <cellStyle name="Moneda 2 3 9 2 2" xfId="1383" xr:uid="{00000000-0005-0000-0000-00003F250000}"/>
    <cellStyle name="Moneda 2 3 9 3" xfId="1384" xr:uid="{00000000-0005-0000-0000-000040250000}"/>
    <cellStyle name="Moneda 2 4" xfId="1385" xr:uid="{00000000-0005-0000-0000-000041250000}"/>
    <cellStyle name="Moneda 2 4 2" xfId="1386" xr:uid="{00000000-0005-0000-0000-000042250000}"/>
    <cellStyle name="Moneda 2 5" xfId="1387" xr:uid="{00000000-0005-0000-0000-000043250000}"/>
    <cellStyle name="Moneda 2 5 2" xfId="1388" xr:uid="{00000000-0005-0000-0000-000044250000}"/>
    <cellStyle name="Moneda 2 5 2 2" xfId="1389" xr:uid="{00000000-0005-0000-0000-000045250000}"/>
    <cellStyle name="Moneda 2 5 3" xfId="1390" xr:uid="{00000000-0005-0000-0000-000046250000}"/>
    <cellStyle name="Moneda 2 5 3 2" xfId="1391" xr:uid="{00000000-0005-0000-0000-000047250000}"/>
    <cellStyle name="Moneda 2 5 4" xfId="1392" xr:uid="{00000000-0005-0000-0000-000048250000}"/>
    <cellStyle name="Moneda 2 5 4 2" xfId="1393" xr:uid="{00000000-0005-0000-0000-000049250000}"/>
    <cellStyle name="Moneda 2 5 5" xfId="1394" xr:uid="{00000000-0005-0000-0000-00004A250000}"/>
    <cellStyle name="Moneda 2 6" xfId="1395" xr:uid="{00000000-0005-0000-0000-00004B250000}"/>
    <cellStyle name="Moneda 20" xfId="1396" xr:uid="{00000000-0005-0000-0000-00004C250000}"/>
    <cellStyle name="Moneda 20 2" xfId="1397" xr:uid="{00000000-0005-0000-0000-00004D250000}"/>
    <cellStyle name="Moneda 20 2 2" xfId="1398" xr:uid="{00000000-0005-0000-0000-00004E250000}"/>
    <cellStyle name="Moneda 20 2 2 2" xfId="1399" xr:uid="{00000000-0005-0000-0000-00004F250000}"/>
    <cellStyle name="Moneda 20 2 2 2 2" xfId="1400" xr:uid="{00000000-0005-0000-0000-000050250000}"/>
    <cellStyle name="Moneda 20 2 2 3" xfId="1401" xr:uid="{00000000-0005-0000-0000-000051250000}"/>
    <cellStyle name="Moneda 20 2 2 3 2" xfId="1402" xr:uid="{00000000-0005-0000-0000-000052250000}"/>
    <cellStyle name="Moneda 20 2 2 4" xfId="1403" xr:uid="{00000000-0005-0000-0000-000053250000}"/>
    <cellStyle name="Moneda 20 2 2 4 2" xfId="1404" xr:uid="{00000000-0005-0000-0000-000054250000}"/>
    <cellStyle name="Moneda 20 2 2 5" xfId="1405" xr:uid="{00000000-0005-0000-0000-000055250000}"/>
    <cellStyle name="Moneda 20 2 3" xfId="1406" xr:uid="{00000000-0005-0000-0000-000056250000}"/>
    <cellStyle name="Moneda 20 2 3 2" xfId="1407" xr:uid="{00000000-0005-0000-0000-000057250000}"/>
    <cellStyle name="Moneda 20 2 4" xfId="1408" xr:uid="{00000000-0005-0000-0000-000058250000}"/>
    <cellStyle name="Moneda 20 2 4 2" xfId="1409" xr:uid="{00000000-0005-0000-0000-000059250000}"/>
    <cellStyle name="Moneda 20 2 5" xfId="1410" xr:uid="{00000000-0005-0000-0000-00005A250000}"/>
    <cellStyle name="Moneda 20 2 5 2" xfId="1411" xr:uid="{00000000-0005-0000-0000-00005B250000}"/>
    <cellStyle name="Moneda 20 2 6" xfId="1412" xr:uid="{00000000-0005-0000-0000-00005C250000}"/>
    <cellStyle name="Moneda 20 2 7" xfId="1413" xr:uid="{00000000-0005-0000-0000-00005D250000}"/>
    <cellStyle name="Moneda 20 3" xfId="1414" xr:uid="{00000000-0005-0000-0000-00005E250000}"/>
    <cellStyle name="Moneda 20 3 2" xfId="1415" xr:uid="{00000000-0005-0000-0000-00005F250000}"/>
    <cellStyle name="Moneda 20 3 2 2" xfId="1416" xr:uid="{00000000-0005-0000-0000-000060250000}"/>
    <cellStyle name="Moneda 20 3 3" xfId="1417" xr:uid="{00000000-0005-0000-0000-000061250000}"/>
    <cellStyle name="Moneda 20 3 3 2" xfId="1418" xr:uid="{00000000-0005-0000-0000-000062250000}"/>
    <cellStyle name="Moneda 20 3 4" xfId="1419" xr:uid="{00000000-0005-0000-0000-000063250000}"/>
    <cellStyle name="Moneda 20 3 4 2" xfId="1420" xr:uid="{00000000-0005-0000-0000-000064250000}"/>
    <cellStyle name="Moneda 20 3 5" xfId="1421" xr:uid="{00000000-0005-0000-0000-000065250000}"/>
    <cellStyle name="Moneda 20 4" xfId="1422" xr:uid="{00000000-0005-0000-0000-000066250000}"/>
    <cellStyle name="Moneda 20 4 2" xfId="1423" xr:uid="{00000000-0005-0000-0000-000067250000}"/>
    <cellStyle name="Moneda 20 5" xfId="1424" xr:uid="{00000000-0005-0000-0000-000068250000}"/>
    <cellStyle name="Moneda 20 5 2" xfId="1425" xr:uid="{00000000-0005-0000-0000-000069250000}"/>
    <cellStyle name="Moneda 20 6" xfId="1426" xr:uid="{00000000-0005-0000-0000-00006A250000}"/>
    <cellStyle name="Moneda 20 6 2" xfId="1427" xr:uid="{00000000-0005-0000-0000-00006B250000}"/>
    <cellStyle name="Moneda 20 7" xfId="1428" xr:uid="{00000000-0005-0000-0000-00006C250000}"/>
    <cellStyle name="Moneda 20 8" xfId="1429" xr:uid="{00000000-0005-0000-0000-00006D250000}"/>
    <cellStyle name="Moneda 21" xfId="1430" xr:uid="{00000000-0005-0000-0000-00006E250000}"/>
    <cellStyle name="Moneda 21 2" xfId="1431" xr:uid="{00000000-0005-0000-0000-00006F250000}"/>
    <cellStyle name="Moneda 21 2 2" xfId="1432" xr:uid="{00000000-0005-0000-0000-000070250000}"/>
    <cellStyle name="Moneda 21 2 2 2" xfId="1433" xr:uid="{00000000-0005-0000-0000-000071250000}"/>
    <cellStyle name="Moneda 21 2 2 2 2" xfId="1434" xr:uid="{00000000-0005-0000-0000-000072250000}"/>
    <cellStyle name="Moneda 21 2 2 3" xfId="1435" xr:uid="{00000000-0005-0000-0000-000073250000}"/>
    <cellStyle name="Moneda 21 2 2 3 2" xfId="1436" xr:uid="{00000000-0005-0000-0000-000074250000}"/>
    <cellStyle name="Moneda 21 2 2 4" xfId="1437" xr:uid="{00000000-0005-0000-0000-000075250000}"/>
    <cellStyle name="Moneda 21 2 2 4 2" xfId="1438" xr:uid="{00000000-0005-0000-0000-000076250000}"/>
    <cellStyle name="Moneda 21 2 2 5" xfId="1439" xr:uid="{00000000-0005-0000-0000-000077250000}"/>
    <cellStyle name="Moneda 21 2 3" xfId="1440" xr:uid="{00000000-0005-0000-0000-000078250000}"/>
    <cellStyle name="Moneda 21 2 3 2" xfId="1441" xr:uid="{00000000-0005-0000-0000-000079250000}"/>
    <cellStyle name="Moneda 21 2 4" xfId="1442" xr:uid="{00000000-0005-0000-0000-00007A250000}"/>
    <cellStyle name="Moneda 21 2 4 2" xfId="1443" xr:uid="{00000000-0005-0000-0000-00007B250000}"/>
    <cellStyle name="Moneda 21 2 5" xfId="1444" xr:uid="{00000000-0005-0000-0000-00007C250000}"/>
    <cellStyle name="Moneda 21 2 5 2" xfId="1445" xr:uid="{00000000-0005-0000-0000-00007D250000}"/>
    <cellStyle name="Moneda 21 2 6" xfId="1446" xr:uid="{00000000-0005-0000-0000-00007E250000}"/>
    <cellStyle name="Moneda 21 2 7" xfId="1447" xr:uid="{00000000-0005-0000-0000-00007F250000}"/>
    <cellStyle name="Moneda 21 3" xfId="1448" xr:uid="{00000000-0005-0000-0000-000080250000}"/>
    <cellStyle name="Moneda 21 3 2" xfId="1449" xr:uid="{00000000-0005-0000-0000-000081250000}"/>
    <cellStyle name="Moneda 21 3 2 2" xfId="1450" xr:uid="{00000000-0005-0000-0000-000082250000}"/>
    <cellStyle name="Moneda 21 3 3" xfId="1451" xr:uid="{00000000-0005-0000-0000-000083250000}"/>
    <cellStyle name="Moneda 21 3 3 2" xfId="1452" xr:uid="{00000000-0005-0000-0000-000084250000}"/>
    <cellStyle name="Moneda 21 3 4" xfId="1453" xr:uid="{00000000-0005-0000-0000-000085250000}"/>
    <cellStyle name="Moneda 21 3 4 2" xfId="1454" xr:uid="{00000000-0005-0000-0000-000086250000}"/>
    <cellStyle name="Moneda 21 3 5" xfId="1455" xr:uid="{00000000-0005-0000-0000-000087250000}"/>
    <cellStyle name="Moneda 21 4" xfId="1456" xr:uid="{00000000-0005-0000-0000-000088250000}"/>
    <cellStyle name="Moneda 21 4 2" xfId="1457" xr:uid="{00000000-0005-0000-0000-000089250000}"/>
    <cellStyle name="Moneda 21 5" xfId="1458" xr:uid="{00000000-0005-0000-0000-00008A250000}"/>
    <cellStyle name="Moneda 21 5 2" xfId="1459" xr:uid="{00000000-0005-0000-0000-00008B250000}"/>
    <cellStyle name="Moneda 21 6" xfId="1460" xr:uid="{00000000-0005-0000-0000-00008C250000}"/>
    <cellStyle name="Moneda 21 6 2" xfId="1461" xr:uid="{00000000-0005-0000-0000-00008D250000}"/>
    <cellStyle name="Moneda 21 7" xfId="1462" xr:uid="{00000000-0005-0000-0000-00008E250000}"/>
    <cellStyle name="Moneda 21 8" xfId="1463" xr:uid="{00000000-0005-0000-0000-00008F250000}"/>
    <cellStyle name="Moneda 22" xfId="1464" xr:uid="{00000000-0005-0000-0000-000090250000}"/>
    <cellStyle name="Moneda 22 2" xfId="1465" xr:uid="{00000000-0005-0000-0000-000091250000}"/>
    <cellStyle name="Moneda 22 2 2" xfId="1466" xr:uid="{00000000-0005-0000-0000-000092250000}"/>
    <cellStyle name="Moneda 22 2 2 2" xfId="1467" xr:uid="{00000000-0005-0000-0000-000093250000}"/>
    <cellStyle name="Moneda 22 2 2 2 2" xfId="1468" xr:uid="{00000000-0005-0000-0000-000094250000}"/>
    <cellStyle name="Moneda 22 2 2 3" xfId="1469" xr:uid="{00000000-0005-0000-0000-000095250000}"/>
    <cellStyle name="Moneda 22 2 2 3 2" xfId="1470" xr:uid="{00000000-0005-0000-0000-000096250000}"/>
    <cellStyle name="Moneda 22 2 2 4" xfId="1471" xr:uid="{00000000-0005-0000-0000-000097250000}"/>
    <cellStyle name="Moneda 22 2 2 4 2" xfId="1472" xr:uid="{00000000-0005-0000-0000-000098250000}"/>
    <cellStyle name="Moneda 22 2 2 5" xfId="1473" xr:uid="{00000000-0005-0000-0000-000099250000}"/>
    <cellStyle name="Moneda 22 2 3" xfId="1474" xr:uid="{00000000-0005-0000-0000-00009A250000}"/>
    <cellStyle name="Moneda 22 2 3 2" xfId="1475" xr:uid="{00000000-0005-0000-0000-00009B250000}"/>
    <cellStyle name="Moneda 22 2 4" xfId="1476" xr:uid="{00000000-0005-0000-0000-00009C250000}"/>
    <cellStyle name="Moneda 22 2 4 2" xfId="1477" xr:uid="{00000000-0005-0000-0000-00009D250000}"/>
    <cellStyle name="Moneda 22 2 5" xfId="1478" xr:uid="{00000000-0005-0000-0000-00009E250000}"/>
    <cellStyle name="Moneda 22 2 5 2" xfId="1479" xr:uid="{00000000-0005-0000-0000-00009F250000}"/>
    <cellStyle name="Moneda 22 2 6" xfId="1480" xr:uid="{00000000-0005-0000-0000-0000A0250000}"/>
    <cellStyle name="Moneda 22 3" xfId="1481" xr:uid="{00000000-0005-0000-0000-0000A1250000}"/>
    <cellStyle name="Moneda 22 3 2" xfId="1482" xr:uid="{00000000-0005-0000-0000-0000A2250000}"/>
    <cellStyle name="Moneda 22 3 2 2" xfId="1483" xr:uid="{00000000-0005-0000-0000-0000A3250000}"/>
    <cellStyle name="Moneda 22 3 3" xfId="1484" xr:uid="{00000000-0005-0000-0000-0000A4250000}"/>
    <cellStyle name="Moneda 22 3 3 2" xfId="1485" xr:uid="{00000000-0005-0000-0000-0000A5250000}"/>
    <cellStyle name="Moneda 22 3 4" xfId="1486" xr:uid="{00000000-0005-0000-0000-0000A6250000}"/>
    <cellStyle name="Moneda 22 3 4 2" xfId="1487" xr:uid="{00000000-0005-0000-0000-0000A7250000}"/>
    <cellStyle name="Moneda 22 3 5" xfId="1488" xr:uid="{00000000-0005-0000-0000-0000A8250000}"/>
    <cellStyle name="Moneda 22 4" xfId="1489" xr:uid="{00000000-0005-0000-0000-0000A9250000}"/>
    <cellStyle name="Moneda 22 4 2" xfId="1490" xr:uid="{00000000-0005-0000-0000-0000AA250000}"/>
    <cellStyle name="Moneda 22 5" xfId="1491" xr:uid="{00000000-0005-0000-0000-0000AB250000}"/>
    <cellStyle name="Moneda 22 5 2" xfId="1492" xr:uid="{00000000-0005-0000-0000-0000AC250000}"/>
    <cellStyle name="Moneda 22 6" xfId="1493" xr:uid="{00000000-0005-0000-0000-0000AD250000}"/>
    <cellStyle name="Moneda 22 6 2" xfId="1494" xr:uid="{00000000-0005-0000-0000-0000AE250000}"/>
    <cellStyle name="Moneda 22 7" xfId="1495" xr:uid="{00000000-0005-0000-0000-0000AF250000}"/>
    <cellStyle name="Moneda 22 8" xfId="1496" xr:uid="{00000000-0005-0000-0000-0000B0250000}"/>
    <cellStyle name="Moneda 23" xfId="1497" xr:uid="{00000000-0005-0000-0000-0000B1250000}"/>
    <cellStyle name="Moneda 23 2" xfId="1498" xr:uid="{00000000-0005-0000-0000-0000B2250000}"/>
    <cellStyle name="Moneda 23 2 2" xfId="1499" xr:uid="{00000000-0005-0000-0000-0000B3250000}"/>
    <cellStyle name="Moneda 23 2 2 2" xfId="1500" xr:uid="{00000000-0005-0000-0000-0000B4250000}"/>
    <cellStyle name="Moneda 23 2 3" xfId="1501" xr:uid="{00000000-0005-0000-0000-0000B5250000}"/>
    <cellStyle name="Moneda 23 2 3 2" xfId="1502" xr:uid="{00000000-0005-0000-0000-0000B6250000}"/>
    <cellStyle name="Moneda 23 2 4" xfId="1503" xr:uid="{00000000-0005-0000-0000-0000B7250000}"/>
    <cellStyle name="Moneda 23 2 4 2" xfId="1504" xr:uid="{00000000-0005-0000-0000-0000B8250000}"/>
    <cellStyle name="Moneda 23 2 5" xfId="1505" xr:uid="{00000000-0005-0000-0000-0000B9250000}"/>
    <cellStyle name="Moneda 23 3" xfId="1506" xr:uid="{00000000-0005-0000-0000-0000BA250000}"/>
    <cellStyle name="Moneda 23 3 2" xfId="1507" xr:uid="{00000000-0005-0000-0000-0000BB250000}"/>
    <cellStyle name="Moneda 23 4" xfId="1508" xr:uid="{00000000-0005-0000-0000-0000BC250000}"/>
    <cellStyle name="Moneda 23 4 2" xfId="1509" xr:uid="{00000000-0005-0000-0000-0000BD250000}"/>
    <cellStyle name="Moneda 23 5" xfId="1510" xr:uid="{00000000-0005-0000-0000-0000BE250000}"/>
    <cellStyle name="Moneda 23 5 2" xfId="1511" xr:uid="{00000000-0005-0000-0000-0000BF250000}"/>
    <cellStyle name="Moneda 23 6" xfId="1512" xr:uid="{00000000-0005-0000-0000-0000C0250000}"/>
    <cellStyle name="Moneda 23 7" xfId="1513" xr:uid="{00000000-0005-0000-0000-0000C1250000}"/>
    <cellStyle name="Moneda 24" xfId="1514" xr:uid="{00000000-0005-0000-0000-0000C2250000}"/>
    <cellStyle name="Moneda 24 2" xfId="1515" xr:uid="{00000000-0005-0000-0000-0000C3250000}"/>
    <cellStyle name="Moneda 24 2 2" xfId="1516" xr:uid="{00000000-0005-0000-0000-0000C4250000}"/>
    <cellStyle name="Moneda 24 2 2 2" xfId="1517" xr:uid="{00000000-0005-0000-0000-0000C5250000}"/>
    <cellStyle name="Moneda 24 2 3" xfId="1518" xr:uid="{00000000-0005-0000-0000-0000C6250000}"/>
    <cellStyle name="Moneda 24 2 3 2" xfId="1519" xr:uid="{00000000-0005-0000-0000-0000C7250000}"/>
    <cellStyle name="Moneda 24 2 4" xfId="1520" xr:uid="{00000000-0005-0000-0000-0000C8250000}"/>
    <cellStyle name="Moneda 24 2 4 2" xfId="1521" xr:uid="{00000000-0005-0000-0000-0000C9250000}"/>
    <cellStyle name="Moneda 24 2 5" xfId="1522" xr:uid="{00000000-0005-0000-0000-0000CA250000}"/>
    <cellStyle name="Moneda 24 3" xfId="1523" xr:uid="{00000000-0005-0000-0000-0000CB250000}"/>
    <cellStyle name="Moneda 24 3 2" xfId="1524" xr:uid="{00000000-0005-0000-0000-0000CC250000}"/>
    <cellStyle name="Moneda 24 4" xfId="1525" xr:uid="{00000000-0005-0000-0000-0000CD250000}"/>
    <cellStyle name="Moneda 24 4 2" xfId="1526" xr:uid="{00000000-0005-0000-0000-0000CE250000}"/>
    <cellStyle name="Moneda 24 5" xfId="1527" xr:uid="{00000000-0005-0000-0000-0000CF250000}"/>
    <cellStyle name="Moneda 24 5 2" xfId="1528" xr:uid="{00000000-0005-0000-0000-0000D0250000}"/>
    <cellStyle name="Moneda 24 6" xfId="1529" xr:uid="{00000000-0005-0000-0000-0000D1250000}"/>
    <cellStyle name="Moneda 24 7" xfId="1530" xr:uid="{00000000-0005-0000-0000-0000D2250000}"/>
    <cellStyle name="Moneda 25" xfId="1531" xr:uid="{00000000-0005-0000-0000-0000D3250000}"/>
    <cellStyle name="Moneda 25 2" xfId="1532" xr:uid="{00000000-0005-0000-0000-0000D4250000}"/>
    <cellStyle name="Moneda 25 2 2" xfId="1533" xr:uid="{00000000-0005-0000-0000-0000D5250000}"/>
    <cellStyle name="Moneda 25 3" xfId="1534" xr:uid="{00000000-0005-0000-0000-0000D6250000}"/>
    <cellStyle name="Moneda 25 3 2" xfId="1535" xr:uid="{00000000-0005-0000-0000-0000D7250000}"/>
    <cellStyle name="Moneda 25 4" xfId="1536" xr:uid="{00000000-0005-0000-0000-0000D8250000}"/>
    <cellStyle name="Moneda 25 4 2" xfId="1537" xr:uid="{00000000-0005-0000-0000-0000D9250000}"/>
    <cellStyle name="Moneda 25 5" xfId="1538" xr:uid="{00000000-0005-0000-0000-0000DA250000}"/>
    <cellStyle name="Moneda 26" xfId="1539" xr:uid="{00000000-0005-0000-0000-0000DB250000}"/>
    <cellStyle name="Moneda 26 2" xfId="1540" xr:uid="{00000000-0005-0000-0000-0000DC250000}"/>
    <cellStyle name="Moneda 26 2 2" xfId="1541" xr:uid="{00000000-0005-0000-0000-0000DD250000}"/>
    <cellStyle name="Moneda 26 3" xfId="1542" xr:uid="{00000000-0005-0000-0000-0000DE250000}"/>
    <cellStyle name="Moneda 26 3 2" xfId="1543" xr:uid="{00000000-0005-0000-0000-0000DF250000}"/>
    <cellStyle name="Moneda 26 4" xfId="1544" xr:uid="{00000000-0005-0000-0000-0000E0250000}"/>
    <cellStyle name="Moneda 26 4 2" xfId="1545" xr:uid="{00000000-0005-0000-0000-0000E1250000}"/>
    <cellStyle name="Moneda 26 5" xfId="1546" xr:uid="{00000000-0005-0000-0000-0000E2250000}"/>
    <cellStyle name="Moneda 27" xfId="1547" xr:uid="{00000000-0005-0000-0000-0000E3250000}"/>
    <cellStyle name="Moneda 27 2" xfId="1548" xr:uid="{00000000-0005-0000-0000-0000E4250000}"/>
    <cellStyle name="Moneda 27 2 2" xfId="1549" xr:uid="{00000000-0005-0000-0000-0000E5250000}"/>
    <cellStyle name="Moneda 27 3" xfId="1550" xr:uid="{00000000-0005-0000-0000-0000E6250000}"/>
    <cellStyle name="Moneda 27 3 2" xfId="1551" xr:uid="{00000000-0005-0000-0000-0000E7250000}"/>
    <cellStyle name="Moneda 27 4" xfId="1552" xr:uid="{00000000-0005-0000-0000-0000E8250000}"/>
    <cellStyle name="Moneda 27 4 2" xfId="1553" xr:uid="{00000000-0005-0000-0000-0000E9250000}"/>
    <cellStyle name="Moneda 27 5" xfId="1554" xr:uid="{00000000-0005-0000-0000-0000EA250000}"/>
    <cellStyle name="Moneda 28" xfId="1555" xr:uid="{00000000-0005-0000-0000-0000EB250000}"/>
    <cellStyle name="Moneda 28 2" xfId="1556" xr:uid="{00000000-0005-0000-0000-0000EC250000}"/>
    <cellStyle name="Moneda 28 2 2" xfId="1557" xr:uid="{00000000-0005-0000-0000-0000ED250000}"/>
    <cellStyle name="Moneda 28 3" xfId="1558" xr:uid="{00000000-0005-0000-0000-0000EE250000}"/>
    <cellStyle name="Moneda 28 3 2" xfId="1559" xr:uid="{00000000-0005-0000-0000-0000EF250000}"/>
    <cellStyle name="Moneda 28 4" xfId="1560" xr:uid="{00000000-0005-0000-0000-0000F0250000}"/>
    <cellStyle name="Moneda 28 4 2" xfId="1561" xr:uid="{00000000-0005-0000-0000-0000F1250000}"/>
    <cellStyle name="Moneda 28 5" xfId="1562" xr:uid="{00000000-0005-0000-0000-0000F2250000}"/>
    <cellStyle name="Moneda 29" xfId="1563" xr:uid="{00000000-0005-0000-0000-0000F3250000}"/>
    <cellStyle name="Moneda 29 2" xfId="1564" xr:uid="{00000000-0005-0000-0000-0000F4250000}"/>
    <cellStyle name="Moneda 29 2 2" xfId="1565" xr:uid="{00000000-0005-0000-0000-0000F5250000}"/>
    <cellStyle name="Moneda 29 3" xfId="1566" xr:uid="{00000000-0005-0000-0000-0000F6250000}"/>
    <cellStyle name="Moneda 29 3 2" xfId="1567" xr:uid="{00000000-0005-0000-0000-0000F7250000}"/>
    <cellStyle name="Moneda 29 4" xfId="1568" xr:uid="{00000000-0005-0000-0000-0000F8250000}"/>
    <cellStyle name="Moneda 29 4 2" xfId="1569" xr:uid="{00000000-0005-0000-0000-0000F9250000}"/>
    <cellStyle name="Moneda 29 5" xfId="1570" xr:uid="{00000000-0005-0000-0000-0000FA250000}"/>
    <cellStyle name="Moneda 3" xfId="14" xr:uid="{00000000-0005-0000-0000-0000FB250000}"/>
    <cellStyle name="Moneda 3 10" xfId="1571" xr:uid="{00000000-0005-0000-0000-0000FC250000}"/>
    <cellStyle name="Moneda 3 10 2" xfId="1572" xr:uid="{00000000-0005-0000-0000-0000FD250000}"/>
    <cellStyle name="Moneda 3 10 2 2" xfId="1573" xr:uid="{00000000-0005-0000-0000-0000FE250000}"/>
    <cellStyle name="Moneda 3 10 3" xfId="1574" xr:uid="{00000000-0005-0000-0000-0000FF250000}"/>
    <cellStyle name="Moneda 3 10 3 2" xfId="1575" xr:uid="{00000000-0005-0000-0000-000000260000}"/>
    <cellStyle name="Moneda 3 10 4" xfId="1576" xr:uid="{00000000-0005-0000-0000-000001260000}"/>
    <cellStyle name="Moneda 3 10 4 2" xfId="1577" xr:uid="{00000000-0005-0000-0000-000002260000}"/>
    <cellStyle name="Moneda 3 10 5" xfId="1578" xr:uid="{00000000-0005-0000-0000-000003260000}"/>
    <cellStyle name="Moneda 3 11" xfId="1579" xr:uid="{00000000-0005-0000-0000-000004260000}"/>
    <cellStyle name="Moneda 3 11 2" xfId="1580" xr:uid="{00000000-0005-0000-0000-000005260000}"/>
    <cellStyle name="Moneda 3 12" xfId="1581" xr:uid="{00000000-0005-0000-0000-000006260000}"/>
    <cellStyle name="Moneda 3 12 2" xfId="1582" xr:uid="{00000000-0005-0000-0000-000007260000}"/>
    <cellStyle name="Moneda 3 13" xfId="1583" xr:uid="{00000000-0005-0000-0000-000008260000}"/>
    <cellStyle name="Moneda 3 13 2" xfId="1584" xr:uid="{00000000-0005-0000-0000-000009260000}"/>
    <cellStyle name="Moneda 3 14" xfId="1585" xr:uid="{00000000-0005-0000-0000-00000A260000}"/>
    <cellStyle name="Moneda 3 14 2" xfId="1586" xr:uid="{00000000-0005-0000-0000-00000B260000}"/>
    <cellStyle name="Moneda 3 15" xfId="1587" xr:uid="{00000000-0005-0000-0000-00000C260000}"/>
    <cellStyle name="Moneda 3 15 10" xfId="5066" xr:uid="{00000000-0005-0000-0000-00000D260000}"/>
    <cellStyle name="Moneda 3 15 10 2" xfId="9443" xr:uid="{00000000-0005-0000-0000-00000E260000}"/>
    <cellStyle name="Moneda 3 15 10 2 2" xfId="18196" xr:uid="{62B80ADA-C19C-40D0-9DDA-21443E6C664E}"/>
    <cellStyle name="Moneda 3 15 10 2 2 2" xfId="53206" xr:uid="{471F11DA-7BE1-4154-8C63-B03303F89C43}"/>
    <cellStyle name="Moneda 3 15 10 2 2 3" xfId="35701" xr:uid="{A544EA49-F55B-47D7-87AD-C000B7A29239}"/>
    <cellStyle name="Moneda 3 15 10 2 3" xfId="44454" xr:uid="{BB0EFAFC-B6BB-4A50-9BE9-8EB46F4F99D2}"/>
    <cellStyle name="Moneda 3 15 10 2 4" xfId="26949" xr:uid="{27BFCF81-DDA1-44DB-B801-751B62DAFE03}"/>
    <cellStyle name="Moneda 3 15 10 3" xfId="13820" xr:uid="{196B2039-8FB2-47BF-911A-56E5E42C1730}"/>
    <cellStyle name="Moneda 3 15 10 3 2" xfId="48830" xr:uid="{83B86339-DEAD-49A5-A38A-ECD0D959A897}"/>
    <cellStyle name="Moneda 3 15 10 3 3" xfId="31325" xr:uid="{1C1A627F-AB87-45CA-A27C-ACC0F2A1B845}"/>
    <cellStyle name="Moneda 3 15 10 4" xfId="40078" xr:uid="{59BE1F63-62E1-4E62-92CE-CCBB523A29EE}"/>
    <cellStyle name="Moneda 3 15 10 5" xfId="22573" xr:uid="{C8C8556A-70AD-4D14-9786-0075A5651476}"/>
    <cellStyle name="Moneda 3 15 11" xfId="7255" xr:uid="{00000000-0005-0000-0000-00000F260000}"/>
    <cellStyle name="Moneda 3 15 11 2" xfId="16008" xr:uid="{7D887F3B-EA00-4801-B6B5-DDE9CF46D0C7}"/>
    <cellStyle name="Moneda 3 15 11 2 2" xfId="51018" xr:uid="{3F0AABD1-AB4A-47F3-8F66-9F60D5B64DA3}"/>
    <cellStyle name="Moneda 3 15 11 2 3" xfId="33513" xr:uid="{6E3D2C47-6049-4BA5-BB08-83E3A95895DE}"/>
    <cellStyle name="Moneda 3 15 11 3" xfId="42266" xr:uid="{FD7ED49C-3A58-4F22-BD1B-B11DD6056E72}"/>
    <cellStyle name="Moneda 3 15 11 4" xfId="24761" xr:uid="{110B607F-248F-446C-ACB4-83860F9B08D4}"/>
    <cellStyle name="Moneda 3 15 12" xfId="11632" xr:uid="{616DA9F7-9D1E-49E0-A932-4B1D8BF725A3}"/>
    <cellStyle name="Moneda 3 15 12 2" xfId="46642" xr:uid="{C90D2B2F-0FD8-477D-9EF1-B7D23512FA66}"/>
    <cellStyle name="Moneda 3 15 12 3" xfId="29137" xr:uid="{66574BE2-64A7-4773-AB5A-AEC2249AEA80}"/>
    <cellStyle name="Moneda 3 15 13" xfId="37890" xr:uid="{CBB8B0FA-EACD-467E-A4AC-200474AD3160}"/>
    <cellStyle name="Moneda 3 15 14" xfId="20385" xr:uid="{D287EFF7-4B01-47D0-8F55-59B4D6C85D69}"/>
    <cellStyle name="Moneda 3 15 2" xfId="1588" xr:uid="{00000000-0005-0000-0000-000010260000}"/>
    <cellStyle name="Moneda 3 15 3" xfId="1589" xr:uid="{00000000-0005-0000-0000-000011260000}"/>
    <cellStyle name="Moneda 3 15 4" xfId="2971" xr:uid="{00000000-0005-0000-0000-000012260000}"/>
    <cellStyle name="Moneda 3 15 4 10" xfId="20488" xr:uid="{54FE0BFC-DDE2-4D9D-BF01-D44D38D89544}"/>
    <cellStyle name="Moneda 3 15 4 2" xfId="3083" xr:uid="{00000000-0005-0000-0000-000013260000}"/>
    <cellStyle name="Moneda 3 15 4 2 2" xfId="3359" xr:uid="{00000000-0005-0000-0000-000014260000}"/>
    <cellStyle name="Moneda 3 15 4 2 2 2" xfId="3912" xr:uid="{00000000-0005-0000-0000-000015260000}"/>
    <cellStyle name="Moneda 3 15 4 2 2 2 2" xfId="5008" xr:uid="{00000000-0005-0000-0000-000016260000}"/>
    <cellStyle name="Moneda 3 15 4 2 2 2 2 2" xfId="7197" xr:uid="{00000000-0005-0000-0000-000017260000}"/>
    <cellStyle name="Moneda 3 15 4 2 2 2 2 2 2" xfId="11574" xr:uid="{00000000-0005-0000-0000-000018260000}"/>
    <cellStyle name="Moneda 3 15 4 2 2 2 2 2 2 2" xfId="20327" xr:uid="{1D77EAC4-6BA7-4B3B-9F67-EDF6B39A47D1}"/>
    <cellStyle name="Moneda 3 15 4 2 2 2 2 2 2 2 2" xfId="55337" xr:uid="{467A9D02-E524-48F1-B38C-17E825CBEB39}"/>
    <cellStyle name="Moneda 3 15 4 2 2 2 2 2 2 2 3" xfId="37832" xr:uid="{C067F973-9C3E-4A87-9259-A77F24D8A93B}"/>
    <cellStyle name="Moneda 3 15 4 2 2 2 2 2 2 3" xfId="46585" xr:uid="{E572245C-7F75-4682-ADA4-DD0DD455A3FA}"/>
    <cellStyle name="Moneda 3 15 4 2 2 2 2 2 2 4" xfId="29080" xr:uid="{14D47E27-8E66-407E-AA8C-0C3411EB075D}"/>
    <cellStyle name="Moneda 3 15 4 2 2 2 2 2 3" xfId="15951" xr:uid="{F73D9917-E18F-42A0-AD22-534E13787029}"/>
    <cellStyle name="Moneda 3 15 4 2 2 2 2 2 3 2" xfId="50961" xr:uid="{39F33152-B6D0-46FA-9488-412854215772}"/>
    <cellStyle name="Moneda 3 15 4 2 2 2 2 2 3 3" xfId="33456" xr:uid="{DCEB0293-23C5-4569-BCC1-8659FA3E6ED3}"/>
    <cellStyle name="Moneda 3 15 4 2 2 2 2 2 4" xfId="42209" xr:uid="{9187A5C4-99E0-4516-B577-DE22EA4E8029}"/>
    <cellStyle name="Moneda 3 15 4 2 2 2 2 2 5" xfId="24704" xr:uid="{B630AE84-8BAD-4E8D-992F-BA24AE1B7BB1}"/>
    <cellStyle name="Moneda 3 15 4 2 2 2 2 3" xfId="9386" xr:uid="{00000000-0005-0000-0000-000019260000}"/>
    <cellStyle name="Moneda 3 15 4 2 2 2 2 3 2" xfId="18139" xr:uid="{BD750494-3F20-4E0F-BA77-A963BA2BF951}"/>
    <cellStyle name="Moneda 3 15 4 2 2 2 2 3 2 2" xfId="53149" xr:uid="{B615822C-3160-4141-BF57-76CB9D072630}"/>
    <cellStyle name="Moneda 3 15 4 2 2 2 2 3 2 3" xfId="35644" xr:uid="{03184A12-AA01-463E-893C-58DF24830754}"/>
    <cellStyle name="Moneda 3 15 4 2 2 2 2 3 3" xfId="44397" xr:uid="{260AA17D-80E8-4AA1-A2BE-CCA8CC9DA652}"/>
    <cellStyle name="Moneda 3 15 4 2 2 2 2 3 4" xfId="26892" xr:uid="{A0BCE227-D482-4205-B24C-484FD6E469B3}"/>
    <cellStyle name="Moneda 3 15 4 2 2 2 2 4" xfId="13763" xr:uid="{972FCB24-F692-49C3-B176-271A2F66A244}"/>
    <cellStyle name="Moneda 3 15 4 2 2 2 2 4 2" xfId="48773" xr:uid="{78A099CE-9EA5-4C0E-B33F-129AEF6789C3}"/>
    <cellStyle name="Moneda 3 15 4 2 2 2 2 4 3" xfId="31268" xr:uid="{744185E3-C4D4-4C48-8970-6526550C8684}"/>
    <cellStyle name="Moneda 3 15 4 2 2 2 2 5" xfId="40021" xr:uid="{1DC7323A-ACC6-4498-BF7C-1D168B362C83}"/>
    <cellStyle name="Moneda 3 15 4 2 2 2 2 6" xfId="22516" xr:uid="{6781B4DD-BEC3-4BDB-A53F-0A5B649E1A7E}"/>
    <cellStyle name="Moneda 3 15 4 2 2 2 3" xfId="6103" xr:uid="{00000000-0005-0000-0000-00001A260000}"/>
    <cellStyle name="Moneda 3 15 4 2 2 2 3 2" xfId="10480" xr:uid="{00000000-0005-0000-0000-00001B260000}"/>
    <cellStyle name="Moneda 3 15 4 2 2 2 3 2 2" xfId="19233" xr:uid="{FBB4FA33-D99B-411D-BA6C-7896585166F2}"/>
    <cellStyle name="Moneda 3 15 4 2 2 2 3 2 2 2" xfId="54243" xr:uid="{94AC6765-A550-47C4-BC62-B5520FBDFB82}"/>
    <cellStyle name="Moneda 3 15 4 2 2 2 3 2 2 3" xfId="36738" xr:uid="{4C7119F2-4BDF-45C5-ADAB-F7FE1BC5AF84}"/>
    <cellStyle name="Moneda 3 15 4 2 2 2 3 2 3" xfId="45491" xr:uid="{3A6945F1-DD55-4FB2-B9A7-CEB27A520CB7}"/>
    <cellStyle name="Moneda 3 15 4 2 2 2 3 2 4" xfId="27986" xr:uid="{BF22F06C-A955-4C19-BCCF-E9FCFB8927CB}"/>
    <cellStyle name="Moneda 3 15 4 2 2 2 3 3" xfId="14857" xr:uid="{F047EF63-5F71-42AA-A47D-1A0A7556367D}"/>
    <cellStyle name="Moneda 3 15 4 2 2 2 3 3 2" xfId="49867" xr:uid="{59D3D379-E443-4B82-847E-524FC38A5C92}"/>
    <cellStyle name="Moneda 3 15 4 2 2 2 3 3 3" xfId="32362" xr:uid="{5E1B0A4C-AFFB-431B-B980-875DA8D3FF42}"/>
    <cellStyle name="Moneda 3 15 4 2 2 2 3 4" xfId="41115" xr:uid="{8CEF4ED7-6BFF-4BEC-A0C1-03098F82CAD8}"/>
    <cellStyle name="Moneda 3 15 4 2 2 2 3 5" xfId="23610" xr:uid="{F1F46323-164F-4FDB-ACBF-9EA6E256518D}"/>
    <cellStyle name="Moneda 3 15 4 2 2 2 4" xfId="8292" xr:uid="{00000000-0005-0000-0000-00001C260000}"/>
    <cellStyle name="Moneda 3 15 4 2 2 2 4 2" xfId="17045" xr:uid="{10C0A789-EA04-4552-A0EA-11F6AC94B018}"/>
    <cellStyle name="Moneda 3 15 4 2 2 2 4 2 2" xfId="52055" xr:uid="{2F6E0EF9-33BE-429C-A1F4-ECF16CCBD018}"/>
    <cellStyle name="Moneda 3 15 4 2 2 2 4 2 3" xfId="34550" xr:uid="{F1CBFDF0-E641-48DC-946D-C764B3A24955}"/>
    <cellStyle name="Moneda 3 15 4 2 2 2 4 3" xfId="43303" xr:uid="{C151A8F2-41D8-43C1-9B35-A22126503839}"/>
    <cellStyle name="Moneda 3 15 4 2 2 2 4 4" xfId="25798" xr:uid="{5C005227-AA09-4222-B467-BFC3095A424D}"/>
    <cellStyle name="Moneda 3 15 4 2 2 2 5" xfId="12669" xr:uid="{A4920048-5DAC-4759-AC9C-915B97572D1C}"/>
    <cellStyle name="Moneda 3 15 4 2 2 2 5 2" xfId="47679" xr:uid="{9A35DB8B-7701-47AD-87B1-F40332EC51F8}"/>
    <cellStyle name="Moneda 3 15 4 2 2 2 5 3" xfId="30174" xr:uid="{C5E7B661-05A6-4B46-8823-A48EBDDBDD63}"/>
    <cellStyle name="Moneda 3 15 4 2 2 2 6" xfId="38927" xr:uid="{5AA971F2-C9DE-4787-8BE0-F08FDFD0D9FD}"/>
    <cellStyle name="Moneda 3 15 4 2 2 2 7" xfId="21422" xr:uid="{FCA6F0DE-8213-463B-8F73-6646626D967B}"/>
    <cellStyle name="Moneda 3 15 4 2 2 3" xfId="4460" xr:uid="{00000000-0005-0000-0000-00001D260000}"/>
    <cellStyle name="Moneda 3 15 4 2 2 3 2" xfId="6649" xr:uid="{00000000-0005-0000-0000-00001E260000}"/>
    <cellStyle name="Moneda 3 15 4 2 2 3 2 2" xfId="11026" xr:uid="{00000000-0005-0000-0000-00001F260000}"/>
    <cellStyle name="Moneda 3 15 4 2 2 3 2 2 2" xfId="19779" xr:uid="{4BC62350-8D45-4094-8D5C-E14A362794A6}"/>
    <cellStyle name="Moneda 3 15 4 2 2 3 2 2 2 2" xfId="54789" xr:uid="{7CA2FC52-3D37-4A0F-A0EE-B923A5342043}"/>
    <cellStyle name="Moneda 3 15 4 2 2 3 2 2 2 3" xfId="37284" xr:uid="{EDD4919F-006F-42CD-AA34-B3D1523A20F9}"/>
    <cellStyle name="Moneda 3 15 4 2 2 3 2 2 3" xfId="46037" xr:uid="{A8EE94EF-267C-43E5-83D6-2FB05A5B381E}"/>
    <cellStyle name="Moneda 3 15 4 2 2 3 2 2 4" xfId="28532" xr:uid="{EF8A92DD-D089-40AB-B6C6-33A8352916F5}"/>
    <cellStyle name="Moneda 3 15 4 2 2 3 2 3" xfId="15403" xr:uid="{5B05665C-3DBC-4BC6-B5A7-0C46EB61C52F}"/>
    <cellStyle name="Moneda 3 15 4 2 2 3 2 3 2" xfId="50413" xr:uid="{926A38E5-7ACA-4096-914E-A7C27CBCF429}"/>
    <cellStyle name="Moneda 3 15 4 2 2 3 2 3 3" xfId="32908" xr:uid="{D7F604E5-FD86-46FB-B1A0-EF4FAF225A83}"/>
    <cellStyle name="Moneda 3 15 4 2 2 3 2 4" xfId="41661" xr:uid="{BD20E77C-F954-496D-9C4E-5E25657B56C5}"/>
    <cellStyle name="Moneda 3 15 4 2 2 3 2 5" xfId="24156" xr:uid="{3D0193E8-5095-4B1C-A70F-2D1C95539467}"/>
    <cellStyle name="Moneda 3 15 4 2 2 3 3" xfId="8838" xr:uid="{00000000-0005-0000-0000-000020260000}"/>
    <cellStyle name="Moneda 3 15 4 2 2 3 3 2" xfId="17591" xr:uid="{FFB37D4F-52A6-4AB6-A35D-D8FF700EDFFD}"/>
    <cellStyle name="Moneda 3 15 4 2 2 3 3 2 2" xfId="52601" xr:uid="{686CD3C2-C297-41E8-A8BB-AE621D75D4B6}"/>
    <cellStyle name="Moneda 3 15 4 2 2 3 3 2 3" xfId="35096" xr:uid="{53275E41-06DF-440A-8837-7DCEC7021B53}"/>
    <cellStyle name="Moneda 3 15 4 2 2 3 3 3" xfId="43849" xr:uid="{F493F28A-1B00-4671-BD7A-5AADE801B92E}"/>
    <cellStyle name="Moneda 3 15 4 2 2 3 3 4" xfId="26344" xr:uid="{BACD635D-2FA3-4AAD-B22B-DDF2D5315147}"/>
    <cellStyle name="Moneda 3 15 4 2 2 3 4" xfId="13215" xr:uid="{FAB27B98-8797-4568-81E6-C0048BB95099}"/>
    <cellStyle name="Moneda 3 15 4 2 2 3 4 2" xfId="48225" xr:uid="{63845345-1159-4C22-929D-C48968B47529}"/>
    <cellStyle name="Moneda 3 15 4 2 2 3 4 3" xfId="30720" xr:uid="{ACC8E39D-F782-49DD-B6BF-A999D4D7907C}"/>
    <cellStyle name="Moneda 3 15 4 2 2 3 5" xfId="39473" xr:uid="{18D574E1-E3AC-4B4F-9DF9-B3B38DC73E4D}"/>
    <cellStyle name="Moneda 3 15 4 2 2 3 6" xfId="21968" xr:uid="{D58D632F-A318-4696-BF9D-BB0D7D43C7F7}"/>
    <cellStyle name="Moneda 3 15 4 2 2 4" xfId="5555" xr:uid="{00000000-0005-0000-0000-000021260000}"/>
    <cellStyle name="Moneda 3 15 4 2 2 4 2" xfId="9932" xr:uid="{00000000-0005-0000-0000-000022260000}"/>
    <cellStyle name="Moneda 3 15 4 2 2 4 2 2" xfId="18685" xr:uid="{173288AE-1C50-4C97-9EB7-7198EC42E7BE}"/>
    <cellStyle name="Moneda 3 15 4 2 2 4 2 2 2" xfId="53695" xr:uid="{8A243551-8F23-43B4-973F-0F0906F248FC}"/>
    <cellStyle name="Moneda 3 15 4 2 2 4 2 2 3" xfId="36190" xr:uid="{3E3D8D42-8BE7-42B4-A890-4452202A8355}"/>
    <cellStyle name="Moneda 3 15 4 2 2 4 2 3" xfId="44943" xr:uid="{E860910D-2E9D-4825-AE59-F10B096188ED}"/>
    <cellStyle name="Moneda 3 15 4 2 2 4 2 4" xfId="27438" xr:uid="{AE0E8BAC-CF83-4AC4-A00B-36BAB9490F6B}"/>
    <cellStyle name="Moneda 3 15 4 2 2 4 3" xfId="14309" xr:uid="{3966EECB-D9D7-4E51-8482-519A0469AAB3}"/>
    <cellStyle name="Moneda 3 15 4 2 2 4 3 2" xfId="49319" xr:uid="{981630B8-D82D-451F-A665-112BECD0B785}"/>
    <cellStyle name="Moneda 3 15 4 2 2 4 3 3" xfId="31814" xr:uid="{2480D987-A4F0-425C-A08C-0AB84538F3F4}"/>
    <cellStyle name="Moneda 3 15 4 2 2 4 4" xfId="40567" xr:uid="{258957DA-E5CE-43DA-93B1-6EB7A1773A63}"/>
    <cellStyle name="Moneda 3 15 4 2 2 4 5" xfId="23062" xr:uid="{3CB05801-CC4E-40B0-A285-94A9BF7D3B1A}"/>
    <cellStyle name="Moneda 3 15 4 2 2 5" xfId="7744" xr:uid="{00000000-0005-0000-0000-000023260000}"/>
    <cellStyle name="Moneda 3 15 4 2 2 5 2" xfId="16497" xr:uid="{466182F9-1FD3-43E1-BE01-C2499DBE6399}"/>
    <cellStyle name="Moneda 3 15 4 2 2 5 2 2" xfId="51507" xr:uid="{9108582A-F0D5-4283-B382-69D6C9BA407B}"/>
    <cellStyle name="Moneda 3 15 4 2 2 5 2 3" xfId="34002" xr:uid="{64587032-4380-4ED7-853F-03704FB88195}"/>
    <cellStyle name="Moneda 3 15 4 2 2 5 3" xfId="42755" xr:uid="{842055C7-34FA-4067-B8FC-2230B08163F0}"/>
    <cellStyle name="Moneda 3 15 4 2 2 5 4" xfId="25250" xr:uid="{30CBCDC6-FD62-43F8-8196-00EA051CEBB0}"/>
    <cellStyle name="Moneda 3 15 4 2 2 6" xfId="12121" xr:uid="{53477088-E1C1-4D78-B465-CF39B3EDAF9E}"/>
    <cellStyle name="Moneda 3 15 4 2 2 6 2" xfId="47131" xr:uid="{98931B41-3C1E-4E57-B540-3DD161FF5ADF}"/>
    <cellStyle name="Moneda 3 15 4 2 2 6 3" xfId="29626" xr:uid="{121B82D7-44B0-4F8D-A570-C51B83B49B78}"/>
    <cellStyle name="Moneda 3 15 4 2 2 7" xfId="38379" xr:uid="{0809B4F5-5991-41FC-9CF6-210C8114C8B9}"/>
    <cellStyle name="Moneda 3 15 4 2 2 8" xfId="20874" xr:uid="{AF2F3767-3501-456E-8EA8-8D3F1CD0E45C}"/>
    <cellStyle name="Moneda 3 15 4 2 3" xfId="3638" xr:uid="{00000000-0005-0000-0000-000024260000}"/>
    <cellStyle name="Moneda 3 15 4 2 3 2" xfId="4734" xr:uid="{00000000-0005-0000-0000-000025260000}"/>
    <cellStyle name="Moneda 3 15 4 2 3 2 2" xfId="6923" xr:uid="{00000000-0005-0000-0000-000026260000}"/>
    <cellStyle name="Moneda 3 15 4 2 3 2 2 2" xfId="11300" xr:uid="{00000000-0005-0000-0000-000027260000}"/>
    <cellStyle name="Moneda 3 15 4 2 3 2 2 2 2" xfId="20053" xr:uid="{EBA8FAC4-CBF9-4AA8-8234-AD3667C7CCF8}"/>
    <cellStyle name="Moneda 3 15 4 2 3 2 2 2 2 2" xfId="55063" xr:uid="{2104DE87-3493-4184-9769-4FC228EEF65C}"/>
    <cellStyle name="Moneda 3 15 4 2 3 2 2 2 2 3" xfId="37558" xr:uid="{571A34EF-3E8F-4FAA-B775-79BE327F0D3B}"/>
    <cellStyle name="Moneda 3 15 4 2 3 2 2 2 3" xfId="46311" xr:uid="{0D039765-B209-433E-B977-0378D8D57D80}"/>
    <cellStyle name="Moneda 3 15 4 2 3 2 2 2 4" xfId="28806" xr:uid="{DA33B31F-2F2B-4551-8D86-646D3015C254}"/>
    <cellStyle name="Moneda 3 15 4 2 3 2 2 3" xfId="15677" xr:uid="{393330BF-E4C4-4E13-B121-F7BD07E5E32C}"/>
    <cellStyle name="Moneda 3 15 4 2 3 2 2 3 2" xfId="50687" xr:uid="{308354EA-55AE-4364-9771-F84939FEB1DD}"/>
    <cellStyle name="Moneda 3 15 4 2 3 2 2 3 3" xfId="33182" xr:uid="{B91C1FEC-E62D-4A36-B460-A9AC38ED9793}"/>
    <cellStyle name="Moneda 3 15 4 2 3 2 2 4" xfId="41935" xr:uid="{F3DC04FB-657F-428C-AC9F-D1E80C09BA0A}"/>
    <cellStyle name="Moneda 3 15 4 2 3 2 2 5" xfId="24430" xr:uid="{DD97B9D3-7101-4943-963D-894FE767A6C9}"/>
    <cellStyle name="Moneda 3 15 4 2 3 2 3" xfId="9112" xr:uid="{00000000-0005-0000-0000-000028260000}"/>
    <cellStyle name="Moneda 3 15 4 2 3 2 3 2" xfId="17865" xr:uid="{BB2E482C-49E0-4611-8089-633F5D8A51FD}"/>
    <cellStyle name="Moneda 3 15 4 2 3 2 3 2 2" xfId="52875" xr:uid="{84CAABD3-8288-45EB-A7F7-12344B72CF06}"/>
    <cellStyle name="Moneda 3 15 4 2 3 2 3 2 3" xfId="35370" xr:uid="{F893BEB0-1E27-468E-9870-019CBF5843CE}"/>
    <cellStyle name="Moneda 3 15 4 2 3 2 3 3" xfId="44123" xr:uid="{AB47D867-773E-4FD8-8A39-254661D00722}"/>
    <cellStyle name="Moneda 3 15 4 2 3 2 3 4" xfId="26618" xr:uid="{509F3BC5-1188-49A9-ABB3-9A171E1B983E}"/>
    <cellStyle name="Moneda 3 15 4 2 3 2 4" xfId="13489" xr:uid="{C9C1D34B-2979-4C02-A202-5ADAEDF6E28C}"/>
    <cellStyle name="Moneda 3 15 4 2 3 2 4 2" xfId="48499" xr:uid="{66E470F7-6567-4542-8C15-4BC328AF6AFE}"/>
    <cellStyle name="Moneda 3 15 4 2 3 2 4 3" xfId="30994" xr:uid="{B908B236-A9A5-4C62-B6CD-19C5AE6C4B6A}"/>
    <cellStyle name="Moneda 3 15 4 2 3 2 5" xfId="39747" xr:uid="{D09CF2FC-101E-47DF-8B48-F2AF8A825503}"/>
    <cellStyle name="Moneda 3 15 4 2 3 2 6" xfId="22242" xr:uid="{7A2035CA-D891-4213-9B69-22F6A0A13ACC}"/>
    <cellStyle name="Moneda 3 15 4 2 3 3" xfId="5829" xr:uid="{00000000-0005-0000-0000-000029260000}"/>
    <cellStyle name="Moneda 3 15 4 2 3 3 2" xfId="10206" xr:uid="{00000000-0005-0000-0000-00002A260000}"/>
    <cellStyle name="Moneda 3 15 4 2 3 3 2 2" xfId="18959" xr:uid="{1A90C20D-4B0F-4EB0-9C96-7D897BA97AC5}"/>
    <cellStyle name="Moneda 3 15 4 2 3 3 2 2 2" xfId="53969" xr:uid="{31B96977-AC3C-41CA-ABCC-076CDBBD0468}"/>
    <cellStyle name="Moneda 3 15 4 2 3 3 2 2 3" xfId="36464" xr:uid="{D6D1A0C8-D2DB-46D3-95E9-D2EF40686C7B}"/>
    <cellStyle name="Moneda 3 15 4 2 3 3 2 3" xfId="45217" xr:uid="{53D4BBFD-F1D9-4439-A702-539AED081C9E}"/>
    <cellStyle name="Moneda 3 15 4 2 3 3 2 4" xfId="27712" xr:uid="{F3F7B3E9-0D0A-4109-A9F4-664D4686B5A4}"/>
    <cellStyle name="Moneda 3 15 4 2 3 3 3" xfId="14583" xr:uid="{B0DE68F6-E7CB-46DF-81B1-48D691F1864B}"/>
    <cellStyle name="Moneda 3 15 4 2 3 3 3 2" xfId="49593" xr:uid="{7454E1CD-E4F8-4E04-B200-62410FBBA55F}"/>
    <cellStyle name="Moneda 3 15 4 2 3 3 3 3" xfId="32088" xr:uid="{C644802E-961B-4644-8A7A-1040A355CC3E}"/>
    <cellStyle name="Moneda 3 15 4 2 3 3 4" xfId="40841" xr:uid="{F7920BF8-12A3-4C27-AD50-61558E20DD3B}"/>
    <cellStyle name="Moneda 3 15 4 2 3 3 5" xfId="23336" xr:uid="{B6A5B463-D155-439D-BCDF-84D206C6AAE4}"/>
    <cellStyle name="Moneda 3 15 4 2 3 4" xfId="8018" xr:uid="{00000000-0005-0000-0000-00002B260000}"/>
    <cellStyle name="Moneda 3 15 4 2 3 4 2" xfId="16771" xr:uid="{FEE0FD36-B8DD-4ABA-B7C9-68A067B85374}"/>
    <cellStyle name="Moneda 3 15 4 2 3 4 2 2" xfId="51781" xr:uid="{E5390DDA-2D83-445B-9306-F42DD815AC1F}"/>
    <cellStyle name="Moneda 3 15 4 2 3 4 2 3" xfId="34276" xr:uid="{6A1ADAFC-A0A2-4251-9209-C7B4BC8DF72C}"/>
    <cellStyle name="Moneda 3 15 4 2 3 4 3" xfId="43029" xr:uid="{F5799C4C-0281-4352-9771-BC888E775CCA}"/>
    <cellStyle name="Moneda 3 15 4 2 3 4 4" xfId="25524" xr:uid="{5091DAF7-D88B-4379-8E2C-D679236F9DF7}"/>
    <cellStyle name="Moneda 3 15 4 2 3 5" xfId="12395" xr:uid="{C7DE6501-DE0E-4C0B-83AA-B403FDAB9CEE}"/>
    <cellStyle name="Moneda 3 15 4 2 3 5 2" xfId="47405" xr:uid="{3944E09F-870B-48BF-AD16-65ED41B752BF}"/>
    <cellStyle name="Moneda 3 15 4 2 3 5 3" xfId="29900" xr:uid="{619D2031-5398-44D9-ABBE-C9554C290ED6}"/>
    <cellStyle name="Moneda 3 15 4 2 3 6" xfId="38653" xr:uid="{49B2ADBC-A2B5-4720-B1CC-A1FA86E87352}"/>
    <cellStyle name="Moneda 3 15 4 2 3 7" xfId="21148" xr:uid="{18A9BEB4-34DB-4C33-B615-9E2E54B9E61D}"/>
    <cellStyle name="Moneda 3 15 4 2 4" xfId="4186" xr:uid="{00000000-0005-0000-0000-00002C260000}"/>
    <cellStyle name="Moneda 3 15 4 2 4 2" xfId="6375" xr:uid="{00000000-0005-0000-0000-00002D260000}"/>
    <cellStyle name="Moneda 3 15 4 2 4 2 2" xfId="10752" xr:uid="{00000000-0005-0000-0000-00002E260000}"/>
    <cellStyle name="Moneda 3 15 4 2 4 2 2 2" xfId="19505" xr:uid="{5934CDFF-D0CE-456B-B0BF-C5EFBCCC0DE6}"/>
    <cellStyle name="Moneda 3 15 4 2 4 2 2 2 2" xfId="54515" xr:uid="{5CB7A6F8-74D7-4AA6-A602-D3A4DD55B562}"/>
    <cellStyle name="Moneda 3 15 4 2 4 2 2 2 3" xfId="37010" xr:uid="{C5702462-9D60-4C7B-9AB6-776FCF974850}"/>
    <cellStyle name="Moneda 3 15 4 2 4 2 2 3" xfId="45763" xr:uid="{C8A3C217-252D-4C12-BB40-D81C669B688A}"/>
    <cellStyle name="Moneda 3 15 4 2 4 2 2 4" xfId="28258" xr:uid="{D47B9F55-CA04-44D4-A329-14D927BFFA9D}"/>
    <cellStyle name="Moneda 3 15 4 2 4 2 3" xfId="15129" xr:uid="{3F0EB1EF-C1A9-47AC-A43B-AB4365180218}"/>
    <cellStyle name="Moneda 3 15 4 2 4 2 3 2" xfId="50139" xr:uid="{7809CFF3-E154-4935-B668-C1DE6E06B126}"/>
    <cellStyle name="Moneda 3 15 4 2 4 2 3 3" xfId="32634" xr:uid="{648B32A7-B039-46C8-B139-4EBDFDEC6850}"/>
    <cellStyle name="Moneda 3 15 4 2 4 2 4" xfId="41387" xr:uid="{3261295C-6C1C-40CC-9C04-6AFF67FAA3E8}"/>
    <cellStyle name="Moneda 3 15 4 2 4 2 5" xfId="23882" xr:uid="{72591F20-C142-480C-AB9B-7CE81232014E}"/>
    <cellStyle name="Moneda 3 15 4 2 4 3" xfId="8564" xr:uid="{00000000-0005-0000-0000-00002F260000}"/>
    <cellStyle name="Moneda 3 15 4 2 4 3 2" xfId="17317" xr:uid="{B1DB71A8-708B-42E0-B261-D91E420D9419}"/>
    <cellStyle name="Moneda 3 15 4 2 4 3 2 2" xfId="52327" xr:uid="{AE3B33F4-2679-429B-BCC2-F8DFBDB10D92}"/>
    <cellStyle name="Moneda 3 15 4 2 4 3 2 3" xfId="34822" xr:uid="{B77038DD-25B0-4D33-A5FA-F509C28CC663}"/>
    <cellStyle name="Moneda 3 15 4 2 4 3 3" xfId="43575" xr:uid="{977709C5-B11D-4854-AD69-A2E5DD81E8CC}"/>
    <cellStyle name="Moneda 3 15 4 2 4 3 4" xfId="26070" xr:uid="{9235DA6A-4C02-4AC7-83C3-B4D98662D894}"/>
    <cellStyle name="Moneda 3 15 4 2 4 4" xfId="12941" xr:uid="{E7CB4240-619C-4BC5-99A7-94A04EC29BE1}"/>
    <cellStyle name="Moneda 3 15 4 2 4 4 2" xfId="47951" xr:uid="{D34DA495-85C3-4D31-817E-A0F77619E9E8}"/>
    <cellStyle name="Moneda 3 15 4 2 4 4 3" xfId="30446" xr:uid="{2D2A639A-57FB-4C83-91AE-05C7BA49A9AA}"/>
    <cellStyle name="Moneda 3 15 4 2 4 5" xfId="39199" xr:uid="{7852698B-4941-4DED-96B6-B9B9D3C09304}"/>
    <cellStyle name="Moneda 3 15 4 2 4 6" xfId="21694" xr:uid="{BEC00672-E26E-4CD5-97E2-EDA17D717820}"/>
    <cellStyle name="Moneda 3 15 4 2 5" xfId="5281" xr:uid="{00000000-0005-0000-0000-000030260000}"/>
    <cellStyle name="Moneda 3 15 4 2 5 2" xfId="9658" xr:uid="{00000000-0005-0000-0000-000031260000}"/>
    <cellStyle name="Moneda 3 15 4 2 5 2 2" xfId="18411" xr:uid="{8857D3C7-67CA-4667-859E-21B613B91015}"/>
    <cellStyle name="Moneda 3 15 4 2 5 2 2 2" xfId="53421" xr:uid="{B7530AEC-6583-421D-BAEC-29B2728DF185}"/>
    <cellStyle name="Moneda 3 15 4 2 5 2 2 3" xfId="35916" xr:uid="{5C01B4A1-9E79-44B4-97E5-24323873779F}"/>
    <cellStyle name="Moneda 3 15 4 2 5 2 3" xfId="44669" xr:uid="{C38325D9-314E-4641-B11B-A11F7B3C0EBA}"/>
    <cellStyle name="Moneda 3 15 4 2 5 2 4" xfId="27164" xr:uid="{A3DAED30-EB6B-4922-91D1-E7C3663542A4}"/>
    <cellStyle name="Moneda 3 15 4 2 5 3" xfId="14035" xr:uid="{F42EA8AE-DC0A-4888-B97D-74B7E1026D96}"/>
    <cellStyle name="Moneda 3 15 4 2 5 3 2" xfId="49045" xr:uid="{D4207B25-7573-4822-9A89-85311E4AC03F}"/>
    <cellStyle name="Moneda 3 15 4 2 5 3 3" xfId="31540" xr:uid="{F61C3AF0-9F09-4FDC-9F91-7B2CF6BB312A}"/>
    <cellStyle name="Moneda 3 15 4 2 5 4" xfId="40293" xr:uid="{3D237227-C409-4854-93B7-A126C8C86167}"/>
    <cellStyle name="Moneda 3 15 4 2 5 5" xfId="22788" xr:uid="{FE25622F-9485-4643-8DDD-AA01CE5010D4}"/>
    <cellStyle name="Moneda 3 15 4 2 6" xfId="7470" xr:uid="{00000000-0005-0000-0000-000032260000}"/>
    <cellStyle name="Moneda 3 15 4 2 6 2" xfId="16223" xr:uid="{9AAAFC7C-5559-4CF8-8850-A523D8DD4C17}"/>
    <cellStyle name="Moneda 3 15 4 2 6 2 2" xfId="51233" xr:uid="{4F01C1C7-A9B7-44CE-8D43-53B97240E274}"/>
    <cellStyle name="Moneda 3 15 4 2 6 2 3" xfId="33728" xr:uid="{6BC8595E-849E-4104-916F-25B636BB4B75}"/>
    <cellStyle name="Moneda 3 15 4 2 6 3" xfId="42481" xr:uid="{01E6069F-5A5C-4FC8-A81D-98322361D9C8}"/>
    <cellStyle name="Moneda 3 15 4 2 6 4" xfId="24976" xr:uid="{8BA75494-6F4F-4692-AFCC-74DD82718026}"/>
    <cellStyle name="Moneda 3 15 4 2 7" xfId="11847" xr:uid="{03560487-9929-4733-A0F7-D9C9C2B2243C}"/>
    <cellStyle name="Moneda 3 15 4 2 7 2" xfId="46857" xr:uid="{6B060C65-13B4-4145-AC04-2045D6CB1F8F}"/>
    <cellStyle name="Moneda 3 15 4 2 7 3" xfId="29352" xr:uid="{357CBD59-9133-4146-BF08-AF232FB97C4C}"/>
    <cellStyle name="Moneda 3 15 4 2 8" xfId="38105" xr:uid="{6D4F7259-D6FF-4BD8-A293-B06E17D40F04}"/>
    <cellStyle name="Moneda 3 15 4 2 9" xfId="20600" xr:uid="{46D8E86E-3B47-4744-BC08-084E6E9B2D6D}"/>
    <cellStyle name="Moneda 3 15 4 3" xfId="3247" xr:uid="{00000000-0005-0000-0000-000033260000}"/>
    <cellStyle name="Moneda 3 15 4 3 2" xfId="3800" xr:uid="{00000000-0005-0000-0000-000034260000}"/>
    <cellStyle name="Moneda 3 15 4 3 2 2" xfId="4896" xr:uid="{00000000-0005-0000-0000-000035260000}"/>
    <cellStyle name="Moneda 3 15 4 3 2 2 2" xfId="7085" xr:uid="{00000000-0005-0000-0000-000036260000}"/>
    <cellStyle name="Moneda 3 15 4 3 2 2 2 2" xfId="11462" xr:uid="{00000000-0005-0000-0000-000037260000}"/>
    <cellStyle name="Moneda 3 15 4 3 2 2 2 2 2" xfId="20215" xr:uid="{DC3D79FC-D71B-436B-B229-C2F7A06A23A9}"/>
    <cellStyle name="Moneda 3 15 4 3 2 2 2 2 2 2" xfId="55225" xr:uid="{9AA8063E-879A-4E59-B26F-1EC21031CCB1}"/>
    <cellStyle name="Moneda 3 15 4 3 2 2 2 2 2 3" xfId="37720" xr:uid="{5A8290E1-40F2-499B-9244-40B3CB565AE1}"/>
    <cellStyle name="Moneda 3 15 4 3 2 2 2 2 3" xfId="46473" xr:uid="{A5501AAD-716A-4A4F-AA85-0EF62CC80534}"/>
    <cellStyle name="Moneda 3 15 4 3 2 2 2 2 4" xfId="28968" xr:uid="{93CAE1DB-1DDA-4239-A2F3-171E60552AF8}"/>
    <cellStyle name="Moneda 3 15 4 3 2 2 2 3" xfId="15839" xr:uid="{1EE304AE-B172-415F-9FF8-2CFA7B7C3B99}"/>
    <cellStyle name="Moneda 3 15 4 3 2 2 2 3 2" xfId="50849" xr:uid="{BCD97989-3549-4DDA-BDBA-2422936B398B}"/>
    <cellStyle name="Moneda 3 15 4 3 2 2 2 3 3" xfId="33344" xr:uid="{065465C6-B23A-438A-8F19-290A86582DAD}"/>
    <cellStyle name="Moneda 3 15 4 3 2 2 2 4" xfId="42097" xr:uid="{BEBE6B26-7048-42E2-BBBE-05E05C85A151}"/>
    <cellStyle name="Moneda 3 15 4 3 2 2 2 5" xfId="24592" xr:uid="{DC87A2A6-F3FB-492A-9BF9-46F2F34C4E3A}"/>
    <cellStyle name="Moneda 3 15 4 3 2 2 3" xfId="9274" xr:uid="{00000000-0005-0000-0000-000038260000}"/>
    <cellStyle name="Moneda 3 15 4 3 2 2 3 2" xfId="18027" xr:uid="{6EFAE4F9-A738-4060-BA8C-7DB688159865}"/>
    <cellStyle name="Moneda 3 15 4 3 2 2 3 2 2" xfId="53037" xr:uid="{4945F393-389E-40E7-8D04-8992C57EC0D3}"/>
    <cellStyle name="Moneda 3 15 4 3 2 2 3 2 3" xfId="35532" xr:uid="{DCA484A2-F773-45F6-B89D-6842D8044394}"/>
    <cellStyle name="Moneda 3 15 4 3 2 2 3 3" xfId="44285" xr:uid="{BE966849-ACB0-4C34-8C8A-1FAC0D8A7428}"/>
    <cellStyle name="Moneda 3 15 4 3 2 2 3 4" xfId="26780" xr:uid="{F7D7CD5B-3291-4DBB-BD93-781FC70BDAE6}"/>
    <cellStyle name="Moneda 3 15 4 3 2 2 4" xfId="13651" xr:uid="{58D2E913-8F41-437E-AB4F-8A27737F69B2}"/>
    <cellStyle name="Moneda 3 15 4 3 2 2 4 2" xfId="48661" xr:uid="{188C5386-8DAC-4E84-9DBD-61ECAB36BCE7}"/>
    <cellStyle name="Moneda 3 15 4 3 2 2 4 3" xfId="31156" xr:uid="{C60E5E4C-5E17-4F79-9C07-3D1EC9B57FEE}"/>
    <cellStyle name="Moneda 3 15 4 3 2 2 5" xfId="39909" xr:uid="{7F75BB42-6524-40CB-BAC7-320926DF9381}"/>
    <cellStyle name="Moneda 3 15 4 3 2 2 6" xfId="22404" xr:uid="{815770AE-D1B1-4D9D-B1FC-4CF97C677D11}"/>
    <cellStyle name="Moneda 3 15 4 3 2 3" xfId="5991" xr:uid="{00000000-0005-0000-0000-000039260000}"/>
    <cellStyle name="Moneda 3 15 4 3 2 3 2" xfId="10368" xr:uid="{00000000-0005-0000-0000-00003A260000}"/>
    <cellStyle name="Moneda 3 15 4 3 2 3 2 2" xfId="19121" xr:uid="{7C7CBA2F-3B34-4798-9F7F-E60E813620A6}"/>
    <cellStyle name="Moneda 3 15 4 3 2 3 2 2 2" xfId="54131" xr:uid="{EEF48C7D-9195-49F2-9D3C-61A06164BA3D}"/>
    <cellStyle name="Moneda 3 15 4 3 2 3 2 2 3" xfId="36626" xr:uid="{888CC410-5A04-4CDF-8AFF-0144ABA22CC0}"/>
    <cellStyle name="Moneda 3 15 4 3 2 3 2 3" xfId="45379" xr:uid="{29B6F05A-9F1D-4FF6-946D-D818CC381EF7}"/>
    <cellStyle name="Moneda 3 15 4 3 2 3 2 4" xfId="27874" xr:uid="{6B9A3931-4A76-4EE8-B817-BA4B58A0C009}"/>
    <cellStyle name="Moneda 3 15 4 3 2 3 3" xfId="14745" xr:uid="{0086DF7C-D38C-4CF7-8C1C-5392A148E4F2}"/>
    <cellStyle name="Moneda 3 15 4 3 2 3 3 2" xfId="49755" xr:uid="{966467EA-00FF-4AC8-95E5-6DFDBB725B80}"/>
    <cellStyle name="Moneda 3 15 4 3 2 3 3 3" xfId="32250" xr:uid="{8343C457-A98B-4964-B41F-0A358F4F872B}"/>
    <cellStyle name="Moneda 3 15 4 3 2 3 4" xfId="41003" xr:uid="{79AF64F3-C28E-4727-8B6A-A81AEF496C77}"/>
    <cellStyle name="Moneda 3 15 4 3 2 3 5" xfId="23498" xr:uid="{C732325E-CAE0-4C97-9112-CEBB948002AB}"/>
    <cellStyle name="Moneda 3 15 4 3 2 4" xfId="8180" xr:uid="{00000000-0005-0000-0000-00003B260000}"/>
    <cellStyle name="Moneda 3 15 4 3 2 4 2" xfId="16933" xr:uid="{82113321-F58F-4043-9DB7-3A317FF98636}"/>
    <cellStyle name="Moneda 3 15 4 3 2 4 2 2" xfId="51943" xr:uid="{FC014C26-8A33-48B3-AE1B-D6CE147A4095}"/>
    <cellStyle name="Moneda 3 15 4 3 2 4 2 3" xfId="34438" xr:uid="{1884865B-031C-48D4-B0E3-6DDADA4B5561}"/>
    <cellStyle name="Moneda 3 15 4 3 2 4 3" xfId="43191" xr:uid="{1EFB778C-710B-45A9-9A67-EC1DF302044F}"/>
    <cellStyle name="Moneda 3 15 4 3 2 4 4" xfId="25686" xr:uid="{18C1FA10-A01F-43BD-8C3F-D35A99DCAEEC}"/>
    <cellStyle name="Moneda 3 15 4 3 2 5" xfId="12557" xr:uid="{4BB5BA95-E5FD-4D1E-8B52-BC7F6E10CFAB}"/>
    <cellStyle name="Moneda 3 15 4 3 2 5 2" xfId="47567" xr:uid="{5E134EF3-F086-41AF-B153-9B8AB79843EE}"/>
    <cellStyle name="Moneda 3 15 4 3 2 5 3" xfId="30062" xr:uid="{88C3922C-5FFA-498C-AF0B-99B816A71EDC}"/>
    <cellStyle name="Moneda 3 15 4 3 2 6" xfId="38815" xr:uid="{FF3DBECC-5094-40B6-9C27-7DC05E0DB90B}"/>
    <cellStyle name="Moneda 3 15 4 3 2 7" xfId="21310" xr:uid="{6FD699BA-C870-43BB-80AE-F100D9C87D5E}"/>
    <cellStyle name="Moneda 3 15 4 3 3" xfId="4348" xr:uid="{00000000-0005-0000-0000-00003C260000}"/>
    <cellStyle name="Moneda 3 15 4 3 3 2" xfId="6537" xr:uid="{00000000-0005-0000-0000-00003D260000}"/>
    <cellStyle name="Moneda 3 15 4 3 3 2 2" xfId="10914" xr:uid="{00000000-0005-0000-0000-00003E260000}"/>
    <cellStyle name="Moneda 3 15 4 3 3 2 2 2" xfId="19667" xr:uid="{D6CB44AC-18A3-4CBD-899F-E156E997DD92}"/>
    <cellStyle name="Moneda 3 15 4 3 3 2 2 2 2" xfId="54677" xr:uid="{B0B58438-60FF-4AD2-B80F-36C9C1DE9F1E}"/>
    <cellStyle name="Moneda 3 15 4 3 3 2 2 2 3" xfId="37172" xr:uid="{35E59686-1D00-44B3-A899-CA066ACD2D16}"/>
    <cellStyle name="Moneda 3 15 4 3 3 2 2 3" xfId="45925" xr:uid="{5F176905-30AE-477A-A5B3-C697B059549F}"/>
    <cellStyle name="Moneda 3 15 4 3 3 2 2 4" xfId="28420" xr:uid="{48884F86-F036-4A93-ACB6-58BA2083F347}"/>
    <cellStyle name="Moneda 3 15 4 3 3 2 3" xfId="15291" xr:uid="{B6D5855D-2F64-4FB1-A0DC-97D5BE8CBD8F}"/>
    <cellStyle name="Moneda 3 15 4 3 3 2 3 2" xfId="50301" xr:uid="{ED357D38-280A-4E11-93AB-05056547BA00}"/>
    <cellStyle name="Moneda 3 15 4 3 3 2 3 3" xfId="32796" xr:uid="{A34BD977-6184-4975-A204-37417A370452}"/>
    <cellStyle name="Moneda 3 15 4 3 3 2 4" xfId="41549" xr:uid="{7AAF06F3-B4D6-457F-9908-2D43E78CD00A}"/>
    <cellStyle name="Moneda 3 15 4 3 3 2 5" xfId="24044" xr:uid="{2784BD73-16AA-4E92-8528-C9EB821C6DAA}"/>
    <cellStyle name="Moneda 3 15 4 3 3 3" xfId="8726" xr:uid="{00000000-0005-0000-0000-00003F260000}"/>
    <cellStyle name="Moneda 3 15 4 3 3 3 2" xfId="17479" xr:uid="{EE2FEE01-4686-4935-81F9-F36737343158}"/>
    <cellStyle name="Moneda 3 15 4 3 3 3 2 2" xfId="52489" xr:uid="{026416A4-AB94-4B4E-BC22-11D45CE8A6B4}"/>
    <cellStyle name="Moneda 3 15 4 3 3 3 2 3" xfId="34984" xr:uid="{EE376398-F35F-4DEB-9EF7-DB84E9F5BD85}"/>
    <cellStyle name="Moneda 3 15 4 3 3 3 3" xfId="43737" xr:uid="{C82F44CB-3EAD-4D5C-9522-6FE4C7547C7C}"/>
    <cellStyle name="Moneda 3 15 4 3 3 3 4" xfId="26232" xr:uid="{7DFC52FD-B12B-467E-B56F-5CD08CF84BE8}"/>
    <cellStyle name="Moneda 3 15 4 3 3 4" xfId="13103" xr:uid="{75D5657D-00B8-467B-828D-070B3B3A7D1A}"/>
    <cellStyle name="Moneda 3 15 4 3 3 4 2" xfId="48113" xr:uid="{96511865-87A7-444B-B0B2-161486B692F7}"/>
    <cellStyle name="Moneda 3 15 4 3 3 4 3" xfId="30608" xr:uid="{B87F3D45-24B5-4CB7-97F0-D5E4D34381AD}"/>
    <cellStyle name="Moneda 3 15 4 3 3 5" xfId="39361" xr:uid="{CA17BB2F-F176-41F6-A83A-AF4EBC7B0689}"/>
    <cellStyle name="Moneda 3 15 4 3 3 6" xfId="21856" xr:uid="{91D91DC0-AD9B-4DCB-A00F-86F8578C0649}"/>
    <cellStyle name="Moneda 3 15 4 3 4" xfId="5443" xr:uid="{00000000-0005-0000-0000-000040260000}"/>
    <cellStyle name="Moneda 3 15 4 3 4 2" xfId="9820" xr:uid="{00000000-0005-0000-0000-000041260000}"/>
    <cellStyle name="Moneda 3 15 4 3 4 2 2" xfId="18573" xr:uid="{EC0BA98E-1C48-4C4C-B07E-0A1079DC7957}"/>
    <cellStyle name="Moneda 3 15 4 3 4 2 2 2" xfId="53583" xr:uid="{854C43F7-19CE-4629-B8C4-AB7FB1A6C74F}"/>
    <cellStyle name="Moneda 3 15 4 3 4 2 2 3" xfId="36078" xr:uid="{07104274-9D17-499E-9BF1-1CEDE1E240EA}"/>
    <cellStyle name="Moneda 3 15 4 3 4 2 3" xfId="44831" xr:uid="{840F5460-D588-4A38-8FBA-57E7AED110A0}"/>
    <cellStyle name="Moneda 3 15 4 3 4 2 4" xfId="27326" xr:uid="{03575769-BC62-40E1-A21F-6C9EBFCCD297}"/>
    <cellStyle name="Moneda 3 15 4 3 4 3" xfId="14197" xr:uid="{FC30D41A-021E-44AD-9FBA-2C1490455DBF}"/>
    <cellStyle name="Moneda 3 15 4 3 4 3 2" xfId="49207" xr:uid="{8280FE30-929D-4DDA-9008-9C8D4832A37A}"/>
    <cellStyle name="Moneda 3 15 4 3 4 3 3" xfId="31702" xr:uid="{595FDDAE-60C0-4778-A0D1-B28E2A400581}"/>
    <cellStyle name="Moneda 3 15 4 3 4 4" xfId="40455" xr:uid="{B02AA997-4D9A-4329-B41B-1B31CFF7495A}"/>
    <cellStyle name="Moneda 3 15 4 3 4 5" xfId="22950" xr:uid="{BFA7855D-05C9-4276-8188-A1CE5EF7425D}"/>
    <cellStyle name="Moneda 3 15 4 3 5" xfId="7632" xr:uid="{00000000-0005-0000-0000-000042260000}"/>
    <cellStyle name="Moneda 3 15 4 3 5 2" xfId="16385" xr:uid="{8A2317E7-4E19-4849-A11F-6FC45F6A425F}"/>
    <cellStyle name="Moneda 3 15 4 3 5 2 2" xfId="51395" xr:uid="{6DD52F78-5700-4F4E-BF96-60506A775610}"/>
    <cellStyle name="Moneda 3 15 4 3 5 2 3" xfId="33890" xr:uid="{1184FE5F-2605-4D89-B107-6BECC34FF184}"/>
    <cellStyle name="Moneda 3 15 4 3 5 3" xfId="42643" xr:uid="{CD2BAECB-F860-431A-B02D-0A084F080C0F}"/>
    <cellStyle name="Moneda 3 15 4 3 5 4" xfId="25138" xr:uid="{821F308F-6271-49BC-9E5B-9BF4CEE562BE}"/>
    <cellStyle name="Moneda 3 15 4 3 6" xfId="12009" xr:uid="{299E1E98-2356-4D51-ABE4-06B317E82B54}"/>
    <cellStyle name="Moneda 3 15 4 3 6 2" xfId="47019" xr:uid="{0651CC2B-73CC-4715-A406-DF6D717FCD68}"/>
    <cellStyle name="Moneda 3 15 4 3 6 3" xfId="29514" xr:uid="{85FCFB09-19F1-4147-A85E-DF38FFD035CD}"/>
    <cellStyle name="Moneda 3 15 4 3 7" xfId="38267" xr:uid="{1BC53D39-06F5-48CC-9BAB-1C51CE161C69}"/>
    <cellStyle name="Moneda 3 15 4 3 8" xfId="20762" xr:uid="{F3559598-F589-42B8-8424-0F86716F1AC2}"/>
    <cellStyle name="Moneda 3 15 4 4" xfId="3526" xr:uid="{00000000-0005-0000-0000-000043260000}"/>
    <cellStyle name="Moneda 3 15 4 4 2" xfId="4622" xr:uid="{00000000-0005-0000-0000-000044260000}"/>
    <cellStyle name="Moneda 3 15 4 4 2 2" xfId="6811" xr:uid="{00000000-0005-0000-0000-000045260000}"/>
    <cellStyle name="Moneda 3 15 4 4 2 2 2" xfId="11188" xr:uid="{00000000-0005-0000-0000-000046260000}"/>
    <cellStyle name="Moneda 3 15 4 4 2 2 2 2" xfId="19941" xr:uid="{3D7E329C-99A5-4A8C-B2DD-72B6DAD30FEC}"/>
    <cellStyle name="Moneda 3 15 4 4 2 2 2 2 2" xfId="54951" xr:uid="{87807409-5C75-46BA-9B44-65C332124398}"/>
    <cellStyle name="Moneda 3 15 4 4 2 2 2 2 3" xfId="37446" xr:uid="{83712A25-D8E6-405F-95D2-241B56A182BB}"/>
    <cellStyle name="Moneda 3 15 4 4 2 2 2 3" xfId="46199" xr:uid="{D479E2D0-A4FF-40E8-839A-0917F9EB9C5B}"/>
    <cellStyle name="Moneda 3 15 4 4 2 2 2 4" xfId="28694" xr:uid="{D5AC2962-239C-4741-93BB-A79D1DB25C8A}"/>
    <cellStyle name="Moneda 3 15 4 4 2 2 3" xfId="15565" xr:uid="{09A783FF-0A58-4EA2-A9EA-90684B526F08}"/>
    <cellStyle name="Moneda 3 15 4 4 2 2 3 2" xfId="50575" xr:uid="{F9CE6339-084F-455F-8D60-ED98712E99F6}"/>
    <cellStyle name="Moneda 3 15 4 4 2 2 3 3" xfId="33070" xr:uid="{02E1AF9C-BC6E-464E-9A5B-25D6F000881E}"/>
    <cellStyle name="Moneda 3 15 4 4 2 2 4" xfId="41823" xr:uid="{E99B4E50-6F34-440D-B2DB-D50DD6CED268}"/>
    <cellStyle name="Moneda 3 15 4 4 2 2 5" xfId="24318" xr:uid="{1B24C4F1-42F0-4234-AA5C-4948639A7415}"/>
    <cellStyle name="Moneda 3 15 4 4 2 3" xfId="9000" xr:uid="{00000000-0005-0000-0000-000047260000}"/>
    <cellStyle name="Moneda 3 15 4 4 2 3 2" xfId="17753" xr:uid="{3EE45EC8-EF45-41DD-9F99-4BC268BD1DA4}"/>
    <cellStyle name="Moneda 3 15 4 4 2 3 2 2" xfId="52763" xr:uid="{C823A4D1-D94F-4DF8-9EA5-EFD0674F5D53}"/>
    <cellStyle name="Moneda 3 15 4 4 2 3 2 3" xfId="35258" xr:uid="{1B58E598-7195-477D-8F75-CE8144D621BE}"/>
    <cellStyle name="Moneda 3 15 4 4 2 3 3" xfId="44011" xr:uid="{F8E048CB-865A-4360-9C7D-E50BF69EBCF2}"/>
    <cellStyle name="Moneda 3 15 4 4 2 3 4" xfId="26506" xr:uid="{5AD5CCB2-806D-49F5-8025-4FBA83E4E4B7}"/>
    <cellStyle name="Moneda 3 15 4 4 2 4" xfId="13377" xr:uid="{9A02E650-8721-4FD6-B429-480321886779}"/>
    <cellStyle name="Moneda 3 15 4 4 2 4 2" xfId="48387" xr:uid="{BFEE46BC-0C91-45E1-AE0C-999749C786DC}"/>
    <cellStyle name="Moneda 3 15 4 4 2 4 3" xfId="30882" xr:uid="{4E85BC23-9673-4875-B5CA-F64AE1DAA577}"/>
    <cellStyle name="Moneda 3 15 4 4 2 5" xfId="39635" xr:uid="{798D357F-AE58-4B70-8DB9-30D6B36B2CBC}"/>
    <cellStyle name="Moneda 3 15 4 4 2 6" xfId="22130" xr:uid="{D624AD81-B46D-4528-876E-53DA59230732}"/>
    <cellStyle name="Moneda 3 15 4 4 3" xfId="5717" xr:uid="{00000000-0005-0000-0000-000048260000}"/>
    <cellStyle name="Moneda 3 15 4 4 3 2" xfId="10094" xr:uid="{00000000-0005-0000-0000-000049260000}"/>
    <cellStyle name="Moneda 3 15 4 4 3 2 2" xfId="18847" xr:uid="{2C32EB07-75FD-40F2-95FE-B25132D5B694}"/>
    <cellStyle name="Moneda 3 15 4 4 3 2 2 2" xfId="53857" xr:uid="{2A58BC5B-589A-4DC2-B6F9-2A3F5E2EDCB7}"/>
    <cellStyle name="Moneda 3 15 4 4 3 2 2 3" xfId="36352" xr:uid="{7C633263-C763-480A-88C7-6D63C45EECE2}"/>
    <cellStyle name="Moneda 3 15 4 4 3 2 3" xfId="45105" xr:uid="{C7DA5651-27C1-4054-9CE9-B8F6668DF8EC}"/>
    <cellStyle name="Moneda 3 15 4 4 3 2 4" xfId="27600" xr:uid="{1B8A897B-7480-4D50-8C04-375E6D2791F0}"/>
    <cellStyle name="Moneda 3 15 4 4 3 3" xfId="14471" xr:uid="{A52692D4-0707-4945-A503-3715FBABAF82}"/>
    <cellStyle name="Moneda 3 15 4 4 3 3 2" xfId="49481" xr:uid="{92F18D88-4D74-486E-AAAF-2FFCA3575335}"/>
    <cellStyle name="Moneda 3 15 4 4 3 3 3" xfId="31976" xr:uid="{37CBFCBA-BF9D-44BA-A6AB-9DCD516CE0D0}"/>
    <cellStyle name="Moneda 3 15 4 4 3 4" xfId="40729" xr:uid="{DAA71EAF-B3D5-47E0-8488-F7BEC16FA6C9}"/>
    <cellStyle name="Moneda 3 15 4 4 3 5" xfId="23224" xr:uid="{19C7FF54-659B-42B7-9E7E-19B4FF2A7E81}"/>
    <cellStyle name="Moneda 3 15 4 4 4" xfId="7906" xr:uid="{00000000-0005-0000-0000-00004A260000}"/>
    <cellStyle name="Moneda 3 15 4 4 4 2" xfId="16659" xr:uid="{0F5FF6F3-3661-4F66-AB83-877D4B66702A}"/>
    <cellStyle name="Moneda 3 15 4 4 4 2 2" xfId="51669" xr:uid="{FA6B8AE3-4450-499A-ACB3-889F2759E637}"/>
    <cellStyle name="Moneda 3 15 4 4 4 2 3" xfId="34164" xr:uid="{71472446-5E7D-426E-98C5-A14A2AFE0384}"/>
    <cellStyle name="Moneda 3 15 4 4 4 3" xfId="42917" xr:uid="{FD992EAF-4C2E-49B2-9AD6-41C01087D0B0}"/>
    <cellStyle name="Moneda 3 15 4 4 4 4" xfId="25412" xr:uid="{518F6FDC-1F71-4A00-8F74-B64F220B3342}"/>
    <cellStyle name="Moneda 3 15 4 4 5" xfId="12283" xr:uid="{0795B378-9DF6-404B-9D19-54DC3488E0F1}"/>
    <cellStyle name="Moneda 3 15 4 4 5 2" xfId="47293" xr:uid="{46A83B51-D409-463C-9B5C-06BB0CF9CAAB}"/>
    <cellStyle name="Moneda 3 15 4 4 5 3" xfId="29788" xr:uid="{8274EB90-3423-49BC-B424-9325ECDC5852}"/>
    <cellStyle name="Moneda 3 15 4 4 6" xfId="38541" xr:uid="{2DFBCF28-C0E7-4C65-ACB3-1AF43E977F27}"/>
    <cellStyle name="Moneda 3 15 4 4 7" xfId="21036" xr:uid="{8DD9A714-5A1C-435E-842D-B7F771E29721}"/>
    <cellStyle name="Moneda 3 15 4 5" xfId="4074" xr:uid="{00000000-0005-0000-0000-00004B260000}"/>
    <cellStyle name="Moneda 3 15 4 5 2" xfId="6263" xr:uid="{00000000-0005-0000-0000-00004C260000}"/>
    <cellStyle name="Moneda 3 15 4 5 2 2" xfId="10640" xr:uid="{00000000-0005-0000-0000-00004D260000}"/>
    <cellStyle name="Moneda 3 15 4 5 2 2 2" xfId="19393" xr:uid="{2ABDF20A-1B7F-4FA6-9B02-7C09D749D713}"/>
    <cellStyle name="Moneda 3 15 4 5 2 2 2 2" xfId="54403" xr:uid="{E99187FE-2EA1-4AE0-A446-075944FE10E3}"/>
    <cellStyle name="Moneda 3 15 4 5 2 2 2 3" xfId="36898" xr:uid="{C54147E8-3DEF-48BF-A740-2A51ABF8A913}"/>
    <cellStyle name="Moneda 3 15 4 5 2 2 3" xfId="45651" xr:uid="{5575EB8D-640C-46A4-8ED6-E9500771B897}"/>
    <cellStyle name="Moneda 3 15 4 5 2 2 4" xfId="28146" xr:uid="{0E12B385-55A3-4BC1-B7DF-F27B7FAC4306}"/>
    <cellStyle name="Moneda 3 15 4 5 2 3" xfId="15017" xr:uid="{71C52D1D-A5C0-48EE-AE33-F7A7F80F5939}"/>
    <cellStyle name="Moneda 3 15 4 5 2 3 2" xfId="50027" xr:uid="{D307A5D4-2D90-406D-A8E9-1BDC62D86FD9}"/>
    <cellStyle name="Moneda 3 15 4 5 2 3 3" xfId="32522" xr:uid="{F9E46696-2042-46EE-88A7-9F9CEFFA353E}"/>
    <cellStyle name="Moneda 3 15 4 5 2 4" xfId="41275" xr:uid="{C1A1DD30-0B96-4869-9C45-522FE0D17EEC}"/>
    <cellStyle name="Moneda 3 15 4 5 2 5" xfId="23770" xr:uid="{FF3ECD04-5A69-421B-97B2-A44128D6CEF9}"/>
    <cellStyle name="Moneda 3 15 4 5 3" xfId="8452" xr:uid="{00000000-0005-0000-0000-00004E260000}"/>
    <cellStyle name="Moneda 3 15 4 5 3 2" xfId="17205" xr:uid="{4507E18B-260F-4003-A980-083B6549BB1F}"/>
    <cellStyle name="Moneda 3 15 4 5 3 2 2" xfId="52215" xr:uid="{671DA115-36FE-49A7-AC56-681C3738FFB2}"/>
    <cellStyle name="Moneda 3 15 4 5 3 2 3" xfId="34710" xr:uid="{D638C957-C4E3-4ADD-B611-301DEB01B293}"/>
    <cellStyle name="Moneda 3 15 4 5 3 3" xfId="43463" xr:uid="{79CCFA34-BD9E-45C1-9138-5C2DD6BC354C}"/>
    <cellStyle name="Moneda 3 15 4 5 3 4" xfId="25958" xr:uid="{5111A360-BF3E-4247-9F32-A79C5CF88DE3}"/>
    <cellStyle name="Moneda 3 15 4 5 4" xfId="12829" xr:uid="{10DA49FF-41D6-4DA6-940C-D4C755ADA4D5}"/>
    <cellStyle name="Moneda 3 15 4 5 4 2" xfId="47839" xr:uid="{6C23D439-0DD1-4384-A640-EEC6629055BB}"/>
    <cellStyle name="Moneda 3 15 4 5 4 3" xfId="30334" xr:uid="{848A069D-EB64-4D9A-8269-91EF644A55C3}"/>
    <cellStyle name="Moneda 3 15 4 5 5" xfId="39087" xr:uid="{E6732573-A9BB-4ED3-9A88-7042837532FC}"/>
    <cellStyle name="Moneda 3 15 4 5 6" xfId="21582" xr:uid="{54773FE4-9391-44C0-9E04-4A3D7CBDB492}"/>
    <cellStyle name="Moneda 3 15 4 6" xfId="5169" xr:uid="{00000000-0005-0000-0000-00004F260000}"/>
    <cellStyle name="Moneda 3 15 4 6 2" xfId="9546" xr:uid="{00000000-0005-0000-0000-000050260000}"/>
    <cellStyle name="Moneda 3 15 4 6 2 2" xfId="18299" xr:uid="{B51E06EA-C1EF-42B0-8602-FB04AAA2152A}"/>
    <cellStyle name="Moneda 3 15 4 6 2 2 2" xfId="53309" xr:uid="{F711F3A3-7B0B-439F-8BD4-59EED43EB1F7}"/>
    <cellStyle name="Moneda 3 15 4 6 2 2 3" xfId="35804" xr:uid="{7F7A0FEF-D78D-4FA0-BB74-1568BE5D4276}"/>
    <cellStyle name="Moneda 3 15 4 6 2 3" xfId="44557" xr:uid="{878AA3C7-A2A9-423C-8855-DC17D4C53DCF}"/>
    <cellStyle name="Moneda 3 15 4 6 2 4" xfId="27052" xr:uid="{2F0F6063-8384-479E-99BA-6DC6B6B5F92C}"/>
    <cellStyle name="Moneda 3 15 4 6 3" xfId="13923" xr:uid="{7C20BF48-0BA9-4F3C-B71F-F07572699E0A}"/>
    <cellStyle name="Moneda 3 15 4 6 3 2" xfId="48933" xr:uid="{EF0CAE00-17DD-4921-B0C9-B56241A505DB}"/>
    <cellStyle name="Moneda 3 15 4 6 3 3" xfId="31428" xr:uid="{98AC49D4-DA2B-4CF3-A6C2-E20595E99921}"/>
    <cellStyle name="Moneda 3 15 4 6 4" xfId="40181" xr:uid="{243CA612-1658-4E1C-AD97-3337F0A79B13}"/>
    <cellStyle name="Moneda 3 15 4 6 5" xfId="22676" xr:uid="{1AC15A12-6893-4FC3-A2E2-D3788DA56D8C}"/>
    <cellStyle name="Moneda 3 15 4 7" xfId="7358" xr:uid="{00000000-0005-0000-0000-000051260000}"/>
    <cellStyle name="Moneda 3 15 4 7 2" xfId="16111" xr:uid="{763920FC-9DA8-44C5-8F5F-40DD11F5C3BD}"/>
    <cellStyle name="Moneda 3 15 4 7 2 2" xfId="51121" xr:uid="{0D737BCA-85C7-42C0-A0BF-570F18E2B820}"/>
    <cellStyle name="Moneda 3 15 4 7 2 3" xfId="33616" xr:uid="{B329B65C-65F6-409D-A798-42F26BC0C24F}"/>
    <cellStyle name="Moneda 3 15 4 7 3" xfId="42369" xr:uid="{9C59B7B7-964F-441F-BB9D-505F14B1383C}"/>
    <cellStyle name="Moneda 3 15 4 7 4" xfId="24864" xr:uid="{146190CF-46B3-4096-87B8-AD8F6E9C8FEE}"/>
    <cellStyle name="Moneda 3 15 4 8" xfId="11735" xr:uid="{DC736A36-AF03-462C-BCF0-48BBBE2A20A9}"/>
    <cellStyle name="Moneda 3 15 4 8 2" xfId="46745" xr:uid="{77ABBF9B-55F8-450C-9592-DB193A962465}"/>
    <cellStyle name="Moneda 3 15 4 8 3" xfId="29240" xr:uid="{4980E4E2-9F11-4228-A5F3-6A8302756DEB}"/>
    <cellStyle name="Moneda 3 15 4 9" xfId="37993" xr:uid="{DB7B5776-C1D5-45B8-BF3E-1DA2334B56E0}"/>
    <cellStyle name="Moneda 3 15 5" xfId="3026" xr:uid="{00000000-0005-0000-0000-000052260000}"/>
    <cellStyle name="Moneda 3 15 5 2" xfId="3302" xr:uid="{00000000-0005-0000-0000-000053260000}"/>
    <cellStyle name="Moneda 3 15 5 2 2" xfId="3855" xr:uid="{00000000-0005-0000-0000-000054260000}"/>
    <cellStyle name="Moneda 3 15 5 2 2 2" xfId="4951" xr:uid="{00000000-0005-0000-0000-000055260000}"/>
    <cellStyle name="Moneda 3 15 5 2 2 2 2" xfId="7140" xr:uid="{00000000-0005-0000-0000-000056260000}"/>
    <cellStyle name="Moneda 3 15 5 2 2 2 2 2" xfId="11517" xr:uid="{00000000-0005-0000-0000-000057260000}"/>
    <cellStyle name="Moneda 3 15 5 2 2 2 2 2 2" xfId="20270" xr:uid="{AD4B5318-8C7B-4457-AC7A-D72D81533AFF}"/>
    <cellStyle name="Moneda 3 15 5 2 2 2 2 2 2 2" xfId="55280" xr:uid="{03CB194F-D103-4C20-B44F-D9EDE1DD1D7F}"/>
    <cellStyle name="Moneda 3 15 5 2 2 2 2 2 2 3" xfId="37775" xr:uid="{D4E4862E-DF9E-4298-8B4D-C01692569B19}"/>
    <cellStyle name="Moneda 3 15 5 2 2 2 2 2 3" xfId="46528" xr:uid="{F1623FD6-58C1-46DE-BD66-39A2BE61B497}"/>
    <cellStyle name="Moneda 3 15 5 2 2 2 2 2 4" xfId="29023" xr:uid="{A7D1F08B-7D70-486F-BB34-52C5B368D908}"/>
    <cellStyle name="Moneda 3 15 5 2 2 2 2 3" xfId="15894" xr:uid="{6EA80DAA-5880-4FF9-BBD3-85B8952C7963}"/>
    <cellStyle name="Moneda 3 15 5 2 2 2 2 3 2" xfId="50904" xr:uid="{7E6AA5A3-3E51-4301-B02D-4996F578A6E2}"/>
    <cellStyle name="Moneda 3 15 5 2 2 2 2 3 3" xfId="33399" xr:uid="{894BDF60-DD4C-45C0-8467-23711117E3B5}"/>
    <cellStyle name="Moneda 3 15 5 2 2 2 2 4" xfId="42152" xr:uid="{EA47B6D0-6EAD-4E7D-95B0-11B81179D0B3}"/>
    <cellStyle name="Moneda 3 15 5 2 2 2 2 5" xfId="24647" xr:uid="{FBD15822-073E-472D-8F70-DD883CAFB48A}"/>
    <cellStyle name="Moneda 3 15 5 2 2 2 3" xfId="9329" xr:uid="{00000000-0005-0000-0000-000058260000}"/>
    <cellStyle name="Moneda 3 15 5 2 2 2 3 2" xfId="18082" xr:uid="{3F813110-C617-4C05-AC64-A81E29CE3C00}"/>
    <cellStyle name="Moneda 3 15 5 2 2 2 3 2 2" xfId="53092" xr:uid="{21E97A31-E525-4D7D-9D13-2C86BEB67550}"/>
    <cellStyle name="Moneda 3 15 5 2 2 2 3 2 3" xfId="35587" xr:uid="{6686AF28-76A8-43F4-A932-9ED684BD2A64}"/>
    <cellStyle name="Moneda 3 15 5 2 2 2 3 3" xfId="44340" xr:uid="{EEA015B9-970E-48ED-BB18-A185A02315F3}"/>
    <cellStyle name="Moneda 3 15 5 2 2 2 3 4" xfId="26835" xr:uid="{F7488BCD-8CCF-4B9D-AF08-5AB35BF6C4A2}"/>
    <cellStyle name="Moneda 3 15 5 2 2 2 4" xfId="13706" xr:uid="{3D92CD4C-150F-49E3-8D10-6327AA2D051A}"/>
    <cellStyle name="Moneda 3 15 5 2 2 2 4 2" xfId="48716" xr:uid="{505E9194-A742-488A-8E35-55EE7E293601}"/>
    <cellStyle name="Moneda 3 15 5 2 2 2 4 3" xfId="31211" xr:uid="{33923BBE-6EE3-4DFC-AC18-23B75D4795AD}"/>
    <cellStyle name="Moneda 3 15 5 2 2 2 5" xfId="39964" xr:uid="{14E9EDAC-5024-4EA4-A18C-83E23C96B4A1}"/>
    <cellStyle name="Moneda 3 15 5 2 2 2 6" xfId="22459" xr:uid="{F266017C-EC3C-4598-86D2-FE88CC9D8AD6}"/>
    <cellStyle name="Moneda 3 15 5 2 2 3" xfId="6046" xr:uid="{00000000-0005-0000-0000-000059260000}"/>
    <cellStyle name="Moneda 3 15 5 2 2 3 2" xfId="10423" xr:uid="{00000000-0005-0000-0000-00005A260000}"/>
    <cellStyle name="Moneda 3 15 5 2 2 3 2 2" xfId="19176" xr:uid="{8164DAB3-177B-46BB-9F98-E361DB43A5DF}"/>
    <cellStyle name="Moneda 3 15 5 2 2 3 2 2 2" xfId="54186" xr:uid="{2BD2A8FC-B48B-467F-B9C6-43C6EC52F14D}"/>
    <cellStyle name="Moneda 3 15 5 2 2 3 2 2 3" xfId="36681" xr:uid="{E686CF74-C224-4118-AF59-50B8DEDDA3E6}"/>
    <cellStyle name="Moneda 3 15 5 2 2 3 2 3" xfId="45434" xr:uid="{285401FC-499B-4C41-B0D5-28755302B3BB}"/>
    <cellStyle name="Moneda 3 15 5 2 2 3 2 4" xfId="27929" xr:uid="{1A6C0839-FE12-428D-9140-CF0350E6C798}"/>
    <cellStyle name="Moneda 3 15 5 2 2 3 3" xfId="14800" xr:uid="{51CEC96E-DE76-41CB-A1D0-7DA131485FD8}"/>
    <cellStyle name="Moneda 3 15 5 2 2 3 3 2" xfId="49810" xr:uid="{A8CF64DA-8667-44D7-8F87-75C0220B34FC}"/>
    <cellStyle name="Moneda 3 15 5 2 2 3 3 3" xfId="32305" xr:uid="{44516904-B2A8-49BF-A9D7-7B2A579C6552}"/>
    <cellStyle name="Moneda 3 15 5 2 2 3 4" xfId="41058" xr:uid="{F6986071-35FB-445A-B7FA-00CD9AD69CDE}"/>
    <cellStyle name="Moneda 3 15 5 2 2 3 5" xfId="23553" xr:uid="{E7695CD3-C7C7-41A1-8AF6-B922659E0EE7}"/>
    <cellStyle name="Moneda 3 15 5 2 2 4" xfId="8235" xr:uid="{00000000-0005-0000-0000-00005B260000}"/>
    <cellStyle name="Moneda 3 15 5 2 2 4 2" xfId="16988" xr:uid="{17601B2D-5AF0-4F26-B54B-9A0F064CC588}"/>
    <cellStyle name="Moneda 3 15 5 2 2 4 2 2" xfId="51998" xr:uid="{742F3300-4336-4664-9E3D-5F05277F1B2A}"/>
    <cellStyle name="Moneda 3 15 5 2 2 4 2 3" xfId="34493" xr:uid="{0E5FBF35-CD18-4719-96E0-40740A2CBAC6}"/>
    <cellStyle name="Moneda 3 15 5 2 2 4 3" xfId="43246" xr:uid="{6980EF42-746C-47B3-94D1-F866255DC31A}"/>
    <cellStyle name="Moneda 3 15 5 2 2 4 4" xfId="25741" xr:uid="{4ABA3D1F-BB57-4472-AA35-5E6B40FBBC97}"/>
    <cellStyle name="Moneda 3 15 5 2 2 5" xfId="12612" xr:uid="{7B94EA2D-1030-4B89-A13F-D51F248B69DC}"/>
    <cellStyle name="Moneda 3 15 5 2 2 5 2" xfId="47622" xr:uid="{C3654CB9-E566-4619-8055-A1AFBE245D45}"/>
    <cellStyle name="Moneda 3 15 5 2 2 5 3" xfId="30117" xr:uid="{A8F26348-BE78-4AA5-AFEE-4504FC8A4585}"/>
    <cellStyle name="Moneda 3 15 5 2 2 6" xfId="38870" xr:uid="{BCA3B04D-F4A5-4229-A424-39E3C0CB23F9}"/>
    <cellStyle name="Moneda 3 15 5 2 2 7" xfId="21365" xr:uid="{EE78EC02-E167-41CC-A7EB-DDF9AC812F22}"/>
    <cellStyle name="Moneda 3 15 5 2 3" xfId="4403" xr:uid="{00000000-0005-0000-0000-00005C260000}"/>
    <cellStyle name="Moneda 3 15 5 2 3 2" xfId="6592" xr:uid="{00000000-0005-0000-0000-00005D260000}"/>
    <cellStyle name="Moneda 3 15 5 2 3 2 2" xfId="10969" xr:uid="{00000000-0005-0000-0000-00005E260000}"/>
    <cellStyle name="Moneda 3 15 5 2 3 2 2 2" xfId="19722" xr:uid="{07D00EA9-4248-4342-840F-77CBB49377F3}"/>
    <cellStyle name="Moneda 3 15 5 2 3 2 2 2 2" xfId="54732" xr:uid="{817C7234-0948-41F6-96D7-0F3F3D3B3B78}"/>
    <cellStyle name="Moneda 3 15 5 2 3 2 2 2 3" xfId="37227" xr:uid="{C1BC3567-9F33-4201-8A51-27ED9C814A58}"/>
    <cellStyle name="Moneda 3 15 5 2 3 2 2 3" xfId="45980" xr:uid="{62E3F66B-A337-4929-AF10-916168294DD9}"/>
    <cellStyle name="Moneda 3 15 5 2 3 2 2 4" xfId="28475" xr:uid="{D5FE6C40-3E0B-4D99-B4A4-BBFBB72C8980}"/>
    <cellStyle name="Moneda 3 15 5 2 3 2 3" xfId="15346" xr:uid="{AEAF26E5-A805-48D0-A109-B7B0EB34A45F}"/>
    <cellStyle name="Moneda 3 15 5 2 3 2 3 2" xfId="50356" xr:uid="{9296591D-7ADA-49C2-A54D-C359FEEC23C3}"/>
    <cellStyle name="Moneda 3 15 5 2 3 2 3 3" xfId="32851" xr:uid="{354D48A0-9114-4250-B994-CDBBCBE5391E}"/>
    <cellStyle name="Moneda 3 15 5 2 3 2 4" xfId="41604" xr:uid="{4887B433-54AD-4EE6-B67F-2CAE91BFC5F6}"/>
    <cellStyle name="Moneda 3 15 5 2 3 2 5" xfId="24099" xr:uid="{0630ECE5-395D-4DF3-813C-4CA366A75777}"/>
    <cellStyle name="Moneda 3 15 5 2 3 3" xfId="8781" xr:uid="{00000000-0005-0000-0000-00005F260000}"/>
    <cellStyle name="Moneda 3 15 5 2 3 3 2" xfId="17534" xr:uid="{1E7E9F52-4CA2-491C-8D55-F8D4683022A5}"/>
    <cellStyle name="Moneda 3 15 5 2 3 3 2 2" xfId="52544" xr:uid="{1DA73F0E-E713-4C90-9B6B-7A7D57959504}"/>
    <cellStyle name="Moneda 3 15 5 2 3 3 2 3" xfId="35039" xr:uid="{1A8A4101-2766-4C71-AF57-53DC243E0185}"/>
    <cellStyle name="Moneda 3 15 5 2 3 3 3" xfId="43792" xr:uid="{CFDEF625-EA3B-4819-90A0-E9E4AF797578}"/>
    <cellStyle name="Moneda 3 15 5 2 3 3 4" xfId="26287" xr:uid="{E3E0C889-D630-40DF-9351-9D0967A02D49}"/>
    <cellStyle name="Moneda 3 15 5 2 3 4" xfId="13158" xr:uid="{6ED17733-F784-409D-8F77-F8F746782C87}"/>
    <cellStyle name="Moneda 3 15 5 2 3 4 2" xfId="48168" xr:uid="{EDEC48EC-A0B5-402A-B35A-1127BE377936}"/>
    <cellStyle name="Moneda 3 15 5 2 3 4 3" xfId="30663" xr:uid="{21B5B1D8-4886-499A-B1CE-3603D592A11B}"/>
    <cellStyle name="Moneda 3 15 5 2 3 5" xfId="39416" xr:uid="{1E4396AB-4806-4A24-B6C1-E89ADA559C76}"/>
    <cellStyle name="Moneda 3 15 5 2 3 6" xfId="21911" xr:uid="{12DAFA4F-A863-43F1-92D1-C02A5CE6C028}"/>
    <cellStyle name="Moneda 3 15 5 2 4" xfId="5498" xr:uid="{00000000-0005-0000-0000-000060260000}"/>
    <cellStyle name="Moneda 3 15 5 2 4 2" xfId="9875" xr:uid="{00000000-0005-0000-0000-000061260000}"/>
    <cellStyle name="Moneda 3 15 5 2 4 2 2" xfId="18628" xr:uid="{2A512DB2-F1CB-4E03-A601-D7FC56103C10}"/>
    <cellStyle name="Moneda 3 15 5 2 4 2 2 2" xfId="53638" xr:uid="{ECB4D059-C16A-4F3B-86A2-94C59B092265}"/>
    <cellStyle name="Moneda 3 15 5 2 4 2 2 3" xfId="36133" xr:uid="{E1289302-1FD2-441B-8672-C71D5CC0775E}"/>
    <cellStyle name="Moneda 3 15 5 2 4 2 3" xfId="44886" xr:uid="{690ED5E8-6096-49C6-8C39-528EEA1CC7AD}"/>
    <cellStyle name="Moneda 3 15 5 2 4 2 4" xfId="27381" xr:uid="{DFE9D881-C525-49DF-890E-2819D4EAEC59}"/>
    <cellStyle name="Moneda 3 15 5 2 4 3" xfId="14252" xr:uid="{5E9E2A66-0D48-4278-833A-0915B75D6DAA}"/>
    <cellStyle name="Moneda 3 15 5 2 4 3 2" xfId="49262" xr:uid="{AEE1BCC3-A8DD-4CF6-8A24-ED2E8950B211}"/>
    <cellStyle name="Moneda 3 15 5 2 4 3 3" xfId="31757" xr:uid="{45D326D6-086E-4011-8BC6-5155F5E0F126}"/>
    <cellStyle name="Moneda 3 15 5 2 4 4" xfId="40510" xr:uid="{EBC290E9-7EDD-4C49-97C5-9254357BEAD8}"/>
    <cellStyle name="Moneda 3 15 5 2 4 5" xfId="23005" xr:uid="{2237BFBB-4417-4012-A9DD-37E9D3A52DA3}"/>
    <cellStyle name="Moneda 3 15 5 2 5" xfId="7687" xr:uid="{00000000-0005-0000-0000-000062260000}"/>
    <cellStyle name="Moneda 3 15 5 2 5 2" xfId="16440" xr:uid="{347F20FD-D6AF-45B8-AD0D-420BF5621828}"/>
    <cellStyle name="Moneda 3 15 5 2 5 2 2" xfId="51450" xr:uid="{3219D8B5-0276-47FC-B7F0-5F6D30EB1756}"/>
    <cellStyle name="Moneda 3 15 5 2 5 2 3" xfId="33945" xr:uid="{184C28F2-5EE5-40F3-9417-70F1FDD6EAE1}"/>
    <cellStyle name="Moneda 3 15 5 2 5 3" xfId="42698" xr:uid="{41358D6C-B163-464A-A284-005D84F399E2}"/>
    <cellStyle name="Moneda 3 15 5 2 5 4" xfId="25193" xr:uid="{3A6619E1-EF8C-4050-9A99-856ABA355F86}"/>
    <cellStyle name="Moneda 3 15 5 2 6" xfId="12064" xr:uid="{C1118C43-EF59-4179-B812-C0BE0DBE896B}"/>
    <cellStyle name="Moneda 3 15 5 2 6 2" xfId="47074" xr:uid="{5AD8ED7A-9E1F-482E-A8C7-E7DD4A9EEFEB}"/>
    <cellStyle name="Moneda 3 15 5 2 6 3" xfId="29569" xr:uid="{ABA47902-8AC3-4356-9431-5757FBBCAC2E}"/>
    <cellStyle name="Moneda 3 15 5 2 7" xfId="38322" xr:uid="{9F7175AA-7682-44A1-A163-CE68DE4BE63E}"/>
    <cellStyle name="Moneda 3 15 5 2 8" xfId="20817" xr:uid="{42FBF5A1-D755-4831-A848-27C92DEAD211}"/>
    <cellStyle name="Moneda 3 15 5 3" xfId="3581" xr:uid="{00000000-0005-0000-0000-000063260000}"/>
    <cellStyle name="Moneda 3 15 5 3 2" xfId="4677" xr:uid="{00000000-0005-0000-0000-000064260000}"/>
    <cellStyle name="Moneda 3 15 5 3 2 2" xfId="6866" xr:uid="{00000000-0005-0000-0000-000065260000}"/>
    <cellStyle name="Moneda 3 15 5 3 2 2 2" xfId="11243" xr:uid="{00000000-0005-0000-0000-000066260000}"/>
    <cellStyle name="Moneda 3 15 5 3 2 2 2 2" xfId="19996" xr:uid="{BAC78243-24A2-4682-8177-9A131F5B81E3}"/>
    <cellStyle name="Moneda 3 15 5 3 2 2 2 2 2" xfId="55006" xr:uid="{AE6CEB46-2B39-4F3A-A629-222420DB0186}"/>
    <cellStyle name="Moneda 3 15 5 3 2 2 2 2 3" xfId="37501" xr:uid="{96B49C3C-3925-4ABC-92C5-BEBB02DB513E}"/>
    <cellStyle name="Moneda 3 15 5 3 2 2 2 3" xfId="46254" xr:uid="{9A2B9F32-7D02-44DD-8703-59D16D4F2247}"/>
    <cellStyle name="Moneda 3 15 5 3 2 2 2 4" xfId="28749" xr:uid="{B5377EBB-58CB-4936-AFF8-688F7FA7202D}"/>
    <cellStyle name="Moneda 3 15 5 3 2 2 3" xfId="15620" xr:uid="{4FDADAC8-0B47-4BF3-8D47-72D7BFBA681B}"/>
    <cellStyle name="Moneda 3 15 5 3 2 2 3 2" xfId="50630" xr:uid="{AB395687-2928-4907-9FE0-A62ABAE4C8E9}"/>
    <cellStyle name="Moneda 3 15 5 3 2 2 3 3" xfId="33125" xr:uid="{A2ABD134-1C06-4DCB-86AD-E520DABC6D5C}"/>
    <cellStyle name="Moneda 3 15 5 3 2 2 4" xfId="41878" xr:uid="{41EEF1AC-7851-4F88-BE28-902146C09E4E}"/>
    <cellStyle name="Moneda 3 15 5 3 2 2 5" xfId="24373" xr:uid="{48936304-3546-41B0-9EC3-68CA4DA633D4}"/>
    <cellStyle name="Moneda 3 15 5 3 2 3" xfId="9055" xr:uid="{00000000-0005-0000-0000-000067260000}"/>
    <cellStyle name="Moneda 3 15 5 3 2 3 2" xfId="17808" xr:uid="{23DA8723-C898-4255-B35C-8E4824981ACF}"/>
    <cellStyle name="Moneda 3 15 5 3 2 3 2 2" xfId="52818" xr:uid="{2F298C07-4C38-463B-A8DB-3618188DDEC9}"/>
    <cellStyle name="Moneda 3 15 5 3 2 3 2 3" xfId="35313" xr:uid="{413EA6DE-1434-4C79-85E5-9011E05D8DDD}"/>
    <cellStyle name="Moneda 3 15 5 3 2 3 3" xfId="44066" xr:uid="{37862866-06B7-4C6B-94A3-E21E839423BE}"/>
    <cellStyle name="Moneda 3 15 5 3 2 3 4" xfId="26561" xr:uid="{73F00564-D93B-49D0-866F-5626C99BB8E8}"/>
    <cellStyle name="Moneda 3 15 5 3 2 4" xfId="13432" xr:uid="{4601D746-8A2D-4B9E-A430-F0A2D3534976}"/>
    <cellStyle name="Moneda 3 15 5 3 2 4 2" xfId="48442" xr:uid="{C1FA5092-0567-4DA0-BB8E-0292E49A7626}"/>
    <cellStyle name="Moneda 3 15 5 3 2 4 3" xfId="30937" xr:uid="{AE74DA58-C35F-4FBF-A7A5-99A62C4029E4}"/>
    <cellStyle name="Moneda 3 15 5 3 2 5" xfId="39690" xr:uid="{C108B2D3-F7C8-4396-8852-F24EB969B197}"/>
    <cellStyle name="Moneda 3 15 5 3 2 6" xfId="22185" xr:uid="{023BD258-288B-45CB-B486-3525FCCD6669}"/>
    <cellStyle name="Moneda 3 15 5 3 3" xfId="5772" xr:uid="{00000000-0005-0000-0000-000068260000}"/>
    <cellStyle name="Moneda 3 15 5 3 3 2" xfId="10149" xr:uid="{00000000-0005-0000-0000-000069260000}"/>
    <cellStyle name="Moneda 3 15 5 3 3 2 2" xfId="18902" xr:uid="{3CA7DAA9-ADF0-4BA9-89EA-6C6B1B48CAF4}"/>
    <cellStyle name="Moneda 3 15 5 3 3 2 2 2" xfId="53912" xr:uid="{731F69C1-ED24-465C-8B4D-389FF7050582}"/>
    <cellStyle name="Moneda 3 15 5 3 3 2 2 3" xfId="36407" xr:uid="{FAC0D7D5-F528-424B-AEBF-85BC5DBDC5AA}"/>
    <cellStyle name="Moneda 3 15 5 3 3 2 3" xfId="45160" xr:uid="{C93D735F-8815-4BBD-8A1A-D3D02DF19624}"/>
    <cellStyle name="Moneda 3 15 5 3 3 2 4" xfId="27655" xr:uid="{D1532078-CA6D-47C6-B484-C501AB3E69F6}"/>
    <cellStyle name="Moneda 3 15 5 3 3 3" xfId="14526" xr:uid="{C3FD6F8F-9B95-4A03-8E0B-DE1C1CE4C23A}"/>
    <cellStyle name="Moneda 3 15 5 3 3 3 2" xfId="49536" xr:uid="{4FFC6CB5-9A27-488C-975E-C6912D4D7E79}"/>
    <cellStyle name="Moneda 3 15 5 3 3 3 3" xfId="32031" xr:uid="{3BDEEF29-4ECD-4621-85A8-89EB97A5DBBF}"/>
    <cellStyle name="Moneda 3 15 5 3 3 4" xfId="40784" xr:uid="{1B484A1B-E763-46BC-BEEA-DE58BD57125F}"/>
    <cellStyle name="Moneda 3 15 5 3 3 5" xfId="23279" xr:uid="{01DCFA15-D83F-4F1E-B8C3-6C7A5CA95460}"/>
    <cellStyle name="Moneda 3 15 5 3 4" xfId="7961" xr:uid="{00000000-0005-0000-0000-00006A260000}"/>
    <cellStyle name="Moneda 3 15 5 3 4 2" xfId="16714" xr:uid="{EF56B5CF-B4C4-44AC-A6C9-03D3466B948B}"/>
    <cellStyle name="Moneda 3 15 5 3 4 2 2" xfId="51724" xr:uid="{2C4AFA95-E4A1-4C2E-AEB0-B989454AE3BE}"/>
    <cellStyle name="Moneda 3 15 5 3 4 2 3" xfId="34219" xr:uid="{5E954C48-87A9-4CD5-9E97-C77AAE44AD48}"/>
    <cellStyle name="Moneda 3 15 5 3 4 3" xfId="42972" xr:uid="{F77E480C-A389-4F2E-9EEB-8F957E891668}"/>
    <cellStyle name="Moneda 3 15 5 3 4 4" xfId="25467" xr:uid="{C4CAFDD9-7C39-4741-B3F4-32959690BC4C}"/>
    <cellStyle name="Moneda 3 15 5 3 5" xfId="12338" xr:uid="{FD589293-0B98-460A-A70B-69EE599B9899}"/>
    <cellStyle name="Moneda 3 15 5 3 5 2" xfId="47348" xr:uid="{E2745754-6567-4015-AED1-72CDB4B19093}"/>
    <cellStyle name="Moneda 3 15 5 3 5 3" xfId="29843" xr:uid="{AA17AA08-79B0-4482-AD2D-0A64C8AE9360}"/>
    <cellStyle name="Moneda 3 15 5 3 6" xfId="38596" xr:uid="{D4E79702-1665-4A21-8D10-A47875381E62}"/>
    <cellStyle name="Moneda 3 15 5 3 7" xfId="21091" xr:uid="{DB703C1C-E2A4-460A-A552-6FC030DB1E59}"/>
    <cellStyle name="Moneda 3 15 5 4" xfId="4129" xr:uid="{00000000-0005-0000-0000-00006B260000}"/>
    <cellStyle name="Moneda 3 15 5 4 2" xfId="6318" xr:uid="{00000000-0005-0000-0000-00006C260000}"/>
    <cellStyle name="Moneda 3 15 5 4 2 2" xfId="10695" xr:uid="{00000000-0005-0000-0000-00006D260000}"/>
    <cellStyle name="Moneda 3 15 5 4 2 2 2" xfId="19448" xr:uid="{E8F32870-5766-4246-9D1E-B7BB06424981}"/>
    <cellStyle name="Moneda 3 15 5 4 2 2 2 2" xfId="54458" xr:uid="{2459911F-00B6-403E-8CB8-3B49D150944D}"/>
    <cellStyle name="Moneda 3 15 5 4 2 2 2 3" xfId="36953" xr:uid="{58DDD92A-B479-4F0C-8EDA-5DD6B29FB0E0}"/>
    <cellStyle name="Moneda 3 15 5 4 2 2 3" xfId="45706" xr:uid="{61F6C378-2111-423A-9D15-E6C03E3405D5}"/>
    <cellStyle name="Moneda 3 15 5 4 2 2 4" xfId="28201" xr:uid="{0366E6C1-1FBC-4627-9C55-5C0F185ABB93}"/>
    <cellStyle name="Moneda 3 15 5 4 2 3" xfId="15072" xr:uid="{B54EA2E4-7EE9-4656-845B-C9909A3067B1}"/>
    <cellStyle name="Moneda 3 15 5 4 2 3 2" xfId="50082" xr:uid="{9697759E-B356-4D09-ABB9-B97E0DE7356E}"/>
    <cellStyle name="Moneda 3 15 5 4 2 3 3" xfId="32577" xr:uid="{C91D3D30-4057-42AA-BEBF-2EB727A4F887}"/>
    <cellStyle name="Moneda 3 15 5 4 2 4" xfId="41330" xr:uid="{6BAF2C8E-CFE1-4244-AA68-76ECB216650F}"/>
    <cellStyle name="Moneda 3 15 5 4 2 5" xfId="23825" xr:uid="{1C84D1A5-24F2-4910-AACF-7D9DF2F83B0F}"/>
    <cellStyle name="Moneda 3 15 5 4 3" xfId="8507" xr:uid="{00000000-0005-0000-0000-00006E260000}"/>
    <cellStyle name="Moneda 3 15 5 4 3 2" xfId="17260" xr:uid="{2203038A-D4FB-493C-BD87-81073B596EF2}"/>
    <cellStyle name="Moneda 3 15 5 4 3 2 2" xfId="52270" xr:uid="{DA838E52-52C1-4095-B994-8EC6D4AA0DB5}"/>
    <cellStyle name="Moneda 3 15 5 4 3 2 3" xfId="34765" xr:uid="{AFAE76B6-CFF7-420E-8F48-D3BEA965B368}"/>
    <cellStyle name="Moneda 3 15 5 4 3 3" xfId="43518" xr:uid="{798EA068-E69F-4AEB-A6EF-95B895FFF725}"/>
    <cellStyle name="Moneda 3 15 5 4 3 4" xfId="26013" xr:uid="{021CC36D-49FA-4864-8EA7-2F2408EDFB7B}"/>
    <cellStyle name="Moneda 3 15 5 4 4" xfId="12884" xr:uid="{14E134E5-44D8-4EC5-830D-5EF9FB3B2F76}"/>
    <cellStyle name="Moneda 3 15 5 4 4 2" xfId="47894" xr:uid="{AD8E3D61-9FBE-451C-818F-92D3CE6ADDF2}"/>
    <cellStyle name="Moneda 3 15 5 4 4 3" xfId="30389" xr:uid="{EE76132E-B704-48BB-BB34-762D17BFB498}"/>
    <cellStyle name="Moneda 3 15 5 4 5" xfId="39142" xr:uid="{BCF6E7D8-327C-4617-A063-F9AB9430C248}"/>
    <cellStyle name="Moneda 3 15 5 4 6" xfId="21637" xr:uid="{D7CC2B34-EA92-47DC-900C-FC59264AA9D2}"/>
    <cellStyle name="Moneda 3 15 5 5" xfId="5224" xr:uid="{00000000-0005-0000-0000-00006F260000}"/>
    <cellStyle name="Moneda 3 15 5 5 2" xfId="9601" xr:uid="{00000000-0005-0000-0000-000070260000}"/>
    <cellStyle name="Moneda 3 15 5 5 2 2" xfId="18354" xr:uid="{D96C9094-7C75-46BF-A5BF-66EC100EA217}"/>
    <cellStyle name="Moneda 3 15 5 5 2 2 2" xfId="53364" xr:uid="{FDC13D3A-2C76-4247-A7B3-EFE4E9E805A2}"/>
    <cellStyle name="Moneda 3 15 5 5 2 2 3" xfId="35859" xr:uid="{D5CC7887-B237-45DC-8E2C-F8562AB1C213}"/>
    <cellStyle name="Moneda 3 15 5 5 2 3" xfId="44612" xr:uid="{9406B9B3-D748-4C8A-A504-D4A858BE74C4}"/>
    <cellStyle name="Moneda 3 15 5 5 2 4" xfId="27107" xr:uid="{D2DA2B9C-D4EE-4999-8F3E-21155B37B5B4}"/>
    <cellStyle name="Moneda 3 15 5 5 3" xfId="13978" xr:uid="{025F4102-C160-4DA7-8E34-4D51D0499B6B}"/>
    <cellStyle name="Moneda 3 15 5 5 3 2" xfId="48988" xr:uid="{2FD04F18-439E-463C-B2F3-C8DF26C80CD1}"/>
    <cellStyle name="Moneda 3 15 5 5 3 3" xfId="31483" xr:uid="{4E87035E-4009-475F-BE13-3D25E1A7E355}"/>
    <cellStyle name="Moneda 3 15 5 5 4" xfId="40236" xr:uid="{87F960D6-F248-48E2-8C7F-819FE0435885}"/>
    <cellStyle name="Moneda 3 15 5 5 5" xfId="22731" xr:uid="{ABB93771-5CD5-4E49-A8FF-523A504EA397}"/>
    <cellStyle name="Moneda 3 15 5 6" xfId="7413" xr:uid="{00000000-0005-0000-0000-000071260000}"/>
    <cellStyle name="Moneda 3 15 5 6 2" xfId="16166" xr:uid="{7339436F-CF0C-4A62-A7FE-E4E4EEE55308}"/>
    <cellStyle name="Moneda 3 15 5 6 2 2" xfId="51176" xr:uid="{F1699192-56B0-49F8-BFE6-AF46AAC11111}"/>
    <cellStyle name="Moneda 3 15 5 6 2 3" xfId="33671" xr:uid="{F9AB6BF8-8F5E-4F3A-BD1B-E3339639E162}"/>
    <cellStyle name="Moneda 3 15 5 6 3" xfId="42424" xr:uid="{875280AA-5ACE-4A67-8D9F-6E3B06144003}"/>
    <cellStyle name="Moneda 3 15 5 6 4" xfId="24919" xr:uid="{289C52CF-925C-4411-8EE1-C77DB68B3C0F}"/>
    <cellStyle name="Moneda 3 15 5 7" xfId="11790" xr:uid="{716C82CC-7F80-4E8C-BE37-47DF27D4D15F}"/>
    <cellStyle name="Moneda 3 15 5 7 2" xfId="46800" xr:uid="{60284EE5-11B8-4166-ACF2-A772127C51F4}"/>
    <cellStyle name="Moneda 3 15 5 7 3" xfId="29295" xr:uid="{B351EF97-BF72-4D7F-BFA2-2A2395BF4282}"/>
    <cellStyle name="Moneda 3 15 5 8" xfId="38048" xr:uid="{6A6152E9-8391-4F42-98DE-4234C1313B65}"/>
    <cellStyle name="Moneda 3 15 5 9" xfId="20543" xr:uid="{6D8C4F3B-B11C-45DA-92BA-2F47D5306A66}"/>
    <cellStyle name="Moneda 3 15 6" xfId="2913" xr:uid="{00000000-0005-0000-0000-000072260000}"/>
    <cellStyle name="Moneda 3 15 6 2" xfId="3192" xr:uid="{00000000-0005-0000-0000-000073260000}"/>
    <cellStyle name="Moneda 3 15 6 2 2" xfId="3745" xr:uid="{00000000-0005-0000-0000-000074260000}"/>
    <cellStyle name="Moneda 3 15 6 2 2 2" xfId="4841" xr:uid="{00000000-0005-0000-0000-000075260000}"/>
    <cellStyle name="Moneda 3 15 6 2 2 2 2" xfId="7030" xr:uid="{00000000-0005-0000-0000-000076260000}"/>
    <cellStyle name="Moneda 3 15 6 2 2 2 2 2" xfId="11407" xr:uid="{00000000-0005-0000-0000-000077260000}"/>
    <cellStyle name="Moneda 3 15 6 2 2 2 2 2 2" xfId="20160" xr:uid="{92AC261A-BA0A-4A6A-8B26-E5B1216C4322}"/>
    <cellStyle name="Moneda 3 15 6 2 2 2 2 2 2 2" xfId="55170" xr:uid="{E5B49EC2-FED0-49F1-9A70-FFF4BF1E3A79}"/>
    <cellStyle name="Moneda 3 15 6 2 2 2 2 2 2 3" xfId="37665" xr:uid="{FD2ED586-9836-41E4-B97B-7D6BA1E253D1}"/>
    <cellStyle name="Moneda 3 15 6 2 2 2 2 2 3" xfId="46418" xr:uid="{4BCE3EF1-78FA-451F-8B0A-339C5238F603}"/>
    <cellStyle name="Moneda 3 15 6 2 2 2 2 2 4" xfId="28913" xr:uid="{0B9DB9C9-DD9A-49D4-860B-2664047158CA}"/>
    <cellStyle name="Moneda 3 15 6 2 2 2 2 3" xfId="15784" xr:uid="{BCB8A347-A56C-4825-B4E1-826E1DF24C0C}"/>
    <cellStyle name="Moneda 3 15 6 2 2 2 2 3 2" xfId="50794" xr:uid="{37A32C2C-1EA3-4307-835D-AA5586E6963A}"/>
    <cellStyle name="Moneda 3 15 6 2 2 2 2 3 3" xfId="33289" xr:uid="{09081FFF-B5EC-4344-971F-1AE4E17B4D7F}"/>
    <cellStyle name="Moneda 3 15 6 2 2 2 2 4" xfId="42042" xr:uid="{E4A5B466-36D5-4CC6-B5B1-4C2DC7C313F6}"/>
    <cellStyle name="Moneda 3 15 6 2 2 2 2 5" xfId="24537" xr:uid="{CDA2497E-5DF1-4B7B-A11D-CC03861FD29C}"/>
    <cellStyle name="Moneda 3 15 6 2 2 2 3" xfId="9219" xr:uid="{00000000-0005-0000-0000-000078260000}"/>
    <cellStyle name="Moneda 3 15 6 2 2 2 3 2" xfId="17972" xr:uid="{8654E37E-D78D-4ABF-9C06-666D60158D48}"/>
    <cellStyle name="Moneda 3 15 6 2 2 2 3 2 2" xfId="52982" xr:uid="{D4E94741-96F6-4A13-9FF9-D1C5A8BB8F73}"/>
    <cellStyle name="Moneda 3 15 6 2 2 2 3 2 3" xfId="35477" xr:uid="{004CB0C0-40D7-4EDE-AF92-A7D38F893F69}"/>
    <cellStyle name="Moneda 3 15 6 2 2 2 3 3" xfId="44230" xr:uid="{0F8B31A0-5E6A-46AC-8299-A45353992145}"/>
    <cellStyle name="Moneda 3 15 6 2 2 2 3 4" xfId="26725" xr:uid="{87D97877-DE71-4ED4-AAB7-97D3A5F5ADB7}"/>
    <cellStyle name="Moneda 3 15 6 2 2 2 4" xfId="13596" xr:uid="{AA714169-D0BF-41C4-9D4D-EA67906990E4}"/>
    <cellStyle name="Moneda 3 15 6 2 2 2 4 2" xfId="48606" xr:uid="{0FA30171-807F-47DD-8646-A8ACD44907C7}"/>
    <cellStyle name="Moneda 3 15 6 2 2 2 4 3" xfId="31101" xr:uid="{09774C75-139A-4507-B376-02647DC8495D}"/>
    <cellStyle name="Moneda 3 15 6 2 2 2 5" xfId="39854" xr:uid="{05DFCD38-A53B-424D-BECC-CA4FE09EC479}"/>
    <cellStyle name="Moneda 3 15 6 2 2 2 6" xfId="22349" xr:uid="{1557B750-0B12-410A-8478-6E59E8F04047}"/>
    <cellStyle name="Moneda 3 15 6 2 2 3" xfId="5936" xr:uid="{00000000-0005-0000-0000-000079260000}"/>
    <cellStyle name="Moneda 3 15 6 2 2 3 2" xfId="10313" xr:uid="{00000000-0005-0000-0000-00007A260000}"/>
    <cellStyle name="Moneda 3 15 6 2 2 3 2 2" xfId="19066" xr:uid="{62946CF3-2685-46C6-83AB-505DC119E86B}"/>
    <cellStyle name="Moneda 3 15 6 2 2 3 2 2 2" xfId="54076" xr:uid="{4CC6E040-55F8-4A07-BF89-7E8ADCACD9BD}"/>
    <cellStyle name="Moneda 3 15 6 2 2 3 2 2 3" xfId="36571" xr:uid="{8209DD0E-0EDF-4C9B-8CD0-36848D0F1D85}"/>
    <cellStyle name="Moneda 3 15 6 2 2 3 2 3" xfId="45324" xr:uid="{091DC1B2-63EA-4AF1-BA75-16817DE14855}"/>
    <cellStyle name="Moneda 3 15 6 2 2 3 2 4" xfId="27819" xr:uid="{7261778B-80B7-4B75-996A-10C476CCC55E}"/>
    <cellStyle name="Moneda 3 15 6 2 2 3 3" xfId="14690" xr:uid="{80FE0026-0F4B-4FE1-9E7D-7D3189B1AE52}"/>
    <cellStyle name="Moneda 3 15 6 2 2 3 3 2" xfId="49700" xr:uid="{8746EC00-EDAB-4D73-A8F9-8A6E46044687}"/>
    <cellStyle name="Moneda 3 15 6 2 2 3 3 3" xfId="32195" xr:uid="{AEFECFAB-96C6-435F-87FE-B2A9C243ABFD}"/>
    <cellStyle name="Moneda 3 15 6 2 2 3 4" xfId="40948" xr:uid="{9ECC2193-7FA4-4471-8E6E-93B893EFCA10}"/>
    <cellStyle name="Moneda 3 15 6 2 2 3 5" xfId="23443" xr:uid="{082D1EAB-F1DA-42CB-AA55-DF1FC74E047F}"/>
    <cellStyle name="Moneda 3 15 6 2 2 4" xfId="8125" xr:uid="{00000000-0005-0000-0000-00007B260000}"/>
    <cellStyle name="Moneda 3 15 6 2 2 4 2" xfId="16878" xr:uid="{959CAD6E-5374-473C-AFF4-FA4889E915E3}"/>
    <cellStyle name="Moneda 3 15 6 2 2 4 2 2" xfId="51888" xr:uid="{D992BD00-2919-46A1-B041-AEB6B151934C}"/>
    <cellStyle name="Moneda 3 15 6 2 2 4 2 3" xfId="34383" xr:uid="{7190F0F5-5EDD-40FA-A4F4-0402FBBFDAA7}"/>
    <cellStyle name="Moneda 3 15 6 2 2 4 3" xfId="43136" xr:uid="{AE1BCE85-6566-40F0-B041-1272A24E6755}"/>
    <cellStyle name="Moneda 3 15 6 2 2 4 4" xfId="25631" xr:uid="{16464882-C332-43A3-BB41-E558AB1F6351}"/>
    <cellStyle name="Moneda 3 15 6 2 2 5" xfId="12502" xr:uid="{D8A9A429-F33B-4D36-93F3-D3848E7BCC06}"/>
    <cellStyle name="Moneda 3 15 6 2 2 5 2" xfId="47512" xr:uid="{CEA18347-69F1-4C35-8A73-BA55B9B95193}"/>
    <cellStyle name="Moneda 3 15 6 2 2 5 3" xfId="30007" xr:uid="{B0760EF5-3EE2-4175-88ED-41C32868291E}"/>
    <cellStyle name="Moneda 3 15 6 2 2 6" xfId="38760" xr:uid="{6568EA0D-1C77-4E8B-B022-82A24ED80DE3}"/>
    <cellStyle name="Moneda 3 15 6 2 2 7" xfId="21255" xr:uid="{43A6B15B-CCBE-4A48-BBDB-D37284F35B3E}"/>
    <cellStyle name="Moneda 3 15 6 2 3" xfId="4293" xr:uid="{00000000-0005-0000-0000-00007C260000}"/>
    <cellStyle name="Moneda 3 15 6 2 3 2" xfId="6482" xr:uid="{00000000-0005-0000-0000-00007D260000}"/>
    <cellStyle name="Moneda 3 15 6 2 3 2 2" xfId="10859" xr:uid="{00000000-0005-0000-0000-00007E260000}"/>
    <cellStyle name="Moneda 3 15 6 2 3 2 2 2" xfId="19612" xr:uid="{93031473-441B-4191-BA15-67C14A2E9EE1}"/>
    <cellStyle name="Moneda 3 15 6 2 3 2 2 2 2" xfId="54622" xr:uid="{9E32AA4D-8C85-4F9B-B7C3-A9DEBE5598A6}"/>
    <cellStyle name="Moneda 3 15 6 2 3 2 2 2 3" xfId="37117" xr:uid="{2FB4BA3E-6064-4DA9-8232-F8F09868059A}"/>
    <cellStyle name="Moneda 3 15 6 2 3 2 2 3" xfId="45870" xr:uid="{04E8631F-F3D3-4F08-86E0-1603B282FDD4}"/>
    <cellStyle name="Moneda 3 15 6 2 3 2 2 4" xfId="28365" xr:uid="{9E091457-0EB8-4C7B-8FEF-97F521AF1096}"/>
    <cellStyle name="Moneda 3 15 6 2 3 2 3" xfId="15236" xr:uid="{922AABFD-CFAB-400C-B0CF-329E4773DFE2}"/>
    <cellStyle name="Moneda 3 15 6 2 3 2 3 2" xfId="50246" xr:uid="{5BCA570F-C9E5-4A4C-81C5-5ADBE6AF49B0}"/>
    <cellStyle name="Moneda 3 15 6 2 3 2 3 3" xfId="32741" xr:uid="{6153E500-346E-4C55-ADDB-3F94996ED627}"/>
    <cellStyle name="Moneda 3 15 6 2 3 2 4" xfId="41494" xr:uid="{4698858D-5CDF-452F-A4F2-6536D6B325B8}"/>
    <cellStyle name="Moneda 3 15 6 2 3 2 5" xfId="23989" xr:uid="{8C403625-29D8-4227-B5B9-47044C140BB5}"/>
    <cellStyle name="Moneda 3 15 6 2 3 3" xfId="8671" xr:uid="{00000000-0005-0000-0000-00007F260000}"/>
    <cellStyle name="Moneda 3 15 6 2 3 3 2" xfId="17424" xr:uid="{4AC44091-57AF-4B9C-A20B-91B51D5A2080}"/>
    <cellStyle name="Moneda 3 15 6 2 3 3 2 2" xfId="52434" xr:uid="{C98C2EB4-7D1D-4AEF-A9A4-EC9D840DDFA8}"/>
    <cellStyle name="Moneda 3 15 6 2 3 3 2 3" xfId="34929" xr:uid="{E5E81A1C-593E-4DF4-B7C6-7079F6776A09}"/>
    <cellStyle name="Moneda 3 15 6 2 3 3 3" xfId="43682" xr:uid="{8FDD2107-122E-4EC8-A673-6BBFAF244CF1}"/>
    <cellStyle name="Moneda 3 15 6 2 3 3 4" xfId="26177" xr:uid="{15ACD192-4F1F-4079-B7BE-6F5025839B98}"/>
    <cellStyle name="Moneda 3 15 6 2 3 4" xfId="13048" xr:uid="{48B239A8-F927-4B32-99DB-93005C96450D}"/>
    <cellStyle name="Moneda 3 15 6 2 3 4 2" xfId="48058" xr:uid="{B4DC9794-3BD6-43D3-8842-8C1536DE2ED9}"/>
    <cellStyle name="Moneda 3 15 6 2 3 4 3" xfId="30553" xr:uid="{465EF786-82B7-4B41-950A-5D9777EAAE8F}"/>
    <cellStyle name="Moneda 3 15 6 2 3 5" xfId="39306" xr:uid="{DFFDA84B-0672-4019-831E-A51D7BAC9293}"/>
    <cellStyle name="Moneda 3 15 6 2 3 6" xfId="21801" xr:uid="{08149D8E-E6C3-4DAA-9419-1DB73E348BE6}"/>
    <cellStyle name="Moneda 3 15 6 2 4" xfId="5388" xr:uid="{00000000-0005-0000-0000-000080260000}"/>
    <cellStyle name="Moneda 3 15 6 2 4 2" xfId="9765" xr:uid="{00000000-0005-0000-0000-000081260000}"/>
    <cellStyle name="Moneda 3 15 6 2 4 2 2" xfId="18518" xr:uid="{E05A373C-3A01-46F2-B846-2F41C2177C50}"/>
    <cellStyle name="Moneda 3 15 6 2 4 2 2 2" xfId="53528" xr:uid="{BAD67A9B-08FC-4B23-BA7C-88D1E1766AD5}"/>
    <cellStyle name="Moneda 3 15 6 2 4 2 2 3" xfId="36023" xr:uid="{44E5CCD0-8504-4661-8B65-ADDE30DC3E4B}"/>
    <cellStyle name="Moneda 3 15 6 2 4 2 3" xfId="44776" xr:uid="{D0B59BEE-C3B1-4896-A120-F1435A8DF900}"/>
    <cellStyle name="Moneda 3 15 6 2 4 2 4" xfId="27271" xr:uid="{E608822D-1DD1-41A9-ACE3-ACC87A9EDD42}"/>
    <cellStyle name="Moneda 3 15 6 2 4 3" xfId="14142" xr:uid="{19A3BC52-0D71-43CD-8EBB-A4DD425A52FA}"/>
    <cellStyle name="Moneda 3 15 6 2 4 3 2" xfId="49152" xr:uid="{AD596569-F8F0-44C2-8BFC-3AAE25397918}"/>
    <cellStyle name="Moneda 3 15 6 2 4 3 3" xfId="31647" xr:uid="{4C4CE85B-C4F4-45C1-9E70-C253AFADE4E3}"/>
    <cellStyle name="Moneda 3 15 6 2 4 4" xfId="40400" xr:uid="{D04EAFE1-BD75-43B6-B33F-0A265B035114}"/>
    <cellStyle name="Moneda 3 15 6 2 4 5" xfId="22895" xr:uid="{136BA19A-ECDD-4D5E-AC5A-26558E0A4A2E}"/>
    <cellStyle name="Moneda 3 15 6 2 5" xfId="7577" xr:uid="{00000000-0005-0000-0000-000082260000}"/>
    <cellStyle name="Moneda 3 15 6 2 5 2" xfId="16330" xr:uid="{2CC98E74-D71F-4790-A928-B14CDF4ED7BC}"/>
    <cellStyle name="Moneda 3 15 6 2 5 2 2" xfId="51340" xr:uid="{1A87C1E7-268D-4EC1-BFDB-B5266A321036}"/>
    <cellStyle name="Moneda 3 15 6 2 5 2 3" xfId="33835" xr:uid="{8B0B4641-1D60-4CAA-A0E2-0311836CD9F3}"/>
    <cellStyle name="Moneda 3 15 6 2 5 3" xfId="42588" xr:uid="{645D169C-BFA7-4A82-A82A-17ECB98CC4C2}"/>
    <cellStyle name="Moneda 3 15 6 2 5 4" xfId="25083" xr:uid="{BF041945-5703-41CC-81C0-3B50BF5ECE9B}"/>
    <cellStyle name="Moneda 3 15 6 2 6" xfId="11954" xr:uid="{B0A02B5B-814D-4886-A80E-D01CF56C629A}"/>
    <cellStyle name="Moneda 3 15 6 2 6 2" xfId="46964" xr:uid="{814DC419-2480-4587-858D-C53235134319}"/>
    <cellStyle name="Moneda 3 15 6 2 6 3" xfId="29459" xr:uid="{7BDFB3BF-745D-490D-934E-0E5AFCA369C3}"/>
    <cellStyle name="Moneda 3 15 6 2 7" xfId="38212" xr:uid="{2358AD65-5ADD-40B9-B13B-AE77E87811BB}"/>
    <cellStyle name="Moneda 3 15 6 2 8" xfId="20707" xr:uid="{A812A3C6-9A42-4CAE-81ED-C6E5CEB462CB}"/>
    <cellStyle name="Moneda 3 15 6 3" xfId="3471" xr:uid="{00000000-0005-0000-0000-000083260000}"/>
    <cellStyle name="Moneda 3 15 6 3 2" xfId="4567" xr:uid="{00000000-0005-0000-0000-000084260000}"/>
    <cellStyle name="Moneda 3 15 6 3 2 2" xfId="6756" xr:uid="{00000000-0005-0000-0000-000085260000}"/>
    <cellStyle name="Moneda 3 15 6 3 2 2 2" xfId="11133" xr:uid="{00000000-0005-0000-0000-000086260000}"/>
    <cellStyle name="Moneda 3 15 6 3 2 2 2 2" xfId="19886" xr:uid="{3292B6D8-B82A-4D89-9933-213D568D3330}"/>
    <cellStyle name="Moneda 3 15 6 3 2 2 2 2 2" xfId="54896" xr:uid="{C33889E2-9B9F-46DC-8A50-F077FF50BB3C}"/>
    <cellStyle name="Moneda 3 15 6 3 2 2 2 2 3" xfId="37391" xr:uid="{CB703635-D202-4BAE-8AA7-EB9BBEFFE209}"/>
    <cellStyle name="Moneda 3 15 6 3 2 2 2 3" xfId="46144" xr:uid="{C858899A-24AC-421B-AF3D-61F47183D5D9}"/>
    <cellStyle name="Moneda 3 15 6 3 2 2 2 4" xfId="28639" xr:uid="{FDB5D4D0-164C-4A19-9834-813A6157353C}"/>
    <cellStyle name="Moneda 3 15 6 3 2 2 3" xfId="15510" xr:uid="{97809881-17E3-4503-B3EB-901D4FD799CB}"/>
    <cellStyle name="Moneda 3 15 6 3 2 2 3 2" xfId="50520" xr:uid="{F33F251A-7F4F-425B-AAA9-49FD73D59AEB}"/>
    <cellStyle name="Moneda 3 15 6 3 2 2 3 3" xfId="33015" xr:uid="{DF7FCA9F-B72D-4FAF-821C-56F754D860C8}"/>
    <cellStyle name="Moneda 3 15 6 3 2 2 4" xfId="41768" xr:uid="{81E8A7AD-7B39-4966-BC99-B5E5D434C96A}"/>
    <cellStyle name="Moneda 3 15 6 3 2 2 5" xfId="24263" xr:uid="{EB7B0410-C9E3-40F1-BA6F-A54E35559912}"/>
    <cellStyle name="Moneda 3 15 6 3 2 3" xfId="8945" xr:uid="{00000000-0005-0000-0000-000087260000}"/>
    <cellStyle name="Moneda 3 15 6 3 2 3 2" xfId="17698" xr:uid="{29DA328D-242C-4EF5-9216-79CAC61F133E}"/>
    <cellStyle name="Moneda 3 15 6 3 2 3 2 2" xfId="52708" xr:uid="{F419F0C1-841F-4BDA-9FFB-2D8CE274C612}"/>
    <cellStyle name="Moneda 3 15 6 3 2 3 2 3" xfId="35203" xr:uid="{E9257014-0E98-4501-8203-3BD24761303B}"/>
    <cellStyle name="Moneda 3 15 6 3 2 3 3" xfId="43956" xr:uid="{0D58C436-A038-441E-976B-DFE94C36A6FB}"/>
    <cellStyle name="Moneda 3 15 6 3 2 3 4" xfId="26451" xr:uid="{1D6D1EB8-E258-4F07-B603-0C90396FBAF6}"/>
    <cellStyle name="Moneda 3 15 6 3 2 4" xfId="13322" xr:uid="{5358A29A-D54B-4D4C-B1A0-72DF8C51BAF4}"/>
    <cellStyle name="Moneda 3 15 6 3 2 4 2" xfId="48332" xr:uid="{5A0B67EC-1EA9-4400-ADB0-19D5D4B9C76A}"/>
    <cellStyle name="Moneda 3 15 6 3 2 4 3" xfId="30827" xr:uid="{F7DBA281-BCD5-461E-BBFE-4BC088DD313F}"/>
    <cellStyle name="Moneda 3 15 6 3 2 5" xfId="39580" xr:uid="{E98B4789-3D21-4C90-83E7-AE2FC139CC0C}"/>
    <cellStyle name="Moneda 3 15 6 3 2 6" xfId="22075" xr:uid="{529E375D-14D3-4903-9605-E045B16C693B}"/>
    <cellStyle name="Moneda 3 15 6 3 3" xfId="5662" xr:uid="{00000000-0005-0000-0000-000088260000}"/>
    <cellStyle name="Moneda 3 15 6 3 3 2" xfId="10039" xr:uid="{00000000-0005-0000-0000-000089260000}"/>
    <cellStyle name="Moneda 3 15 6 3 3 2 2" xfId="18792" xr:uid="{6FC3709F-E2B2-42DD-A610-3E34199CE690}"/>
    <cellStyle name="Moneda 3 15 6 3 3 2 2 2" xfId="53802" xr:uid="{1B9B9090-B8EE-42E4-AA74-8DFF03F5AA9A}"/>
    <cellStyle name="Moneda 3 15 6 3 3 2 2 3" xfId="36297" xr:uid="{4870A641-51E4-474C-86A9-2BB0E2636B04}"/>
    <cellStyle name="Moneda 3 15 6 3 3 2 3" xfId="45050" xr:uid="{0F4B813A-447F-4C6B-BA71-CB669D5B8518}"/>
    <cellStyle name="Moneda 3 15 6 3 3 2 4" xfId="27545" xr:uid="{5DF28778-A15A-46EA-8FA9-0D2B0A9BA758}"/>
    <cellStyle name="Moneda 3 15 6 3 3 3" xfId="14416" xr:uid="{6F3DEA93-248C-40AA-BA60-76B719BFD452}"/>
    <cellStyle name="Moneda 3 15 6 3 3 3 2" xfId="49426" xr:uid="{35192463-B307-482C-B426-7F14779652C7}"/>
    <cellStyle name="Moneda 3 15 6 3 3 3 3" xfId="31921" xr:uid="{424348B2-4587-4D51-B282-5E71A3BF5638}"/>
    <cellStyle name="Moneda 3 15 6 3 3 4" xfId="40674" xr:uid="{CFF174AC-ECAE-4C76-A7AD-8F08DEB4D723}"/>
    <cellStyle name="Moneda 3 15 6 3 3 5" xfId="23169" xr:uid="{F5804E4D-7D35-4EDF-A3C7-0704C370F258}"/>
    <cellStyle name="Moneda 3 15 6 3 4" xfId="7851" xr:uid="{00000000-0005-0000-0000-00008A260000}"/>
    <cellStyle name="Moneda 3 15 6 3 4 2" xfId="16604" xr:uid="{A0769BCA-E443-4E52-AFD1-34BE13ADE65E}"/>
    <cellStyle name="Moneda 3 15 6 3 4 2 2" xfId="51614" xr:uid="{BD4135DE-84BB-4280-BAFF-485FC12D6357}"/>
    <cellStyle name="Moneda 3 15 6 3 4 2 3" xfId="34109" xr:uid="{112630E0-4514-4F56-B6F1-5BA0B4F4A1B6}"/>
    <cellStyle name="Moneda 3 15 6 3 4 3" xfId="42862" xr:uid="{208C5A76-4863-4E4C-9799-7B27D68D0729}"/>
    <cellStyle name="Moneda 3 15 6 3 4 4" xfId="25357" xr:uid="{87936167-0511-42DA-A377-2A9770A42CEC}"/>
    <cellStyle name="Moneda 3 15 6 3 5" xfId="12228" xr:uid="{ACAA85F4-0540-43BD-8D80-E3509B5C715F}"/>
    <cellStyle name="Moneda 3 15 6 3 5 2" xfId="47238" xr:uid="{A11B72E2-4DB7-41C8-921B-0CFA1BDEC52C}"/>
    <cellStyle name="Moneda 3 15 6 3 5 3" xfId="29733" xr:uid="{5A83C96C-2DE5-48E4-BE64-E787426F9DF3}"/>
    <cellStyle name="Moneda 3 15 6 3 6" xfId="38486" xr:uid="{2C55568A-128D-4F97-A591-9D65BDBF6C23}"/>
    <cellStyle name="Moneda 3 15 6 3 7" xfId="20981" xr:uid="{2A4C5FD1-E3AA-4A7A-92C7-D94F9FDB325D}"/>
    <cellStyle name="Moneda 3 15 6 4" xfId="4019" xr:uid="{00000000-0005-0000-0000-00008B260000}"/>
    <cellStyle name="Moneda 3 15 6 4 2" xfId="6208" xr:uid="{00000000-0005-0000-0000-00008C260000}"/>
    <cellStyle name="Moneda 3 15 6 4 2 2" xfId="10585" xr:uid="{00000000-0005-0000-0000-00008D260000}"/>
    <cellStyle name="Moneda 3 15 6 4 2 2 2" xfId="19338" xr:uid="{99F2354B-7A8F-47B4-91F9-8E57606C4424}"/>
    <cellStyle name="Moneda 3 15 6 4 2 2 2 2" xfId="54348" xr:uid="{B8C8A284-5AB5-4D18-8531-0D7324783614}"/>
    <cellStyle name="Moneda 3 15 6 4 2 2 2 3" xfId="36843" xr:uid="{AC068B32-19E4-48C0-B146-809CC1D2D1DA}"/>
    <cellStyle name="Moneda 3 15 6 4 2 2 3" xfId="45596" xr:uid="{DEF7BF6F-92B7-4F40-A996-7683CB3A9D9D}"/>
    <cellStyle name="Moneda 3 15 6 4 2 2 4" xfId="28091" xr:uid="{9D1F2241-B870-46C5-83B6-D95E1646B0B6}"/>
    <cellStyle name="Moneda 3 15 6 4 2 3" xfId="14962" xr:uid="{D6DC8BEF-F5BE-4A07-826D-078F15E51947}"/>
    <cellStyle name="Moneda 3 15 6 4 2 3 2" xfId="49972" xr:uid="{8E95215A-02F9-4BC7-B6B0-CB1D0FB856C7}"/>
    <cellStyle name="Moneda 3 15 6 4 2 3 3" xfId="32467" xr:uid="{DEE17870-AFFC-4062-B228-C967B7E5236C}"/>
    <cellStyle name="Moneda 3 15 6 4 2 4" xfId="41220" xr:uid="{88BCB64B-A14F-43D2-AF0C-90A2E69F7DBD}"/>
    <cellStyle name="Moneda 3 15 6 4 2 5" xfId="23715" xr:uid="{A87D6AEE-F299-4356-B06C-CE7DB24C9ECF}"/>
    <cellStyle name="Moneda 3 15 6 4 3" xfId="8397" xr:uid="{00000000-0005-0000-0000-00008E260000}"/>
    <cellStyle name="Moneda 3 15 6 4 3 2" xfId="17150" xr:uid="{29F38E52-9584-4679-A7DA-5984E6FB68AE}"/>
    <cellStyle name="Moneda 3 15 6 4 3 2 2" xfId="52160" xr:uid="{89B2CE92-72D0-4E73-A797-ACC30A975CA9}"/>
    <cellStyle name="Moneda 3 15 6 4 3 2 3" xfId="34655" xr:uid="{0D6628AA-4BDB-49E3-B8D4-EC0C41072C82}"/>
    <cellStyle name="Moneda 3 15 6 4 3 3" xfId="43408" xr:uid="{68937732-AD80-4B93-B5F5-55121B7CF266}"/>
    <cellStyle name="Moneda 3 15 6 4 3 4" xfId="25903" xr:uid="{C0683A7F-6F07-45DA-82CB-54AAC4B9E694}"/>
    <cellStyle name="Moneda 3 15 6 4 4" xfId="12774" xr:uid="{14FCF631-9EF8-4950-BE5B-5D395C132DCA}"/>
    <cellStyle name="Moneda 3 15 6 4 4 2" xfId="47784" xr:uid="{E4ACDD1C-709B-447A-A94F-55F20D8C8D1F}"/>
    <cellStyle name="Moneda 3 15 6 4 4 3" xfId="30279" xr:uid="{9E33ABA0-ECA1-464C-B0E3-68E8A6BC0217}"/>
    <cellStyle name="Moneda 3 15 6 4 5" xfId="39032" xr:uid="{C285AA5A-48D1-4B4F-AC9D-932D17ABD9C9}"/>
    <cellStyle name="Moneda 3 15 6 4 6" xfId="21527" xr:uid="{2E18FB96-4400-4D9D-AE5C-9BE8148E3AEB}"/>
    <cellStyle name="Moneda 3 15 6 5" xfId="5114" xr:uid="{00000000-0005-0000-0000-00008F260000}"/>
    <cellStyle name="Moneda 3 15 6 5 2" xfId="9491" xr:uid="{00000000-0005-0000-0000-000090260000}"/>
    <cellStyle name="Moneda 3 15 6 5 2 2" xfId="18244" xr:uid="{524CD7FC-2A52-4ED2-AECB-068DB3255278}"/>
    <cellStyle name="Moneda 3 15 6 5 2 2 2" xfId="53254" xr:uid="{1F06AB8B-EA9F-4A0D-BB3F-76069D3B10DF}"/>
    <cellStyle name="Moneda 3 15 6 5 2 2 3" xfId="35749" xr:uid="{546CA7C8-A4DC-4C84-A13C-421FA46270AB}"/>
    <cellStyle name="Moneda 3 15 6 5 2 3" xfId="44502" xr:uid="{280E5AC9-1332-46FA-85DF-6AC53396C66D}"/>
    <cellStyle name="Moneda 3 15 6 5 2 4" xfId="26997" xr:uid="{1A1DC464-5B03-497C-84F6-C65388CEF256}"/>
    <cellStyle name="Moneda 3 15 6 5 3" xfId="13868" xr:uid="{8FD938D2-5D13-4FC9-A04E-C50D92733F07}"/>
    <cellStyle name="Moneda 3 15 6 5 3 2" xfId="48878" xr:uid="{0BF57587-B6BC-4E73-A33C-56B0B5793FA2}"/>
    <cellStyle name="Moneda 3 15 6 5 3 3" xfId="31373" xr:uid="{6C51A51E-795D-49CA-8F48-09B5F0E929D9}"/>
    <cellStyle name="Moneda 3 15 6 5 4" xfId="40126" xr:uid="{A29D0B29-208C-40D3-A859-878A87C66EF4}"/>
    <cellStyle name="Moneda 3 15 6 5 5" xfId="22621" xr:uid="{483BA2C2-8103-4DEF-B393-1BDDE1632DBE}"/>
    <cellStyle name="Moneda 3 15 6 6" xfId="7303" xr:uid="{00000000-0005-0000-0000-000091260000}"/>
    <cellStyle name="Moneda 3 15 6 6 2" xfId="16056" xr:uid="{14D5337C-E803-4740-9EA2-0B3C28899701}"/>
    <cellStyle name="Moneda 3 15 6 6 2 2" xfId="51066" xr:uid="{3BA1CC23-14CE-4B02-A3C3-D7CC96C5C5D7}"/>
    <cellStyle name="Moneda 3 15 6 6 2 3" xfId="33561" xr:uid="{5B48E277-FE88-476D-9B2E-112B19306A2E}"/>
    <cellStyle name="Moneda 3 15 6 6 3" xfId="42314" xr:uid="{0A33808F-2386-4CF0-A425-582CD53B23E9}"/>
    <cellStyle name="Moneda 3 15 6 6 4" xfId="24809" xr:uid="{63CF5A70-6D43-4FE1-8307-5D2F1544DBD6}"/>
    <cellStyle name="Moneda 3 15 6 7" xfId="11680" xr:uid="{3C1234C9-A0AC-4E9C-8909-880900B87FAA}"/>
    <cellStyle name="Moneda 3 15 6 7 2" xfId="46690" xr:uid="{64FE52EA-83E6-40F5-941C-C6D8DBFB2C5E}"/>
    <cellStyle name="Moneda 3 15 6 7 3" xfId="29185" xr:uid="{52FF3EAD-73C6-4E63-8329-BD9EAB1F2950}"/>
    <cellStyle name="Moneda 3 15 6 8" xfId="37938" xr:uid="{87D6E8DE-F4CE-4435-89C7-89536C701E43}"/>
    <cellStyle name="Moneda 3 15 6 9" xfId="20433" xr:uid="{8D9AA9C7-6964-4D5F-877C-9E17A41569C4}"/>
    <cellStyle name="Moneda 3 15 7" xfId="3142" xr:uid="{00000000-0005-0000-0000-000092260000}"/>
    <cellStyle name="Moneda 3 15 7 2" xfId="3696" xr:uid="{00000000-0005-0000-0000-000093260000}"/>
    <cellStyle name="Moneda 3 15 7 2 2" xfId="4792" xr:uid="{00000000-0005-0000-0000-000094260000}"/>
    <cellStyle name="Moneda 3 15 7 2 2 2" xfId="6981" xr:uid="{00000000-0005-0000-0000-000095260000}"/>
    <cellStyle name="Moneda 3 15 7 2 2 2 2" xfId="11358" xr:uid="{00000000-0005-0000-0000-000096260000}"/>
    <cellStyle name="Moneda 3 15 7 2 2 2 2 2" xfId="20111" xr:uid="{643BBD8C-8335-4EED-B1CA-8AF8EDAD68ED}"/>
    <cellStyle name="Moneda 3 15 7 2 2 2 2 2 2" xfId="55121" xr:uid="{CFACC65F-FA92-4CB2-A522-CF40905DE0F2}"/>
    <cellStyle name="Moneda 3 15 7 2 2 2 2 2 3" xfId="37616" xr:uid="{D9B035A3-9BCA-4B9C-9A38-FEE6F3E45FD4}"/>
    <cellStyle name="Moneda 3 15 7 2 2 2 2 3" xfId="46369" xr:uid="{75DBE28D-6847-40FD-87A9-51690A9EFE62}"/>
    <cellStyle name="Moneda 3 15 7 2 2 2 2 4" xfId="28864" xr:uid="{D0F334AC-4214-4CBD-91B9-01DF5D4FD315}"/>
    <cellStyle name="Moneda 3 15 7 2 2 2 3" xfId="15735" xr:uid="{976D1EF3-8760-43D5-8E52-EF1E4F6CBE75}"/>
    <cellStyle name="Moneda 3 15 7 2 2 2 3 2" xfId="50745" xr:uid="{27D632D6-64AD-4E7F-9BD0-DBE2D42456FB}"/>
    <cellStyle name="Moneda 3 15 7 2 2 2 3 3" xfId="33240" xr:uid="{4CB3F124-FDE0-4E34-998A-1E6489075E32}"/>
    <cellStyle name="Moneda 3 15 7 2 2 2 4" xfId="41993" xr:uid="{349A73C7-B8D1-44EA-BF33-A86E0497FD30}"/>
    <cellStyle name="Moneda 3 15 7 2 2 2 5" xfId="24488" xr:uid="{DE5F374C-90D5-44D4-87D6-B0C03B4362CE}"/>
    <cellStyle name="Moneda 3 15 7 2 2 3" xfId="9170" xr:uid="{00000000-0005-0000-0000-000097260000}"/>
    <cellStyle name="Moneda 3 15 7 2 2 3 2" xfId="17923" xr:uid="{15FFA95F-CA57-4730-BF0F-BA9D04E429C7}"/>
    <cellStyle name="Moneda 3 15 7 2 2 3 2 2" xfId="52933" xr:uid="{21509DD7-4AA4-4B83-9B53-2DC1C9A9405F}"/>
    <cellStyle name="Moneda 3 15 7 2 2 3 2 3" xfId="35428" xr:uid="{22BE7DEF-C52A-4A0C-9B25-AFA53DB3C6DF}"/>
    <cellStyle name="Moneda 3 15 7 2 2 3 3" xfId="44181" xr:uid="{01E3BF5E-0449-40B9-A2A3-7956C2D57F5C}"/>
    <cellStyle name="Moneda 3 15 7 2 2 3 4" xfId="26676" xr:uid="{DDD17965-1F9A-42D3-8BF7-8B9BAF5B36AB}"/>
    <cellStyle name="Moneda 3 15 7 2 2 4" xfId="13547" xr:uid="{1A84819A-EE9A-48D9-9C97-734985EBBE49}"/>
    <cellStyle name="Moneda 3 15 7 2 2 4 2" xfId="48557" xr:uid="{E1348039-C437-4835-851C-BB4BAFFBDC5F}"/>
    <cellStyle name="Moneda 3 15 7 2 2 4 3" xfId="31052" xr:uid="{8B905F23-8482-4596-B648-96ACE1280768}"/>
    <cellStyle name="Moneda 3 15 7 2 2 5" xfId="39805" xr:uid="{AD5CD9A3-0947-4AF9-BDCA-6F34D1FCFDC5}"/>
    <cellStyle name="Moneda 3 15 7 2 2 6" xfId="22300" xr:uid="{0100B2E6-BE5A-4D64-AE48-772EED7CA1E4}"/>
    <cellStyle name="Moneda 3 15 7 2 3" xfId="5887" xr:uid="{00000000-0005-0000-0000-000098260000}"/>
    <cellStyle name="Moneda 3 15 7 2 3 2" xfId="10264" xr:uid="{00000000-0005-0000-0000-000099260000}"/>
    <cellStyle name="Moneda 3 15 7 2 3 2 2" xfId="19017" xr:uid="{D3E0EF18-7EE6-4C6E-8024-0C6D0E2B8AA9}"/>
    <cellStyle name="Moneda 3 15 7 2 3 2 2 2" xfId="54027" xr:uid="{D9F8ED5D-34A5-4C47-A2C8-A38A1EDC198B}"/>
    <cellStyle name="Moneda 3 15 7 2 3 2 2 3" xfId="36522" xr:uid="{CB6A5702-BBEF-49E4-8F2C-7D32CFBA6E04}"/>
    <cellStyle name="Moneda 3 15 7 2 3 2 3" xfId="45275" xr:uid="{89CF433B-4433-492F-A3F7-A34D170CD7E7}"/>
    <cellStyle name="Moneda 3 15 7 2 3 2 4" xfId="27770" xr:uid="{CA1C53C5-FD99-45BC-8871-34867B87E5AF}"/>
    <cellStyle name="Moneda 3 15 7 2 3 3" xfId="14641" xr:uid="{C3B1476C-2C6C-4792-B1EF-9554A33CA852}"/>
    <cellStyle name="Moneda 3 15 7 2 3 3 2" xfId="49651" xr:uid="{06A8C8DF-3F62-463E-B301-BC1B1826EC29}"/>
    <cellStyle name="Moneda 3 15 7 2 3 3 3" xfId="32146" xr:uid="{B2CBFE89-442C-4D21-8748-1155227838DA}"/>
    <cellStyle name="Moneda 3 15 7 2 3 4" xfId="40899" xr:uid="{6E4D1FBE-A62F-4BA4-B854-32EBEB54CF32}"/>
    <cellStyle name="Moneda 3 15 7 2 3 5" xfId="23394" xr:uid="{B54B9EE2-0AE0-44A2-ABD5-4CA44DFB7C95}"/>
    <cellStyle name="Moneda 3 15 7 2 4" xfId="8076" xr:uid="{00000000-0005-0000-0000-00009A260000}"/>
    <cellStyle name="Moneda 3 15 7 2 4 2" xfId="16829" xr:uid="{ED498E52-68FD-466E-B958-9458CF00B5B7}"/>
    <cellStyle name="Moneda 3 15 7 2 4 2 2" xfId="51839" xr:uid="{26460F5B-1EA5-450F-A485-138FDFE1539E}"/>
    <cellStyle name="Moneda 3 15 7 2 4 2 3" xfId="34334" xr:uid="{571E6561-EB9A-4FC4-BA13-A7CE3F44DB84}"/>
    <cellStyle name="Moneda 3 15 7 2 4 3" xfId="43087" xr:uid="{BB74A526-C320-49A6-8213-555E68192687}"/>
    <cellStyle name="Moneda 3 15 7 2 4 4" xfId="25582" xr:uid="{7EBC5213-E1E1-464C-BD34-70A66D547861}"/>
    <cellStyle name="Moneda 3 15 7 2 5" xfId="12453" xr:uid="{64CE50FD-525C-4D0A-9CCF-05F4415E9FE5}"/>
    <cellStyle name="Moneda 3 15 7 2 5 2" xfId="47463" xr:uid="{2ACF25A7-F941-4276-89CC-DA50B53931D3}"/>
    <cellStyle name="Moneda 3 15 7 2 5 3" xfId="29958" xr:uid="{FD680022-B84A-46B0-A37B-F608856384BD}"/>
    <cellStyle name="Moneda 3 15 7 2 6" xfId="38711" xr:uid="{8A7EC8E4-C8EB-4560-AE72-E1D548FCBDF8}"/>
    <cellStyle name="Moneda 3 15 7 2 7" xfId="21206" xr:uid="{AAD785BB-CAE9-41D1-A42A-01967720546E}"/>
    <cellStyle name="Moneda 3 15 7 3" xfId="4244" xr:uid="{00000000-0005-0000-0000-00009B260000}"/>
    <cellStyle name="Moneda 3 15 7 3 2" xfId="6433" xr:uid="{00000000-0005-0000-0000-00009C260000}"/>
    <cellStyle name="Moneda 3 15 7 3 2 2" xfId="10810" xr:uid="{00000000-0005-0000-0000-00009D260000}"/>
    <cellStyle name="Moneda 3 15 7 3 2 2 2" xfId="19563" xr:uid="{1B6059DD-73EA-4E7E-9C8C-2269BBF70FCA}"/>
    <cellStyle name="Moneda 3 15 7 3 2 2 2 2" xfId="54573" xr:uid="{B97CFA2A-2C1A-4E1B-B690-04913BF79454}"/>
    <cellStyle name="Moneda 3 15 7 3 2 2 2 3" xfId="37068" xr:uid="{ED44AEEF-ADED-4350-A962-E8D0B952EC61}"/>
    <cellStyle name="Moneda 3 15 7 3 2 2 3" xfId="45821" xr:uid="{AEE2AA3F-D2A6-4517-B790-B8B0598BB1ED}"/>
    <cellStyle name="Moneda 3 15 7 3 2 2 4" xfId="28316" xr:uid="{E5A1E753-16F6-4BF8-8588-5ED85E38440B}"/>
    <cellStyle name="Moneda 3 15 7 3 2 3" xfId="15187" xr:uid="{00609A52-27C1-47BF-9C15-18D8A1BACD2D}"/>
    <cellStyle name="Moneda 3 15 7 3 2 3 2" xfId="50197" xr:uid="{39C92421-C77A-4758-9A80-36C0ECED23C6}"/>
    <cellStyle name="Moneda 3 15 7 3 2 3 3" xfId="32692" xr:uid="{BE00B207-90C1-49F6-8DF1-5A94235C392E}"/>
    <cellStyle name="Moneda 3 15 7 3 2 4" xfId="41445" xr:uid="{75B67E49-646B-478F-AAA2-C7EA62FA9A4E}"/>
    <cellStyle name="Moneda 3 15 7 3 2 5" xfId="23940" xr:uid="{72255C1E-8280-4EDC-AA83-57D825E756EB}"/>
    <cellStyle name="Moneda 3 15 7 3 3" xfId="8622" xr:uid="{00000000-0005-0000-0000-00009E260000}"/>
    <cellStyle name="Moneda 3 15 7 3 3 2" xfId="17375" xr:uid="{F082D17A-A7F3-49FE-B2A3-BF7B0A122FD4}"/>
    <cellStyle name="Moneda 3 15 7 3 3 2 2" xfId="52385" xr:uid="{DA84D2E8-E8DE-4F84-ABFD-4255C84FED29}"/>
    <cellStyle name="Moneda 3 15 7 3 3 2 3" xfId="34880" xr:uid="{43E19CC2-BD83-4440-9661-7AB10B4B30BB}"/>
    <cellStyle name="Moneda 3 15 7 3 3 3" xfId="43633" xr:uid="{BC31B5F8-1336-4BA9-A890-F4F7973EBD92}"/>
    <cellStyle name="Moneda 3 15 7 3 3 4" xfId="26128" xr:uid="{FBE1C8FD-36CC-40B7-8CE2-C93B9E233B43}"/>
    <cellStyle name="Moneda 3 15 7 3 4" xfId="12999" xr:uid="{E4D04CFF-B738-4ED7-800F-ABC88C72EF71}"/>
    <cellStyle name="Moneda 3 15 7 3 4 2" xfId="48009" xr:uid="{77234C32-8E18-4DA6-B987-961B7E44D8E0}"/>
    <cellStyle name="Moneda 3 15 7 3 4 3" xfId="30504" xr:uid="{69D1A366-DCEF-4864-9C73-2096188B9207}"/>
    <cellStyle name="Moneda 3 15 7 3 5" xfId="39257" xr:uid="{0695AF6C-BA28-49B9-8F7B-D685391A27B4}"/>
    <cellStyle name="Moneda 3 15 7 3 6" xfId="21752" xr:uid="{6723FF73-DADE-4458-A016-4FBB6D57B8F8}"/>
    <cellStyle name="Moneda 3 15 7 4" xfId="5339" xr:uid="{00000000-0005-0000-0000-00009F260000}"/>
    <cellStyle name="Moneda 3 15 7 4 2" xfId="9716" xr:uid="{00000000-0005-0000-0000-0000A0260000}"/>
    <cellStyle name="Moneda 3 15 7 4 2 2" xfId="18469" xr:uid="{D89478C2-D99F-4BE2-8886-696B5F6F2211}"/>
    <cellStyle name="Moneda 3 15 7 4 2 2 2" xfId="53479" xr:uid="{38889BDD-C6AC-4D61-B27D-D3472ABB99FF}"/>
    <cellStyle name="Moneda 3 15 7 4 2 2 3" xfId="35974" xr:uid="{96618152-EAD4-4700-A1CB-0E2D55E71C65}"/>
    <cellStyle name="Moneda 3 15 7 4 2 3" xfId="44727" xr:uid="{690010C7-0D5A-49E9-87F6-6B1C537CF2FA}"/>
    <cellStyle name="Moneda 3 15 7 4 2 4" xfId="27222" xr:uid="{BEFEF7CA-F5C5-419A-93C3-C7C20CEF02BC}"/>
    <cellStyle name="Moneda 3 15 7 4 3" xfId="14093" xr:uid="{364299C4-F290-4635-BCD2-1C3E51C53813}"/>
    <cellStyle name="Moneda 3 15 7 4 3 2" xfId="49103" xr:uid="{A876D4AE-4094-4FE6-8321-03DCF22C379B}"/>
    <cellStyle name="Moneda 3 15 7 4 3 3" xfId="31598" xr:uid="{A1B5F80E-B583-4931-B7E1-7B869D9CD894}"/>
    <cellStyle name="Moneda 3 15 7 4 4" xfId="40351" xr:uid="{B6D5EF61-AFCB-4459-9015-00503B252316}"/>
    <cellStyle name="Moneda 3 15 7 4 5" xfId="22846" xr:uid="{92C99F6D-A53F-4676-8FCC-0B2F0D92C2C1}"/>
    <cellStyle name="Moneda 3 15 7 5" xfId="7528" xr:uid="{00000000-0005-0000-0000-0000A1260000}"/>
    <cellStyle name="Moneda 3 15 7 5 2" xfId="16281" xr:uid="{2C8EDCC7-667F-4366-B857-A0CBB89D65AD}"/>
    <cellStyle name="Moneda 3 15 7 5 2 2" xfId="51291" xr:uid="{6C07AF58-10E7-48BE-9B90-F42D1C4B5192}"/>
    <cellStyle name="Moneda 3 15 7 5 2 3" xfId="33786" xr:uid="{DDAF9EE6-C8FF-4783-AD56-33A091444B46}"/>
    <cellStyle name="Moneda 3 15 7 5 3" xfId="42539" xr:uid="{308BA0EF-EB82-4F63-AD3D-A9323A56AFE1}"/>
    <cellStyle name="Moneda 3 15 7 5 4" xfId="25034" xr:uid="{9255AB96-7B9F-4F4D-B753-7DFFA2FCDE90}"/>
    <cellStyle name="Moneda 3 15 7 6" xfId="11905" xr:uid="{C15D5C35-59BB-4A10-901E-70C6205CEE25}"/>
    <cellStyle name="Moneda 3 15 7 6 2" xfId="46915" xr:uid="{98BFB565-AF23-4E95-BC92-BA57B3A84649}"/>
    <cellStyle name="Moneda 3 15 7 6 3" xfId="29410" xr:uid="{9BF37CF0-8CDB-4ED1-82F4-3D1B86490785}"/>
    <cellStyle name="Moneda 3 15 7 7" xfId="38163" xr:uid="{5870F435-9D4D-49F2-A01A-902A4D0905F9}"/>
    <cellStyle name="Moneda 3 15 7 8" xfId="20658" xr:uid="{42925591-6C42-4076-9A60-AABC03095DB2}"/>
    <cellStyle name="Moneda 3 15 8" xfId="3421" xr:uid="{00000000-0005-0000-0000-0000A2260000}"/>
    <cellStyle name="Moneda 3 15 8 2" xfId="4518" xr:uid="{00000000-0005-0000-0000-0000A3260000}"/>
    <cellStyle name="Moneda 3 15 8 2 2" xfId="6707" xr:uid="{00000000-0005-0000-0000-0000A4260000}"/>
    <cellStyle name="Moneda 3 15 8 2 2 2" xfId="11084" xr:uid="{00000000-0005-0000-0000-0000A5260000}"/>
    <cellStyle name="Moneda 3 15 8 2 2 2 2" xfId="19837" xr:uid="{99BC4BD5-0150-49D0-9794-3D728E0F0E45}"/>
    <cellStyle name="Moneda 3 15 8 2 2 2 2 2" xfId="54847" xr:uid="{C63FB3DD-6FF1-41C8-BD1C-06ABE079AF49}"/>
    <cellStyle name="Moneda 3 15 8 2 2 2 2 3" xfId="37342" xr:uid="{1D0DE6B1-2B19-4370-9C79-67D91717D217}"/>
    <cellStyle name="Moneda 3 15 8 2 2 2 3" xfId="46095" xr:uid="{5F5EF31A-438D-47B1-AA55-3BE72BA9AC12}"/>
    <cellStyle name="Moneda 3 15 8 2 2 2 4" xfId="28590" xr:uid="{DD980A7A-FC63-45FA-8F80-252306C4AFB6}"/>
    <cellStyle name="Moneda 3 15 8 2 2 3" xfId="15461" xr:uid="{CC9CCE2B-D739-4D05-A882-F18DBE81472B}"/>
    <cellStyle name="Moneda 3 15 8 2 2 3 2" xfId="50471" xr:uid="{B1B85BE9-EF46-4A3A-8B13-B0B013F1E3CD}"/>
    <cellStyle name="Moneda 3 15 8 2 2 3 3" xfId="32966" xr:uid="{0DCB5018-5F4D-4201-96B5-B6AA350FAABC}"/>
    <cellStyle name="Moneda 3 15 8 2 2 4" xfId="41719" xr:uid="{A3E9300D-4ECB-4A9F-AF28-D5961EF16F77}"/>
    <cellStyle name="Moneda 3 15 8 2 2 5" xfId="24214" xr:uid="{46B474F5-B6CB-40C7-A97F-7B6E76442F77}"/>
    <cellStyle name="Moneda 3 15 8 2 3" xfId="8896" xr:uid="{00000000-0005-0000-0000-0000A6260000}"/>
    <cellStyle name="Moneda 3 15 8 2 3 2" xfId="17649" xr:uid="{B84A952F-2E3F-4777-9D5E-1243FC8CC42B}"/>
    <cellStyle name="Moneda 3 15 8 2 3 2 2" xfId="52659" xr:uid="{3AD3B56A-15AE-48EC-89A3-37AE1AEDC678}"/>
    <cellStyle name="Moneda 3 15 8 2 3 2 3" xfId="35154" xr:uid="{EF327985-9F84-4D8A-92A4-6DCAF056EB93}"/>
    <cellStyle name="Moneda 3 15 8 2 3 3" xfId="43907" xr:uid="{E9AD531E-8BD2-40F6-8BB0-7D4995A4F3D6}"/>
    <cellStyle name="Moneda 3 15 8 2 3 4" xfId="26402" xr:uid="{E51549AA-2871-434E-979F-F1DF0FB0DCB9}"/>
    <cellStyle name="Moneda 3 15 8 2 4" xfId="13273" xr:uid="{728E6D58-BF39-438E-AE58-EE8678AAABD4}"/>
    <cellStyle name="Moneda 3 15 8 2 4 2" xfId="48283" xr:uid="{69407A04-ADC9-4D63-8690-027A5758A055}"/>
    <cellStyle name="Moneda 3 15 8 2 4 3" xfId="30778" xr:uid="{9510D4AE-074A-4B4A-A435-8EC34A42FDF6}"/>
    <cellStyle name="Moneda 3 15 8 2 5" xfId="39531" xr:uid="{2119944F-F7A8-4D88-AEA1-5A760298D07F}"/>
    <cellStyle name="Moneda 3 15 8 2 6" xfId="22026" xr:uid="{39B1DE70-2A58-481E-B0B9-CB6B9D3C67D3}"/>
    <cellStyle name="Moneda 3 15 8 3" xfId="5613" xr:uid="{00000000-0005-0000-0000-0000A7260000}"/>
    <cellStyle name="Moneda 3 15 8 3 2" xfId="9990" xr:uid="{00000000-0005-0000-0000-0000A8260000}"/>
    <cellStyle name="Moneda 3 15 8 3 2 2" xfId="18743" xr:uid="{EBAD18CD-545A-4A5C-BBB1-C027DEE7B596}"/>
    <cellStyle name="Moneda 3 15 8 3 2 2 2" xfId="53753" xr:uid="{394F0A43-D28D-4355-9D43-F124F4815E35}"/>
    <cellStyle name="Moneda 3 15 8 3 2 2 3" xfId="36248" xr:uid="{04F62FFF-7492-400F-A480-02D2C735DF1D}"/>
    <cellStyle name="Moneda 3 15 8 3 2 3" xfId="45001" xr:uid="{31FEF236-4CA5-44C7-9182-B84F2BA10E35}"/>
    <cellStyle name="Moneda 3 15 8 3 2 4" xfId="27496" xr:uid="{7339FF7D-59F6-4C90-80F8-BE99A7DA9E29}"/>
    <cellStyle name="Moneda 3 15 8 3 3" xfId="14367" xr:uid="{BB8D2431-F7D6-489D-98B6-D47D8C340438}"/>
    <cellStyle name="Moneda 3 15 8 3 3 2" xfId="49377" xr:uid="{DAEBCB53-01E9-4112-A381-C8588124E17B}"/>
    <cellStyle name="Moneda 3 15 8 3 3 3" xfId="31872" xr:uid="{C134E4FA-ADC1-421E-BE68-139A9FFAF194}"/>
    <cellStyle name="Moneda 3 15 8 3 4" xfId="40625" xr:uid="{81C98300-9B9F-4528-8375-C07C61A31DE6}"/>
    <cellStyle name="Moneda 3 15 8 3 5" xfId="23120" xr:uid="{4632EB1B-DB2B-4DDA-A5E8-C328E9FB4A10}"/>
    <cellStyle name="Moneda 3 15 8 4" xfId="7802" xr:uid="{00000000-0005-0000-0000-0000A9260000}"/>
    <cellStyle name="Moneda 3 15 8 4 2" xfId="16555" xr:uid="{2FE37F01-F738-4A89-BEAF-029EB6BAFEF7}"/>
    <cellStyle name="Moneda 3 15 8 4 2 2" xfId="51565" xr:uid="{90193DD4-DFCC-4EF6-ABA5-C923F3BEC783}"/>
    <cellStyle name="Moneda 3 15 8 4 2 3" xfId="34060" xr:uid="{47A096A9-68E4-4D6C-8BB6-F9D3E5A1C571}"/>
    <cellStyle name="Moneda 3 15 8 4 3" xfId="42813" xr:uid="{50AF7567-209F-47C4-BC54-0A73DB989F1B}"/>
    <cellStyle name="Moneda 3 15 8 4 4" xfId="25308" xr:uid="{B42966C5-AA9A-4F3D-AF19-F48CD59C2FB0}"/>
    <cellStyle name="Moneda 3 15 8 5" xfId="12179" xr:uid="{21A1E08A-33A0-4465-8AE8-1EE3936E78BA}"/>
    <cellStyle name="Moneda 3 15 8 5 2" xfId="47189" xr:uid="{6F507DB7-1CA3-450C-A29C-7E64CDD435E2}"/>
    <cellStyle name="Moneda 3 15 8 5 3" xfId="29684" xr:uid="{CE27F6DC-F223-468F-8717-13D27E6FCB12}"/>
    <cellStyle name="Moneda 3 15 8 6" xfId="38437" xr:uid="{C52AC975-8873-4884-849A-B946988FFF49}"/>
    <cellStyle name="Moneda 3 15 8 7" xfId="20932" xr:uid="{54989077-99A5-4102-9B1E-7632ED33FCB8}"/>
    <cellStyle name="Moneda 3 15 9" xfId="3971" xr:uid="{00000000-0005-0000-0000-0000AA260000}"/>
    <cellStyle name="Moneda 3 15 9 2" xfId="6160" xr:uid="{00000000-0005-0000-0000-0000AB260000}"/>
    <cellStyle name="Moneda 3 15 9 2 2" xfId="10537" xr:uid="{00000000-0005-0000-0000-0000AC260000}"/>
    <cellStyle name="Moneda 3 15 9 2 2 2" xfId="19290" xr:uid="{66EDB198-68FB-4B66-8C53-AABD062B84A1}"/>
    <cellStyle name="Moneda 3 15 9 2 2 2 2" xfId="54300" xr:uid="{9E753F8E-EF00-4EC2-B0C2-721AA341BA34}"/>
    <cellStyle name="Moneda 3 15 9 2 2 2 3" xfId="36795" xr:uid="{B67A9A83-ED53-4335-97F8-FACDDE9EA169}"/>
    <cellStyle name="Moneda 3 15 9 2 2 3" xfId="45548" xr:uid="{EDEAF97E-25C8-4ABE-A030-78C866F520FE}"/>
    <cellStyle name="Moneda 3 15 9 2 2 4" xfId="28043" xr:uid="{3010C51C-C3D3-4205-BB42-7B79D88E34D2}"/>
    <cellStyle name="Moneda 3 15 9 2 3" xfId="14914" xr:uid="{033DC7AE-D16D-4CE4-94E1-E82C87E334D2}"/>
    <cellStyle name="Moneda 3 15 9 2 3 2" xfId="49924" xr:uid="{2151292E-8CAE-4A25-A78B-847997160E2A}"/>
    <cellStyle name="Moneda 3 15 9 2 3 3" xfId="32419" xr:uid="{C63031AB-C390-4183-8958-4D502D483EFE}"/>
    <cellStyle name="Moneda 3 15 9 2 4" xfId="41172" xr:uid="{19CFDC1F-4B06-41F1-932A-0E6F8F3C6A00}"/>
    <cellStyle name="Moneda 3 15 9 2 5" xfId="23667" xr:uid="{934EA4C1-5008-44FD-9C0F-1D52071CF2B4}"/>
    <cellStyle name="Moneda 3 15 9 3" xfId="8349" xr:uid="{00000000-0005-0000-0000-0000AD260000}"/>
    <cellStyle name="Moneda 3 15 9 3 2" xfId="17102" xr:uid="{F8166DA5-F0B8-43AF-B8CC-87E47B1183FA}"/>
    <cellStyle name="Moneda 3 15 9 3 2 2" xfId="52112" xr:uid="{A84BAD1E-4B95-4F70-9EF2-E382C935D4E2}"/>
    <cellStyle name="Moneda 3 15 9 3 2 3" xfId="34607" xr:uid="{D39C6BC9-4B08-43B5-A90C-60218B2BBF7F}"/>
    <cellStyle name="Moneda 3 15 9 3 3" xfId="43360" xr:uid="{07639D12-BD34-4E7C-B481-F3C4EDFE2F67}"/>
    <cellStyle name="Moneda 3 15 9 3 4" xfId="25855" xr:uid="{F56D6ED8-71A0-4EF5-B8EF-2CCF65F527DD}"/>
    <cellStyle name="Moneda 3 15 9 4" xfId="12726" xr:uid="{2B7314CA-7662-4EB3-B2E0-73A5AFDA776A}"/>
    <cellStyle name="Moneda 3 15 9 4 2" xfId="47736" xr:uid="{6455A670-84E4-407B-A13E-60055A668227}"/>
    <cellStyle name="Moneda 3 15 9 4 3" xfId="30231" xr:uid="{3FE50C48-1889-45A2-9114-B6D33B364590}"/>
    <cellStyle name="Moneda 3 15 9 5" xfId="38984" xr:uid="{4112D27D-894A-42A0-AD40-FC64D03365D8}"/>
    <cellStyle name="Moneda 3 15 9 6" xfId="21479" xr:uid="{25917E60-CDBD-43A7-BBD7-781C58422448}"/>
    <cellStyle name="Moneda 3 16" xfId="1590" xr:uid="{00000000-0005-0000-0000-0000AE260000}"/>
    <cellStyle name="Moneda 3 17" xfId="2920" xr:uid="{00000000-0005-0000-0000-0000AF260000}"/>
    <cellStyle name="Moneda 3 17 10" xfId="20438" xr:uid="{18858D86-EEE0-4553-9F85-705B1E6B54DA}"/>
    <cellStyle name="Moneda 3 17 2" xfId="3033" xr:uid="{00000000-0005-0000-0000-0000B0260000}"/>
    <cellStyle name="Moneda 3 17 2 2" xfId="3309" xr:uid="{00000000-0005-0000-0000-0000B1260000}"/>
    <cellStyle name="Moneda 3 17 2 2 2" xfId="3862" xr:uid="{00000000-0005-0000-0000-0000B2260000}"/>
    <cellStyle name="Moneda 3 17 2 2 2 2" xfId="4958" xr:uid="{00000000-0005-0000-0000-0000B3260000}"/>
    <cellStyle name="Moneda 3 17 2 2 2 2 2" xfId="7147" xr:uid="{00000000-0005-0000-0000-0000B4260000}"/>
    <cellStyle name="Moneda 3 17 2 2 2 2 2 2" xfId="11524" xr:uid="{00000000-0005-0000-0000-0000B5260000}"/>
    <cellStyle name="Moneda 3 17 2 2 2 2 2 2 2" xfId="20277" xr:uid="{1AD90F06-38B5-4EF3-8B03-5A3C6E5ACFF1}"/>
    <cellStyle name="Moneda 3 17 2 2 2 2 2 2 2 2" xfId="55287" xr:uid="{42EFE566-D213-4293-BC85-4421D664716A}"/>
    <cellStyle name="Moneda 3 17 2 2 2 2 2 2 2 3" xfId="37782" xr:uid="{01C777CB-665A-48D8-A35E-EEBD60913263}"/>
    <cellStyle name="Moneda 3 17 2 2 2 2 2 2 3" xfId="46535" xr:uid="{8FC064A7-1EF4-4FA5-9CE2-A7E17F1A3B55}"/>
    <cellStyle name="Moneda 3 17 2 2 2 2 2 2 4" xfId="29030" xr:uid="{22592885-0476-468F-AB7C-33DB78A4A204}"/>
    <cellStyle name="Moneda 3 17 2 2 2 2 2 3" xfId="15901" xr:uid="{E00A332E-4D3B-4EF7-AC5B-1B5EDD5825B9}"/>
    <cellStyle name="Moneda 3 17 2 2 2 2 2 3 2" xfId="50911" xr:uid="{915CC80E-6C17-4AD4-B2CD-DDFE03091FE7}"/>
    <cellStyle name="Moneda 3 17 2 2 2 2 2 3 3" xfId="33406" xr:uid="{67FB2355-46B0-4A9D-96B9-067D61DA78E8}"/>
    <cellStyle name="Moneda 3 17 2 2 2 2 2 4" xfId="42159" xr:uid="{2A0CB182-4FC7-4F39-8749-55E58680B3E6}"/>
    <cellStyle name="Moneda 3 17 2 2 2 2 2 5" xfId="24654" xr:uid="{F894BE0C-98D9-441F-B01B-58AE3538409D}"/>
    <cellStyle name="Moneda 3 17 2 2 2 2 3" xfId="9336" xr:uid="{00000000-0005-0000-0000-0000B6260000}"/>
    <cellStyle name="Moneda 3 17 2 2 2 2 3 2" xfId="18089" xr:uid="{20633379-8025-42E9-A33B-16DF6669B912}"/>
    <cellStyle name="Moneda 3 17 2 2 2 2 3 2 2" xfId="53099" xr:uid="{B3E9D358-71A0-47B3-B43D-5F1588389F23}"/>
    <cellStyle name="Moneda 3 17 2 2 2 2 3 2 3" xfId="35594" xr:uid="{3F38DFF9-20D3-40B1-9F52-79B32BACA8A4}"/>
    <cellStyle name="Moneda 3 17 2 2 2 2 3 3" xfId="44347" xr:uid="{529C7FFF-2841-41A6-A94E-8706EA69CB72}"/>
    <cellStyle name="Moneda 3 17 2 2 2 2 3 4" xfId="26842" xr:uid="{7E465A96-CB16-4577-9EB2-8C8AD3603F89}"/>
    <cellStyle name="Moneda 3 17 2 2 2 2 4" xfId="13713" xr:uid="{1C230940-1A3B-4A19-9E4D-3A16F90709A4}"/>
    <cellStyle name="Moneda 3 17 2 2 2 2 4 2" xfId="48723" xr:uid="{46A5D50B-0862-4B6F-9FFC-9C2C89D49453}"/>
    <cellStyle name="Moneda 3 17 2 2 2 2 4 3" xfId="31218" xr:uid="{E88D140E-DF6C-4665-B3CC-CDC7D4A4D542}"/>
    <cellStyle name="Moneda 3 17 2 2 2 2 5" xfId="39971" xr:uid="{366ABD80-BCFC-4FBE-979F-B6B1AEEE88E7}"/>
    <cellStyle name="Moneda 3 17 2 2 2 2 6" xfId="22466" xr:uid="{BCC6CAB3-B144-4A13-9021-C0F5BB11B40E}"/>
    <cellStyle name="Moneda 3 17 2 2 2 3" xfId="6053" xr:uid="{00000000-0005-0000-0000-0000B7260000}"/>
    <cellStyle name="Moneda 3 17 2 2 2 3 2" xfId="10430" xr:uid="{00000000-0005-0000-0000-0000B8260000}"/>
    <cellStyle name="Moneda 3 17 2 2 2 3 2 2" xfId="19183" xr:uid="{0BEA2E37-C0BE-478B-BB75-DE704DDAC5F8}"/>
    <cellStyle name="Moneda 3 17 2 2 2 3 2 2 2" xfId="54193" xr:uid="{731B28EE-360C-4E71-B747-B5674F0902E4}"/>
    <cellStyle name="Moneda 3 17 2 2 2 3 2 2 3" xfId="36688" xr:uid="{7A951BB5-25ED-4050-A858-2C3310FCED1E}"/>
    <cellStyle name="Moneda 3 17 2 2 2 3 2 3" xfId="45441" xr:uid="{31921FAD-2310-492F-B677-E070519CCE0D}"/>
    <cellStyle name="Moneda 3 17 2 2 2 3 2 4" xfId="27936" xr:uid="{37B4D8DF-09F7-47C2-A9FA-50FB8D047C72}"/>
    <cellStyle name="Moneda 3 17 2 2 2 3 3" xfId="14807" xr:uid="{CE0A524E-5451-46A1-AA9B-20AE38DDFA23}"/>
    <cellStyle name="Moneda 3 17 2 2 2 3 3 2" xfId="49817" xr:uid="{23E55100-4B7B-4F22-852F-813A80FD99F0}"/>
    <cellStyle name="Moneda 3 17 2 2 2 3 3 3" xfId="32312" xr:uid="{1BAAA978-9189-4C79-9C0D-72AE628467B5}"/>
    <cellStyle name="Moneda 3 17 2 2 2 3 4" xfId="41065" xr:uid="{CECA0D81-303D-40B3-A839-F342603DE082}"/>
    <cellStyle name="Moneda 3 17 2 2 2 3 5" xfId="23560" xr:uid="{0CA63EAD-0724-405C-87E3-9A73B77276D9}"/>
    <cellStyle name="Moneda 3 17 2 2 2 4" xfId="8242" xr:uid="{00000000-0005-0000-0000-0000B9260000}"/>
    <cellStyle name="Moneda 3 17 2 2 2 4 2" xfId="16995" xr:uid="{95CA3428-78DA-4DD4-9EB5-D51565E7DAD1}"/>
    <cellStyle name="Moneda 3 17 2 2 2 4 2 2" xfId="52005" xr:uid="{0BB0C439-232A-4AE3-93BC-A81BF57D7478}"/>
    <cellStyle name="Moneda 3 17 2 2 2 4 2 3" xfId="34500" xr:uid="{0CDDFBFF-074F-4283-818F-B9FF476340ED}"/>
    <cellStyle name="Moneda 3 17 2 2 2 4 3" xfId="43253" xr:uid="{2DDED6A1-4A62-4904-9293-21DA0A8AFBC3}"/>
    <cellStyle name="Moneda 3 17 2 2 2 4 4" xfId="25748" xr:uid="{3094EBCF-4662-4A3F-92EC-328D263FB9B0}"/>
    <cellStyle name="Moneda 3 17 2 2 2 5" xfId="12619" xr:uid="{8788682E-1B2F-4FF4-B918-94A8540F5916}"/>
    <cellStyle name="Moneda 3 17 2 2 2 5 2" xfId="47629" xr:uid="{CB68FC90-571E-4FD6-94A7-839F62913E32}"/>
    <cellStyle name="Moneda 3 17 2 2 2 5 3" xfId="30124" xr:uid="{83A5ED54-B701-404A-9520-16FD62B39CDB}"/>
    <cellStyle name="Moneda 3 17 2 2 2 6" xfId="38877" xr:uid="{9E82C54C-EDA5-4652-AA38-F6BBF8036291}"/>
    <cellStyle name="Moneda 3 17 2 2 2 7" xfId="21372" xr:uid="{65A553FA-ABDF-4F2B-832D-2B963B0894B6}"/>
    <cellStyle name="Moneda 3 17 2 2 3" xfId="4410" xr:uid="{00000000-0005-0000-0000-0000BA260000}"/>
    <cellStyle name="Moneda 3 17 2 2 3 2" xfId="6599" xr:uid="{00000000-0005-0000-0000-0000BB260000}"/>
    <cellStyle name="Moneda 3 17 2 2 3 2 2" xfId="10976" xr:uid="{00000000-0005-0000-0000-0000BC260000}"/>
    <cellStyle name="Moneda 3 17 2 2 3 2 2 2" xfId="19729" xr:uid="{4A3C1DB7-3C2C-48AD-8A0F-C8DE911E56D1}"/>
    <cellStyle name="Moneda 3 17 2 2 3 2 2 2 2" xfId="54739" xr:uid="{9CA687A7-8F8D-4B96-83F2-CC5724C0A475}"/>
    <cellStyle name="Moneda 3 17 2 2 3 2 2 2 3" xfId="37234" xr:uid="{4039B2C1-0144-4C69-B53D-90E99C0B7FBA}"/>
    <cellStyle name="Moneda 3 17 2 2 3 2 2 3" xfId="45987" xr:uid="{AACB3810-D0E3-4179-B5DC-CBF00B2FBFCE}"/>
    <cellStyle name="Moneda 3 17 2 2 3 2 2 4" xfId="28482" xr:uid="{A68D03AA-BFEC-4D84-B83B-CE6CCD7F1DD7}"/>
    <cellStyle name="Moneda 3 17 2 2 3 2 3" xfId="15353" xr:uid="{039649CC-5A1D-459A-B855-B4BB162831FE}"/>
    <cellStyle name="Moneda 3 17 2 2 3 2 3 2" xfId="50363" xr:uid="{C30D2FB2-E1B2-4788-949B-339773DF5E2F}"/>
    <cellStyle name="Moneda 3 17 2 2 3 2 3 3" xfId="32858" xr:uid="{DE267A9F-C07E-4ABB-BDA6-EA6E1CE67A4B}"/>
    <cellStyle name="Moneda 3 17 2 2 3 2 4" xfId="41611" xr:uid="{989C7108-231A-4F10-8781-EB2174BAC795}"/>
    <cellStyle name="Moneda 3 17 2 2 3 2 5" xfId="24106" xr:uid="{CC4BA796-35CC-4865-BB50-ACB347560CB7}"/>
    <cellStyle name="Moneda 3 17 2 2 3 3" xfId="8788" xr:uid="{00000000-0005-0000-0000-0000BD260000}"/>
    <cellStyle name="Moneda 3 17 2 2 3 3 2" xfId="17541" xr:uid="{E4076EAA-D8D7-4D5F-94AC-8C1F9D375A13}"/>
    <cellStyle name="Moneda 3 17 2 2 3 3 2 2" xfId="52551" xr:uid="{6E5B697C-7EFF-4AAF-8739-67C380438C42}"/>
    <cellStyle name="Moneda 3 17 2 2 3 3 2 3" xfId="35046" xr:uid="{3D555A25-D58C-492A-A829-E9B548D982C0}"/>
    <cellStyle name="Moneda 3 17 2 2 3 3 3" xfId="43799" xr:uid="{60A4C928-417A-4F3D-823F-9600EFF02808}"/>
    <cellStyle name="Moneda 3 17 2 2 3 3 4" xfId="26294" xr:uid="{93322FC0-1CB6-47B6-AD86-E3FF73BA5242}"/>
    <cellStyle name="Moneda 3 17 2 2 3 4" xfId="13165" xr:uid="{E6CD556A-8853-488A-ADEA-7772874562A5}"/>
    <cellStyle name="Moneda 3 17 2 2 3 4 2" xfId="48175" xr:uid="{F195D9E9-D9EB-4AFB-A9EE-D791567D7B17}"/>
    <cellStyle name="Moneda 3 17 2 2 3 4 3" xfId="30670" xr:uid="{FFB2881F-C470-4B3F-98D5-92E6152686C4}"/>
    <cellStyle name="Moneda 3 17 2 2 3 5" xfId="39423" xr:uid="{91969C80-CA89-4AA8-96A5-54D3BB6C230F}"/>
    <cellStyle name="Moneda 3 17 2 2 3 6" xfId="21918" xr:uid="{F44346AD-9607-4270-BA9F-82035F9EB042}"/>
    <cellStyle name="Moneda 3 17 2 2 4" xfId="5505" xr:uid="{00000000-0005-0000-0000-0000BE260000}"/>
    <cellStyle name="Moneda 3 17 2 2 4 2" xfId="9882" xr:uid="{00000000-0005-0000-0000-0000BF260000}"/>
    <cellStyle name="Moneda 3 17 2 2 4 2 2" xfId="18635" xr:uid="{F1A4D6AD-741A-4E6F-A978-357EB6E3D76C}"/>
    <cellStyle name="Moneda 3 17 2 2 4 2 2 2" xfId="53645" xr:uid="{56483423-4929-459F-90ED-CE84C41C70D7}"/>
    <cellStyle name="Moneda 3 17 2 2 4 2 2 3" xfId="36140" xr:uid="{1E47EB1D-F65A-43F3-9EB7-0406E298E48A}"/>
    <cellStyle name="Moneda 3 17 2 2 4 2 3" xfId="44893" xr:uid="{76FA5556-7114-4AD0-A9DB-F740433E3FB8}"/>
    <cellStyle name="Moneda 3 17 2 2 4 2 4" xfId="27388" xr:uid="{95F5161F-FBC8-41D2-95C2-5C5F536E5598}"/>
    <cellStyle name="Moneda 3 17 2 2 4 3" xfId="14259" xr:uid="{BB3ABF08-2323-407A-BB5C-67296B119583}"/>
    <cellStyle name="Moneda 3 17 2 2 4 3 2" xfId="49269" xr:uid="{B7E605DD-7B17-46A9-9B74-6DCC3DA0A244}"/>
    <cellStyle name="Moneda 3 17 2 2 4 3 3" xfId="31764" xr:uid="{2F588433-853F-44C2-8C2F-9A0655D4BA34}"/>
    <cellStyle name="Moneda 3 17 2 2 4 4" xfId="40517" xr:uid="{AD592647-6B69-47D2-AE55-CA10AFE75BE8}"/>
    <cellStyle name="Moneda 3 17 2 2 4 5" xfId="23012" xr:uid="{C26EE588-5315-4EB4-810B-2D1C8CCCC284}"/>
    <cellStyle name="Moneda 3 17 2 2 5" xfId="7694" xr:uid="{00000000-0005-0000-0000-0000C0260000}"/>
    <cellStyle name="Moneda 3 17 2 2 5 2" xfId="16447" xr:uid="{5DECB5D8-08B1-440A-B122-045B113CF7F0}"/>
    <cellStyle name="Moneda 3 17 2 2 5 2 2" xfId="51457" xr:uid="{B89DF8F2-6B1F-40B2-9388-8371F92724CF}"/>
    <cellStyle name="Moneda 3 17 2 2 5 2 3" xfId="33952" xr:uid="{AE6E8F85-40B7-4D89-9854-841203F51C4F}"/>
    <cellStyle name="Moneda 3 17 2 2 5 3" xfId="42705" xr:uid="{2944C5FF-6EB6-4AE4-8067-B892E30FF2A7}"/>
    <cellStyle name="Moneda 3 17 2 2 5 4" xfId="25200" xr:uid="{D4419983-57C5-42AE-A4FC-D7FCFBF75F78}"/>
    <cellStyle name="Moneda 3 17 2 2 6" xfId="12071" xr:uid="{5581F947-E71F-4927-AF9C-4B8F5C0DFDE5}"/>
    <cellStyle name="Moneda 3 17 2 2 6 2" xfId="47081" xr:uid="{A45BC8A0-49DC-400B-9085-71E8F35F9D4B}"/>
    <cellStyle name="Moneda 3 17 2 2 6 3" xfId="29576" xr:uid="{A07090F3-53B0-4A2B-8DE9-813D108533D5}"/>
    <cellStyle name="Moneda 3 17 2 2 7" xfId="38329" xr:uid="{3F9DAD89-9BCC-4834-8FA9-D50F9C8616FB}"/>
    <cellStyle name="Moneda 3 17 2 2 8" xfId="20824" xr:uid="{22D01C18-51E4-458E-96B2-FE4AEC6397AC}"/>
    <cellStyle name="Moneda 3 17 2 3" xfId="3588" xr:uid="{00000000-0005-0000-0000-0000C1260000}"/>
    <cellStyle name="Moneda 3 17 2 3 2" xfId="4684" xr:uid="{00000000-0005-0000-0000-0000C2260000}"/>
    <cellStyle name="Moneda 3 17 2 3 2 2" xfId="6873" xr:uid="{00000000-0005-0000-0000-0000C3260000}"/>
    <cellStyle name="Moneda 3 17 2 3 2 2 2" xfId="11250" xr:uid="{00000000-0005-0000-0000-0000C4260000}"/>
    <cellStyle name="Moneda 3 17 2 3 2 2 2 2" xfId="20003" xr:uid="{5806151C-2344-459B-9905-41D458A4F015}"/>
    <cellStyle name="Moneda 3 17 2 3 2 2 2 2 2" xfId="55013" xr:uid="{635251DB-4AFC-4937-A8D7-5DF5107B631D}"/>
    <cellStyle name="Moneda 3 17 2 3 2 2 2 2 3" xfId="37508" xr:uid="{58CB767D-3518-4B00-B627-CA27CFC23EE9}"/>
    <cellStyle name="Moneda 3 17 2 3 2 2 2 3" xfId="46261" xr:uid="{45BC8AEA-40D2-49B2-B4A5-32B89BD1468F}"/>
    <cellStyle name="Moneda 3 17 2 3 2 2 2 4" xfId="28756" xr:uid="{5DF50A26-FBA6-4C66-AC71-B121A0076935}"/>
    <cellStyle name="Moneda 3 17 2 3 2 2 3" xfId="15627" xr:uid="{B94F2E1E-533A-4A71-A426-3154ECB91448}"/>
    <cellStyle name="Moneda 3 17 2 3 2 2 3 2" xfId="50637" xr:uid="{F5EE0B54-B03F-464C-859E-D31640C81566}"/>
    <cellStyle name="Moneda 3 17 2 3 2 2 3 3" xfId="33132" xr:uid="{7DACF551-61A3-4D82-9BCF-5F48295BAB07}"/>
    <cellStyle name="Moneda 3 17 2 3 2 2 4" xfId="41885" xr:uid="{1FCF4B8A-C1D0-41E0-B263-E6F6719E03C1}"/>
    <cellStyle name="Moneda 3 17 2 3 2 2 5" xfId="24380" xr:uid="{D68C7214-784A-4148-804E-0CA764CC0DAA}"/>
    <cellStyle name="Moneda 3 17 2 3 2 3" xfId="9062" xr:uid="{00000000-0005-0000-0000-0000C5260000}"/>
    <cellStyle name="Moneda 3 17 2 3 2 3 2" xfId="17815" xr:uid="{92817F71-1A97-4CEE-BAD7-2B33E93EC95E}"/>
    <cellStyle name="Moneda 3 17 2 3 2 3 2 2" xfId="52825" xr:uid="{DE50A5FE-A29C-4143-AB37-571711C0576A}"/>
    <cellStyle name="Moneda 3 17 2 3 2 3 2 3" xfId="35320" xr:uid="{4289CCF4-8E3B-4A76-94FF-C344F67992DA}"/>
    <cellStyle name="Moneda 3 17 2 3 2 3 3" xfId="44073" xr:uid="{AF4FFDC9-A9E5-4744-850A-7924E1011B3A}"/>
    <cellStyle name="Moneda 3 17 2 3 2 3 4" xfId="26568" xr:uid="{8BEE90D1-E670-4764-9E8C-F7A47536BD64}"/>
    <cellStyle name="Moneda 3 17 2 3 2 4" xfId="13439" xr:uid="{E2D77F7E-686B-46C2-8684-51A2DE7E7A45}"/>
    <cellStyle name="Moneda 3 17 2 3 2 4 2" xfId="48449" xr:uid="{47E73D37-E913-4315-88E5-9A444A1D0435}"/>
    <cellStyle name="Moneda 3 17 2 3 2 4 3" xfId="30944" xr:uid="{FDAC0178-9390-498A-9C48-7B08691394E7}"/>
    <cellStyle name="Moneda 3 17 2 3 2 5" xfId="39697" xr:uid="{B344411D-7D02-48C5-819D-6CE9C1C3744C}"/>
    <cellStyle name="Moneda 3 17 2 3 2 6" xfId="22192" xr:uid="{3176B6D9-5AB2-4A9C-8078-035EE0D62D2E}"/>
    <cellStyle name="Moneda 3 17 2 3 3" xfId="5779" xr:uid="{00000000-0005-0000-0000-0000C6260000}"/>
    <cellStyle name="Moneda 3 17 2 3 3 2" xfId="10156" xr:uid="{00000000-0005-0000-0000-0000C7260000}"/>
    <cellStyle name="Moneda 3 17 2 3 3 2 2" xfId="18909" xr:uid="{2DF4F1D9-71C6-49E6-99D8-D2E511C5B52D}"/>
    <cellStyle name="Moneda 3 17 2 3 3 2 2 2" xfId="53919" xr:uid="{012DC0E5-7749-4744-A517-E26A4BD065B9}"/>
    <cellStyle name="Moneda 3 17 2 3 3 2 2 3" xfId="36414" xr:uid="{1A08219D-36E9-469D-A0A9-A79635270C25}"/>
    <cellStyle name="Moneda 3 17 2 3 3 2 3" xfId="45167" xr:uid="{23EDB6DF-3A50-4251-9BBF-A18AF1B081AF}"/>
    <cellStyle name="Moneda 3 17 2 3 3 2 4" xfId="27662" xr:uid="{2A9CFBEA-7999-4A8C-8FDD-A04AFC90D9E6}"/>
    <cellStyle name="Moneda 3 17 2 3 3 3" xfId="14533" xr:uid="{C8423088-1CEA-4A3D-87ED-1F1EE0037596}"/>
    <cellStyle name="Moneda 3 17 2 3 3 3 2" xfId="49543" xr:uid="{EA11810C-E1C5-4EDC-841B-B49F4E6D631E}"/>
    <cellStyle name="Moneda 3 17 2 3 3 3 3" xfId="32038" xr:uid="{DACF6411-1808-4E98-975C-D5FF2ACBA0F6}"/>
    <cellStyle name="Moneda 3 17 2 3 3 4" xfId="40791" xr:uid="{B6A21263-898A-42D7-AA4F-8ABD5A312E8F}"/>
    <cellStyle name="Moneda 3 17 2 3 3 5" xfId="23286" xr:uid="{D16EEF06-CCB8-498E-9E61-D980C1C9DAEB}"/>
    <cellStyle name="Moneda 3 17 2 3 4" xfId="7968" xr:uid="{00000000-0005-0000-0000-0000C8260000}"/>
    <cellStyle name="Moneda 3 17 2 3 4 2" xfId="16721" xr:uid="{BF9BA737-9C90-4AAE-805D-130CD8DE9AFF}"/>
    <cellStyle name="Moneda 3 17 2 3 4 2 2" xfId="51731" xr:uid="{527A6FC6-1F50-4E9A-848A-1C42F63C72D1}"/>
    <cellStyle name="Moneda 3 17 2 3 4 2 3" xfId="34226" xr:uid="{35856E2E-AB6D-48D0-A07F-ECDA896F791F}"/>
    <cellStyle name="Moneda 3 17 2 3 4 3" xfId="42979" xr:uid="{A9DE7956-DFEE-4602-8115-BF1A96EAE15E}"/>
    <cellStyle name="Moneda 3 17 2 3 4 4" xfId="25474" xr:uid="{DA873B17-885F-4344-9ACA-2A15BB19D55E}"/>
    <cellStyle name="Moneda 3 17 2 3 5" xfId="12345" xr:uid="{8A8525D4-153D-4903-B1C4-35233C899DDB}"/>
    <cellStyle name="Moneda 3 17 2 3 5 2" xfId="47355" xr:uid="{56074695-22F0-49AB-B5E6-A7A9AC2CAAEE}"/>
    <cellStyle name="Moneda 3 17 2 3 5 3" xfId="29850" xr:uid="{8CA897A8-FA10-4602-9824-DB130FEC743A}"/>
    <cellStyle name="Moneda 3 17 2 3 6" xfId="38603" xr:uid="{480B30D9-2EFB-4DFD-A51E-40F35F477965}"/>
    <cellStyle name="Moneda 3 17 2 3 7" xfId="21098" xr:uid="{A7BDCD69-075D-429F-86FE-77271577EA74}"/>
    <cellStyle name="Moneda 3 17 2 4" xfId="4136" xr:uid="{00000000-0005-0000-0000-0000C9260000}"/>
    <cellStyle name="Moneda 3 17 2 4 2" xfId="6325" xr:uid="{00000000-0005-0000-0000-0000CA260000}"/>
    <cellStyle name="Moneda 3 17 2 4 2 2" xfId="10702" xr:uid="{00000000-0005-0000-0000-0000CB260000}"/>
    <cellStyle name="Moneda 3 17 2 4 2 2 2" xfId="19455" xr:uid="{FBDD99BC-8FAF-44EB-9034-4BB8534377EE}"/>
    <cellStyle name="Moneda 3 17 2 4 2 2 2 2" xfId="54465" xr:uid="{D0FABB9A-5695-489B-9C80-FAAEB469955E}"/>
    <cellStyle name="Moneda 3 17 2 4 2 2 2 3" xfId="36960" xr:uid="{EA019F32-CC8B-4AA7-B3C5-A939183F9F72}"/>
    <cellStyle name="Moneda 3 17 2 4 2 2 3" xfId="45713" xr:uid="{EC306611-C34B-484C-B0F9-7692BD48E858}"/>
    <cellStyle name="Moneda 3 17 2 4 2 2 4" xfId="28208" xr:uid="{C754878B-EE8B-456C-9178-2341B5EA202A}"/>
    <cellStyle name="Moneda 3 17 2 4 2 3" xfId="15079" xr:uid="{3355D390-ACF9-40D1-8BE4-0B082A931D1A}"/>
    <cellStyle name="Moneda 3 17 2 4 2 3 2" xfId="50089" xr:uid="{FEB0FCA1-73CB-48D5-A890-4736A57CC344}"/>
    <cellStyle name="Moneda 3 17 2 4 2 3 3" xfId="32584" xr:uid="{B45D9AFB-1CF9-4062-A796-994C0B160D52}"/>
    <cellStyle name="Moneda 3 17 2 4 2 4" xfId="41337" xr:uid="{D428E1C1-C401-4E51-9E6D-096B09F4C049}"/>
    <cellStyle name="Moneda 3 17 2 4 2 5" xfId="23832" xr:uid="{BA88FF88-5DF9-49C1-96B9-91D907BEA6FB}"/>
    <cellStyle name="Moneda 3 17 2 4 3" xfId="8514" xr:uid="{00000000-0005-0000-0000-0000CC260000}"/>
    <cellStyle name="Moneda 3 17 2 4 3 2" xfId="17267" xr:uid="{341E9D1F-6DCD-4E9A-A076-E79F5F7C5B1F}"/>
    <cellStyle name="Moneda 3 17 2 4 3 2 2" xfId="52277" xr:uid="{1D7789A4-950E-4FF0-8053-26B9119BE230}"/>
    <cellStyle name="Moneda 3 17 2 4 3 2 3" xfId="34772" xr:uid="{31BD4288-2C27-493B-A099-FC8F938C6347}"/>
    <cellStyle name="Moneda 3 17 2 4 3 3" xfId="43525" xr:uid="{EEF19CC3-80C2-441B-B120-9E31376C47B2}"/>
    <cellStyle name="Moneda 3 17 2 4 3 4" xfId="26020" xr:uid="{D0408269-1897-497E-A1F1-D6886CD479BC}"/>
    <cellStyle name="Moneda 3 17 2 4 4" xfId="12891" xr:uid="{ACCC8E02-D79D-4396-AE0F-6436B710FD29}"/>
    <cellStyle name="Moneda 3 17 2 4 4 2" xfId="47901" xr:uid="{E7171D58-4D47-48F6-B458-16D94C4D3272}"/>
    <cellStyle name="Moneda 3 17 2 4 4 3" xfId="30396" xr:uid="{341BD745-5E03-453E-8D1F-E80A5ADF0717}"/>
    <cellStyle name="Moneda 3 17 2 4 5" xfId="39149" xr:uid="{25E41D03-8038-4E3A-8B6F-99B7C3B402C8}"/>
    <cellStyle name="Moneda 3 17 2 4 6" xfId="21644" xr:uid="{DA573E20-40A7-460D-BC18-EB41D7FDA4AB}"/>
    <cellStyle name="Moneda 3 17 2 5" xfId="5231" xr:uid="{00000000-0005-0000-0000-0000CD260000}"/>
    <cellStyle name="Moneda 3 17 2 5 2" xfId="9608" xr:uid="{00000000-0005-0000-0000-0000CE260000}"/>
    <cellStyle name="Moneda 3 17 2 5 2 2" xfId="18361" xr:uid="{39C53753-D8A6-40D9-96B2-C62E2D7AEA49}"/>
    <cellStyle name="Moneda 3 17 2 5 2 2 2" xfId="53371" xr:uid="{94BE1332-B57F-4A06-B900-5027691F0DCB}"/>
    <cellStyle name="Moneda 3 17 2 5 2 2 3" xfId="35866" xr:uid="{521D7340-9A6B-4EAE-8BE9-6376B7B5E659}"/>
    <cellStyle name="Moneda 3 17 2 5 2 3" xfId="44619" xr:uid="{974CBBB3-9EF5-40A6-B899-6156C6A2464B}"/>
    <cellStyle name="Moneda 3 17 2 5 2 4" xfId="27114" xr:uid="{D27CED3E-8B1C-44A5-A294-EC145978EC68}"/>
    <cellStyle name="Moneda 3 17 2 5 3" xfId="13985" xr:uid="{2AC4D495-C8B7-4D38-8AA6-53DC1EDF13E2}"/>
    <cellStyle name="Moneda 3 17 2 5 3 2" xfId="48995" xr:uid="{557A2918-83A7-44B5-9939-DB9ABD2F53A9}"/>
    <cellStyle name="Moneda 3 17 2 5 3 3" xfId="31490" xr:uid="{A4C71CE3-E8DD-4C2A-80AD-C7146A9E0944}"/>
    <cellStyle name="Moneda 3 17 2 5 4" xfId="40243" xr:uid="{46E777BA-FDBB-4DF5-AD49-E3FD93271A9F}"/>
    <cellStyle name="Moneda 3 17 2 5 5" xfId="22738" xr:uid="{B51DF7D4-00F8-460E-A93D-28AB8171AA7E}"/>
    <cellStyle name="Moneda 3 17 2 6" xfId="7420" xr:uid="{00000000-0005-0000-0000-0000CF260000}"/>
    <cellStyle name="Moneda 3 17 2 6 2" xfId="16173" xr:uid="{B4568214-FB4D-4B3C-8852-C1E4CCA7FCF9}"/>
    <cellStyle name="Moneda 3 17 2 6 2 2" xfId="51183" xr:uid="{850C44D5-DC31-4A61-B26E-28D9A49AFFE1}"/>
    <cellStyle name="Moneda 3 17 2 6 2 3" xfId="33678" xr:uid="{39622C63-C02A-4959-AD5A-2B95BF46BBFC}"/>
    <cellStyle name="Moneda 3 17 2 6 3" xfId="42431" xr:uid="{853EFFAB-1B3E-4227-935B-3FAAE9CC61F1}"/>
    <cellStyle name="Moneda 3 17 2 6 4" xfId="24926" xr:uid="{A8A23524-D563-4DB3-BCD3-03E7F98B7FD9}"/>
    <cellStyle name="Moneda 3 17 2 7" xfId="11797" xr:uid="{D97FD03D-C70D-42FF-89A6-02D5CE296A23}"/>
    <cellStyle name="Moneda 3 17 2 7 2" xfId="46807" xr:uid="{A79CED2B-545F-4D33-81A7-8489FEF9541E}"/>
    <cellStyle name="Moneda 3 17 2 7 3" xfId="29302" xr:uid="{BA344D25-5C22-4D46-93EA-81217208071F}"/>
    <cellStyle name="Moneda 3 17 2 8" xfId="38055" xr:uid="{EE86E386-AB22-43F3-B943-006F17117149}"/>
    <cellStyle name="Moneda 3 17 2 9" xfId="20550" xr:uid="{0DCB6D21-C07A-477C-B406-5E3FCA2DF391}"/>
    <cellStyle name="Moneda 3 17 3" xfId="3197" xr:uid="{00000000-0005-0000-0000-0000D0260000}"/>
    <cellStyle name="Moneda 3 17 3 2" xfId="3750" xr:uid="{00000000-0005-0000-0000-0000D1260000}"/>
    <cellStyle name="Moneda 3 17 3 2 2" xfId="4846" xr:uid="{00000000-0005-0000-0000-0000D2260000}"/>
    <cellStyle name="Moneda 3 17 3 2 2 2" xfId="7035" xr:uid="{00000000-0005-0000-0000-0000D3260000}"/>
    <cellStyle name="Moneda 3 17 3 2 2 2 2" xfId="11412" xr:uid="{00000000-0005-0000-0000-0000D4260000}"/>
    <cellStyle name="Moneda 3 17 3 2 2 2 2 2" xfId="20165" xr:uid="{FE74139B-C089-489A-9C65-D14722FD14F2}"/>
    <cellStyle name="Moneda 3 17 3 2 2 2 2 2 2" xfId="55175" xr:uid="{F66E3472-2C55-4C48-BC57-407F6C2DCCFD}"/>
    <cellStyle name="Moneda 3 17 3 2 2 2 2 2 3" xfId="37670" xr:uid="{F9F5B5D6-61A6-4960-92C4-A33F537C560A}"/>
    <cellStyle name="Moneda 3 17 3 2 2 2 2 3" xfId="46423" xr:uid="{10523AF5-EF96-463F-AFC4-AC3FE2B10F94}"/>
    <cellStyle name="Moneda 3 17 3 2 2 2 2 4" xfId="28918" xr:uid="{D8AA37D5-1A2D-430E-BA6B-A433B63ED97A}"/>
    <cellStyle name="Moneda 3 17 3 2 2 2 3" xfId="15789" xr:uid="{09355DB2-61FE-451F-A36D-2FD89C4615B4}"/>
    <cellStyle name="Moneda 3 17 3 2 2 2 3 2" xfId="50799" xr:uid="{E48475C9-8F7A-4298-8E0B-EFDDF36CDAEE}"/>
    <cellStyle name="Moneda 3 17 3 2 2 2 3 3" xfId="33294" xr:uid="{BF3E2B09-5A3D-452E-B819-E7134D54845E}"/>
    <cellStyle name="Moneda 3 17 3 2 2 2 4" xfId="42047" xr:uid="{EEB70434-EF39-4728-B249-B3D937408F4E}"/>
    <cellStyle name="Moneda 3 17 3 2 2 2 5" xfId="24542" xr:uid="{7F10877D-C798-4067-ACBE-E919E166EC89}"/>
    <cellStyle name="Moneda 3 17 3 2 2 3" xfId="9224" xr:uid="{00000000-0005-0000-0000-0000D5260000}"/>
    <cellStyle name="Moneda 3 17 3 2 2 3 2" xfId="17977" xr:uid="{4CC26211-A552-45EF-82AA-D0055B3716B3}"/>
    <cellStyle name="Moneda 3 17 3 2 2 3 2 2" xfId="52987" xr:uid="{37C4D4AC-0A1E-49ED-96B0-FAD2D835B523}"/>
    <cellStyle name="Moneda 3 17 3 2 2 3 2 3" xfId="35482" xr:uid="{77912054-47EF-492E-9A91-440897C253EC}"/>
    <cellStyle name="Moneda 3 17 3 2 2 3 3" xfId="44235" xr:uid="{A5D24493-5B23-494A-857C-9772416A50A8}"/>
    <cellStyle name="Moneda 3 17 3 2 2 3 4" xfId="26730" xr:uid="{F94D8F03-057F-4FF8-8441-91EA7E1B5A37}"/>
    <cellStyle name="Moneda 3 17 3 2 2 4" xfId="13601" xr:uid="{E87DADE3-7E93-4426-80E7-81C381FE41C1}"/>
    <cellStyle name="Moneda 3 17 3 2 2 4 2" xfId="48611" xr:uid="{CEAF0FA7-E7EA-47DB-92FC-1E788B5455A0}"/>
    <cellStyle name="Moneda 3 17 3 2 2 4 3" xfId="31106" xr:uid="{F7CB81CA-5304-4C19-9E7A-B82BC950952E}"/>
    <cellStyle name="Moneda 3 17 3 2 2 5" xfId="39859" xr:uid="{6B819C9B-0679-423D-9949-8AD094992A98}"/>
    <cellStyle name="Moneda 3 17 3 2 2 6" xfId="22354" xr:uid="{F4D05F60-5B21-43DD-8ACD-2378349322CF}"/>
    <cellStyle name="Moneda 3 17 3 2 3" xfId="5941" xr:uid="{00000000-0005-0000-0000-0000D6260000}"/>
    <cellStyle name="Moneda 3 17 3 2 3 2" xfId="10318" xr:uid="{00000000-0005-0000-0000-0000D7260000}"/>
    <cellStyle name="Moneda 3 17 3 2 3 2 2" xfId="19071" xr:uid="{40C2BEAF-3B75-443D-8726-F5C9936BD30C}"/>
    <cellStyle name="Moneda 3 17 3 2 3 2 2 2" xfId="54081" xr:uid="{3F1DAEF1-C8A5-49C9-A2EC-12F3770BD579}"/>
    <cellStyle name="Moneda 3 17 3 2 3 2 2 3" xfId="36576" xr:uid="{FC9642C6-9C21-44E9-84AA-3D08F84D5DB5}"/>
    <cellStyle name="Moneda 3 17 3 2 3 2 3" xfId="45329" xr:uid="{989B2049-82BB-4660-9CAB-9E2DDF43957D}"/>
    <cellStyle name="Moneda 3 17 3 2 3 2 4" xfId="27824" xr:uid="{D8C880C1-9443-42C1-95F9-999130B187D8}"/>
    <cellStyle name="Moneda 3 17 3 2 3 3" xfId="14695" xr:uid="{440BF1A0-478D-4D8D-85D4-CB2C30DA50AC}"/>
    <cellStyle name="Moneda 3 17 3 2 3 3 2" xfId="49705" xr:uid="{7BF069F5-35F8-4FE4-B342-D14C4B11F1D5}"/>
    <cellStyle name="Moneda 3 17 3 2 3 3 3" xfId="32200" xr:uid="{B2C4E415-749C-44A9-A8EA-8C8B28002C17}"/>
    <cellStyle name="Moneda 3 17 3 2 3 4" xfId="40953" xr:uid="{B25F4332-7DF2-4448-963B-EEECD4BDAD48}"/>
    <cellStyle name="Moneda 3 17 3 2 3 5" xfId="23448" xr:uid="{13B3E7EF-B214-4B1D-A5C3-46635BCC9399}"/>
    <cellStyle name="Moneda 3 17 3 2 4" xfId="8130" xr:uid="{00000000-0005-0000-0000-0000D8260000}"/>
    <cellStyle name="Moneda 3 17 3 2 4 2" xfId="16883" xr:uid="{3FA34FED-EC41-4D4C-AE9F-A1ADBECC3DD6}"/>
    <cellStyle name="Moneda 3 17 3 2 4 2 2" xfId="51893" xr:uid="{090204EC-EB69-4E02-B017-3BAF083F73AF}"/>
    <cellStyle name="Moneda 3 17 3 2 4 2 3" xfId="34388" xr:uid="{AFFBBB5E-4B10-407F-A0E1-7A42B7D5C5A4}"/>
    <cellStyle name="Moneda 3 17 3 2 4 3" xfId="43141" xr:uid="{FAAEE540-7804-4700-93FD-9780701C3E57}"/>
    <cellStyle name="Moneda 3 17 3 2 4 4" xfId="25636" xr:uid="{CEF1AC00-A60F-4339-978B-C16F10D8FC50}"/>
    <cellStyle name="Moneda 3 17 3 2 5" xfId="12507" xr:uid="{B588C1D4-29DB-46F2-8773-F55430C47D57}"/>
    <cellStyle name="Moneda 3 17 3 2 5 2" xfId="47517" xr:uid="{96DBCEDA-855A-471E-A479-8B572ECAE26A}"/>
    <cellStyle name="Moneda 3 17 3 2 5 3" xfId="30012" xr:uid="{B9E30330-E671-4112-B890-D104423A0883}"/>
    <cellStyle name="Moneda 3 17 3 2 6" xfId="38765" xr:uid="{D3689391-C829-4F32-ACB4-5CA910AF8FCA}"/>
    <cellStyle name="Moneda 3 17 3 2 7" xfId="21260" xr:uid="{751D0D11-E590-4185-AC35-583EE9302FA5}"/>
    <cellStyle name="Moneda 3 17 3 3" xfId="4298" xr:uid="{00000000-0005-0000-0000-0000D9260000}"/>
    <cellStyle name="Moneda 3 17 3 3 2" xfId="6487" xr:uid="{00000000-0005-0000-0000-0000DA260000}"/>
    <cellStyle name="Moneda 3 17 3 3 2 2" xfId="10864" xr:uid="{00000000-0005-0000-0000-0000DB260000}"/>
    <cellStyle name="Moneda 3 17 3 3 2 2 2" xfId="19617" xr:uid="{8352D9F4-CC41-4306-9432-09515F384F7B}"/>
    <cellStyle name="Moneda 3 17 3 3 2 2 2 2" xfId="54627" xr:uid="{E25C5DCB-03B1-4FAE-BD8A-567A0118B4A1}"/>
    <cellStyle name="Moneda 3 17 3 3 2 2 2 3" xfId="37122" xr:uid="{E05F86F9-5543-4A3F-9BE9-315074222DF7}"/>
    <cellStyle name="Moneda 3 17 3 3 2 2 3" xfId="45875" xr:uid="{A6E937B3-78C9-4068-A949-942579684345}"/>
    <cellStyle name="Moneda 3 17 3 3 2 2 4" xfId="28370" xr:uid="{F6C070A0-91BA-4F66-9D13-F52804F989F9}"/>
    <cellStyle name="Moneda 3 17 3 3 2 3" xfId="15241" xr:uid="{710282D7-F336-4F1C-9D0C-78C8895462EF}"/>
    <cellStyle name="Moneda 3 17 3 3 2 3 2" xfId="50251" xr:uid="{FF49FF27-9D45-41B0-86AC-4A34E65B48B0}"/>
    <cellStyle name="Moneda 3 17 3 3 2 3 3" xfId="32746" xr:uid="{0811AF64-0366-41E3-9809-87918BDE14E9}"/>
    <cellStyle name="Moneda 3 17 3 3 2 4" xfId="41499" xr:uid="{16360CC0-E14F-4269-90E8-28FF850D4396}"/>
    <cellStyle name="Moneda 3 17 3 3 2 5" xfId="23994" xr:uid="{641A51FE-BA38-48A5-AB8D-434A9679D805}"/>
    <cellStyle name="Moneda 3 17 3 3 3" xfId="8676" xr:uid="{00000000-0005-0000-0000-0000DC260000}"/>
    <cellStyle name="Moneda 3 17 3 3 3 2" xfId="17429" xr:uid="{BC203E9C-8E2A-4933-809C-844669E4952E}"/>
    <cellStyle name="Moneda 3 17 3 3 3 2 2" xfId="52439" xr:uid="{70C482F8-5D6B-4B4A-A525-D77F96274086}"/>
    <cellStyle name="Moneda 3 17 3 3 3 2 3" xfId="34934" xr:uid="{E89A654D-864C-41DE-A62F-9A45BA6172E8}"/>
    <cellStyle name="Moneda 3 17 3 3 3 3" xfId="43687" xr:uid="{9B55BC62-26CF-4466-8A82-C6AD0FDB22B7}"/>
    <cellStyle name="Moneda 3 17 3 3 3 4" xfId="26182" xr:uid="{2798D6D9-86EF-42E4-B7B4-3A75826C455A}"/>
    <cellStyle name="Moneda 3 17 3 3 4" xfId="13053" xr:uid="{065BEA7E-84D1-4C55-9D9D-6AA579FCA989}"/>
    <cellStyle name="Moneda 3 17 3 3 4 2" xfId="48063" xr:uid="{B6D2686A-3D37-47DB-BA7A-48DB66C2629D}"/>
    <cellStyle name="Moneda 3 17 3 3 4 3" xfId="30558" xr:uid="{F99CF350-0F3B-4A62-904F-770F58B11F46}"/>
    <cellStyle name="Moneda 3 17 3 3 5" xfId="39311" xr:uid="{D004AD64-93BA-4543-932C-322E3EE522B4}"/>
    <cellStyle name="Moneda 3 17 3 3 6" xfId="21806" xr:uid="{080E2DAC-9015-4BAF-9710-43E5D647761B}"/>
    <cellStyle name="Moneda 3 17 3 4" xfId="5393" xr:uid="{00000000-0005-0000-0000-0000DD260000}"/>
    <cellStyle name="Moneda 3 17 3 4 2" xfId="9770" xr:uid="{00000000-0005-0000-0000-0000DE260000}"/>
    <cellStyle name="Moneda 3 17 3 4 2 2" xfId="18523" xr:uid="{AC2A0CD9-699C-4898-9262-02B3F7594934}"/>
    <cellStyle name="Moneda 3 17 3 4 2 2 2" xfId="53533" xr:uid="{75FCE926-6D55-4B1B-A45A-12AEBA9049AA}"/>
    <cellStyle name="Moneda 3 17 3 4 2 2 3" xfId="36028" xr:uid="{1A6574A7-16E9-4992-A214-F948DE7D09E8}"/>
    <cellStyle name="Moneda 3 17 3 4 2 3" xfId="44781" xr:uid="{CD8B7A6B-7628-41A7-A6DC-766C38109DEA}"/>
    <cellStyle name="Moneda 3 17 3 4 2 4" xfId="27276" xr:uid="{8129F056-EC24-4540-80FE-DDBD09DFD79C}"/>
    <cellStyle name="Moneda 3 17 3 4 3" xfId="14147" xr:uid="{2901E49B-4B3A-4795-B4C3-2C7F5735F6B5}"/>
    <cellStyle name="Moneda 3 17 3 4 3 2" xfId="49157" xr:uid="{6E08F693-E09C-4041-A2CE-568F4E02A090}"/>
    <cellStyle name="Moneda 3 17 3 4 3 3" xfId="31652" xr:uid="{C780D3D0-95E1-4C5E-A337-BE474BD682E4}"/>
    <cellStyle name="Moneda 3 17 3 4 4" xfId="40405" xr:uid="{F29B4228-0D09-41E7-9FB4-A6E18AFAFC98}"/>
    <cellStyle name="Moneda 3 17 3 4 5" xfId="22900" xr:uid="{DC21E49A-09EE-45FE-A7F1-E13A417B8CC0}"/>
    <cellStyle name="Moneda 3 17 3 5" xfId="7582" xr:uid="{00000000-0005-0000-0000-0000DF260000}"/>
    <cellStyle name="Moneda 3 17 3 5 2" xfId="16335" xr:uid="{59DB5A6A-8BA1-42AB-A297-3FFC1035B7CE}"/>
    <cellStyle name="Moneda 3 17 3 5 2 2" xfId="51345" xr:uid="{0E1A37F1-5A8C-4E71-964F-11B95ACEA16B}"/>
    <cellStyle name="Moneda 3 17 3 5 2 3" xfId="33840" xr:uid="{4A03ED29-19C0-4248-8880-8DDAE101B081}"/>
    <cellStyle name="Moneda 3 17 3 5 3" xfId="42593" xr:uid="{A52EC32A-ED33-479F-870F-78E5C618CD71}"/>
    <cellStyle name="Moneda 3 17 3 5 4" xfId="25088" xr:uid="{197288BB-6ACC-4C72-BE68-B69B10D4B191}"/>
    <cellStyle name="Moneda 3 17 3 6" xfId="11959" xr:uid="{4A371DF7-67D1-4B74-BED8-EBD00F8FD3B2}"/>
    <cellStyle name="Moneda 3 17 3 6 2" xfId="46969" xr:uid="{2D9CCDD4-E1E7-4424-9A3D-2A5FD5CF87A8}"/>
    <cellStyle name="Moneda 3 17 3 6 3" xfId="29464" xr:uid="{418B4DBC-3D6C-4AED-8234-A4547E8F3FC7}"/>
    <cellStyle name="Moneda 3 17 3 7" xfId="38217" xr:uid="{BFF97CE0-F3DF-430C-AC7A-D0AE3458B0A2}"/>
    <cellStyle name="Moneda 3 17 3 8" xfId="20712" xr:uid="{E7B0A6A2-955D-4595-8A9F-9F8BE902FCA2}"/>
    <cellStyle name="Moneda 3 17 4" xfId="3476" xr:uid="{00000000-0005-0000-0000-0000E0260000}"/>
    <cellStyle name="Moneda 3 17 4 2" xfId="4572" xr:uid="{00000000-0005-0000-0000-0000E1260000}"/>
    <cellStyle name="Moneda 3 17 4 2 2" xfId="6761" xr:uid="{00000000-0005-0000-0000-0000E2260000}"/>
    <cellStyle name="Moneda 3 17 4 2 2 2" xfId="11138" xr:uid="{00000000-0005-0000-0000-0000E3260000}"/>
    <cellStyle name="Moneda 3 17 4 2 2 2 2" xfId="19891" xr:uid="{4AE801C6-74B4-494B-876D-DE41AB58B313}"/>
    <cellStyle name="Moneda 3 17 4 2 2 2 2 2" xfId="54901" xr:uid="{5EBA2B5D-A606-42C9-A0FE-4BD7F8425D5D}"/>
    <cellStyle name="Moneda 3 17 4 2 2 2 2 3" xfId="37396" xr:uid="{5F420889-C6C6-40D9-9797-329AE53D611F}"/>
    <cellStyle name="Moneda 3 17 4 2 2 2 3" xfId="46149" xr:uid="{E055290D-27CC-4E4D-AD62-60A5054F0F5D}"/>
    <cellStyle name="Moneda 3 17 4 2 2 2 4" xfId="28644" xr:uid="{161A227F-C1E6-464E-9892-4381DB521F05}"/>
    <cellStyle name="Moneda 3 17 4 2 2 3" xfId="15515" xr:uid="{6321307D-DCA2-43D4-AE18-EF6DB33C3ADC}"/>
    <cellStyle name="Moneda 3 17 4 2 2 3 2" xfId="50525" xr:uid="{51D79911-00C2-4982-90AB-D42451CD77D6}"/>
    <cellStyle name="Moneda 3 17 4 2 2 3 3" xfId="33020" xr:uid="{CCD44310-88E0-4952-8556-E77001198604}"/>
    <cellStyle name="Moneda 3 17 4 2 2 4" xfId="41773" xr:uid="{6D77F701-0829-40C4-999C-28A8D329BFA7}"/>
    <cellStyle name="Moneda 3 17 4 2 2 5" xfId="24268" xr:uid="{71CE9399-5594-4CDE-8172-A0858AF5C504}"/>
    <cellStyle name="Moneda 3 17 4 2 3" xfId="8950" xr:uid="{00000000-0005-0000-0000-0000E4260000}"/>
    <cellStyle name="Moneda 3 17 4 2 3 2" xfId="17703" xr:uid="{9138B932-D27B-4EB3-A4C8-E3E868469336}"/>
    <cellStyle name="Moneda 3 17 4 2 3 2 2" xfId="52713" xr:uid="{D64F60E4-27E2-4F56-AF27-FCD72D621939}"/>
    <cellStyle name="Moneda 3 17 4 2 3 2 3" xfId="35208" xr:uid="{096EC9BE-8B75-47B9-933C-889DCF00438F}"/>
    <cellStyle name="Moneda 3 17 4 2 3 3" xfId="43961" xr:uid="{742E66B5-4334-4FA9-B66A-522A0D68CBC1}"/>
    <cellStyle name="Moneda 3 17 4 2 3 4" xfId="26456" xr:uid="{C3518958-A867-48DA-9EF8-E72C9CB0620B}"/>
    <cellStyle name="Moneda 3 17 4 2 4" xfId="13327" xr:uid="{30FFAA2A-597A-4FE6-A766-3233EBA13524}"/>
    <cellStyle name="Moneda 3 17 4 2 4 2" xfId="48337" xr:uid="{8E28C7B3-7ED5-4E33-8643-FBF3AB0FD30D}"/>
    <cellStyle name="Moneda 3 17 4 2 4 3" xfId="30832" xr:uid="{A9AEBBA1-4E74-4460-900A-E2D5E28DC9AA}"/>
    <cellStyle name="Moneda 3 17 4 2 5" xfId="39585" xr:uid="{25CB3259-900C-4321-8202-67D0BE65C24A}"/>
    <cellStyle name="Moneda 3 17 4 2 6" xfId="22080" xr:uid="{04BAB03B-7A94-4139-A0F8-21B24EDB52FA}"/>
    <cellStyle name="Moneda 3 17 4 3" xfId="5667" xr:uid="{00000000-0005-0000-0000-0000E5260000}"/>
    <cellStyle name="Moneda 3 17 4 3 2" xfId="10044" xr:uid="{00000000-0005-0000-0000-0000E6260000}"/>
    <cellStyle name="Moneda 3 17 4 3 2 2" xfId="18797" xr:uid="{E0CFED88-1CF7-4833-A4F8-D79164E49B4E}"/>
    <cellStyle name="Moneda 3 17 4 3 2 2 2" xfId="53807" xr:uid="{358B1404-37E4-43DC-B7A3-521B9BE2FEC3}"/>
    <cellStyle name="Moneda 3 17 4 3 2 2 3" xfId="36302" xr:uid="{CEFEAFC8-4C24-40DD-8BC4-6D41007F6AA4}"/>
    <cellStyle name="Moneda 3 17 4 3 2 3" xfId="45055" xr:uid="{87184E5C-DDE0-4FF8-972E-E6AC9A34E8AD}"/>
    <cellStyle name="Moneda 3 17 4 3 2 4" xfId="27550" xr:uid="{98A4010C-1B3A-4055-8FD8-D3D07C9F74BA}"/>
    <cellStyle name="Moneda 3 17 4 3 3" xfId="14421" xr:uid="{A32AAAAB-6B24-4879-BAC7-5F0458CFED7C}"/>
    <cellStyle name="Moneda 3 17 4 3 3 2" xfId="49431" xr:uid="{0D56F27C-EDFD-4052-B43C-1D8BA6B55B3C}"/>
    <cellStyle name="Moneda 3 17 4 3 3 3" xfId="31926" xr:uid="{0BB8102A-7A8F-4A76-8F1F-66BE6ABED7C3}"/>
    <cellStyle name="Moneda 3 17 4 3 4" xfId="40679" xr:uid="{2CC7784E-173F-4D73-B1D1-5724CB5B77A7}"/>
    <cellStyle name="Moneda 3 17 4 3 5" xfId="23174" xr:uid="{A731AFB6-DC89-4F71-8517-8C70FBD4B739}"/>
    <cellStyle name="Moneda 3 17 4 4" xfId="7856" xr:uid="{00000000-0005-0000-0000-0000E7260000}"/>
    <cellStyle name="Moneda 3 17 4 4 2" xfId="16609" xr:uid="{CEEE1137-3B3D-4DE4-8D15-A0F9BA580ECF}"/>
    <cellStyle name="Moneda 3 17 4 4 2 2" xfId="51619" xr:uid="{3B1CFA83-4AFE-4DD4-BC3C-D501DE848FD5}"/>
    <cellStyle name="Moneda 3 17 4 4 2 3" xfId="34114" xr:uid="{1811E222-4CDA-4026-9248-2EEA299D0BE7}"/>
    <cellStyle name="Moneda 3 17 4 4 3" xfId="42867" xr:uid="{D12F2983-9D6C-47A2-8BD3-1E04D1E557EA}"/>
    <cellStyle name="Moneda 3 17 4 4 4" xfId="25362" xr:uid="{DCA63261-C498-4302-B71B-82068E7EE9A8}"/>
    <cellStyle name="Moneda 3 17 4 5" xfId="12233" xr:uid="{71262CE8-2678-446C-AC70-53D770F77328}"/>
    <cellStyle name="Moneda 3 17 4 5 2" xfId="47243" xr:uid="{69048F34-0E12-468E-83FC-45645ECE5C5C}"/>
    <cellStyle name="Moneda 3 17 4 5 3" xfId="29738" xr:uid="{859DC72B-D93E-4F9E-8AE1-5A9F11E764F8}"/>
    <cellStyle name="Moneda 3 17 4 6" xfId="38491" xr:uid="{776A6AA6-ED0E-4817-A9E1-17D6C0C5855A}"/>
    <cellStyle name="Moneda 3 17 4 7" xfId="20986" xr:uid="{08D4C43E-ACF3-4791-8353-EDB7DF698D49}"/>
    <cellStyle name="Moneda 3 17 5" xfId="4024" xr:uid="{00000000-0005-0000-0000-0000E8260000}"/>
    <cellStyle name="Moneda 3 17 5 2" xfId="6213" xr:uid="{00000000-0005-0000-0000-0000E9260000}"/>
    <cellStyle name="Moneda 3 17 5 2 2" xfId="10590" xr:uid="{00000000-0005-0000-0000-0000EA260000}"/>
    <cellStyle name="Moneda 3 17 5 2 2 2" xfId="19343" xr:uid="{137404D4-D2CC-4551-BE4E-05273A73FF6F}"/>
    <cellStyle name="Moneda 3 17 5 2 2 2 2" xfId="54353" xr:uid="{C50ECE0B-2D3F-4456-A1D7-02912A09AA08}"/>
    <cellStyle name="Moneda 3 17 5 2 2 2 3" xfId="36848" xr:uid="{B4F4DD42-B448-45C3-ABBA-78EE5586756C}"/>
    <cellStyle name="Moneda 3 17 5 2 2 3" xfId="45601" xr:uid="{F2A5BF2E-DFCA-44E3-95A9-E4E64911C97F}"/>
    <cellStyle name="Moneda 3 17 5 2 2 4" xfId="28096" xr:uid="{A4B962CF-CCDF-42DD-87A2-AB6755D5FDDA}"/>
    <cellStyle name="Moneda 3 17 5 2 3" xfId="14967" xr:uid="{5B201180-EFF2-40C0-AFEF-0E317C075D8C}"/>
    <cellStyle name="Moneda 3 17 5 2 3 2" xfId="49977" xr:uid="{21D492FE-1FC9-483D-ADBE-A6B5898335EB}"/>
    <cellStyle name="Moneda 3 17 5 2 3 3" xfId="32472" xr:uid="{9D4E4BB9-B4AE-4ACB-9991-9B29740E83C0}"/>
    <cellStyle name="Moneda 3 17 5 2 4" xfId="41225" xr:uid="{C819DAF3-174A-4D0B-A971-F9EAD838FE55}"/>
    <cellStyle name="Moneda 3 17 5 2 5" xfId="23720" xr:uid="{B47F65C6-5475-4B33-8B3B-10150A9A9E60}"/>
    <cellStyle name="Moneda 3 17 5 3" xfId="8402" xr:uid="{00000000-0005-0000-0000-0000EB260000}"/>
    <cellStyle name="Moneda 3 17 5 3 2" xfId="17155" xr:uid="{358413AD-43D0-4104-A554-B849D11CB359}"/>
    <cellStyle name="Moneda 3 17 5 3 2 2" xfId="52165" xr:uid="{D317D47A-1770-4BEF-AF2D-C04B72EFED3B}"/>
    <cellStyle name="Moneda 3 17 5 3 2 3" xfId="34660" xr:uid="{9151B1A4-E995-419C-8025-F3C416AC07AE}"/>
    <cellStyle name="Moneda 3 17 5 3 3" xfId="43413" xr:uid="{36C4D3AD-5401-4250-B03B-34EA71BD202C}"/>
    <cellStyle name="Moneda 3 17 5 3 4" xfId="25908" xr:uid="{440D02A4-0F25-4087-8995-E915686C554C}"/>
    <cellStyle name="Moneda 3 17 5 4" xfId="12779" xr:uid="{F267A4C8-5288-4824-95A2-3D4EC9B8C47B}"/>
    <cellStyle name="Moneda 3 17 5 4 2" xfId="47789" xr:uid="{04C8D2C2-E49F-44D5-B1C3-01F7F5DDFEAE}"/>
    <cellStyle name="Moneda 3 17 5 4 3" xfId="30284" xr:uid="{9BE900B9-A6E1-4018-8459-72EAF9C49C30}"/>
    <cellStyle name="Moneda 3 17 5 5" xfId="39037" xr:uid="{55069274-F3E1-47BD-B943-BEA34780A87B}"/>
    <cellStyle name="Moneda 3 17 5 6" xfId="21532" xr:uid="{14207CD5-6277-4E4D-BEAE-F650940DE1B8}"/>
    <cellStyle name="Moneda 3 17 6" xfId="5119" xr:uid="{00000000-0005-0000-0000-0000EC260000}"/>
    <cellStyle name="Moneda 3 17 6 2" xfId="9496" xr:uid="{00000000-0005-0000-0000-0000ED260000}"/>
    <cellStyle name="Moneda 3 17 6 2 2" xfId="18249" xr:uid="{3FEDACF7-09D2-4C8A-9DC9-847858149105}"/>
    <cellStyle name="Moneda 3 17 6 2 2 2" xfId="53259" xr:uid="{B86D0B6C-F081-46E5-A3D1-A24A9E1A0B1B}"/>
    <cellStyle name="Moneda 3 17 6 2 2 3" xfId="35754" xr:uid="{68F51454-B4B3-4330-B262-6AF1B11D8FE1}"/>
    <cellStyle name="Moneda 3 17 6 2 3" xfId="44507" xr:uid="{A0BED3B7-9647-4031-859A-6ED61C5A8086}"/>
    <cellStyle name="Moneda 3 17 6 2 4" xfId="27002" xr:uid="{60BDB54C-434C-483D-B97C-EE9FB5176812}"/>
    <cellStyle name="Moneda 3 17 6 3" xfId="13873" xr:uid="{EAC31FF0-DB49-4987-99BE-064FA0A44D08}"/>
    <cellStyle name="Moneda 3 17 6 3 2" xfId="48883" xr:uid="{6F44DA11-9CFF-481C-B487-E971E4CCF737}"/>
    <cellStyle name="Moneda 3 17 6 3 3" xfId="31378" xr:uid="{B5E61F10-675B-4D46-8456-B8E351ADA089}"/>
    <cellStyle name="Moneda 3 17 6 4" xfId="40131" xr:uid="{51E04501-E296-4F8D-A339-2193C0CB3BC7}"/>
    <cellStyle name="Moneda 3 17 6 5" xfId="22626" xr:uid="{AEAFA5A7-F8FA-485C-A02D-539B92EDA07A}"/>
    <cellStyle name="Moneda 3 17 7" xfId="7308" xr:uid="{00000000-0005-0000-0000-0000EE260000}"/>
    <cellStyle name="Moneda 3 17 7 2" xfId="16061" xr:uid="{F6F2AA6C-14E7-48E3-A600-FA72ACF4F6E3}"/>
    <cellStyle name="Moneda 3 17 7 2 2" xfId="51071" xr:uid="{CAC81764-3385-4F88-B9C4-2F0C1F8B2BA1}"/>
    <cellStyle name="Moneda 3 17 7 2 3" xfId="33566" xr:uid="{51925072-A837-4970-B9AD-2256764C4F1A}"/>
    <cellStyle name="Moneda 3 17 7 3" xfId="42319" xr:uid="{D8535659-CEA3-4E05-B32E-3A8F287B40E6}"/>
    <cellStyle name="Moneda 3 17 7 4" xfId="24814" xr:uid="{8B44394A-27F6-4404-947C-8E2212E24E15}"/>
    <cellStyle name="Moneda 3 17 8" xfId="11685" xr:uid="{DF741315-C5F2-4CDA-AC94-8C1DF4BAFFF4}"/>
    <cellStyle name="Moneda 3 17 8 2" xfId="46695" xr:uid="{0A8F0788-F085-4462-981A-109E7BF723EC}"/>
    <cellStyle name="Moneda 3 17 8 3" xfId="29190" xr:uid="{4617311E-2D56-45DF-AF40-908A5991888C}"/>
    <cellStyle name="Moneda 3 17 9" xfId="37943" xr:uid="{9B173399-C6FF-465C-A038-3CC6BAA75A77}"/>
    <cellStyle name="Moneda 3 2" xfId="1591" xr:uid="{00000000-0005-0000-0000-0000EF260000}"/>
    <cellStyle name="Moneda 3 2 10" xfId="1592" xr:uid="{00000000-0005-0000-0000-0000F0260000}"/>
    <cellStyle name="Moneda 3 2 10 2" xfId="1593" xr:uid="{00000000-0005-0000-0000-0000F1260000}"/>
    <cellStyle name="Moneda 3 2 11" xfId="1594" xr:uid="{00000000-0005-0000-0000-0000F2260000}"/>
    <cellStyle name="Moneda 3 2 2" xfId="1595" xr:uid="{00000000-0005-0000-0000-0000F3260000}"/>
    <cellStyle name="Moneda 3 2 2 2" xfId="1596" xr:uid="{00000000-0005-0000-0000-0000F4260000}"/>
    <cellStyle name="Moneda 3 2 2 2 2" xfId="1597" xr:uid="{00000000-0005-0000-0000-0000F5260000}"/>
    <cellStyle name="Moneda 3 2 2 2 2 2" xfId="1598" xr:uid="{00000000-0005-0000-0000-0000F6260000}"/>
    <cellStyle name="Moneda 3 2 2 2 2 2 2" xfId="1599" xr:uid="{00000000-0005-0000-0000-0000F7260000}"/>
    <cellStyle name="Moneda 3 2 2 2 2 3" xfId="1600" xr:uid="{00000000-0005-0000-0000-0000F8260000}"/>
    <cellStyle name="Moneda 3 2 2 2 2 3 2" xfId="1601" xr:uid="{00000000-0005-0000-0000-0000F9260000}"/>
    <cellStyle name="Moneda 3 2 2 2 2 4" xfId="1602" xr:uid="{00000000-0005-0000-0000-0000FA260000}"/>
    <cellStyle name="Moneda 3 2 2 2 2 4 2" xfId="1603" xr:uid="{00000000-0005-0000-0000-0000FB260000}"/>
    <cellStyle name="Moneda 3 2 2 2 2 5" xfId="1604" xr:uid="{00000000-0005-0000-0000-0000FC260000}"/>
    <cellStyle name="Moneda 3 2 2 2 3" xfId="1605" xr:uid="{00000000-0005-0000-0000-0000FD260000}"/>
    <cellStyle name="Moneda 3 2 2 2 3 2" xfId="1606" xr:uid="{00000000-0005-0000-0000-0000FE260000}"/>
    <cellStyle name="Moneda 3 2 2 2 4" xfId="1607" xr:uid="{00000000-0005-0000-0000-0000FF260000}"/>
    <cellStyle name="Moneda 3 2 2 2 4 2" xfId="1608" xr:uid="{00000000-0005-0000-0000-000000270000}"/>
    <cellStyle name="Moneda 3 2 2 2 5" xfId="1609" xr:uid="{00000000-0005-0000-0000-000001270000}"/>
    <cellStyle name="Moneda 3 2 2 2 5 2" xfId="1610" xr:uid="{00000000-0005-0000-0000-000002270000}"/>
    <cellStyle name="Moneda 3 2 2 2 6" xfId="1611" xr:uid="{00000000-0005-0000-0000-000003270000}"/>
    <cellStyle name="Moneda 3 2 2 3" xfId="1612" xr:uid="{00000000-0005-0000-0000-000004270000}"/>
    <cellStyle name="Moneda 3 2 2 3 2" xfId="1613" xr:uid="{00000000-0005-0000-0000-000005270000}"/>
    <cellStyle name="Moneda 3 2 2 3 2 2" xfId="1614" xr:uid="{00000000-0005-0000-0000-000006270000}"/>
    <cellStyle name="Moneda 3 2 2 3 2 2 2" xfId="1615" xr:uid="{00000000-0005-0000-0000-000007270000}"/>
    <cellStyle name="Moneda 3 2 2 3 2 3" xfId="1616" xr:uid="{00000000-0005-0000-0000-000008270000}"/>
    <cellStyle name="Moneda 3 2 2 3 3" xfId="1617" xr:uid="{00000000-0005-0000-0000-000009270000}"/>
    <cellStyle name="Moneda 3 2 2 3 3 2" xfId="1618" xr:uid="{00000000-0005-0000-0000-00000A270000}"/>
    <cellStyle name="Moneda 3 2 2 3 4" xfId="1619" xr:uid="{00000000-0005-0000-0000-00000B270000}"/>
    <cellStyle name="Moneda 3 2 2 3 4 2" xfId="1620" xr:uid="{00000000-0005-0000-0000-00000C270000}"/>
    <cellStyle name="Moneda 3 2 2 3 5" xfId="1621" xr:uid="{00000000-0005-0000-0000-00000D270000}"/>
    <cellStyle name="Moneda 3 2 2 4" xfId="1622" xr:uid="{00000000-0005-0000-0000-00000E270000}"/>
    <cellStyle name="Moneda 3 2 2 4 2" xfId="1623" xr:uid="{00000000-0005-0000-0000-00000F270000}"/>
    <cellStyle name="Moneda 3 2 2 4 2 2" xfId="1624" xr:uid="{00000000-0005-0000-0000-000010270000}"/>
    <cellStyle name="Moneda 3 2 2 4 2 2 2" xfId="1625" xr:uid="{00000000-0005-0000-0000-000011270000}"/>
    <cellStyle name="Moneda 3 2 2 4 2 3" xfId="1626" xr:uid="{00000000-0005-0000-0000-000012270000}"/>
    <cellStyle name="Moneda 3 2 2 4 3" xfId="1627" xr:uid="{00000000-0005-0000-0000-000013270000}"/>
    <cellStyle name="Moneda 3 2 2 4 3 2" xfId="1628" xr:uid="{00000000-0005-0000-0000-000014270000}"/>
    <cellStyle name="Moneda 3 2 2 4 4" xfId="1629" xr:uid="{00000000-0005-0000-0000-000015270000}"/>
    <cellStyle name="Moneda 3 2 2 5" xfId="1630" xr:uid="{00000000-0005-0000-0000-000016270000}"/>
    <cellStyle name="Moneda 3 2 2 5 2" xfId="1631" xr:uid="{00000000-0005-0000-0000-000017270000}"/>
    <cellStyle name="Moneda 3 2 2 5 2 2" xfId="1632" xr:uid="{00000000-0005-0000-0000-000018270000}"/>
    <cellStyle name="Moneda 3 2 2 5 3" xfId="1633" xr:uid="{00000000-0005-0000-0000-000019270000}"/>
    <cellStyle name="Moneda 3 2 2 6" xfId="1634" xr:uid="{00000000-0005-0000-0000-00001A270000}"/>
    <cellStyle name="Moneda 3 2 2 6 2" xfId="1635" xr:uid="{00000000-0005-0000-0000-00001B270000}"/>
    <cellStyle name="Moneda 3 2 2 7" xfId="1636" xr:uid="{00000000-0005-0000-0000-00001C270000}"/>
    <cellStyle name="Moneda 3 2 3" xfId="1637" xr:uid="{00000000-0005-0000-0000-00001D270000}"/>
    <cellStyle name="Moneda 3 2 3 2" xfId="1638" xr:uid="{00000000-0005-0000-0000-00001E270000}"/>
    <cellStyle name="Moneda 3 2 3 2 2" xfId="1639" xr:uid="{00000000-0005-0000-0000-00001F270000}"/>
    <cellStyle name="Moneda 3 2 3 2 2 2" xfId="1640" xr:uid="{00000000-0005-0000-0000-000020270000}"/>
    <cellStyle name="Moneda 3 2 3 2 2 2 2" xfId="1641" xr:uid="{00000000-0005-0000-0000-000021270000}"/>
    <cellStyle name="Moneda 3 2 3 2 2 3" xfId="1642" xr:uid="{00000000-0005-0000-0000-000022270000}"/>
    <cellStyle name="Moneda 3 2 3 2 2 3 2" xfId="1643" xr:uid="{00000000-0005-0000-0000-000023270000}"/>
    <cellStyle name="Moneda 3 2 3 2 2 4" xfId="1644" xr:uid="{00000000-0005-0000-0000-000024270000}"/>
    <cellStyle name="Moneda 3 2 3 2 2 4 2" xfId="1645" xr:uid="{00000000-0005-0000-0000-000025270000}"/>
    <cellStyle name="Moneda 3 2 3 2 2 5" xfId="1646" xr:uid="{00000000-0005-0000-0000-000026270000}"/>
    <cellStyle name="Moneda 3 2 3 2 3" xfId="1647" xr:uid="{00000000-0005-0000-0000-000027270000}"/>
    <cellStyle name="Moneda 3 2 3 2 3 2" xfId="1648" xr:uid="{00000000-0005-0000-0000-000028270000}"/>
    <cellStyle name="Moneda 3 2 3 2 4" xfId="1649" xr:uid="{00000000-0005-0000-0000-000029270000}"/>
    <cellStyle name="Moneda 3 2 3 2 4 2" xfId="1650" xr:uid="{00000000-0005-0000-0000-00002A270000}"/>
    <cellStyle name="Moneda 3 2 3 2 5" xfId="1651" xr:uid="{00000000-0005-0000-0000-00002B270000}"/>
    <cellStyle name="Moneda 3 2 3 2 5 2" xfId="1652" xr:uid="{00000000-0005-0000-0000-00002C270000}"/>
    <cellStyle name="Moneda 3 2 3 2 6" xfId="1653" xr:uid="{00000000-0005-0000-0000-00002D270000}"/>
    <cellStyle name="Moneda 3 2 3 3" xfId="1654" xr:uid="{00000000-0005-0000-0000-00002E270000}"/>
    <cellStyle name="Moneda 3 2 3 3 2" xfId="1655" xr:uid="{00000000-0005-0000-0000-00002F270000}"/>
    <cellStyle name="Moneda 3 2 3 3 2 2" xfId="1656" xr:uid="{00000000-0005-0000-0000-000030270000}"/>
    <cellStyle name="Moneda 3 2 3 3 3" xfId="1657" xr:uid="{00000000-0005-0000-0000-000031270000}"/>
    <cellStyle name="Moneda 3 2 3 3 3 2" xfId="1658" xr:uid="{00000000-0005-0000-0000-000032270000}"/>
    <cellStyle name="Moneda 3 2 3 3 4" xfId="1659" xr:uid="{00000000-0005-0000-0000-000033270000}"/>
    <cellStyle name="Moneda 3 2 3 3 4 2" xfId="1660" xr:uid="{00000000-0005-0000-0000-000034270000}"/>
    <cellStyle name="Moneda 3 2 3 3 5" xfId="1661" xr:uid="{00000000-0005-0000-0000-000035270000}"/>
    <cellStyle name="Moneda 3 2 3 4" xfId="1662" xr:uid="{00000000-0005-0000-0000-000036270000}"/>
    <cellStyle name="Moneda 3 2 3 4 2" xfId="1663" xr:uid="{00000000-0005-0000-0000-000037270000}"/>
    <cellStyle name="Moneda 3 2 3 5" xfId="1664" xr:uid="{00000000-0005-0000-0000-000038270000}"/>
    <cellStyle name="Moneda 3 2 3 5 2" xfId="1665" xr:uid="{00000000-0005-0000-0000-000039270000}"/>
    <cellStyle name="Moneda 3 2 3 6" xfId="1666" xr:uid="{00000000-0005-0000-0000-00003A270000}"/>
    <cellStyle name="Moneda 3 2 3 6 2" xfId="1667" xr:uid="{00000000-0005-0000-0000-00003B270000}"/>
    <cellStyle name="Moneda 3 2 3 7" xfId="1668" xr:uid="{00000000-0005-0000-0000-00003C270000}"/>
    <cellStyle name="Moneda 3 2 4" xfId="1669" xr:uid="{00000000-0005-0000-0000-00003D270000}"/>
    <cellStyle name="Moneda 3 2 4 2" xfId="1670" xr:uid="{00000000-0005-0000-0000-00003E270000}"/>
    <cellStyle name="Moneda 3 2 4 2 2" xfId="1671" xr:uid="{00000000-0005-0000-0000-00003F270000}"/>
    <cellStyle name="Moneda 3 2 4 2 2 2" xfId="1672" xr:uid="{00000000-0005-0000-0000-000040270000}"/>
    <cellStyle name="Moneda 3 2 4 2 2 2 2" xfId="1673" xr:uid="{00000000-0005-0000-0000-000041270000}"/>
    <cellStyle name="Moneda 3 2 4 2 2 3" xfId="1674" xr:uid="{00000000-0005-0000-0000-000042270000}"/>
    <cellStyle name="Moneda 3 2 4 2 2 3 2" xfId="1675" xr:uid="{00000000-0005-0000-0000-000043270000}"/>
    <cellStyle name="Moneda 3 2 4 2 2 4" xfId="1676" xr:uid="{00000000-0005-0000-0000-000044270000}"/>
    <cellStyle name="Moneda 3 2 4 2 2 4 2" xfId="1677" xr:uid="{00000000-0005-0000-0000-000045270000}"/>
    <cellStyle name="Moneda 3 2 4 2 2 5" xfId="1678" xr:uid="{00000000-0005-0000-0000-000046270000}"/>
    <cellStyle name="Moneda 3 2 4 2 3" xfId="1679" xr:uid="{00000000-0005-0000-0000-000047270000}"/>
    <cellStyle name="Moneda 3 2 4 2 3 2" xfId="1680" xr:uid="{00000000-0005-0000-0000-000048270000}"/>
    <cellStyle name="Moneda 3 2 4 2 4" xfId="1681" xr:uid="{00000000-0005-0000-0000-000049270000}"/>
    <cellStyle name="Moneda 3 2 4 2 4 2" xfId="1682" xr:uid="{00000000-0005-0000-0000-00004A270000}"/>
    <cellStyle name="Moneda 3 2 4 2 5" xfId="1683" xr:uid="{00000000-0005-0000-0000-00004B270000}"/>
    <cellStyle name="Moneda 3 2 4 2 5 2" xfId="1684" xr:uid="{00000000-0005-0000-0000-00004C270000}"/>
    <cellStyle name="Moneda 3 2 4 2 6" xfId="1685" xr:uid="{00000000-0005-0000-0000-00004D270000}"/>
    <cellStyle name="Moneda 3 2 4 3" xfId="1686" xr:uid="{00000000-0005-0000-0000-00004E270000}"/>
    <cellStyle name="Moneda 3 2 4 3 2" xfId="1687" xr:uid="{00000000-0005-0000-0000-00004F270000}"/>
    <cellStyle name="Moneda 3 2 4 3 2 2" xfId="1688" xr:uid="{00000000-0005-0000-0000-000050270000}"/>
    <cellStyle name="Moneda 3 2 4 3 3" xfId="1689" xr:uid="{00000000-0005-0000-0000-000051270000}"/>
    <cellStyle name="Moneda 3 2 4 3 3 2" xfId="1690" xr:uid="{00000000-0005-0000-0000-000052270000}"/>
    <cellStyle name="Moneda 3 2 4 3 4" xfId="1691" xr:uid="{00000000-0005-0000-0000-000053270000}"/>
    <cellStyle name="Moneda 3 2 4 3 4 2" xfId="1692" xr:uid="{00000000-0005-0000-0000-000054270000}"/>
    <cellStyle name="Moneda 3 2 4 3 5" xfId="1693" xr:uid="{00000000-0005-0000-0000-000055270000}"/>
    <cellStyle name="Moneda 3 2 4 4" xfId="1694" xr:uid="{00000000-0005-0000-0000-000056270000}"/>
    <cellStyle name="Moneda 3 2 4 4 2" xfId="1695" xr:uid="{00000000-0005-0000-0000-000057270000}"/>
    <cellStyle name="Moneda 3 2 4 5" xfId="1696" xr:uid="{00000000-0005-0000-0000-000058270000}"/>
    <cellStyle name="Moneda 3 2 4 5 2" xfId="1697" xr:uid="{00000000-0005-0000-0000-000059270000}"/>
    <cellStyle name="Moneda 3 2 4 6" xfId="1698" xr:uid="{00000000-0005-0000-0000-00005A270000}"/>
    <cellStyle name="Moneda 3 2 4 6 2" xfId="1699" xr:uid="{00000000-0005-0000-0000-00005B270000}"/>
    <cellStyle name="Moneda 3 2 4 7" xfId="1700" xr:uid="{00000000-0005-0000-0000-00005C270000}"/>
    <cellStyle name="Moneda 3 2 5" xfId="1701" xr:uid="{00000000-0005-0000-0000-00005D270000}"/>
    <cellStyle name="Moneda 3 2 5 2" xfId="1702" xr:uid="{00000000-0005-0000-0000-00005E270000}"/>
    <cellStyle name="Moneda 3 2 5 2 2" xfId="1703" xr:uid="{00000000-0005-0000-0000-00005F270000}"/>
    <cellStyle name="Moneda 3 2 5 2 2 2" xfId="1704" xr:uid="{00000000-0005-0000-0000-000060270000}"/>
    <cellStyle name="Moneda 3 2 5 2 3" xfId="1705" xr:uid="{00000000-0005-0000-0000-000061270000}"/>
    <cellStyle name="Moneda 3 2 5 2 3 2" xfId="1706" xr:uid="{00000000-0005-0000-0000-000062270000}"/>
    <cellStyle name="Moneda 3 2 5 2 4" xfId="1707" xr:uid="{00000000-0005-0000-0000-000063270000}"/>
    <cellStyle name="Moneda 3 2 5 2 4 2" xfId="1708" xr:uid="{00000000-0005-0000-0000-000064270000}"/>
    <cellStyle name="Moneda 3 2 5 2 5" xfId="1709" xr:uid="{00000000-0005-0000-0000-000065270000}"/>
    <cellStyle name="Moneda 3 2 5 3" xfId="1710" xr:uid="{00000000-0005-0000-0000-000066270000}"/>
    <cellStyle name="Moneda 3 2 5 3 2" xfId="1711" xr:uid="{00000000-0005-0000-0000-000067270000}"/>
    <cellStyle name="Moneda 3 2 5 4" xfId="1712" xr:uid="{00000000-0005-0000-0000-000068270000}"/>
    <cellStyle name="Moneda 3 2 5 4 2" xfId="1713" xr:uid="{00000000-0005-0000-0000-000069270000}"/>
    <cellStyle name="Moneda 3 2 5 5" xfId="1714" xr:uid="{00000000-0005-0000-0000-00006A270000}"/>
    <cellStyle name="Moneda 3 2 5 5 2" xfId="1715" xr:uid="{00000000-0005-0000-0000-00006B270000}"/>
    <cellStyle name="Moneda 3 2 5 6" xfId="1716" xr:uid="{00000000-0005-0000-0000-00006C270000}"/>
    <cellStyle name="Moneda 3 2 6" xfId="1717" xr:uid="{00000000-0005-0000-0000-00006D270000}"/>
    <cellStyle name="Moneda 3 2 6 2" xfId="1718" xr:uid="{00000000-0005-0000-0000-00006E270000}"/>
    <cellStyle name="Moneda 3 2 6 2 2" xfId="1719" xr:uid="{00000000-0005-0000-0000-00006F270000}"/>
    <cellStyle name="Moneda 3 2 6 2 3" xfId="1720" xr:uid="{00000000-0005-0000-0000-000070270000}"/>
    <cellStyle name="Moneda 3 2 6 3" xfId="1721" xr:uid="{00000000-0005-0000-0000-000071270000}"/>
    <cellStyle name="Moneda 3 2 6 4" xfId="1722" xr:uid="{00000000-0005-0000-0000-000072270000}"/>
    <cellStyle name="Moneda 3 2 7" xfId="1723" xr:uid="{00000000-0005-0000-0000-000073270000}"/>
    <cellStyle name="Moneda 3 2 7 2" xfId="1724" xr:uid="{00000000-0005-0000-0000-000074270000}"/>
    <cellStyle name="Moneda 3 2 7 2 2" xfId="1725" xr:uid="{00000000-0005-0000-0000-000075270000}"/>
    <cellStyle name="Moneda 3 2 7 3" xfId="1726" xr:uid="{00000000-0005-0000-0000-000076270000}"/>
    <cellStyle name="Moneda 3 2 7 3 2" xfId="1727" xr:uid="{00000000-0005-0000-0000-000077270000}"/>
    <cellStyle name="Moneda 3 2 7 4" xfId="1728" xr:uid="{00000000-0005-0000-0000-000078270000}"/>
    <cellStyle name="Moneda 3 2 7 4 2" xfId="1729" xr:uid="{00000000-0005-0000-0000-000079270000}"/>
    <cellStyle name="Moneda 3 2 7 5" xfId="1730" xr:uid="{00000000-0005-0000-0000-00007A270000}"/>
    <cellStyle name="Moneda 3 2 8" xfId="1731" xr:uid="{00000000-0005-0000-0000-00007B270000}"/>
    <cellStyle name="Moneda 3 2 8 2" xfId="1732" xr:uid="{00000000-0005-0000-0000-00007C270000}"/>
    <cellStyle name="Moneda 3 2 8 3" xfId="1733" xr:uid="{00000000-0005-0000-0000-00007D270000}"/>
    <cellStyle name="Moneda 3 2 9" xfId="1734" xr:uid="{00000000-0005-0000-0000-00007E270000}"/>
    <cellStyle name="Moneda 3 2 9 2" xfId="1735" xr:uid="{00000000-0005-0000-0000-00007F270000}"/>
    <cellStyle name="Moneda 3 3" xfId="1736" xr:uid="{00000000-0005-0000-0000-000080270000}"/>
    <cellStyle name="Moneda 3 3 2" xfId="1737" xr:uid="{00000000-0005-0000-0000-000081270000}"/>
    <cellStyle name="Moneda 3 3 2 2" xfId="1738" xr:uid="{00000000-0005-0000-0000-000082270000}"/>
    <cellStyle name="Moneda 3 3 2 2 2" xfId="1739" xr:uid="{00000000-0005-0000-0000-000083270000}"/>
    <cellStyle name="Moneda 3 3 2 2 2 2" xfId="1740" xr:uid="{00000000-0005-0000-0000-000084270000}"/>
    <cellStyle name="Moneda 3 3 2 2 3" xfId="1741" xr:uid="{00000000-0005-0000-0000-000085270000}"/>
    <cellStyle name="Moneda 3 3 2 2 3 2" xfId="1742" xr:uid="{00000000-0005-0000-0000-000086270000}"/>
    <cellStyle name="Moneda 3 3 2 2 4" xfId="1743" xr:uid="{00000000-0005-0000-0000-000087270000}"/>
    <cellStyle name="Moneda 3 3 2 2 4 2" xfId="1744" xr:uid="{00000000-0005-0000-0000-000088270000}"/>
    <cellStyle name="Moneda 3 3 2 2 5" xfId="1745" xr:uid="{00000000-0005-0000-0000-000089270000}"/>
    <cellStyle name="Moneda 3 3 2 3" xfId="1746" xr:uid="{00000000-0005-0000-0000-00008A270000}"/>
    <cellStyle name="Moneda 3 3 2 3 2" xfId="1747" xr:uid="{00000000-0005-0000-0000-00008B270000}"/>
    <cellStyle name="Moneda 3 3 2 4" xfId="1748" xr:uid="{00000000-0005-0000-0000-00008C270000}"/>
    <cellStyle name="Moneda 3 3 2 4 2" xfId="1749" xr:uid="{00000000-0005-0000-0000-00008D270000}"/>
    <cellStyle name="Moneda 3 3 2 5" xfId="1750" xr:uid="{00000000-0005-0000-0000-00008E270000}"/>
    <cellStyle name="Moneda 3 3 2 5 2" xfId="1751" xr:uid="{00000000-0005-0000-0000-00008F270000}"/>
    <cellStyle name="Moneda 3 3 2 6" xfId="1752" xr:uid="{00000000-0005-0000-0000-000090270000}"/>
    <cellStyle name="Moneda 3 3 2 7" xfId="1753" xr:uid="{00000000-0005-0000-0000-000091270000}"/>
    <cellStyle name="Moneda 3 3 3" xfId="1754" xr:uid="{00000000-0005-0000-0000-000092270000}"/>
    <cellStyle name="Moneda 3 3 3 2" xfId="1755" xr:uid="{00000000-0005-0000-0000-000093270000}"/>
    <cellStyle name="Moneda 3 3 3 2 2" xfId="1756" xr:uid="{00000000-0005-0000-0000-000094270000}"/>
    <cellStyle name="Moneda 3 3 3 3" xfId="1757" xr:uid="{00000000-0005-0000-0000-000095270000}"/>
    <cellStyle name="Moneda 3 3 3 3 2" xfId="1758" xr:uid="{00000000-0005-0000-0000-000096270000}"/>
    <cellStyle name="Moneda 3 3 3 4" xfId="1759" xr:uid="{00000000-0005-0000-0000-000097270000}"/>
    <cellStyle name="Moneda 3 3 3 4 2" xfId="1760" xr:uid="{00000000-0005-0000-0000-000098270000}"/>
    <cellStyle name="Moneda 3 3 3 5" xfId="1761" xr:uid="{00000000-0005-0000-0000-000099270000}"/>
    <cellStyle name="Moneda 3 3 4" xfId="1762" xr:uid="{00000000-0005-0000-0000-00009A270000}"/>
    <cellStyle name="Moneda 3 3 4 2" xfId="1763" xr:uid="{00000000-0005-0000-0000-00009B270000}"/>
    <cellStyle name="Moneda 3 3 5" xfId="1764" xr:uid="{00000000-0005-0000-0000-00009C270000}"/>
    <cellStyle name="Moneda 3 3 5 2" xfId="1765" xr:uid="{00000000-0005-0000-0000-00009D270000}"/>
    <cellStyle name="Moneda 3 3 6" xfId="1766" xr:uid="{00000000-0005-0000-0000-00009E270000}"/>
    <cellStyle name="Moneda 3 3 6 2" xfId="1767" xr:uid="{00000000-0005-0000-0000-00009F270000}"/>
    <cellStyle name="Moneda 3 3 7" xfId="1768" xr:uid="{00000000-0005-0000-0000-0000A0270000}"/>
    <cellStyle name="Moneda 3 3 8" xfId="1769" xr:uid="{00000000-0005-0000-0000-0000A1270000}"/>
    <cellStyle name="Moneda 3 4" xfId="1770" xr:uid="{00000000-0005-0000-0000-0000A2270000}"/>
    <cellStyle name="Moneda 3 4 2" xfId="1771" xr:uid="{00000000-0005-0000-0000-0000A3270000}"/>
    <cellStyle name="Moneda 3 4 2 2" xfId="1772" xr:uid="{00000000-0005-0000-0000-0000A4270000}"/>
    <cellStyle name="Moneda 3 4 2 2 2" xfId="1773" xr:uid="{00000000-0005-0000-0000-0000A5270000}"/>
    <cellStyle name="Moneda 3 4 2 2 2 2" xfId="1774" xr:uid="{00000000-0005-0000-0000-0000A6270000}"/>
    <cellStyle name="Moneda 3 4 2 2 3" xfId="1775" xr:uid="{00000000-0005-0000-0000-0000A7270000}"/>
    <cellStyle name="Moneda 3 4 2 2 3 2" xfId="1776" xr:uid="{00000000-0005-0000-0000-0000A8270000}"/>
    <cellStyle name="Moneda 3 4 2 2 4" xfId="1777" xr:uid="{00000000-0005-0000-0000-0000A9270000}"/>
    <cellStyle name="Moneda 3 4 2 2 4 2" xfId="1778" xr:uid="{00000000-0005-0000-0000-0000AA270000}"/>
    <cellStyle name="Moneda 3 4 2 2 5" xfId="1779" xr:uid="{00000000-0005-0000-0000-0000AB270000}"/>
    <cellStyle name="Moneda 3 4 2 3" xfId="1780" xr:uid="{00000000-0005-0000-0000-0000AC270000}"/>
    <cellStyle name="Moneda 3 4 2 3 2" xfId="1781" xr:uid="{00000000-0005-0000-0000-0000AD270000}"/>
    <cellStyle name="Moneda 3 4 2 4" xfId="1782" xr:uid="{00000000-0005-0000-0000-0000AE270000}"/>
    <cellStyle name="Moneda 3 4 2 4 2" xfId="1783" xr:uid="{00000000-0005-0000-0000-0000AF270000}"/>
    <cellStyle name="Moneda 3 4 2 5" xfId="1784" xr:uid="{00000000-0005-0000-0000-0000B0270000}"/>
    <cellStyle name="Moneda 3 4 2 5 2" xfId="1785" xr:uid="{00000000-0005-0000-0000-0000B1270000}"/>
    <cellStyle name="Moneda 3 4 2 6" xfId="1786" xr:uid="{00000000-0005-0000-0000-0000B2270000}"/>
    <cellStyle name="Moneda 3 4 3" xfId="1787" xr:uid="{00000000-0005-0000-0000-0000B3270000}"/>
    <cellStyle name="Moneda 3 4 3 2" xfId="1788" xr:uid="{00000000-0005-0000-0000-0000B4270000}"/>
    <cellStyle name="Moneda 3 4 3 2 2" xfId="1789" xr:uid="{00000000-0005-0000-0000-0000B5270000}"/>
    <cellStyle name="Moneda 3 4 3 3" xfId="1790" xr:uid="{00000000-0005-0000-0000-0000B6270000}"/>
    <cellStyle name="Moneda 3 4 3 3 2" xfId="1791" xr:uid="{00000000-0005-0000-0000-0000B7270000}"/>
    <cellStyle name="Moneda 3 4 3 4" xfId="1792" xr:uid="{00000000-0005-0000-0000-0000B8270000}"/>
    <cellStyle name="Moneda 3 4 3 4 2" xfId="1793" xr:uid="{00000000-0005-0000-0000-0000B9270000}"/>
    <cellStyle name="Moneda 3 4 3 5" xfId="1794" xr:uid="{00000000-0005-0000-0000-0000BA270000}"/>
    <cellStyle name="Moneda 3 4 4" xfId="1795" xr:uid="{00000000-0005-0000-0000-0000BB270000}"/>
    <cellStyle name="Moneda 3 4 4 2" xfId="1796" xr:uid="{00000000-0005-0000-0000-0000BC270000}"/>
    <cellStyle name="Moneda 3 4 5" xfId="1797" xr:uid="{00000000-0005-0000-0000-0000BD270000}"/>
    <cellStyle name="Moneda 3 4 5 2" xfId="1798" xr:uid="{00000000-0005-0000-0000-0000BE270000}"/>
    <cellStyle name="Moneda 3 4 6" xfId="1799" xr:uid="{00000000-0005-0000-0000-0000BF270000}"/>
    <cellStyle name="Moneda 3 4 6 2" xfId="1800" xr:uid="{00000000-0005-0000-0000-0000C0270000}"/>
    <cellStyle name="Moneda 3 4 7" xfId="1801" xr:uid="{00000000-0005-0000-0000-0000C1270000}"/>
    <cellStyle name="Moneda 3 5" xfId="1802" xr:uid="{00000000-0005-0000-0000-0000C2270000}"/>
    <cellStyle name="Moneda 3 5 10" xfId="3027" xr:uid="{00000000-0005-0000-0000-0000C3270000}"/>
    <cellStyle name="Moneda 3 5 10 2" xfId="3303" xr:uid="{00000000-0005-0000-0000-0000C4270000}"/>
    <cellStyle name="Moneda 3 5 10 2 2" xfId="3856" xr:uid="{00000000-0005-0000-0000-0000C5270000}"/>
    <cellStyle name="Moneda 3 5 10 2 2 2" xfId="4952" xr:uid="{00000000-0005-0000-0000-0000C6270000}"/>
    <cellStyle name="Moneda 3 5 10 2 2 2 2" xfId="7141" xr:uid="{00000000-0005-0000-0000-0000C7270000}"/>
    <cellStyle name="Moneda 3 5 10 2 2 2 2 2" xfId="11518" xr:uid="{00000000-0005-0000-0000-0000C8270000}"/>
    <cellStyle name="Moneda 3 5 10 2 2 2 2 2 2" xfId="20271" xr:uid="{F700FD9B-C16D-4573-BB16-39FC992A89A4}"/>
    <cellStyle name="Moneda 3 5 10 2 2 2 2 2 2 2" xfId="55281" xr:uid="{1D05EF63-08C4-4EE4-A85E-14589AC2C221}"/>
    <cellStyle name="Moneda 3 5 10 2 2 2 2 2 2 3" xfId="37776" xr:uid="{0E28B762-BD08-4E36-A62C-E75130CED790}"/>
    <cellStyle name="Moneda 3 5 10 2 2 2 2 2 3" xfId="46529" xr:uid="{97095693-83B5-4522-8D37-7AD35442FFA0}"/>
    <cellStyle name="Moneda 3 5 10 2 2 2 2 2 4" xfId="29024" xr:uid="{38801156-C026-4EC6-B9B1-24A0D4501EE4}"/>
    <cellStyle name="Moneda 3 5 10 2 2 2 2 3" xfId="15895" xr:uid="{D3C2FA90-0246-4FF8-999A-58BC3436E584}"/>
    <cellStyle name="Moneda 3 5 10 2 2 2 2 3 2" xfId="50905" xr:uid="{E485639E-34F9-4DF5-92FB-DA6A0772873F}"/>
    <cellStyle name="Moneda 3 5 10 2 2 2 2 3 3" xfId="33400" xr:uid="{635AF613-346A-49E4-AD94-9D570B6F3092}"/>
    <cellStyle name="Moneda 3 5 10 2 2 2 2 4" xfId="42153" xr:uid="{39E2A7BD-8A4A-45D6-9849-24845209FFCA}"/>
    <cellStyle name="Moneda 3 5 10 2 2 2 2 5" xfId="24648" xr:uid="{554A8EA0-4E9E-4C1E-8C80-20C82360FDA5}"/>
    <cellStyle name="Moneda 3 5 10 2 2 2 3" xfId="9330" xr:uid="{00000000-0005-0000-0000-0000C9270000}"/>
    <cellStyle name="Moneda 3 5 10 2 2 2 3 2" xfId="18083" xr:uid="{1DB07246-941F-46F2-AD8B-A0AF8B0DA500}"/>
    <cellStyle name="Moneda 3 5 10 2 2 2 3 2 2" xfId="53093" xr:uid="{27F72F93-5CA7-4751-8628-B221B0CED756}"/>
    <cellStyle name="Moneda 3 5 10 2 2 2 3 2 3" xfId="35588" xr:uid="{57814855-21C6-444E-966F-C0EE507AB01B}"/>
    <cellStyle name="Moneda 3 5 10 2 2 2 3 3" xfId="44341" xr:uid="{ABF115EB-3F37-4644-BA96-488ABEB9BEC1}"/>
    <cellStyle name="Moneda 3 5 10 2 2 2 3 4" xfId="26836" xr:uid="{700D4893-5266-410C-A078-2290EB305656}"/>
    <cellStyle name="Moneda 3 5 10 2 2 2 4" xfId="13707" xr:uid="{8B56BADB-5E89-4407-B1FA-D499D04C88C1}"/>
    <cellStyle name="Moneda 3 5 10 2 2 2 4 2" xfId="48717" xr:uid="{36520DAA-7B2C-4D10-BEF2-31D4949EC70B}"/>
    <cellStyle name="Moneda 3 5 10 2 2 2 4 3" xfId="31212" xr:uid="{73157BC2-C7C5-4BC7-B920-7B3334121FB0}"/>
    <cellStyle name="Moneda 3 5 10 2 2 2 5" xfId="39965" xr:uid="{49059D08-1284-4DDA-B0EA-9227211A2BBB}"/>
    <cellStyle name="Moneda 3 5 10 2 2 2 6" xfId="22460" xr:uid="{6E996620-639B-4679-9284-0BFE80193C6B}"/>
    <cellStyle name="Moneda 3 5 10 2 2 3" xfId="6047" xr:uid="{00000000-0005-0000-0000-0000CA270000}"/>
    <cellStyle name="Moneda 3 5 10 2 2 3 2" xfId="10424" xr:uid="{00000000-0005-0000-0000-0000CB270000}"/>
    <cellStyle name="Moneda 3 5 10 2 2 3 2 2" xfId="19177" xr:uid="{84D5E467-D78B-43CD-A207-A5AF6C29432A}"/>
    <cellStyle name="Moneda 3 5 10 2 2 3 2 2 2" xfId="54187" xr:uid="{84F325D3-1291-430F-8176-C7706C78923C}"/>
    <cellStyle name="Moneda 3 5 10 2 2 3 2 2 3" xfId="36682" xr:uid="{5C8F7834-AF68-4AE6-A448-9BBFAA3B13B6}"/>
    <cellStyle name="Moneda 3 5 10 2 2 3 2 3" xfId="45435" xr:uid="{3F6D49CC-BA54-4629-B853-C4AA07C8B5D7}"/>
    <cellStyle name="Moneda 3 5 10 2 2 3 2 4" xfId="27930" xr:uid="{B7478709-E5E2-40CB-BA06-487B8E1DB142}"/>
    <cellStyle name="Moneda 3 5 10 2 2 3 3" xfId="14801" xr:uid="{70C895CB-5530-462A-B23E-C257C7DDDE67}"/>
    <cellStyle name="Moneda 3 5 10 2 2 3 3 2" xfId="49811" xr:uid="{70F1E8AA-0AB3-43F6-B35F-27E11C234644}"/>
    <cellStyle name="Moneda 3 5 10 2 2 3 3 3" xfId="32306" xr:uid="{47552EBD-9C9C-43CF-83BC-B01C724D2B63}"/>
    <cellStyle name="Moneda 3 5 10 2 2 3 4" xfId="41059" xr:uid="{9A94661E-62CA-4CDB-8EC0-713F3B293564}"/>
    <cellStyle name="Moneda 3 5 10 2 2 3 5" xfId="23554" xr:uid="{C7316931-1C5D-4268-9B2B-A271A8C67E02}"/>
    <cellStyle name="Moneda 3 5 10 2 2 4" xfId="8236" xr:uid="{00000000-0005-0000-0000-0000CC270000}"/>
    <cellStyle name="Moneda 3 5 10 2 2 4 2" xfId="16989" xr:uid="{1F6CA267-FCCC-4E1D-8FB3-5C4DB92BBBCD}"/>
    <cellStyle name="Moneda 3 5 10 2 2 4 2 2" xfId="51999" xr:uid="{E9195B59-428A-470E-9A5C-78B9A4AE5DC6}"/>
    <cellStyle name="Moneda 3 5 10 2 2 4 2 3" xfId="34494" xr:uid="{2B9DF7AB-036E-4040-9481-704050A05A19}"/>
    <cellStyle name="Moneda 3 5 10 2 2 4 3" xfId="43247" xr:uid="{01F54EEC-980F-416C-A75D-D7D26DDE25D5}"/>
    <cellStyle name="Moneda 3 5 10 2 2 4 4" xfId="25742" xr:uid="{1C949D16-6D13-4F8C-82BF-91CA63427425}"/>
    <cellStyle name="Moneda 3 5 10 2 2 5" xfId="12613" xr:uid="{C69E6574-BF5C-4806-89A3-23DBE158BBD5}"/>
    <cellStyle name="Moneda 3 5 10 2 2 5 2" xfId="47623" xr:uid="{40FA7E16-687B-4BFD-A1C2-D5B7074D2799}"/>
    <cellStyle name="Moneda 3 5 10 2 2 5 3" xfId="30118" xr:uid="{B7D0DF01-ACE4-4367-9333-A76850C826B6}"/>
    <cellStyle name="Moneda 3 5 10 2 2 6" xfId="38871" xr:uid="{3C564BD4-8F86-4B1E-9E97-A77438A3520E}"/>
    <cellStyle name="Moneda 3 5 10 2 2 7" xfId="21366" xr:uid="{7116CA65-3DF4-49E6-BF93-41710F2F1257}"/>
    <cellStyle name="Moneda 3 5 10 2 3" xfId="4404" xr:uid="{00000000-0005-0000-0000-0000CD270000}"/>
    <cellStyle name="Moneda 3 5 10 2 3 2" xfId="6593" xr:uid="{00000000-0005-0000-0000-0000CE270000}"/>
    <cellStyle name="Moneda 3 5 10 2 3 2 2" xfId="10970" xr:uid="{00000000-0005-0000-0000-0000CF270000}"/>
    <cellStyle name="Moneda 3 5 10 2 3 2 2 2" xfId="19723" xr:uid="{E388382A-C007-47CF-B478-818C7A05F4CC}"/>
    <cellStyle name="Moneda 3 5 10 2 3 2 2 2 2" xfId="54733" xr:uid="{20694DEC-67CB-4FA2-BABD-5A310EF4685D}"/>
    <cellStyle name="Moneda 3 5 10 2 3 2 2 2 3" xfId="37228" xr:uid="{35A3378F-C4E4-4DEA-B68D-E347654E91C2}"/>
    <cellStyle name="Moneda 3 5 10 2 3 2 2 3" xfId="45981" xr:uid="{DCEEE6D1-E0B0-47EA-9D95-65B1EB8CAA81}"/>
    <cellStyle name="Moneda 3 5 10 2 3 2 2 4" xfId="28476" xr:uid="{7AEA752C-4CD9-47D7-8A54-8B263A997A44}"/>
    <cellStyle name="Moneda 3 5 10 2 3 2 3" xfId="15347" xr:uid="{7FDD3ACA-34DD-4885-9E43-66252CBC18D2}"/>
    <cellStyle name="Moneda 3 5 10 2 3 2 3 2" xfId="50357" xr:uid="{B7052051-A77A-4EE8-BE05-1F61C771BE67}"/>
    <cellStyle name="Moneda 3 5 10 2 3 2 3 3" xfId="32852" xr:uid="{AB636A8F-F344-4F07-A642-9C94F5F01D06}"/>
    <cellStyle name="Moneda 3 5 10 2 3 2 4" xfId="41605" xr:uid="{2AE1AB4A-9C27-456C-9F14-ED17881706C6}"/>
    <cellStyle name="Moneda 3 5 10 2 3 2 5" xfId="24100" xr:uid="{0CDC5945-66D6-415A-84E9-C8DB0F91DC34}"/>
    <cellStyle name="Moneda 3 5 10 2 3 3" xfId="8782" xr:uid="{00000000-0005-0000-0000-0000D0270000}"/>
    <cellStyle name="Moneda 3 5 10 2 3 3 2" xfId="17535" xr:uid="{5CAA3152-D4B6-46E7-92CD-44D5000C610B}"/>
    <cellStyle name="Moneda 3 5 10 2 3 3 2 2" xfId="52545" xr:uid="{C84D4780-8F23-4BF5-BC90-95A2D74C6796}"/>
    <cellStyle name="Moneda 3 5 10 2 3 3 2 3" xfId="35040" xr:uid="{DB28703C-19A1-4035-B95A-76389EF320D6}"/>
    <cellStyle name="Moneda 3 5 10 2 3 3 3" xfId="43793" xr:uid="{7C41B1F1-0734-4253-8D5C-970364082591}"/>
    <cellStyle name="Moneda 3 5 10 2 3 3 4" xfId="26288" xr:uid="{35ADCD8D-3C62-4CE4-8FBD-B6BBF385B04C}"/>
    <cellStyle name="Moneda 3 5 10 2 3 4" xfId="13159" xr:uid="{EABC9388-0B0A-4637-A647-5A76DD7590AA}"/>
    <cellStyle name="Moneda 3 5 10 2 3 4 2" xfId="48169" xr:uid="{E466B260-9982-454A-82C2-E99B8564FB76}"/>
    <cellStyle name="Moneda 3 5 10 2 3 4 3" xfId="30664" xr:uid="{4B464A19-5721-4F1F-A6E6-2ED52A8FBDB9}"/>
    <cellStyle name="Moneda 3 5 10 2 3 5" xfId="39417" xr:uid="{9A9561FB-6152-4313-8A21-D9A70CF5AC2E}"/>
    <cellStyle name="Moneda 3 5 10 2 3 6" xfId="21912" xr:uid="{AF5BFA0F-A8FC-4066-8868-EFA4FD9781F3}"/>
    <cellStyle name="Moneda 3 5 10 2 4" xfId="5499" xr:uid="{00000000-0005-0000-0000-0000D1270000}"/>
    <cellStyle name="Moneda 3 5 10 2 4 2" xfId="9876" xr:uid="{00000000-0005-0000-0000-0000D2270000}"/>
    <cellStyle name="Moneda 3 5 10 2 4 2 2" xfId="18629" xr:uid="{C34C4C76-97DB-4674-A076-2DA809292D19}"/>
    <cellStyle name="Moneda 3 5 10 2 4 2 2 2" xfId="53639" xr:uid="{643C4151-C72E-4529-8A1C-CF4925F8D3A1}"/>
    <cellStyle name="Moneda 3 5 10 2 4 2 2 3" xfId="36134" xr:uid="{5CA4D2CF-CEAE-4A46-A75E-0B42C89DB757}"/>
    <cellStyle name="Moneda 3 5 10 2 4 2 3" xfId="44887" xr:uid="{B57A7CA9-03B3-4DEA-BB08-4EB1DE5E7D11}"/>
    <cellStyle name="Moneda 3 5 10 2 4 2 4" xfId="27382" xr:uid="{287D9972-A0EF-4112-9FA5-24937E6C8B29}"/>
    <cellStyle name="Moneda 3 5 10 2 4 3" xfId="14253" xr:uid="{CACBB062-4596-4E32-9144-ECA895361B37}"/>
    <cellStyle name="Moneda 3 5 10 2 4 3 2" xfId="49263" xr:uid="{28D39DA3-46C5-4E72-90CA-44491486EF07}"/>
    <cellStyle name="Moneda 3 5 10 2 4 3 3" xfId="31758" xr:uid="{24F4995F-38D3-488C-8DAC-B916416EBDB5}"/>
    <cellStyle name="Moneda 3 5 10 2 4 4" xfId="40511" xr:uid="{BD835EC2-2D6B-472F-8018-A8105E2A1792}"/>
    <cellStyle name="Moneda 3 5 10 2 4 5" xfId="23006" xr:uid="{6F572495-4732-474B-B4AA-53D6A60F9CFE}"/>
    <cellStyle name="Moneda 3 5 10 2 5" xfId="7688" xr:uid="{00000000-0005-0000-0000-0000D3270000}"/>
    <cellStyle name="Moneda 3 5 10 2 5 2" xfId="16441" xr:uid="{8776A0CE-EFCB-4370-A670-DAA70F2E2C11}"/>
    <cellStyle name="Moneda 3 5 10 2 5 2 2" xfId="51451" xr:uid="{4EDC3217-AC64-4411-864A-A56640611D3D}"/>
    <cellStyle name="Moneda 3 5 10 2 5 2 3" xfId="33946" xr:uid="{57F7FCFA-ACE3-4F85-AE29-2BB8DFC3668C}"/>
    <cellStyle name="Moneda 3 5 10 2 5 3" xfId="42699" xr:uid="{B2309575-ECC5-4963-ACA4-943554B86383}"/>
    <cellStyle name="Moneda 3 5 10 2 5 4" xfId="25194" xr:uid="{52DDFA63-8A08-40B0-A410-DA1E86C64333}"/>
    <cellStyle name="Moneda 3 5 10 2 6" xfId="12065" xr:uid="{AF913082-1F2A-4FB6-BE30-3F5A8180B238}"/>
    <cellStyle name="Moneda 3 5 10 2 6 2" xfId="47075" xr:uid="{5B1F40DC-2990-42FA-B629-457F2A8A5BA9}"/>
    <cellStyle name="Moneda 3 5 10 2 6 3" xfId="29570" xr:uid="{EC7FE10A-8DEF-49F1-831D-C78ADD736FA9}"/>
    <cellStyle name="Moneda 3 5 10 2 7" xfId="38323" xr:uid="{1BA87670-1945-4FA9-9C5E-153B315C88C7}"/>
    <cellStyle name="Moneda 3 5 10 2 8" xfId="20818" xr:uid="{08877B05-A5BF-495D-8434-D875547F1AC0}"/>
    <cellStyle name="Moneda 3 5 10 3" xfId="3582" xr:uid="{00000000-0005-0000-0000-0000D4270000}"/>
    <cellStyle name="Moneda 3 5 10 3 2" xfId="4678" xr:uid="{00000000-0005-0000-0000-0000D5270000}"/>
    <cellStyle name="Moneda 3 5 10 3 2 2" xfId="6867" xr:uid="{00000000-0005-0000-0000-0000D6270000}"/>
    <cellStyle name="Moneda 3 5 10 3 2 2 2" xfId="11244" xr:uid="{00000000-0005-0000-0000-0000D7270000}"/>
    <cellStyle name="Moneda 3 5 10 3 2 2 2 2" xfId="19997" xr:uid="{1B439B20-E115-44EC-8B61-DFEEAFF1CA59}"/>
    <cellStyle name="Moneda 3 5 10 3 2 2 2 2 2" xfId="55007" xr:uid="{B4F88E6D-8B21-4E16-A0EF-3B48CC7292AC}"/>
    <cellStyle name="Moneda 3 5 10 3 2 2 2 2 3" xfId="37502" xr:uid="{0FD3EC48-2A8A-4523-BA72-4812B30A49E9}"/>
    <cellStyle name="Moneda 3 5 10 3 2 2 2 3" xfId="46255" xr:uid="{9E20857A-738C-4821-B453-D3B1F0399D46}"/>
    <cellStyle name="Moneda 3 5 10 3 2 2 2 4" xfId="28750" xr:uid="{2AD7FD3A-5ECF-4081-BD3B-A7DD2C939048}"/>
    <cellStyle name="Moneda 3 5 10 3 2 2 3" xfId="15621" xr:uid="{7340C8E7-9D9B-4D75-BF56-60AAFA376A6C}"/>
    <cellStyle name="Moneda 3 5 10 3 2 2 3 2" xfId="50631" xr:uid="{6FFE9788-9ECE-4A2F-8E7B-B753C3E3ECCB}"/>
    <cellStyle name="Moneda 3 5 10 3 2 2 3 3" xfId="33126" xr:uid="{E61F26C0-9899-4BCF-867F-D81CD81511E2}"/>
    <cellStyle name="Moneda 3 5 10 3 2 2 4" xfId="41879" xr:uid="{4686850B-0E10-40BA-B851-30FFBA0EB5DB}"/>
    <cellStyle name="Moneda 3 5 10 3 2 2 5" xfId="24374" xr:uid="{B309D829-96FF-4787-8F1B-38AF1F85B536}"/>
    <cellStyle name="Moneda 3 5 10 3 2 3" xfId="9056" xr:uid="{00000000-0005-0000-0000-0000D8270000}"/>
    <cellStyle name="Moneda 3 5 10 3 2 3 2" xfId="17809" xr:uid="{211286A3-DA47-4F10-91CD-AF04DB584049}"/>
    <cellStyle name="Moneda 3 5 10 3 2 3 2 2" xfId="52819" xr:uid="{3AE9BC62-21B9-45B6-B998-6A1A106EA198}"/>
    <cellStyle name="Moneda 3 5 10 3 2 3 2 3" xfId="35314" xr:uid="{B6DD941A-60C9-40BC-9384-2526EBD6B95E}"/>
    <cellStyle name="Moneda 3 5 10 3 2 3 3" xfId="44067" xr:uid="{9305F25C-1074-49D7-A446-AEF39FE5BC98}"/>
    <cellStyle name="Moneda 3 5 10 3 2 3 4" xfId="26562" xr:uid="{66DE47C8-ACD8-43CF-AA82-46AF3F4CAE36}"/>
    <cellStyle name="Moneda 3 5 10 3 2 4" xfId="13433" xr:uid="{CCDA2F91-F59D-4DFE-93DA-CD059DE6E1ED}"/>
    <cellStyle name="Moneda 3 5 10 3 2 4 2" xfId="48443" xr:uid="{401BFE46-CC7E-4CAF-884F-5AF15A778A21}"/>
    <cellStyle name="Moneda 3 5 10 3 2 4 3" xfId="30938" xr:uid="{578848FF-FE42-4069-9FFF-286B451B8506}"/>
    <cellStyle name="Moneda 3 5 10 3 2 5" xfId="39691" xr:uid="{D125ED1E-46A6-45F3-B2D6-32E1A85148D1}"/>
    <cellStyle name="Moneda 3 5 10 3 2 6" xfId="22186" xr:uid="{8680315E-BCE6-4EBE-A22E-8218B09927F5}"/>
    <cellStyle name="Moneda 3 5 10 3 3" xfId="5773" xr:uid="{00000000-0005-0000-0000-0000D9270000}"/>
    <cellStyle name="Moneda 3 5 10 3 3 2" xfId="10150" xr:uid="{00000000-0005-0000-0000-0000DA270000}"/>
    <cellStyle name="Moneda 3 5 10 3 3 2 2" xfId="18903" xr:uid="{54152FE5-9187-47B8-AE67-E244C8C1AFAA}"/>
    <cellStyle name="Moneda 3 5 10 3 3 2 2 2" xfId="53913" xr:uid="{FFC7A6F0-90F2-426F-8D27-CA73A56A0CDA}"/>
    <cellStyle name="Moneda 3 5 10 3 3 2 2 3" xfId="36408" xr:uid="{A17C3F46-A456-4451-834E-90C8910EFEF4}"/>
    <cellStyle name="Moneda 3 5 10 3 3 2 3" xfId="45161" xr:uid="{9719EDC1-D593-442F-8599-71CE44169CD8}"/>
    <cellStyle name="Moneda 3 5 10 3 3 2 4" xfId="27656" xr:uid="{B1282CE9-6CD5-4B18-8226-DCC4BF9D268B}"/>
    <cellStyle name="Moneda 3 5 10 3 3 3" xfId="14527" xr:uid="{3867923D-21F9-4754-9EF3-26EBA5B62783}"/>
    <cellStyle name="Moneda 3 5 10 3 3 3 2" xfId="49537" xr:uid="{3240B940-9F72-4AEA-97C7-B633DAF9F072}"/>
    <cellStyle name="Moneda 3 5 10 3 3 3 3" xfId="32032" xr:uid="{602550AA-CB62-4D8C-A3D2-141FC6EE9C1F}"/>
    <cellStyle name="Moneda 3 5 10 3 3 4" xfId="40785" xr:uid="{DB6DC4BE-1C35-4D29-B5C0-A27FC54B8D3C}"/>
    <cellStyle name="Moneda 3 5 10 3 3 5" xfId="23280" xr:uid="{80AA4226-74C0-40EF-AF94-99AFAAF68DA7}"/>
    <cellStyle name="Moneda 3 5 10 3 4" xfId="7962" xr:uid="{00000000-0005-0000-0000-0000DB270000}"/>
    <cellStyle name="Moneda 3 5 10 3 4 2" xfId="16715" xr:uid="{118FF855-94CD-49C2-B944-37C1AFC1CA84}"/>
    <cellStyle name="Moneda 3 5 10 3 4 2 2" xfId="51725" xr:uid="{9930A619-603F-45AA-8CE1-75324FDD80C2}"/>
    <cellStyle name="Moneda 3 5 10 3 4 2 3" xfId="34220" xr:uid="{DF00917D-0948-4CAC-A1C4-2389E18AD9FC}"/>
    <cellStyle name="Moneda 3 5 10 3 4 3" xfId="42973" xr:uid="{6D29DA4B-2B6E-48C9-ADE0-955038CD7B08}"/>
    <cellStyle name="Moneda 3 5 10 3 4 4" xfId="25468" xr:uid="{6B85243E-1A2B-456A-BE3C-75CE1F00BC6D}"/>
    <cellStyle name="Moneda 3 5 10 3 5" xfId="12339" xr:uid="{21BD85FF-179E-4780-8F13-F1118C1DA1BD}"/>
    <cellStyle name="Moneda 3 5 10 3 5 2" xfId="47349" xr:uid="{58F22B58-6D9E-482A-BBE5-5B04AD3B68E0}"/>
    <cellStyle name="Moneda 3 5 10 3 5 3" xfId="29844" xr:uid="{BA442E89-6E6B-43F4-B67D-055E76C6FE5A}"/>
    <cellStyle name="Moneda 3 5 10 3 6" xfId="38597" xr:uid="{115EEA3D-B29F-45F4-99EE-114DF374CFFB}"/>
    <cellStyle name="Moneda 3 5 10 3 7" xfId="21092" xr:uid="{F7FEA07C-DE2A-45DD-B36A-064E3D5D8368}"/>
    <cellStyle name="Moneda 3 5 10 4" xfId="4130" xr:uid="{00000000-0005-0000-0000-0000DC270000}"/>
    <cellStyle name="Moneda 3 5 10 4 2" xfId="6319" xr:uid="{00000000-0005-0000-0000-0000DD270000}"/>
    <cellStyle name="Moneda 3 5 10 4 2 2" xfId="10696" xr:uid="{00000000-0005-0000-0000-0000DE270000}"/>
    <cellStyle name="Moneda 3 5 10 4 2 2 2" xfId="19449" xr:uid="{E93E17D0-7CD5-41B6-9059-5961A5CAAE79}"/>
    <cellStyle name="Moneda 3 5 10 4 2 2 2 2" xfId="54459" xr:uid="{77A4EEF3-84BE-4B17-9879-EB9ACCE62904}"/>
    <cellStyle name="Moneda 3 5 10 4 2 2 2 3" xfId="36954" xr:uid="{1871D597-5715-4586-9755-A70A9DFAF423}"/>
    <cellStyle name="Moneda 3 5 10 4 2 2 3" xfId="45707" xr:uid="{13ED8D43-3C34-454F-9B7D-7BB7A8188FB7}"/>
    <cellStyle name="Moneda 3 5 10 4 2 2 4" xfId="28202" xr:uid="{6BF802BF-161C-4320-8398-772C10A26592}"/>
    <cellStyle name="Moneda 3 5 10 4 2 3" xfId="15073" xr:uid="{577DC5F9-7258-4187-9A59-ED198772D852}"/>
    <cellStyle name="Moneda 3 5 10 4 2 3 2" xfId="50083" xr:uid="{B0BA70D4-FF8F-49FA-A7E1-B74807A5DF72}"/>
    <cellStyle name="Moneda 3 5 10 4 2 3 3" xfId="32578" xr:uid="{276D9C64-0136-4844-B407-45946E52B3F2}"/>
    <cellStyle name="Moneda 3 5 10 4 2 4" xfId="41331" xr:uid="{1EF79D1B-FD80-4774-9515-1E13D2DABE0D}"/>
    <cellStyle name="Moneda 3 5 10 4 2 5" xfId="23826" xr:uid="{24E5D932-CB91-42D2-BF9A-FC1678FE885C}"/>
    <cellStyle name="Moneda 3 5 10 4 3" xfId="8508" xr:uid="{00000000-0005-0000-0000-0000DF270000}"/>
    <cellStyle name="Moneda 3 5 10 4 3 2" xfId="17261" xr:uid="{1C30DA14-7429-4053-ADEC-AAECB0A640B5}"/>
    <cellStyle name="Moneda 3 5 10 4 3 2 2" xfId="52271" xr:uid="{8002F371-8C2C-4E50-8405-082446D529B0}"/>
    <cellStyle name="Moneda 3 5 10 4 3 2 3" xfId="34766" xr:uid="{1FC13FED-5D8B-479F-A873-335A95F2713A}"/>
    <cellStyle name="Moneda 3 5 10 4 3 3" xfId="43519" xr:uid="{6F806FAD-42D1-49A9-8790-A655D6246B98}"/>
    <cellStyle name="Moneda 3 5 10 4 3 4" xfId="26014" xr:uid="{3DE0EB43-8647-4CE5-A844-6789F5893695}"/>
    <cellStyle name="Moneda 3 5 10 4 4" xfId="12885" xr:uid="{5C7749D1-5998-4499-BBD5-C5EEF3C8CFDB}"/>
    <cellStyle name="Moneda 3 5 10 4 4 2" xfId="47895" xr:uid="{2161DBB6-2AB3-4CF5-8B1A-ECD51F0ABC2A}"/>
    <cellStyle name="Moneda 3 5 10 4 4 3" xfId="30390" xr:uid="{91A19901-E005-421C-A1E6-7909C72AC4A4}"/>
    <cellStyle name="Moneda 3 5 10 4 5" xfId="39143" xr:uid="{E1C50CC0-5186-43DB-8C3B-9B847F0AD8A2}"/>
    <cellStyle name="Moneda 3 5 10 4 6" xfId="21638" xr:uid="{B4FD0093-7C32-4919-9178-B2FCF3E7E935}"/>
    <cellStyle name="Moneda 3 5 10 5" xfId="5225" xr:uid="{00000000-0005-0000-0000-0000E0270000}"/>
    <cellStyle name="Moneda 3 5 10 5 2" xfId="9602" xr:uid="{00000000-0005-0000-0000-0000E1270000}"/>
    <cellStyle name="Moneda 3 5 10 5 2 2" xfId="18355" xr:uid="{F4B4EAF2-F65B-45CE-842D-C64CEBE2E041}"/>
    <cellStyle name="Moneda 3 5 10 5 2 2 2" xfId="53365" xr:uid="{A1B4555A-DC52-4F29-8CBB-AB5C535F9FB7}"/>
    <cellStyle name="Moneda 3 5 10 5 2 2 3" xfId="35860" xr:uid="{70A213C4-BFE6-400A-863E-212FCB69D9C1}"/>
    <cellStyle name="Moneda 3 5 10 5 2 3" xfId="44613" xr:uid="{77C84144-42E8-4AFB-BBB6-6A35600E977D}"/>
    <cellStyle name="Moneda 3 5 10 5 2 4" xfId="27108" xr:uid="{5FBA7E07-3179-4A6A-93BE-93A461317846}"/>
    <cellStyle name="Moneda 3 5 10 5 3" xfId="13979" xr:uid="{46BAEC21-2209-4A59-9201-F71C21E1FB9A}"/>
    <cellStyle name="Moneda 3 5 10 5 3 2" xfId="48989" xr:uid="{FCFC79A4-38E6-4262-A84C-9A38912BC568}"/>
    <cellStyle name="Moneda 3 5 10 5 3 3" xfId="31484" xr:uid="{09DBD450-FE89-4485-A34E-F1616B8A1A56}"/>
    <cellStyle name="Moneda 3 5 10 5 4" xfId="40237" xr:uid="{138AA05F-F905-47D6-8DB7-44830B5262FA}"/>
    <cellStyle name="Moneda 3 5 10 5 5" xfId="22732" xr:uid="{0D707D66-DB1E-4D7D-8036-23473A25EFAE}"/>
    <cellStyle name="Moneda 3 5 10 6" xfId="7414" xr:uid="{00000000-0005-0000-0000-0000E2270000}"/>
    <cellStyle name="Moneda 3 5 10 6 2" xfId="16167" xr:uid="{69D3A752-BBE4-4742-8F50-82C85B07BEB8}"/>
    <cellStyle name="Moneda 3 5 10 6 2 2" xfId="51177" xr:uid="{A7B5A94E-92C5-473B-8A8D-135AE1BBC23D}"/>
    <cellStyle name="Moneda 3 5 10 6 2 3" xfId="33672" xr:uid="{61B05EF3-1DC6-4F77-BDD8-244E7793927B}"/>
    <cellStyle name="Moneda 3 5 10 6 3" xfId="42425" xr:uid="{5A4DCDA2-8F00-48F7-8FB1-70E47FBB8ADA}"/>
    <cellStyle name="Moneda 3 5 10 6 4" xfId="24920" xr:uid="{942C9C9F-ED2F-4CEE-BFFA-5C3AA7F069F8}"/>
    <cellStyle name="Moneda 3 5 10 7" xfId="11791" xr:uid="{E87CB938-1342-42C2-A087-5679D057CD5A}"/>
    <cellStyle name="Moneda 3 5 10 7 2" xfId="46801" xr:uid="{6522D0E9-DDE0-4D9F-B03D-7A5CE79BD708}"/>
    <cellStyle name="Moneda 3 5 10 7 3" xfId="29296" xr:uid="{743F39A3-A51E-4E60-A0EB-F22805561E5A}"/>
    <cellStyle name="Moneda 3 5 10 8" xfId="38049" xr:uid="{41D19FCF-6EA7-4A35-9D81-757B92772AAE}"/>
    <cellStyle name="Moneda 3 5 10 9" xfId="20544" xr:uid="{3C1FACFA-26EA-499C-93AA-F16F260BF9CF}"/>
    <cellStyle name="Moneda 3 5 11" xfId="2914" xr:uid="{00000000-0005-0000-0000-0000E3270000}"/>
    <cellStyle name="Moneda 3 5 11 2" xfId="3193" xr:uid="{00000000-0005-0000-0000-0000E4270000}"/>
    <cellStyle name="Moneda 3 5 11 2 2" xfId="3746" xr:uid="{00000000-0005-0000-0000-0000E5270000}"/>
    <cellStyle name="Moneda 3 5 11 2 2 2" xfId="4842" xr:uid="{00000000-0005-0000-0000-0000E6270000}"/>
    <cellStyle name="Moneda 3 5 11 2 2 2 2" xfId="7031" xr:uid="{00000000-0005-0000-0000-0000E7270000}"/>
    <cellStyle name="Moneda 3 5 11 2 2 2 2 2" xfId="11408" xr:uid="{00000000-0005-0000-0000-0000E8270000}"/>
    <cellStyle name="Moneda 3 5 11 2 2 2 2 2 2" xfId="20161" xr:uid="{88A4CAFE-FF60-40F1-BD29-2BBA5FFA4230}"/>
    <cellStyle name="Moneda 3 5 11 2 2 2 2 2 2 2" xfId="55171" xr:uid="{5C535137-B2AE-47BA-85D3-9DFEC8DB21C8}"/>
    <cellStyle name="Moneda 3 5 11 2 2 2 2 2 2 3" xfId="37666" xr:uid="{080CFC40-B434-473D-97FE-F07E3B160832}"/>
    <cellStyle name="Moneda 3 5 11 2 2 2 2 2 3" xfId="46419" xr:uid="{FC93E929-230F-43BB-9A2D-5F941CC1C4AA}"/>
    <cellStyle name="Moneda 3 5 11 2 2 2 2 2 4" xfId="28914" xr:uid="{A30B0FEC-989E-46F5-8D95-B8219A882916}"/>
    <cellStyle name="Moneda 3 5 11 2 2 2 2 3" xfId="15785" xr:uid="{C195425E-77EA-46B2-910E-956921DE6406}"/>
    <cellStyle name="Moneda 3 5 11 2 2 2 2 3 2" xfId="50795" xr:uid="{C021F6FC-2CBD-446B-9976-83AA4757E2B6}"/>
    <cellStyle name="Moneda 3 5 11 2 2 2 2 3 3" xfId="33290" xr:uid="{4B21F36D-9115-462A-B725-E9330C2B69C7}"/>
    <cellStyle name="Moneda 3 5 11 2 2 2 2 4" xfId="42043" xr:uid="{3457217E-1509-4E31-B02C-F577A01F612E}"/>
    <cellStyle name="Moneda 3 5 11 2 2 2 2 5" xfId="24538" xr:uid="{757A2738-5694-41C0-9A8C-E5F510069203}"/>
    <cellStyle name="Moneda 3 5 11 2 2 2 3" xfId="9220" xr:uid="{00000000-0005-0000-0000-0000E9270000}"/>
    <cellStyle name="Moneda 3 5 11 2 2 2 3 2" xfId="17973" xr:uid="{60A0816B-BD69-4BB1-8843-7C52C80C95DA}"/>
    <cellStyle name="Moneda 3 5 11 2 2 2 3 2 2" xfId="52983" xr:uid="{AE60DF9A-F16C-42DE-8BDC-8D7A8B97B28D}"/>
    <cellStyle name="Moneda 3 5 11 2 2 2 3 2 3" xfId="35478" xr:uid="{19D80B32-76A0-4BD9-8B5C-262729DD8801}"/>
    <cellStyle name="Moneda 3 5 11 2 2 2 3 3" xfId="44231" xr:uid="{F1017592-AD57-439A-BA20-B46F359EB06F}"/>
    <cellStyle name="Moneda 3 5 11 2 2 2 3 4" xfId="26726" xr:uid="{B6938EB5-E14B-4D50-8ECF-B1DDFA747E56}"/>
    <cellStyle name="Moneda 3 5 11 2 2 2 4" xfId="13597" xr:uid="{861B85B6-0927-4DEB-9740-82E1B5595B75}"/>
    <cellStyle name="Moneda 3 5 11 2 2 2 4 2" xfId="48607" xr:uid="{6D9EA0A0-C058-4B75-9687-33EF9F0E4AEF}"/>
    <cellStyle name="Moneda 3 5 11 2 2 2 4 3" xfId="31102" xr:uid="{914FA7AC-A411-4BBA-8CFE-931959B721D5}"/>
    <cellStyle name="Moneda 3 5 11 2 2 2 5" xfId="39855" xr:uid="{15AB7192-BBEB-45FA-988A-9C14B51BDC97}"/>
    <cellStyle name="Moneda 3 5 11 2 2 2 6" xfId="22350" xr:uid="{C83F36CF-8067-446F-B027-781EA48BC617}"/>
    <cellStyle name="Moneda 3 5 11 2 2 3" xfId="5937" xr:uid="{00000000-0005-0000-0000-0000EA270000}"/>
    <cellStyle name="Moneda 3 5 11 2 2 3 2" xfId="10314" xr:uid="{00000000-0005-0000-0000-0000EB270000}"/>
    <cellStyle name="Moneda 3 5 11 2 2 3 2 2" xfId="19067" xr:uid="{6C399FAB-8292-4020-B4BF-39CF752ECE9E}"/>
    <cellStyle name="Moneda 3 5 11 2 2 3 2 2 2" xfId="54077" xr:uid="{41555FED-6531-4F9C-9D25-731E1578BE45}"/>
    <cellStyle name="Moneda 3 5 11 2 2 3 2 2 3" xfId="36572" xr:uid="{D6C486F6-34E2-4DFF-BA40-28380FC73761}"/>
    <cellStyle name="Moneda 3 5 11 2 2 3 2 3" xfId="45325" xr:uid="{57D74072-F10B-4714-907A-6452D5B6AA6C}"/>
    <cellStyle name="Moneda 3 5 11 2 2 3 2 4" xfId="27820" xr:uid="{4D68EFA9-CF9C-43B4-B604-6ADFA910B9A1}"/>
    <cellStyle name="Moneda 3 5 11 2 2 3 3" xfId="14691" xr:uid="{7FEE52A2-9D4C-4BAA-84BC-7F6ECB9D09BA}"/>
    <cellStyle name="Moneda 3 5 11 2 2 3 3 2" xfId="49701" xr:uid="{AEDDCA79-C4A2-47CB-A931-71BB613CE9AA}"/>
    <cellStyle name="Moneda 3 5 11 2 2 3 3 3" xfId="32196" xr:uid="{F89DFD4B-0CCE-498F-87DC-295AD765BE56}"/>
    <cellStyle name="Moneda 3 5 11 2 2 3 4" xfId="40949" xr:uid="{3B559688-03F4-427F-BB32-BF7DC99AACA3}"/>
    <cellStyle name="Moneda 3 5 11 2 2 3 5" xfId="23444" xr:uid="{BB45AD38-4DFD-49EE-9AE3-EE020F75BB84}"/>
    <cellStyle name="Moneda 3 5 11 2 2 4" xfId="8126" xr:uid="{00000000-0005-0000-0000-0000EC270000}"/>
    <cellStyle name="Moneda 3 5 11 2 2 4 2" xfId="16879" xr:uid="{B9148A6F-F96F-462F-96F2-BD01F912FE54}"/>
    <cellStyle name="Moneda 3 5 11 2 2 4 2 2" xfId="51889" xr:uid="{5AB161C0-800B-4D5D-A30F-6D3A8EFD2F66}"/>
    <cellStyle name="Moneda 3 5 11 2 2 4 2 3" xfId="34384" xr:uid="{3B823131-6441-4094-94AE-FB0D013DC51C}"/>
    <cellStyle name="Moneda 3 5 11 2 2 4 3" xfId="43137" xr:uid="{001964B0-60D1-4FC7-8F83-81E71D07B01C}"/>
    <cellStyle name="Moneda 3 5 11 2 2 4 4" xfId="25632" xr:uid="{BC56F3E8-901B-4A92-9103-7659950553ED}"/>
    <cellStyle name="Moneda 3 5 11 2 2 5" xfId="12503" xr:uid="{B69841A5-3DF0-4078-8603-D976E39F072B}"/>
    <cellStyle name="Moneda 3 5 11 2 2 5 2" xfId="47513" xr:uid="{F93214BD-93C2-425D-BD45-D692FDEDD2AB}"/>
    <cellStyle name="Moneda 3 5 11 2 2 5 3" xfId="30008" xr:uid="{5BC03BA9-5BB5-42AA-8DA1-DFC3DEF410F0}"/>
    <cellStyle name="Moneda 3 5 11 2 2 6" xfId="38761" xr:uid="{3450E830-3328-4403-8D88-4A11426E7B67}"/>
    <cellStyle name="Moneda 3 5 11 2 2 7" xfId="21256" xr:uid="{A1D06D98-91C9-475F-BDEF-834B02D85B1E}"/>
    <cellStyle name="Moneda 3 5 11 2 3" xfId="4294" xr:uid="{00000000-0005-0000-0000-0000ED270000}"/>
    <cellStyle name="Moneda 3 5 11 2 3 2" xfId="6483" xr:uid="{00000000-0005-0000-0000-0000EE270000}"/>
    <cellStyle name="Moneda 3 5 11 2 3 2 2" xfId="10860" xr:uid="{00000000-0005-0000-0000-0000EF270000}"/>
    <cellStyle name="Moneda 3 5 11 2 3 2 2 2" xfId="19613" xr:uid="{1E53A119-7D4F-48EC-AD7C-8B7D728C3CDC}"/>
    <cellStyle name="Moneda 3 5 11 2 3 2 2 2 2" xfId="54623" xr:uid="{86194FEA-1D87-4D70-AC02-FBFC7F161E99}"/>
    <cellStyle name="Moneda 3 5 11 2 3 2 2 2 3" xfId="37118" xr:uid="{08EF9F5D-E3C8-4180-864D-740ADD4D9D4D}"/>
    <cellStyle name="Moneda 3 5 11 2 3 2 2 3" xfId="45871" xr:uid="{9D53CDFC-C412-467A-A395-A1C4AFAB4888}"/>
    <cellStyle name="Moneda 3 5 11 2 3 2 2 4" xfId="28366" xr:uid="{5033283C-0C57-4B5C-9397-43C6CDBDF3B0}"/>
    <cellStyle name="Moneda 3 5 11 2 3 2 3" xfId="15237" xr:uid="{88DF3344-49EE-4923-8913-6344D3368424}"/>
    <cellStyle name="Moneda 3 5 11 2 3 2 3 2" xfId="50247" xr:uid="{1FE7420A-0C95-499D-9318-DA45426DCCB8}"/>
    <cellStyle name="Moneda 3 5 11 2 3 2 3 3" xfId="32742" xr:uid="{7A57FBD5-FD4F-43DD-BDFF-1CA0925B8D85}"/>
    <cellStyle name="Moneda 3 5 11 2 3 2 4" xfId="41495" xr:uid="{D0F0C593-C381-448A-9EA4-F017320D6EAD}"/>
    <cellStyle name="Moneda 3 5 11 2 3 2 5" xfId="23990" xr:uid="{93E58419-D2B5-44BB-A8EF-EE8612B063B3}"/>
    <cellStyle name="Moneda 3 5 11 2 3 3" xfId="8672" xr:uid="{00000000-0005-0000-0000-0000F0270000}"/>
    <cellStyle name="Moneda 3 5 11 2 3 3 2" xfId="17425" xr:uid="{A0BF5E9A-7AD2-475D-810F-0699433A99A4}"/>
    <cellStyle name="Moneda 3 5 11 2 3 3 2 2" xfId="52435" xr:uid="{A740A653-07E2-438E-8BAA-CFF29DA35FEF}"/>
    <cellStyle name="Moneda 3 5 11 2 3 3 2 3" xfId="34930" xr:uid="{C6D30F23-3980-42EF-BFCB-E076EF6F9B0D}"/>
    <cellStyle name="Moneda 3 5 11 2 3 3 3" xfId="43683" xr:uid="{BB490CE2-6BAE-4AF6-89EF-6D0FDFDDD372}"/>
    <cellStyle name="Moneda 3 5 11 2 3 3 4" xfId="26178" xr:uid="{2DCE630C-518D-4F50-8352-FE91C66FF7AD}"/>
    <cellStyle name="Moneda 3 5 11 2 3 4" xfId="13049" xr:uid="{ECEF69C7-2108-4BB0-B262-B5AF190F6336}"/>
    <cellStyle name="Moneda 3 5 11 2 3 4 2" xfId="48059" xr:uid="{94C00D5D-3069-4A3A-99F5-4C650E6941C6}"/>
    <cellStyle name="Moneda 3 5 11 2 3 4 3" xfId="30554" xr:uid="{A0400635-6AC3-4E64-B805-84D1017AE091}"/>
    <cellStyle name="Moneda 3 5 11 2 3 5" xfId="39307" xr:uid="{EE5A78AA-4DCB-4D08-AAA8-875DD09203FE}"/>
    <cellStyle name="Moneda 3 5 11 2 3 6" xfId="21802" xr:uid="{EFE25ACC-4B55-4CF4-9E1A-0E4592D11CC1}"/>
    <cellStyle name="Moneda 3 5 11 2 4" xfId="5389" xr:uid="{00000000-0005-0000-0000-0000F1270000}"/>
    <cellStyle name="Moneda 3 5 11 2 4 2" xfId="9766" xr:uid="{00000000-0005-0000-0000-0000F2270000}"/>
    <cellStyle name="Moneda 3 5 11 2 4 2 2" xfId="18519" xr:uid="{60459733-9A32-4B00-8D93-9C8B11B3103A}"/>
    <cellStyle name="Moneda 3 5 11 2 4 2 2 2" xfId="53529" xr:uid="{D789AB16-55DA-4B5F-9CA9-875678637B45}"/>
    <cellStyle name="Moneda 3 5 11 2 4 2 2 3" xfId="36024" xr:uid="{5D6F5C77-BF6D-4AA6-BB09-46D9DE5DD1FB}"/>
    <cellStyle name="Moneda 3 5 11 2 4 2 3" xfId="44777" xr:uid="{FA46DB14-CD8E-4AFD-AB47-1B016C695736}"/>
    <cellStyle name="Moneda 3 5 11 2 4 2 4" xfId="27272" xr:uid="{4C26AAF0-B8DA-44D8-9273-837CBE87739A}"/>
    <cellStyle name="Moneda 3 5 11 2 4 3" xfId="14143" xr:uid="{BABBF285-ED54-48CA-B598-78580352C4EF}"/>
    <cellStyle name="Moneda 3 5 11 2 4 3 2" xfId="49153" xr:uid="{70CB5714-E0D9-478E-AC47-E38E8AA55C29}"/>
    <cellStyle name="Moneda 3 5 11 2 4 3 3" xfId="31648" xr:uid="{00EE069F-ED67-4158-B476-EF7FA80EDA24}"/>
    <cellStyle name="Moneda 3 5 11 2 4 4" xfId="40401" xr:uid="{365443BB-2FF5-46EA-AB42-33E3A4B7AFD9}"/>
    <cellStyle name="Moneda 3 5 11 2 4 5" xfId="22896" xr:uid="{06D623E6-F86B-4E9D-8784-21C295ED1F15}"/>
    <cellStyle name="Moneda 3 5 11 2 5" xfId="7578" xr:uid="{00000000-0005-0000-0000-0000F3270000}"/>
    <cellStyle name="Moneda 3 5 11 2 5 2" xfId="16331" xr:uid="{437FB0F6-2B13-4A9B-B700-54D0B9414FE8}"/>
    <cellStyle name="Moneda 3 5 11 2 5 2 2" xfId="51341" xr:uid="{71C517DE-ADB1-4956-BCD4-63C5C4892665}"/>
    <cellStyle name="Moneda 3 5 11 2 5 2 3" xfId="33836" xr:uid="{1C03DDCE-D45B-41FA-A9DA-FD320D8921A6}"/>
    <cellStyle name="Moneda 3 5 11 2 5 3" xfId="42589" xr:uid="{7DEE7671-5277-43DA-9BC0-B383B575FBC1}"/>
    <cellStyle name="Moneda 3 5 11 2 5 4" xfId="25084" xr:uid="{CA862AF5-6CAC-49D6-8E9A-0E71EBD4183E}"/>
    <cellStyle name="Moneda 3 5 11 2 6" xfId="11955" xr:uid="{2B633081-A0DC-4A6C-B394-870E5F47372E}"/>
    <cellStyle name="Moneda 3 5 11 2 6 2" xfId="46965" xr:uid="{83912AD7-0ADC-4C07-9B8C-0A562FE3A797}"/>
    <cellStyle name="Moneda 3 5 11 2 6 3" xfId="29460" xr:uid="{BBDEF3CB-57A6-4355-A646-D9899965A192}"/>
    <cellStyle name="Moneda 3 5 11 2 7" xfId="38213" xr:uid="{29C4CA81-1D53-45C8-9E27-28BD408E56E4}"/>
    <cellStyle name="Moneda 3 5 11 2 8" xfId="20708" xr:uid="{3227570B-683F-441E-93FD-6022E3DCADF7}"/>
    <cellStyle name="Moneda 3 5 11 3" xfId="3472" xr:uid="{00000000-0005-0000-0000-0000F4270000}"/>
    <cellStyle name="Moneda 3 5 11 3 2" xfId="4568" xr:uid="{00000000-0005-0000-0000-0000F5270000}"/>
    <cellStyle name="Moneda 3 5 11 3 2 2" xfId="6757" xr:uid="{00000000-0005-0000-0000-0000F6270000}"/>
    <cellStyle name="Moneda 3 5 11 3 2 2 2" xfId="11134" xr:uid="{00000000-0005-0000-0000-0000F7270000}"/>
    <cellStyle name="Moneda 3 5 11 3 2 2 2 2" xfId="19887" xr:uid="{DF3E57D3-99ED-46B9-B1B7-C6FB66ACA508}"/>
    <cellStyle name="Moneda 3 5 11 3 2 2 2 2 2" xfId="54897" xr:uid="{89A378F0-40FB-4E3F-A462-6BCAA7661421}"/>
    <cellStyle name="Moneda 3 5 11 3 2 2 2 2 3" xfId="37392" xr:uid="{D792991E-C5FF-40D9-A572-33761D732C76}"/>
    <cellStyle name="Moneda 3 5 11 3 2 2 2 3" xfId="46145" xr:uid="{47B6651A-5FBC-4F83-AF41-B845AC8BF24C}"/>
    <cellStyle name="Moneda 3 5 11 3 2 2 2 4" xfId="28640" xr:uid="{B49B13C6-2DB4-4B2A-A54F-3CB79748777F}"/>
    <cellStyle name="Moneda 3 5 11 3 2 2 3" xfId="15511" xr:uid="{5D2B57A9-FF31-4066-B724-D7EEDD0D5283}"/>
    <cellStyle name="Moneda 3 5 11 3 2 2 3 2" xfId="50521" xr:uid="{A9EA7BF6-2D1E-47DD-8379-5460E826AD33}"/>
    <cellStyle name="Moneda 3 5 11 3 2 2 3 3" xfId="33016" xr:uid="{053858EB-E45E-4225-A5E7-C9BB7873A3BC}"/>
    <cellStyle name="Moneda 3 5 11 3 2 2 4" xfId="41769" xr:uid="{5C921E45-8790-4DFF-8B88-4BEA03D038C2}"/>
    <cellStyle name="Moneda 3 5 11 3 2 2 5" xfId="24264" xr:uid="{95A53E29-BA93-467D-BFAE-AFF5466C1B6F}"/>
    <cellStyle name="Moneda 3 5 11 3 2 3" xfId="8946" xr:uid="{00000000-0005-0000-0000-0000F8270000}"/>
    <cellStyle name="Moneda 3 5 11 3 2 3 2" xfId="17699" xr:uid="{C492B467-98AC-4202-9A3D-82E175834089}"/>
    <cellStyle name="Moneda 3 5 11 3 2 3 2 2" xfId="52709" xr:uid="{6F006275-C848-4F08-8B85-62819911BCDB}"/>
    <cellStyle name="Moneda 3 5 11 3 2 3 2 3" xfId="35204" xr:uid="{14ACC308-7CC2-496B-9345-BB278A5B426F}"/>
    <cellStyle name="Moneda 3 5 11 3 2 3 3" xfId="43957" xr:uid="{336A6074-24C4-4769-83F5-DA5F08C0B07E}"/>
    <cellStyle name="Moneda 3 5 11 3 2 3 4" xfId="26452" xr:uid="{ABFB3251-AF3B-4576-BF10-29AD5FF84B87}"/>
    <cellStyle name="Moneda 3 5 11 3 2 4" xfId="13323" xr:uid="{2FCDCD89-25C2-4518-8CA5-B46AC4B6A5D4}"/>
    <cellStyle name="Moneda 3 5 11 3 2 4 2" xfId="48333" xr:uid="{787F0F3D-BE50-447A-AEB1-4F154FF90E3B}"/>
    <cellStyle name="Moneda 3 5 11 3 2 4 3" xfId="30828" xr:uid="{D1042B3A-22B6-4B04-8D57-668C3EA16F37}"/>
    <cellStyle name="Moneda 3 5 11 3 2 5" xfId="39581" xr:uid="{E72E989B-7DDA-4552-A469-09B2DF84DED0}"/>
    <cellStyle name="Moneda 3 5 11 3 2 6" xfId="22076" xr:uid="{D6559037-9CF5-4F92-80D3-27AA1AB9E124}"/>
    <cellStyle name="Moneda 3 5 11 3 3" xfId="5663" xr:uid="{00000000-0005-0000-0000-0000F9270000}"/>
    <cellStyle name="Moneda 3 5 11 3 3 2" xfId="10040" xr:uid="{00000000-0005-0000-0000-0000FA270000}"/>
    <cellStyle name="Moneda 3 5 11 3 3 2 2" xfId="18793" xr:uid="{854BFAF3-1113-4C5E-A73C-9A33469934ED}"/>
    <cellStyle name="Moneda 3 5 11 3 3 2 2 2" xfId="53803" xr:uid="{5421DA43-2608-43E3-B599-9F92641C5258}"/>
    <cellStyle name="Moneda 3 5 11 3 3 2 2 3" xfId="36298" xr:uid="{9615EF60-C7F8-4EEB-88E9-5FA2C5C3C976}"/>
    <cellStyle name="Moneda 3 5 11 3 3 2 3" xfId="45051" xr:uid="{D8056710-1EA0-4107-899D-55A8B9E81390}"/>
    <cellStyle name="Moneda 3 5 11 3 3 2 4" xfId="27546" xr:uid="{0B762DA9-0F14-4F25-8AB5-2C2BA4559010}"/>
    <cellStyle name="Moneda 3 5 11 3 3 3" xfId="14417" xr:uid="{D66F1411-4967-4D69-B147-513D8B1D0824}"/>
    <cellStyle name="Moneda 3 5 11 3 3 3 2" xfId="49427" xr:uid="{D33A50E2-C210-4F11-84D5-514B56EDF376}"/>
    <cellStyle name="Moneda 3 5 11 3 3 3 3" xfId="31922" xr:uid="{CE3BC861-9D71-42C6-B10D-A4005C6FF852}"/>
    <cellStyle name="Moneda 3 5 11 3 3 4" xfId="40675" xr:uid="{DB96E699-0B84-4982-87F6-8CFF652F5D34}"/>
    <cellStyle name="Moneda 3 5 11 3 3 5" xfId="23170" xr:uid="{4C24B0EC-A0C3-4508-8E06-F036E5C716E8}"/>
    <cellStyle name="Moneda 3 5 11 3 4" xfId="7852" xr:uid="{00000000-0005-0000-0000-0000FB270000}"/>
    <cellStyle name="Moneda 3 5 11 3 4 2" xfId="16605" xr:uid="{2064EFCE-355C-4BC3-B708-8F3D57B18FCC}"/>
    <cellStyle name="Moneda 3 5 11 3 4 2 2" xfId="51615" xr:uid="{CC16C535-D461-4A94-BA32-E8F3F60622A1}"/>
    <cellStyle name="Moneda 3 5 11 3 4 2 3" xfId="34110" xr:uid="{93D8BC05-3AF8-48A9-9442-85CB9D30EE53}"/>
    <cellStyle name="Moneda 3 5 11 3 4 3" xfId="42863" xr:uid="{9E528532-DF83-47F9-88EA-E2E172135434}"/>
    <cellStyle name="Moneda 3 5 11 3 4 4" xfId="25358" xr:uid="{09F8DF60-3A7D-4363-83F1-C296AEF01474}"/>
    <cellStyle name="Moneda 3 5 11 3 5" xfId="12229" xr:uid="{F43642ED-5CFE-4829-987C-65E846EB1F3C}"/>
    <cellStyle name="Moneda 3 5 11 3 5 2" xfId="47239" xr:uid="{706DDF54-693C-4676-A343-9B1CCEE7BB52}"/>
    <cellStyle name="Moneda 3 5 11 3 5 3" xfId="29734" xr:uid="{D54324D3-4270-4CBE-B806-9CA239BAD43B}"/>
    <cellStyle name="Moneda 3 5 11 3 6" xfId="38487" xr:uid="{0CF132D5-B9F2-4E11-9351-8B979AEA9960}"/>
    <cellStyle name="Moneda 3 5 11 3 7" xfId="20982" xr:uid="{9CBC8B61-4065-459C-A118-09F82AF5989D}"/>
    <cellStyle name="Moneda 3 5 11 4" xfId="4020" xr:uid="{00000000-0005-0000-0000-0000FC270000}"/>
    <cellStyle name="Moneda 3 5 11 4 2" xfId="6209" xr:uid="{00000000-0005-0000-0000-0000FD270000}"/>
    <cellStyle name="Moneda 3 5 11 4 2 2" xfId="10586" xr:uid="{00000000-0005-0000-0000-0000FE270000}"/>
    <cellStyle name="Moneda 3 5 11 4 2 2 2" xfId="19339" xr:uid="{A870B70B-4224-4FAA-B0B6-C9D682195F34}"/>
    <cellStyle name="Moneda 3 5 11 4 2 2 2 2" xfId="54349" xr:uid="{E0636C76-7DDD-4E61-A1A5-36AF707435AF}"/>
    <cellStyle name="Moneda 3 5 11 4 2 2 2 3" xfId="36844" xr:uid="{EFF5CD1E-01A8-453F-AD32-74C6C7254470}"/>
    <cellStyle name="Moneda 3 5 11 4 2 2 3" xfId="45597" xr:uid="{DCDD4DDA-4D1E-4CD9-9B51-CD46476E19BB}"/>
    <cellStyle name="Moneda 3 5 11 4 2 2 4" xfId="28092" xr:uid="{6855572F-4B5A-4423-BCB5-80351C01A90C}"/>
    <cellStyle name="Moneda 3 5 11 4 2 3" xfId="14963" xr:uid="{A802855E-96E7-4DA7-9AD8-B076E988065B}"/>
    <cellStyle name="Moneda 3 5 11 4 2 3 2" xfId="49973" xr:uid="{32A39C0D-E993-4E00-B159-3171E02A2798}"/>
    <cellStyle name="Moneda 3 5 11 4 2 3 3" xfId="32468" xr:uid="{C4E0EBA4-DDD2-4802-80CE-152FAE853DC8}"/>
    <cellStyle name="Moneda 3 5 11 4 2 4" xfId="41221" xr:uid="{E5636C5D-ED4C-493C-88E5-BB95B3A3DE46}"/>
    <cellStyle name="Moneda 3 5 11 4 2 5" xfId="23716" xr:uid="{98D2F868-C9BA-401A-B0C2-5DD09BCDB8A6}"/>
    <cellStyle name="Moneda 3 5 11 4 3" xfId="8398" xr:uid="{00000000-0005-0000-0000-0000FF270000}"/>
    <cellStyle name="Moneda 3 5 11 4 3 2" xfId="17151" xr:uid="{6015C7D8-42CA-44DA-A976-F2E7B2414BAE}"/>
    <cellStyle name="Moneda 3 5 11 4 3 2 2" xfId="52161" xr:uid="{4CAADE65-062C-4DBD-9BF4-8E31B04A1547}"/>
    <cellStyle name="Moneda 3 5 11 4 3 2 3" xfId="34656" xr:uid="{0D1838E5-9A27-461C-B1CA-DB8267A709F9}"/>
    <cellStyle name="Moneda 3 5 11 4 3 3" xfId="43409" xr:uid="{6DE7B422-46ED-4FE9-B4C4-6DA9A8B95490}"/>
    <cellStyle name="Moneda 3 5 11 4 3 4" xfId="25904" xr:uid="{D1DF81E5-46D3-40EA-A130-CE7073113433}"/>
    <cellStyle name="Moneda 3 5 11 4 4" xfId="12775" xr:uid="{3E630DF7-47CE-4388-A06E-81A91C99FEC4}"/>
    <cellStyle name="Moneda 3 5 11 4 4 2" xfId="47785" xr:uid="{9A0AA369-B55D-47A9-8503-9857878D5D42}"/>
    <cellStyle name="Moneda 3 5 11 4 4 3" xfId="30280" xr:uid="{05971F6F-1BD6-40CB-811F-E9ADBCFB4016}"/>
    <cellStyle name="Moneda 3 5 11 4 5" xfId="39033" xr:uid="{4B1A1BC0-49E1-4C1E-B986-478E4CFC005A}"/>
    <cellStyle name="Moneda 3 5 11 4 6" xfId="21528" xr:uid="{266D80D7-1F66-4838-A8B9-2ABEF7311CD1}"/>
    <cellStyle name="Moneda 3 5 11 5" xfId="5115" xr:uid="{00000000-0005-0000-0000-000000280000}"/>
    <cellStyle name="Moneda 3 5 11 5 2" xfId="9492" xr:uid="{00000000-0005-0000-0000-000001280000}"/>
    <cellStyle name="Moneda 3 5 11 5 2 2" xfId="18245" xr:uid="{9EAE37A8-8694-4146-A7F2-85E0DF5EF805}"/>
    <cellStyle name="Moneda 3 5 11 5 2 2 2" xfId="53255" xr:uid="{2F217A18-82E9-4E71-8163-B00A84D53AB0}"/>
    <cellStyle name="Moneda 3 5 11 5 2 2 3" xfId="35750" xr:uid="{60E3E8C6-FADB-4681-B9FC-F6069A84D94E}"/>
    <cellStyle name="Moneda 3 5 11 5 2 3" xfId="44503" xr:uid="{FADD7D5E-AC31-4515-92C9-4A7D1482C01C}"/>
    <cellStyle name="Moneda 3 5 11 5 2 4" xfId="26998" xr:uid="{48CCF674-F93C-4B74-8128-76B045617086}"/>
    <cellStyle name="Moneda 3 5 11 5 3" xfId="13869" xr:uid="{DCD23FBC-0997-49E7-9DA7-78F70B33707C}"/>
    <cellStyle name="Moneda 3 5 11 5 3 2" xfId="48879" xr:uid="{65777A59-CE1C-4BC0-A27A-6C01662BFD8F}"/>
    <cellStyle name="Moneda 3 5 11 5 3 3" xfId="31374" xr:uid="{923560D9-3383-4CB8-B6C3-9B3A9BD41D60}"/>
    <cellStyle name="Moneda 3 5 11 5 4" xfId="40127" xr:uid="{05E63AE6-0953-4D59-9303-45342633F709}"/>
    <cellStyle name="Moneda 3 5 11 5 5" xfId="22622" xr:uid="{5A6DDC8F-4C67-44BE-8AEB-49A782CA227F}"/>
    <cellStyle name="Moneda 3 5 11 6" xfId="7304" xr:uid="{00000000-0005-0000-0000-000002280000}"/>
    <cellStyle name="Moneda 3 5 11 6 2" xfId="16057" xr:uid="{64B32A1A-BBD0-4D84-AAA2-D74903F527BC}"/>
    <cellStyle name="Moneda 3 5 11 6 2 2" xfId="51067" xr:uid="{1EB68678-FCD2-43EA-A6ED-AB2348F6E499}"/>
    <cellStyle name="Moneda 3 5 11 6 2 3" xfId="33562" xr:uid="{7E662641-B635-40CB-A533-002F5007EC14}"/>
    <cellStyle name="Moneda 3 5 11 6 3" xfId="42315" xr:uid="{8A868251-FDA0-49B8-A619-41F8C6C7ACFC}"/>
    <cellStyle name="Moneda 3 5 11 6 4" xfId="24810" xr:uid="{2D15F2CE-9566-4056-88B5-F7045E24563B}"/>
    <cellStyle name="Moneda 3 5 11 7" xfId="11681" xr:uid="{BC04AAC0-43A6-4168-B07B-E0EEDC42F650}"/>
    <cellStyle name="Moneda 3 5 11 7 2" xfId="46691" xr:uid="{3B041154-A458-4236-A0B5-856F195EF4F1}"/>
    <cellStyle name="Moneda 3 5 11 7 3" xfId="29186" xr:uid="{692B62F8-1EA9-4B66-A3D6-E48DE69272B0}"/>
    <cellStyle name="Moneda 3 5 11 8" xfId="37939" xr:uid="{49F26E1B-8454-4E98-BA23-F9C656D42287}"/>
    <cellStyle name="Moneda 3 5 11 9" xfId="20434" xr:uid="{9E8A4B95-BE3E-43E8-BAE3-042E3F437677}"/>
    <cellStyle name="Moneda 3 5 12" xfId="3143" xr:uid="{00000000-0005-0000-0000-000003280000}"/>
    <cellStyle name="Moneda 3 5 12 2" xfId="3697" xr:uid="{00000000-0005-0000-0000-000004280000}"/>
    <cellStyle name="Moneda 3 5 12 2 2" xfId="4793" xr:uid="{00000000-0005-0000-0000-000005280000}"/>
    <cellStyle name="Moneda 3 5 12 2 2 2" xfId="6982" xr:uid="{00000000-0005-0000-0000-000006280000}"/>
    <cellStyle name="Moneda 3 5 12 2 2 2 2" xfId="11359" xr:uid="{00000000-0005-0000-0000-000007280000}"/>
    <cellStyle name="Moneda 3 5 12 2 2 2 2 2" xfId="20112" xr:uid="{0FFD0813-DD6F-475F-B4E2-B4ACA7A0918E}"/>
    <cellStyle name="Moneda 3 5 12 2 2 2 2 2 2" xfId="55122" xr:uid="{25925306-F657-41CB-AFE1-9A81EA35A7DA}"/>
    <cellStyle name="Moneda 3 5 12 2 2 2 2 2 3" xfId="37617" xr:uid="{5BF331F3-2415-4CFC-89C2-F468EBC88237}"/>
    <cellStyle name="Moneda 3 5 12 2 2 2 2 3" xfId="46370" xr:uid="{C7433717-62DA-41A5-B2AB-AD93E9D5F0E5}"/>
    <cellStyle name="Moneda 3 5 12 2 2 2 2 4" xfId="28865" xr:uid="{0A7FD67E-9EFF-4C57-B695-E700586AE2E6}"/>
    <cellStyle name="Moneda 3 5 12 2 2 2 3" xfId="15736" xr:uid="{259B093C-D361-4D1E-B172-B9D2205D929D}"/>
    <cellStyle name="Moneda 3 5 12 2 2 2 3 2" xfId="50746" xr:uid="{CD6A9E2A-7897-4345-B3CF-9A0C706891D5}"/>
    <cellStyle name="Moneda 3 5 12 2 2 2 3 3" xfId="33241" xr:uid="{9ABEAA1D-3030-4218-83B7-661501360E19}"/>
    <cellStyle name="Moneda 3 5 12 2 2 2 4" xfId="41994" xr:uid="{24EA20FE-3D4D-4145-9323-2E057FD06A91}"/>
    <cellStyle name="Moneda 3 5 12 2 2 2 5" xfId="24489" xr:uid="{BCEECA80-0309-495B-9248-F2E5F4B89E76}"/>
    <cellStyle name="Moneda 3 5 12 2 2 3" xfId="9171" xr:uid="{00000000-0005-0000-0000-000008280000}"/>
    <cellStyle name="Moneda 3 5 12 2 2 3 2" xfId="17924" xr:uid="{C7621A12-67F5-4EC7-82D2-B2E568BF566E}"/>
    <cellStyle name="Moneda 3 5 12 2 2 3 2 2" xfId="52934" xr:uid="{F497A753-15DA-4669-A9AD-C15800C05E61}"/>
    <cellStyle name="Moneda 3 5 12 2 2 3 2 3" xfId="35429" xr:uid="{108E228B-C232-4869-9002-2F1426C31217}"/>
    <cellStyle name="Moneda 3 5 12 2 2 3 3" xfId="44182" xr:uid="{1AE29171-E6C3-4A63-AA0F-085BBC1EE168}"/>
    <cellStyle name="Moneda 3 5 12 2 2 3 4" xfId="26677" xr:uid="{83CB63AF-C610-434C-9431-04EE40A21706}"/>
    <cellStyle name="Moneda 3 5 12 2 2 4" xfId="13548" xr:uid="{A239CFEE-EBD3-421E-BEF6-A84C99002B6C}"/>
    <cellStyle name="Moneda 3 5 12 2 2 4 2" xfId="48558" xr:uid="{4B9B8EA5-0375-46DA-B117-EDEC7B89F61D}"/>
    <cellStyle name="Moneda 3 5 12 2 2 4 3" xfId="31053" xr:uid="{2847BA67-1436-48BD-A643-28CE729BCF2E}"/>
    <cellStyle name="Moneda 3 5 12 2 2 5" xfId="39806" xr:uid="{5267451F-078A-4A6D-ABCE-4944A4A248F5}"/>
    <cellStyle name="Moneda 3 5 12 2 2 6" xfId="22301" xr:uid="{795FED2A-ABD1-4ACC-AD0B-311970318ECE}"/>
    <cellStyle name="Moneda 3 5 12 2 3" xfId="5888" xr:uid="{00000000-0005-0000-0000-000009280000}"/>
    <cellStyle name="Moneda 3 5 12 2 3 2" xfId="10265" xr:uid="{00000000-0005-0000-0000-00000A280000}"/>
    <cellStyle name="Moneda 3 5 12 2 3 2 2" xfId="19018" xr:uid="{D1109350-2D1A-46F9-88E4-78A0F69AFEF5}"/>
    <cellStyle name="Moneda 3 5 12 2 3 2 2 2" xfId="54028" xr:uid="{15A06FC2-32DB-4571-AB5C-B5E882E2F5F0}"/>
    <cellStyle name="Moneda 3 5 12 2 3 2 2 3" xfId="36523" xr:uid="{C718D426-C3F2-4C5D-9273-CD1007A1D347}"/>
    <cellStyle name="Moneda 3 5 12 2 3 2 3" xfId="45276" xr:uid="{EDAE8D7F-B4A9-49B2-817E-81C7708A3067}"/>
    <cellStyle name="Moneda 3 5 12 2 3 2 4" xfId="27771" xr:uid="{51224FFE-11A6-4CBD-8BB2-D83EFC6B2E53}"/>
    <cellStyle name="Moneda 3 5 12 2 3 3" xfId="14642" xr:uid="{8131A838-18DD-4A7A-B0AC-A138A3155B4A}"/>
    <cellStyle name="Moneda 3 5 12 2 3 3 2" xfId="49652" xr:uid="{7EC60904-EBAC-4DCC-9EEF-2C5E193FFF77}"/>
    <cellStyle name="Moneda 3 5 12 2 3 3 3" xfId="32147" xr:uid="{C2367A6E-C879-46D4-9F8C-655E0234CB7A}"/>
    <cellStyle name="Moneda 3 5 12 2 3 4" xfId="40900" xr:uid="{178E8A14-3715-46D8-9919-4740B44051A5}"/>
    <cellStyle name="Moneda 3 5 12 2 3 5" xfId="23395" xr:uid="{2D8F8A05-F150-4C65-9285-3AAEE88240D6}"/>
    <cellStyle name="Moneda 3 5 12 2 4" xfId="8077" xr:uid="{00000000-0005-0000-0000-00000B280000}"/>
    <cellStyle name="Moneda 3 5 12 2 4 2" xfId="16830" xr:uid="{E78B0D72-931E-4ADD-91D4-46542B7900C1}"/>
    <cellStyle name="Moneda 3 5 12 2 4 2 2" xfId="51840" xr:uid="{788A1799-3738-487C-8C42-9FE62D340958}"/>
    <cellStyle name="Moneda 3 5 12 2 4 2 3" xfId="34335" xr:uid="{ABA1F424-3E4F-43CC-AE71-2ACADBA96414}"/>
    <cellStyle name="Moneda 3 5 12 2 4 3" xfId="43088" xr:uid="{E45B08D8-417A-48EE-B505-F12808F4EF34}"/>
    <cellStyle name="Moneda 3 5 12 2 4 4" xfId="25583" xr:uid="{C07E21F0-39A9-4C7F-8843-33ED9687BEB3}"/>
    <cellStyle name="Moneda 3 5 12 2 5" xfId="12454" xr:uid="{47E032AA-75F5-4343-9692-FE5BAD93305B}"/>
    <cellStyle name="Moneda 3 5 12 2 5 2" xfId="47464" xr:uid="{ADCFDF6D-7F6F-4AF2-86B5-832BF6B9015E}"/>
    <cellStyle name="Moneda 3 5 12 2 5 3" xfId="29959" xr:uid="{93935AD3-7E7A-44E0-9DF9-5130FAE8D36D}"/>
    <cellStyle name="Moneda 3 5 12 2 6" xfId="38712" xr:uid="{E03EBD75-C91E-45D3-9D46-9EB5239CA328}"/>
    <cellStyle name="Moneda 3 5 12 2 7" xfId="21207" xr:uid="{0C02AB25-E4AE-4645-AB6B-BD4A75EE63B6}"/>
    <cellStyle name="Moneda 3 5 12 3" xfId="4245" xr:uid="{00000000-0005-0000-0000-00000C280000}"/>
    <cellStyle name="Moneda 3 5 12 3 2" xfId="6434" xr:uid="{00000000-0005-0000-0000-00000D280000}"/>
    <cellStyle name="Moneda 3 5 12 3 2 2" xfId="10811" xr:uid="{00000000-0005-0000-0000-00000E280000}"/>
    <cellStyle name="Moneda 3 5 12 3 2 2 2" xfId="19564" xr:uid="{5C7C9474-9F95-41F0-ADD9-E051AE63B0B4}"/>
    <cellStyle name="Moneda 3 5 12 3 2 2 2 2" xfId="54574" xr:uid="{068D2D41-7B3A-477C-9E3F-94FF81EF54DD}"/>
    <cellStyle name="Moneda 3 5 12 3 2 2 2 3" xfId="37069" xr:uid="{9074478A-52C8-48F0-A4D2-024B5FA5E3C4}"/>
    <cellStyle name="Moneda 3 5 12 3 2 2 3" xfId="45822" xr:uid="{9962C429-5273-4BEB-AE4E-D4EA446DE90B}"/>
    <cellStyle name="Moneda 3 5 12 3 2 2 4" xfId="28317" xr:uid="{1688A9F7-356C-4D6F-BD24-15AEAD8FBE2A}"/>
    <cellStyle name="Moneda 3 5 12 3 2 3" xfId="15188" xr:uid="{361DD8D1-D448-4048-8A63-775D9317C04B}"/>
    <cellStyle name="Moneda 3 5 12 3 2 3 2" xfId="50198" xr:uid="{1721A045-52FD-45A2-A591-2C0FED5F5A86}"/>
    <cellStyle name="Moneda 3 5 12 3 2 3 3" xfId="32693" xr:uid="{D0526358-BE86-495B-9DFF-9236C67CA9F6}"/>
    <cellStyle name="Moneda 3 5 12 3 2 4" xfId="41446" xr:uid="{2E562BD0-B8C0-4653-A4C3-A184CA78A52E}"/>
    <cellStyle name="Moneda 3 5 12 3 2 5" xfId="23941" xr:uid="{1FF32A67-247F-434F-9A1D-B2EE1449FC21}"/>
    <cellStyle name="Moneda 3 5 12 3 3" xfId="8623" xr:uid="{00000000-0005-0000-0000-00000F280000}"/>
    <cellStyle name="Moneda 3 5 12 3 3 2" xfId="17376" xr:uid="{88B02C4A-76FA-4A7E-900A-29239AF29462}"/>
    <cellStyle name="Moneda 3 5 12 3 3 2 2" xfId="52386" xr:uid="{105016DA-838F-4149-B911-A9A8D3569CA3}"/>
    <cellStyle name="Moneda 3 5 12 3 3 2 3" xfId="34881" xr:uid="{9B70700C-799D-4F33-9F0A-463D942A4129}"/>
    <cellStyle name="Moneda 3 5 12 3 3 3" xfId="43634" xr:uid="{06D60F29-E287-4389-A4E4-3446E7255A3E}"/>
    <cellStyle name="Moneda 3 5 12 3 3 4" xfId="26129" xr:uid="{7B08FE52-3A7B-445D-BD4F-E35048A3E748}"/>
    <cellStyle name="Moneda 3 5 12 3 4" xfId="13000" xr:uid="{688F1483-7849-4B7D-AE40-471FF12E8BCF}"/>
    <cellStyle name="Moneda 3 5 12 3 4 2" xfId="48010" xr:uid="{2A1FBBF0-72D4-4C6E-ACE3-A1C8E4BEA05E}"/>
    <cellStyle name="Moneda 3 5 12 3 4 3" xfId="30505" xr:uid="{76E65AF8-325C-481A-9DD0-A7DA0E96E970}"/>
    <cellStyle name="Moneda 3 5 12 3 5" xfId="39258" xr:uid="{D00C71BC-E840-4F69-B231-338149163CB3}"/>
    <cellStyle name="Moneda 3 5 12 3 6" xfId="21753" xr:uid="{994943C6-3DF3-474D-BCC8-0AE22BBE9EE8}"/>
    <cellStyle name="Moneda 3 5 12 4" xfId="5340" xr:uid="{00000000-0005-0000-0000-000010280000}"/>
    <cellStyle name="Moneda 3 5 12 4 2" xfId="9717" xr:uid="{00000000-0005-0000-0000-000011280000}"/>
    <cellStyle name="Moneda 3 5 12 4 2 2" xfId="18470" xr:uid="{35C30D1F-46F8-4903-91E0-E2BA1443A945}"/>
    <cellStyle name="Moneda 3 5 12 4 2 2 2" xfId="53480" xr:uid="{084E3D64-3CB5-4C25-9BCE-92E56ABFBAC8}"/>
    <cellStyle name="Moneda 3 5 12 4 2 2 3" xfId="35975" xr:uid="{C5D23FBA-A5DC-422A-9805-209D5C07D683}"/>
    <cellStyle name="Moneda 3 5 12 4 2 3" xfId="44728" xr:uid="{1FF4F16A-0D81-4026-8E99-EC3A534DE515}"/>
    <cellStyle name="Moneda 3 5 12 4 2 4" xfId="27223" xr:uid="{FF848ADF-BBDD-4CBB-9F57-B619EC49EB76}"/>
    <cellStyle name="Moneda 3 5 12 4 3" xfId="14094" xr:uid="{15E3E011-3C02-48A6-9688-C1413ED70389}"/>
    <cellStyle name="Moneda 3 5 12 4 3 2" xfId="49104" xr:uid="{B7D90BE3-1746-46B8-AA30-08BC0DCB7B4B}"/>
    <cellStyle name="Moneda 3 5 12 4 3 3" xfId="31599" xr:uid="{29B5F0C7-19BC-43D7-9A87-4A95F2B804B4}"/>
    <cellStyle name="Moneda 3 5 12 4 4" xfId="40352" xr:uid="{E093F314-9F23-44D6-A5CA-4DBEE16FAF40}"/>
    <cellStyle name="Moneda 3 5 12 4 5" xfId="22847" xr:uid="{FF21E160-DC28-452C-971E-89FB1C9A94D1}"/>
    <cellStyle name="Moneda 3 5 12 5" xfId="7529" xr:uid="{00000000-0005-0000-0000-000012280000}"/>
    <cellStyle name="Moneda 3 5 12 5 2" xfId="16282" xr:uid="{A5B02D3B-3AA5-435A-A8E6-94C0D1331002}"/>
    <cellStyle name="Moneda 3 5 12 5 2 2" xfId="51292" xr:uid="{63D1F9E4-6AC3-4A68-AF68-DC974035DE7D}"/>
    <cellStyle name="Moneda 3 5 12 5 2 3" xfId="33787" xr:uid="{D1ACE55A-2495-4AC0-915F-8341814EF105}"/>
    <cellStyle name="Moneda 3 5 12 5 3" xfId="42540" xr:uid="{875CBA21-F8BF-458B-A685-369258C40421}"/>
    <cellStyle name="Moneda 3 5 12 5 4" xfId="25035" xr:uid="{05A66268-225B-4919-8AC2-661294841537}"/>
    <cellStyle name="Moneda 3 5 12 6" xfId="11906" xr:uid="{49D500CE-97DF-4590-84E4-0EEB88CFC7E2}"/>
    <cellStyle name="Moneda 3 5 12 6 2" xfId="46916" xr:uid="{16D9B836-19F1-469E-A3C6-DE22D5FB219A}"/>
    <cellStyle name="Moneda 3 5 12 6 3" xfId="29411" xr:uid="{E9DE9335-722B-4145-9CC8-EBAED0214117}"/>
    <cellStyle name="Moneda 3 5 12 7" xfId="38164" xr:uid="{2860FDC9-7971-44B8-805B-6E36260BE69D}"/>
    <cellStyle name="Moneda 3 5 12 8" xfId="20659" xr:uid="{C3EBC23F-62C2-4751-9894-C6663CE05B01}"/>
    <cellStyle name="Moneda 3 5 13" xfId="3422" xr:uid="{00000000-0005-0000-0000-000013280000}"/>
    <cellStyle name="Moneda 3 5 13 2" xfId="4519" xr:uid="{00000000-0005-0000-0000-000014280000}"/>
    <cellStyle name="Moneda 3 5 13 2 2" xfId="6708" xr:uid="{00000000-0005-0000-0000-000015280000}"/>
    <cellStyle name="Moneda 3 5 13 2 2 2" xfId="11085" xr:uid="{00000000-0005-0000-0000-000016280000}"/>
    <cellStyle name="Moneda 3 5 13 2 2 2 2" xfId="19838" xr:uid="{0F5A5012-8655-43DB-BA7F-3E340A02C9CD}"/>
    <cellStyle name="Moneda 3 5 13 2 2 2 2 2" xfId="54848" xr:uid="{B0748462-4108-441D-A104-3831D13FC6CB}"/>
    <cellStyle name="Moneda 3 5 13 2 2 2 2 3" xfId="37343" xr:uid="{549E568F-3470-4E60-ADF4-73D2438D9645}"/>
    <cellStyle name="Moneda 3 5 13 2 2 2 3" xfId="46096" xr:uid="{68C17243-C4DD-4849-B945-2B30ED32F103}"/>
    <cellStyle name="Moneda 3 5 13 2 2 2 4" xfId="28591" xr:uid="{D925D62E-00D7-46F5-97A8-03A78AD8E540}"/>
    <cellStyle name="Moneda 3 5 13 2 2 3" xfId="15462" xr:uid="{8602A6EB-A0A8-49B6-A79D-B20E5E1B8CE1}"/>
    <cellStyle name="Moneda 3 5 13 2 2 3 2" xfId="50472" xr:uid="{BB8615C7-819F-44D0-83C9-161D65F511F2}"/>
    <cellStyle name="Moneda 3 5 13 2 2 3 3" xfId="32967" xr:uid="{1E2F9664-B98E-4F6C-BD51-F60E67C6C92A}"/>
    <cellStyle name="Moneda 3 5 13 2 2 4" xfId="41720" xr:uid="{D4705C14-9008-480E-AFF1-0434A7EBF791}"/>
    <cellStyle name="Moneda 3 5 13 2 2 5" xfId="24215" xr:uid="{6F9BE9E1-9194-4258-8A67-6E13A7EB9035}"/>
    <cellStyle name="Moneda 3 5 13 2 3" xfId="8897" xr:uid="{00000000-0005-0000-0000-000017280000}"/>
    <cellStyle name="Moneda 3 5 13 2 3 2" xfId="17650" xr:uid="{AA00A4B8-BA93-4768-8BED-CD6FA75DED6F}"/>
    <cellStyle name="Moneda 3 5 13 2 3 2 2" xfId="52660" xr:uid="{3BAA51B0-EDF4-42A6-A426-1921798C8574}"/>
    <cellStyle name="Moneda 3 5 13 2 3 2 3" xfId="35155" xr:uid="{A5841F09-7391-4881-AA3B-508D06F2E6E2}"/>
    <cellStyle name="Moneda 3 5 13 2 3 3" xfId="43908" xr:uid="{4431D234-77CB-43B0-99D6-6E2F03602683}"/>
    <cellStyle name="Moneda 3 5 13 2 3 4" xfId="26403" xr:uid="{0D3B167F-3A46-417F-A9AE-DEB2A6DF4020}"/>
    <cellStyle name="Moneda 3 5 13 2 4" xfId="13274" xr:uid="{197E124F-4444-498A-A6D0-E0D2B06753D7}"/>
    <cellStyle name="Moneda 3 5 13 2 4 2" xfId="48284" xr:uid="{0CB008E6-8F57-4B1F-8D7D-90C739479D86}"/>
    <cellStyle name="Moneda 3 5 13 2 4 3" xfId="30779" xr:uid="{F9EB647E-6EE5-4600-A248-123F980B2F80}"/>
    <cellStyle name="Moneda 3 5 13 2 5" xfId="39532" xr:uid="{6C2FDBCE-67A8-4CD2-BB2C-B91EE9CEBC93}"/>
    <cellStyle name="Moneda 3 5 13 2 6" xfId="22027" xr:uid="{AA7AD7A9-863C-44B8-8854-8B030E731539}"/>
    <cellStyle name="Moneda 3 5 13 3" xfId="5614" xr:uid="{00000000-0005-0000-0000-000018280000}"/>
    <cellStyle name="Moneda 3 5 13 3 2" xfId="9991" xr:uid="{00000000-0005-0000-0000-000019280000}"/>
    <cellStyle name="Moneda 3 5 13 3 2 2" xfId="18744" xr:uid="{275A37E8-3CF6-4BB4-99B0-3D8EE9D2586C}"/>
    <cellStyle name="Moneda 3 5 13 3 2 2 2" xfId="53754" xr:uid="{E4B3B643-2203-4E67-9FB5-0AF405893ECD}"/>
    <cellStyle name="Moneda 3 5 13 3 2 2 3" xfId="36249" xr:uid="{B4F74623-5845-4AD5-BD6E-7DF424BEB9B5}"/>
    <cellStyle name="Moneda 3 5 13 3 2 3" xfId="45002" xr:uid="{B70FC16C-89A6-4D48-8428-316CCBE4C12C}"/>
    <cellStyle name="Moneda 3 5 13 3 2 4" xfId="27497" xr:uid="{149CD918-A58A-4A5C-A26E-C25AA3EA031B}"/>
    <cellStyle name="Moneda 3 5 13 3 3" xfId="14368" xr:uid="{CC09612E-C900-4F98-810B-CB922D819255}"/>
    <cellStyle name="Moneda 3 5 13 3 3 2" xfId="49378" xr:uid="{E170EB7F-10E6-4857-99AD-A2F347DEB4E3}"/>
    <cellStyle name="Moneda 3 5 13 3 3 3" xfId="31873" xr:uid="{CE01A32E-806A-490D-BC1B-2755B44A95B7}"/>
    <cellStyle name="Moneda 3 5 13 3 4" xfId="40626" xr:uid="{101DDD1C-15BF-4621-9FF4-D01EAB44689D}"/>
    <cellStyle name="Moneda 3 5 13 3 5" xfId="23121" xr:uid="{B1CDF84E-9290-49FD-AF14-A93A301D2163}"/>
    <cellStyle name="Moneda 3 5 13 4" xfId="7803" xr:uid="{00000000-0005-0000-0000-00001A280000}"/>
    <cellStyle name="Moneda 3 5 13 4 2" xfId="16556" xr:uid="{67206E99-53EE-48D6-912E-8F025B7569EB}"/>
    <cellStyle name="Moneda 3 5 13 4 2 2" xfId="51566" xr:uid="{2BA058F1-A105-47BE-8620-B1EF41062A9E}"/>
    <cellStyle name="Moneda 3 5 13 4 2 3" xfId="34061" xr:uid="{2FCBC37C-8FD0-4D7C-891A-4C44F31FFCFF}"/>
    <cellStyle name="Moneda 3 5 13 4 3" xfId="42814" xr:uid="{59C80D09-4937-4E4D-9E76-015F8EA34113}"/>
    <cellStyle name="Moneda 3 5 13 4 4" xfId="25309" xr:uid="{5005A67C-45FE-4F18-B7F7-E18EA1D113F7}"/>
    <cellStyle name="Moneda 3 5 13 5" xfId="12180" xr:uid="{8EC71386-9358-4E27-B42B-6D8BFA1A9DB1}"/>
    <cellStyle name="Moneda 3 5 13 5 2" xfId="47190" xr:uid="{FDACCD8E-CE6E-41EE-8E57-36F1B5953001}"/>
    <cellStyle name="Moneda 3 5 13 5 3" xfId="29685" xr:uid="{7239601D-CC1B-4F5C-B50E-A5F7F6C303D3}"/>
    <cellStyle name="Moneda 3 5 13 6" xfId="38438" xr:uid="{839364D8-BD42-4FD1-B8B9-CD8381E787F8}"/>
    <cellStyle name="Moneda 3 5 13 7" xfId="20933" xr:uid="{4CAA968A-A20F-4B52-AE0E-DC645A471408}"/>
    <cellStyle name="Moneda 3 5 14" xfId="3972" xr:uid="{00000000-0005-0000-0000-00001B280000}"/>
    <cellStyle name="Moneda 3 5 14 2" xfId="6161" xr:uid="{00000000-0005-0000-0000-00001C280000}"/>
    <cellStyle name="Moneda 3 5 14 2 2" xfId="10538" xr:uid="{00000000-0005-0000-0000-00001D280000}"/>
    <cellStyle name="Moneda 3 5 14 2 2 2" xfId="19291" xr:uid="{4C81BDA4-16F5-401B-A648-D37C5C6D4BBF}"/>
    <cellStyle name="Moneda 3 5 14 2 2 2 2" xfId="54301" xr:uid="{5B00F08C-1B1E-4DBB-81F3-A684E7859780}"/>
    <cellStyle name="Moneda 3 5 14 2 2 2 3" xfId="36796" xr:uid="{19DA587D-DDAD-4368-9689-5BC5ADF584E7}"/>
    <cellStyle name="Moneda 3 5 14 2 2 3" xfId="45549" xr:uid="{4C03F2C7-ACD1-4108-B161-B875B06B0B77}"/>
    <cellStyle name="Moneda 3 5 14 2 2 4" xfId="28044" xr:uid="{43BC0C8D-50BF-414E-BCB9-132CCCA6EA81}"/>
    <cellStyle name="Moneda 3 5 14 2 3" xfId="14915" xr:uid="{5C36E554-F243-4B28-83FA-3120588CC39F}"/>
    <cellStyle name="Moneda 3 5 14 2 3 2" xfId="49925" xr:uid="{45F1FB88-5365-493E-AE16-9831A626A858}"/>
    <cellStyle name="Moneda 3 5 14 2 3 3" xfId="32420" xr:uid="{0D6592C1-1F13-44B8-BE7A-1BAAC587F65B}"/>
    <cellStyle name="Moneda 3 5 14 2 4" xfId="41173" xr:uid="{44D363BC-8970-4B6B-895F-2186E20D56E5}"/>
    <cellStyle name="Moneda 3 5 14 2 5" xfId="23668" xr:uid="{DB715760-B0B6-4A01-848C-61E08F67D898}"/>
    <cellStyle name="Moneda 3 5 14 3" xfId="8350" xr:uid="{00000000-0005-0000-0000-00001E280000}"/>
    <cellStyle name="Moneda 3 5 14 3 2" xfId="17103" xr:uid="{502820B5-DE67-4289-A662-F7A6207E4E44}"/>
    <cellStyle name="Moneda 3 5 14 3 2 2" xfId="52113" xr:uid="{CA7D7585-9AE2-48B9-BC9B-147B3BB18522}"/>
    <cellStyle name="Moneda 3 5 14 3 2 3" xfId="34608" xr:uid="{A2C4C8C6-8018-42A7-90DF-E8BA0822B0E1}"/>
    <cellStyle name="Moneda 3 5 14 3 3" xfId="43361" xr:uid="{42CC6D75-463E-4A7D-B26A-8E0AC5AAB9FD}"/>
    <cellStyle name="Moneda 3 5 14 3 4" xfId="25856" xr:uid="{96A06DD0-B17B-4EC4-A180-9CDD57BA02D0}"/>
    <cellStyle name="Moneda 3 5 14 4" xfId="12727" xr:uid="{83D34BAB-4AA6-4597-9A70-94D43A43DB81}"/>
    <cellStyle name="Moneda 3 5 14 4 2" xfId="47737" xr:uid="{EDACB163-3BE1-467A-93E9-553E0E92E933}"/>
    <cellStyle name="Moneda 3 5 14 4 3" xfId="30232" xr:uid="{058E4A4C-D94C-498A-85BE-FC7F199DDFED}"/>
    <cellStyle name="Moneda 3 5 14 5" xfId="38985" xr:uid="{2E4D05F2-59DE-4F1A-BDCD-01B2E5B7442D}"/>
    <cellStyle name="Moneda 3 5 14 6" xfId="21480" xr:uid="{7A164F47-10EF-4951-8C77-AB6BB76F509A}"/>
    <cellStyle name="Moneda 3 5 15" xfId="5067" xr:uid="{00000000-0005-0000-0000-00001F280000}"/>
    <cellStyle name="Moneda 3 5 15 2" xfId="9444" xr:uid="{00000000-0005-0000-0000-000020280000}"/>
    <cellStyle name="Moneda 3 5 15 2 2" xfId="18197" xr:uid="{773EEE89-764A-49E6-BDD2-02719E44D0B1}"/>
    <cellStyle name="Moneda 3 5 15 2 2 2" xfId="53207" xr:uid="{821511E3-54C7-46FF-94FB-EABA55815422}"/>
    <cellStyle name="Moneda 3 5 15 2 2 3" xfId="35702" xr:uid="{7A51DAAE-9F0B-41FF-8C7F-88C0ECB1C519}"/>
    <cellStyle name="Moneda 3 5 15 2 3" xfId="44455" xr:uid="{5FC58A62-9F7B-4553-AB28-71DF6FB2D997}"/>
    <cellStyle name="Moneda 3 5 15 2 4" xfId="26950" xr:uid="{07956D77-9954-4C3D-B79C-CFDCACAA6B13}"/>
    <cellStyle name="Moneda 3 5 15 3" xfId="13821" xr:uid="{9B4F807B-7B1F-4097-90A1-E32E4B6E5622}"/>
    <cellStyle name="Moneda 3 5 15 3 2" xfId="48831" xr:uid="{D003B1A4-824E-4F2A-8DB9-B45B62555E41}"/>
    <cellStyle name="Moneda 3 5 15 3 3" xfId="31326" xr:uid="{6D3D635C-248E-4DC5-9C44-2A1C92DA6220}"/>
    <cellStyle name="Moneda 3 5 15 4" xfId="40079" xr:uid="{3294E1E2-CE77-40B8-8C34-0B0D0E5DDFEC}"/>
    <cellStyle name="Moneda 3 5 15 5" xfId="22574" xr:uid="{E2CFB180-926B-438E-B740-ABBDA3948BB1}"/>
    <cellStyle name="Moneda 3 5 16" xfId="7256" xr:uid="{00000000-0005-0000-0000-000021280000}"/>
    <cellStyle name="Moneda 3 5 16 2" xfId="16009" xr:uid="{4886838A-92FB-416F-B5EE-69EB3EEB912F}"/>
    <cellStyle name="Moneda 3 5 16 2 2" xfId="51019" xr:uid="{DFD3ABF1-610F-4956-AB9D-6FAE2A45D766}"/>
    <cellStyle name="Moneda 3 5 16 2 3" xfId="33514" xr:uid="{E162DCB8-4C70-43A2-9AFC-15294FDA99D6}"/>
    <cellStyle name="Moneda 3 5 16 3" xfId="42267" xr:uid="{9744E637-742E-4DE6-9790-1D7139E3F9E2}"/>
    <cellStyle name="Moneda 3 5 16 4" xfId="24762" xr:uid="{F792FFB9-5CC6-45CF-9F0F-226BA6A79EF9}"/>
    <cellStyle name="Moneda 3 5 17" xfId="11633" xr:uid="{276571BD-5EFF-4B37-BF89-7BC2DC15AA7D}"/>
    <cellStyle name="Moneda 3 5 17 2" xfId="46643" xr:uid="{1C7376FA-3490-43C3-B8EE-8269177EB7E0}"/>
    <cellStyle name="Moneda 3 5 17 3" xfId="29138" xr:uid="{6F15B618-AA1E-444B-9BEA-F7EA39F53D01}"/>
    <cellStyle name="Moneda 3 5 18" xfId="37891" xr:uid="{1F689502-3DEC-4CDE-965F-4C1BB4473231}"/>
    <cellStyle name="Moneda 3 5 19" xfId="20386" xr:uid="{3B4A37EC-9765-4F49-AC81-715179822E7D}"/>
    <cellStyle name="Moneda 3 5 2" xfId="1803" xr:uid="{00000000-0005-0000-0000-000022280000}"/>
    <cellStyle name="Moneda 3 5 2 2" xfId="1804" xr:uid="{00000000-0005-0000-0000-000023280000}"/>
    <cellStyle name="Moneda 3 5 2 2 2" xfId="1805" xr:uid="{00000000-0005-0000-0000-000024280000}"/>
    <cellStyle name="Moneda 3 5 2 2 2 2" xfId="1806" xr:uid="{00000000-0005-0000-0000-000025280000}"/>
    <cellStyle name="Moneda 3 5 2 2 3" xfId="1807" xr:uid="{00000000-0005-0000-0000-000026280000}"/>
    <cellStyle name="Moneda 3 5 2 2 3 2" xfId="1808" xr:uid="{00000000-0005-0000-0000-000027280000}"/>
    <cellStyle name="Moneda 3 5 2 2 4" xfId="1809" xr:uid="{00000000-0005-0000-0000-000028280000}"/>
    <cellStyle name="Moneda 3 5 2 2 4 2" xfId="1810" xr:uid="{00000000-0005-0000-0000-000029280000}"/>
    <cellStyle name="Moneda 3 5 2 2 5" xfId="1811" xr:uid="{00000000-0005-0000-0000-00002A280000}"/>
    <cellStyle name="Moneda 3 5 2 3" xfId="1812" xr:uid="{00000000-0005-0000-0000-00002B280000}"/>
    <cellStyle name="Moneda 3 5 2 3 2" xfId="1813" xr:uid="{00000000-0005-0000-0000-00002C280000}"/>
    <cellStyle name="Moneda 3 5 2 4" xfId="1814" xr:uid="{00000000-0005-0000-0000-00002D280000}"/>
    <cellStyle name="Moneda 3 5 2 4 2" xfId="1815" xr:uid="{00000000-0005-0000-0000-00002E280000}"/>
    <cellStyle name="Moneda 3 5 2 5" xfId="1816" xr:uid="{00000000-0005-0000-0000-00002F280000}"/>
    <cellStyle name="Moneda 3 5 2 5 2" xfId="1817" xr:uid="{00000000-0005-0000-0000-000030280000}"/>
    <cellStyle name="Moneda 3 5 2 6" xfId="1818" xr:uid="{00000000-0005-0000-0000-000031280000}"/>
    <cellStyle name="Moneda 3 5 3" xfId="1819" xr:uid="{00000000-0005-0000-0000-000032280000}"/>
    <cellStyle name="Moneda 3 5 3 2" xfId="1820" xr:uid="{00000000-0005-0000-0000-000033280000}"/>
    <cellStyle name="Moneda 3 5 3 2 2" xfId="1821" xr:uid="{00000000-0005-0000-0000-000034280000}"/>
    <cellStyle name="Moneda 3 5 3 3" xfId="1822" xr:uid="{00000000-0005-0000-0000-000035280000}"/>
    <cellStyle name="Moneda 3 5 3 3 2" xfId="1823" xr:uid="{00000000-0005-0000-0000-000036280000}"/>
    <cellStyle name="Moneda 3 5 3 4" xfId="1824" xr:uid="{00000000-0005-0000-0000-000037280000}"/>
    <cellStyle name="Moneda 3 5 3 4 2" xfId="1825" xr:uid="{00000000-0005-0000-0000-000038280000}"/>
    <cellStyle name="Moneda 3 5 3 5" xfId="1826" xr:uid="{00000000-0005-0000-0000-000039280000}"/>
    <cellStyle name="Moneda 3 5 4" xfId="1827" xr:uid="{00000000-0005-0000-0000-00003A280000}"/>
    <cellStyle name="Moneda 3 5 4 2" xfId="1828" xr:uid="{00000000-0005-0000-0000-00003B280000}"/>
    <cellStyle name="Moneda 3 5 5" xfId="1829" xr:uid="{00000000-0005-0000-0000-00003C280000}"/>
    <cellStyle name="Moneda 3 5 5 2" xfId="1830" xr:uid="{00000000-0005-0000-0000-00003D280000}"/>
    <cellStyle name="Moneda 3 5 6" xfId="1831" xr:uid="{00000000-0005-0000-0000-00003E280000}"/>
    <cellStyle name="Moneda 3 5 6 2" xfId="1832" xr:uid="{00000000-0005-0000-0000-00003F280000}"/>
    <cellStyle name="Moneda 3 5 7" xfId="1833" xr:uid="{00000000-0005-0000-0000-000040280000}"/>
    <cellStyle name="Moneda 3 5 8" xfId="1834" xr:uid="{00000000-0005-0000-0000-000041280000}"/>
    <cellStyle name="Moneda 3 5 9" xfId="2972" xr:uid="{00000000-0005-0000-0000-000042280000}"/>
    <cellStyle name="Moneda 3 5 9 10" xfId="20489" xr:uid="{3963B418-C3AF-4604-B8B7-1C6070D911E0}"/>
    <cellStyle name="Moneda 3 5 9 2" xfId="3084" xr:uid="{00000000-0005-0000-0000-000043280000}"/>
    <cellStyle name="Moneda 3 5 9 2 2" xfId="3360" xr:uid="{00000000-0005-0000-0000-000044280000}"/>
    <cellStyle name="Moneda 3 5 9 2 2 2" xfId="3913" xr:uid="{00000000-0005-0000-0000-000045280000}"/>
    <cellStyle name="Moneda 3 5 9 2 2 2 2" xfId="5009" xr:uid="{00000000-0005-0000-0000-000046280000}"/>
    <cellStyle name="Moneda 3 5 9 2 2 2 2 2" xfId="7198" xr:uid="{00000000-0005-0000-0000-000047280000}"/>
    <cellStyle name="Moneda 3 5 9 2 2 2 2 2 2" xfId="11575" xr:uid="{00000000-0005-0000-0000-000048280000}"/>
    <cellStyle name="Moneda 3 5 9 2 2 2 2 2 2 2" xfId="20328" xr:uid="{9F67865F-16B0-4759-A1F6-5A9AF2D310F8}"/>
    <cellStyle name="Moneda 3 5 9 2 2 2 2 2 2 2 2" xfId="55338" xr:uid="{89AB3453-7263-4AE8-8220-22DD59464644}"/>
    <cellStyle name="Moneda 3 5 9 2 2 2 2 2 2 2 3" xfId="37833" xr:uid="{42459406-43B4-432D-8148-56B2484261EC}"/>
    <cellStyle name="Moneda 3 5 9 2 2 2 2 2 2 3" xfId="46586" xr:uid="{E85E3FB1-F2C5-40E5-A2A8-24E03E9A9AB9}"/>
    <cellStyle name="Moneda 3 5 9 2 2 2 2 2 2 4" xfId="29081" xr:uid="{0F26B059-F918-4BEF-8765-A9F551BA41B9}"/>
    <cellStyle name="Moneda 3 5 9 2 2 2 2 2 3" xfId="15952" xr:uid="{9F45B9F5-2DBB-4CDA-A646-A452F6F8F2FD}"/>
    <cellStyle name="Moneda 3 5 9 2 2 2 2 2 3 2" xfId="50962" xr:uid="{55C1B8C4-2B58-4417-BB69-6D4C9EF649F4}"/>
    <cellStyle name="Moneda 3 5 9 2 2 2 2 2 3 3" xfId="33457" xr:uid="{57FBC883-BDBB-45D5-9CA7-0F0EA4EEAABF}"/>
    <cellStyle name="Moneda 3 5 9 2 2 2 2 2 4" xfId="42210" xr:uid="{99A540FC-E23E-4655-B974-BD775927DDE9}"/>
    <cellStyle name="Moneda 3 5 9 2 2 2 2 2 5" xfId="24705" xr:uid="{0FFAFB24-E1D0-465C-87E0-712B40818F83}"/>
    <cellStyle name="Moneda 3 5 9 2 2 2 2 3" xfId="9387" xr:uid="{00000000-0005-0000-0000-000049280000}"/>
    <cellStyle name="Moneda 3 5 9 2 2 2 2 3 2" xfId="18140" xr:uid="{12B9825B-320E-4A89-9FE8-1849E11357EB}"/>
    <cellStyle name="Moneda 3 5 9 2 2 2 2 3 2 2" xfId="53150" xr:uid="{541FFF83-2F4F-42F9-AF2B-CAFDA406998E}"/>
    <cellStyle name="Moneda 3 5 9 2 2 2 2 3 2 3" xfId="35645" xr:uid="{A9187753-E445-4253-96F3-0C8B85B8320B}"/>
    <cellStyle name="Moneda 3 5 9 2 2 2 2 3 3" xfId="44398" xr:uid="{F0C18CE2-7D3D-4211-A1AF-6343C32D5DF1}"/>
    <cellStyle name="Moneda 3 5 9 2 2 2 2 3 4" xfId="26893" xr:uid="{5D871C01-E7AD-41D1-BAB0-D375EDACAD81}"/>
    <cellStyle name="Moneda 3 5 9 2 2 2 2 4" xfId="13764" xr:uid="{F5EFEE0A-A013-4D45-80D5-46B86058C441}"/>
    <cellStyle name="Moneda 3 5 9 2 2 2 2 4 2" xfId="48774" xr:uid="{7F09D628-C955-41CE-B09A-637A118DFE81}"/>
    <cellStyle name="Moneda 3 5 9 2 2 2 2 4 3" xfId="31269" xr:uid="{AE7DF404-0A7C-4D39-A14E-7C2F99D775CD}"/>
    <cellStyle name="Moneda 3 5 9 2 2 2 2 5" xfId="40022" xr:uid="{0CF6A9DC-4F9B-4E6C-AB05-16AE65CB66EE}"/>
    <cellStyle name="Moneda 3 5 9 2 2 2 2 6" xfId="22517" xr:uid="{9445E624-7512-40F4-9E1E-466B57728B6F}"/>
    <cellStyle name="Moneda 3 5 9 2 2 2 3" xfId="6104" xr:uid="{00000000-0005-0000-0000-00004A280000}"/>
    <cellStyle name="Moneda 3 5 9 2 2 2 3 2" xfId="10481" xr:uid="{00000000-0005-0000-0000-00004B280000}"/>
    <cellStyle name="Moneda 3 5 9 2 2 2 3 2 2" xfId="19234" xr:uid="{3198625F-D4CF-4355-8DEE-E78B69B4CFE3}"/>
    <cellStyle name="Moneda 3 5 9 2 2 2 3 2 2 2" xfId="54244" xr:uid="{62146801-876F-440E-87AF-DA402C798871}"/>
    <cellStyle name="Moneda 3 5 9 2 2 2 3 2 2 3" xfId="36739" xr:uid="{456D6E11-44A8-45E3-B07D-35B1D3307F2D}"/>
    <cellStyle name="Moneda 3 5 9 2 2 2 3 2 3" xfId="45492" xr:uid="{CFFB710A-2F3C-48A3-B95C-E5EBD77BBE3B}"/>
    <cellStyle name="Moneda 3 5 9 2 2 2 3 2 4" xfId="27987" xr:uid="{CF735628-7E8D-4053-8BCC-006E7A2A80D8}"/>
    <cellStyle name="Moneda 3 5 9 2 2 2 3 3" xfId="14858" xr:uid="{E88ACF27-2DCE-4326-97DB-B039ABC6C4F1}"/>
    <cellStyle name="Moneda 3 5 9 2 2 2 3 3 2" xfId="49868" xr:uid="{24632A7B-C341-4751-88CA-FBEFB58261A2}"/>
    <cellStyle name="Moneda 3 5 9 2 2 2 3 3 3" xfId="32363" xr:uid="{F4374D7D-A792-498E-AF6A-888FD8FF5CC1}"/>
    <cellStyle name="Moneda 3 5 9 2 2 2 3 4" xfId="41116" xr:uid="{E91B8EB8-CE32-48E1-965D-C7C7252FD51A}"/>
    <cellStyle name="Moneda 3 5 9 2 2 2 3 5" xfId="23611" xr:uid="{E573EA57-26A6-4FE5-8B73-89933B7FA9C2}"/>
    <cellStyle name="Moneda 3 5 9 2 2 2 4" xfId="8293" xr:uid="{00000000-0005-0000-0000-00004C280000}"/>
    <cellStyle name="Moneda 3 5 9 2 2 2 4 2" xfId="17046" xr:uid="{64229E10-1A60-4A4B-AA61-F541662789BD}"/>
    <cellStyle name="Moneda 3 5 9 2 2 2 4 2 2" xfId="52056" xr:uid="{6A1B46BB-1497-44FF-82E0-F81434534430}"/>
    <cellStyle name="Moneda 3 5 9 2 2 2 4 2 3" xfId="34551" xr:uid="{D6511E13-7511-47ED-B348-889A9A2DC20A}"/>
    <cellStyle name="Moneda 3 5 9 2 2 2 4 3" xfId="43304" xr:uid="{97774738-32C6-4D1C-9EF0-1AC87EF9E28E}"/>
    <cellStyle name="Moneda 3 5 9 2 2 2 4 4" xfId="25799" xr:uid="{3586F731-1A09-4764-AC54-AEFEF666A56F}"/>
    <cellStyle name="Moneda 3 5 9 2 2 2 5" xfId="12670" xr:uid="{4FFB1D0F-69E8-4ACC-B29E-D87043CCDFAC}"/>
    <cellStyle name="Moneda 3 5 9 2 2 2 5 2" xfId="47680" xr:uid="{0F672461-3CBA-4678-9788-68816EFA38FD}"/>
    <cellStyle name="Moneda 3 5 9 2 2 2 5 3" xfId="30175" xr:uid="{88B8BDF3-1429-410D-8AAD-BE5857039BF0}"/>
    <cellStyle name="Moneda 3 5 9 2 2 2 6" xfId="38928" xr:uid="{5E56E8D1-FF67-4DB5-A68C-2B539B6C18AC}"/>
    <cellStyle name="Moneda 3 5 9 2 2 2 7" xfId="21423" xr:uid="{2875AECF-428F-4458-8DB4-D05356181DFC}"/>
    <cellStyle name="Moneda 3 5 9 2 2 3" xfId="4461" xr:uid="{00000000-0005-0000-0000-00004D280000}"/>
    <cellStyle name="Moneda 3 5 9 2 2 3 2" xfId="6650" xr:uid="{00000000-0005-0000-0000-00004E280000}"/>
    <cellStyle name="Moneda 3 5 9 2 2 3 2 2" xfId="11027" xr:uid="{00000000-0005-0000-0000-00004F280000}"/>
    <cellStyle name="Moneda 3 5 9 2 2 3 2 2 2" xfId="19780" xr:uid="{711315A3-28C0-4F06-A9C1-7A91F6702974}"/>
    <cellStyle name="Moneda 3 5 9 2 2 3 2 2 2 2" xfId="54790" xr:uid="{AB7BE3FB-0016-4D2F-A57E-067A17E38AFB}"/>
    <cellStyle name="Moneda 3 5 9 2 2 3 2 2 2 3" xfId="37285" xr:uid="{3450FC76-5381-4A30-9B71-0C1EAFD7D57F}"/>
    <cellStyle name="Moneda 3 5 9 2 2 3 2 2 3" xfId="46038" xr:uid="{6E6ADF81-A60D-46A2-8897-B27965B55E73}"/>
    <cellStyle name="Moneda 3 5 9 2 2 3 2 2 4" xfId="28533" xr:uid="{7EDF5A8B-4424-4C2B-9AC3-166CB993E509}"/>
    <cellStyle name="Moneda 3 5 9 2 2 3 2 3" xfId="15404" xr:uid="{1F2FFBB2-2A0A-4173-BDD3-C78A19831951}"/>
    <cellStyle name="Moneda 3 5 9 2 2 3 2 3 2" xfId="50414" xr:uid="{55F79062-6A95-4115-9F5F-48113E9277D0}"/>
    <cellStyle name="Moneda 3 5 9 2 2 3 2 3 3" xfId="32909" xr:uid="{97E71F40-3D54-44D2-8382-8EB8D5E3BFF9}"/>
    <cellStyle name="Moneda 3 5 9 2 2 3 2 4" xfId="41662" xr:uid="{DC88E2DF-6182-41E4-97C0-1AA222DE35F8}"/>
    <cellStyle name="Moneda 3 5 9 2 2 3 2 5" xfId="24157" xr:uid="{C77CD695-82A9-4107-80BD-B94F6EEE1110}"/>
    <cellStyle name="Moneda 3 5 9 2 2 3 3" xfId="8839" xr:uid="{00000000-0005-0000-0000-000050280000}"/>
    <cellStyle name="Moneda 3 5 9 2 2 3 3 2" xfId="17592" xr:uid="{590DA5EE-F822-4B89-924E-E4333D62984E}"/>
    <cellStyle name="Moneda 3 5 9 2 2 3 3 2 2" xfId="52602" xr:uid="{4CF57DB3-E4FB-4122-B327-228D1F53F229}"/>
    <cellStyle name="Moneda 3 5 9 2 2 3 3 2 3" xfId="35097" xr:uid="{C23290D5-BA5C-44F9-AC58-38B46AC891F3}"/>
    <cellStyle name="Moneda 3 5 9 2 2 3 3 3" xfId="43850" xr:uid="{AE0A141D-34F7-47DB-9CEE-F937FF45BF31}"/>
    <cellStyle name="Moneda 3 5 9 2 2 3 3 4" xfId="26345" xr:uid="{267E20CB-4A33-43C2-AB83-190A1E6D9E1C}"/>
    <cellStyle name="Moneda 3 5 9 2 2 3 4" xfId="13216" xr:uid="{1F7A9E11-8CA3-453C-9E50-924B3AA470B9}"/>
    <cellStyle name="Moneda 3 5 9 2 2 3 4 2" xfId="48226" xr:uid="{28965038-322C-47E4-9F86-FDA8A4FBD145}"/>
    <cellStyle name="Moneda 3 5 9 2 2 3 4 3" xfId="30721" xr:uid="{BF6F9D67-20A3-494E-82F9-F011DECCEA2F}"/>
    <cellStyle name="Moneda 3 5 9 2 2 3 5" xfId="39474" xr:uid="{AFBCBB27-C7AD-4638-B657-054763B44B64}"/>
    <cellStyle name="Moneda 3 5 9 2 2 3 6" xfId="21969" xr:uid="{0DEB7E60-183B-4901-8EC2-4BB19015FC0D}"/>
    <cellStyle name="Moneda 3 5 9 2 2 4" xfId="5556" xr:uid="{00000000-0005-0000-0000-000051280000}"/>
    <cellStyle name="Moneda 3 5 9 2 2 4 2" xfId="9933" xr:uid="{00000000-0005-0000-0000-000052280000}"/>
    <cellStyle name="Moneda 3 5 9 2 2 4 2 2" xfId="18686" xr:uid="{E341BB88-0864-4A5F-8818-035455A48F54}"/>
    <cellStyle name="Moneda 3 5 9 2 2 4 2 2 2" xfId="53696" xr:uid="{A3065DFD-2EF1-4628-82D6-C0E0E50CABCB}"/>
    <cellStyle name="Moneda 3 5 9 2 2 4 2 2 3" xfId="36191" xr:uid="{38C7E9F0-ABFA-46B6-A6F7-AE1ACA31A558}"/>
    <cellStyle name="Moneda 3 5 9 2 2 4 2 3" xfId="44944" xr:uid="{48914D80-AFA7-46BB-83E7-FE9B87EBDBF3}"/>
    <cellStyle name="Moneda 3 5 9 2 2 4 2 4" xfId="27439" xr:uid="{8D4AC2B7-C1DB-4A01-BDF5-0C7DEDF3BD91}"/>
    <cellStyle name="Moneda 3 5 9 2 2 4 3" xfId="14310" xr:uid="{3C11CE70-8253-4B8D-B3E6-F733D3DD2772}"/>
    <cellStyle name="Moneda 3 5 9 2 2 4 3 2" xfId="49320" xr:uid="{C416F113-7C8F-43FC-A7B5-D85B7E418363}"/>
    <cellStyle name="Moneda 3 5 9 2 2 4 3 3" xfId="31815" xr:uid="{AE53E38F-3B0C-4C17-91C0-3191CFE53A4E}"/>
    <cellStyle name="Moneda 3 5 9 2 2 4 4" xfId="40568" xr:uid="{613D1BFE-EEF0-4CCE-A028-C6BA8D574801}"/>
    <cellStyle name="Moneda 3 5 9 2 2 4 5" xfId="23063" xr:uid="{522DB706-8E21-465E-9B2A-B8C1358FE803}"/>
    <cellStyle name="Moneda 3 5 9 2 2 5" xfId="7745" xr:uid="{00000000-0005-0000-0000-000053280000}"/>
    <cellStyle name="Moneda 3 5 9 2 2 5 2" xfId="16498" xr:uid="{B6CA40F5-2384-4C8B-B2AF-DC9CE1E16A9D}"/>
    <cellStyle name="Moneda 3 5 9 2 2 5 2 2" xfId="51508" xr:uid="{0F3E575F-5158-4048-B958-377C92889EF6}"/>
    <cellStyle name="Moneda 3 5 9 2 2 5 2 3" xfId="34003" xr:uid="{FFFAC751-58BB-48E8-92DE-AAA2B29BD1EA}"/>
    <cellStyle name="Moneda 3 5 9 2 2 5 3" xfId="42756" xr:uid="{185D203D-2DCF-46B3-9422-3EB9EF75D068}"/>
    <cellStyle name="Moneda 3 5 9 2 2 5 4" xfId="25251" xr:uid="{CE205D50-55BB-4622-86C9-33F0D0F23FC8}"/>
    <cellStyle name="Moneda 3 5 9 2 2 6" xfId="12122" xr:uid="{B0AE5BF4-C746-4AED-A2AA-8F245E6BB252}"/>
    <cellStyle name="Moneda 3 5 9 2 2 6 2" xfId="47132" xr:uid="{734EA417-78AA-499A-979A-A78E318CA27B}"/>
    <cellStyle name="Moneda 3 5 9 2 2 6 3" xfId="29627" xr:uid="{26F4FEAD-0AE9-476F-82BA-F97A28CD2D3D}"/>
    <cellStyle name="Moneda 3 5 9 2 2 7" xfId="38380" xr:uid="{40A5D520-FDDB-498E-9765-1BD3D94EC376}"/>
    <cellStyle name="Moneda 3 5 9 2 2 8" xfId="20875" xr:uid="{178F9E9B-B501-45A0-8239-87D86950BF57}"/>
    <cellStyle name="Moneda 3 5 9 2 3" xfId="3639" xr:uid="{00000000-0005-0000-0000-000054280000}"/>
    <cellStyle name="Moneda 3 5 9 2 3 2" xfId="4735" xr:uid="{00000000-0005-0000-0000-000055280000}"/>
    <cellStyle name="Moneda 3 5 9 2 3 2 2" xfId="6924" xr:uid="{00000000-0005-0000-0000-000056280000}"/>
    <cellStyle name="Moneda 3 5 9 2 3 2 2 2" xfId="11301" xr:uid="{00000000-0005-0000-0000-000057280000}"/>
    <cellStyle name="Moneda 3 5 9 2 3 2 2 2 2" xfId="20054" xr:uid="{385A1128-5E77-4C85-BEAE-3665C2CCD205}"/>
    <cellStyle name="Moneda 3 5 9 2 3 2 2 2 2 2" xfId="55064" xr:uid="{8F5B4657-2A0E-4044-8EB1-5C5FE0678AD3}"/>
    <cellStyle name="Moneda 3 5 9 2 3 2 2 2 2 3" xfId="37559" xr:uid="{87B20E1C-F137-413E-A471-90942B0E6B09}"/>
    <cellStyle name="Moneda 3 5 9 2 3 2 2 2 3" xfId="46312" xr:uid="{68B59D1E-2252-4118-92DE-2CFE0750DE5F}"/>
    <cellStyle name="Moneda 3 5 9 2 3 2 2 2 4" xfId="28807" xr:uid="{4E2329D3-1A79-4BB2-8EB2-8F4E8E1888B9}"/>
    <cellStyle name="Moneda 3 5 9 2 3 2 2 3" xfId="15678" xr:uid="{1FFC244A-F8B4-4059-B077-63B2BAD29DC7}"/>
    <cellStyle name="Moneda 3 5 9 2 3 2 2 3 2" xfId="50688" xr:uid="{F7187116-6A45-4940-BE77-FA7D212603A1}"/>
    <cellStyle name="Moneda 3 5 9 2 3 2 2 3 3" xfId="33183" xr:uid="{15C137D6-6372-40E6-B01A-1DC28DC6A47C}"/>
    <cellStyle name="Moneda 3 5 9 2 3 2 2 4" xfId="41936" xr:uid="{123BC8E3-A6EE-4E0F-8D96-26DF9D274513}"/>
    <cellStyle name="Moneda 3 5 9 2 3 2 2 5" xfId="24431" xr:uid="{AD5C3826-63E2-43ED-9042-4C9C8FFF6B2C}"/>
    <cellStyle name="Moneda 3 5 9 2 3 2 3" xfId="9113" xr:uid="{00000000-0005-0000-0000-000058280000}"/>
    <cellStyle name="Moneda 3 5 9 2 3 2 3 2" xfId="17866" xr:uid="{8B313C21-EE80-46E1-968F-BA6105B7D73A}"/>
    <cellStyle name="Moneda 3 5 9 2 3 2 3 2 2" xfId="52876" xr:uid="{5ED4918D-2E2A-4C2B-AD9C-391C1CAB3226}"/>
    <cellStyle name="Moneda 3 5 9 2 3 2 3 2 3" xfId="35371" xr:uid="{7D14972A-EB4D-41B7-BCA3-F9FC418C24BD}"/>
    <cellStyle name="Moneda 3 5 9 2 3 2 3 3" xfId="44124" xr:uid="{6CF93C81-B943-4F02-8561-5EF6DCAC8AF2}"/>
    <cellStyle name="Moneda 3 5 9 2 3 2 3 4" xfId="26619" xr:uid="{3180C402-06DA-4D8D-AFB2-706E7BBF6AEB}"/>
    <cellStyle name="Moneda 3 5 9 2 3 2 4" xfId="13490" xr:uid="{2B2BFD26-75CE-4C9F-8DFD-5455C441D061}"/>
    <cellStyle name="Moneda 3 5 9 2 3 2 4 2" xfId="48500" xr:uid="{CAD3DCFB-D6FA-4562-A2FF-BA148D1BB9C1}"/>
    <cellStyle name="Moneda 3 5 9 2 3 2 4 3" xfId="30995" xr:uid="{9251031A-BA64-4BEF-A2D3-76E209EC93BD}"/>
    <cellStyle name="Moneda 3 5 9 2 3 2 5" xfId="39748" xr:uid="{6AA6D698-219B-4664-8B62-C48D0E19AD61}"/>
    <cellStyle name="Moneda 3 5 9 2 3 2 6" xfId="22243" xr:uid="{8335791C-CA0B-4244-9DCE-C6980560491D}"/>
    <cellStyle name="Moneda 3 5 9 2 3 3" xfId="5830" xr:uid="{00000000-0005-0000-0000-000059280000}"/>
    <cellStyle name="Moneda 3 5 9 2 3 3 2" xfId="10207" xr:uid="{00000000-0005-0000-0000-00005A280000}"/>
    <cellStyle name="Moneda 3 5 9 2 3 3 2 2" xfId="18960" xr:uid="{FB4DD6BA-6225-4CD7-84BC-207ACCBE1274}"/>
    <cellStyle name="Moneda 3 5 9 2 3 3 2 2 2" xfId="53970" xr:uid="{13DAAE2F-E7CD-4F25-9BD9-13C303B799BD}"/>
    <cellStyle name="Moneda 3 5 9 2 3 3 2 2 3" xfId="36465" xr:uid="{62E409A9-4359-4987-9014-3EB34E35AC02}"/>
    <cellStyle name="Moneda 3 5 9 2 3 3 2 3" xfId="45218" xr:uid="{B77494B3-5E20-4BCF-9A14-EFF6625C2871}"/>
    <cellStyle name="Moneda 3 5 9 2 3 3 2 4" xfId="27713" xr:uid="{4411428A-10BA-4E7F-8760-86DA38DD921C}"/>
    <cellStyle name="Moneda 3 5 9 2 3 3 3" xfId="14584" xr:uid="{761BD49C-0FC0-4047-9525-4E0A4D1A6BAA}"/>
    <cellStyle name="Moneda 3 5 9 2 3 3 3 2" xfId="49594" xr:uid="{6C46F03A-F3AD-464A-97FE-EC5EBCD8340D}"/>
    <cellStyle name="Moneda 3 5 9 2 3 3 3 3" xfId="32089" xr:uid="{B5A9348E-62CE-4974-9339-79B72F7E42C8}"/>
    <cellStyle name="Moneda 3 5 9 2 3 3 4" xfId="40842" xr:uid="{FE9703F7-F84F-41D6-991E-E570AE9AD90E}"/>
    <cellStyle name="Moneda 3 5 9 2 3 3 5" xfId="23337" xr:uid="{55F171BC-E3F9-425B-AAF3-5573C59BFE58}"/>
    <cellStyle name="Moneda 3 5 9 2 3 4" xfId="8019" xr:uid="{00000000-0005-0000-0000-00005B280000}"/>
    <cellStyle name="Moneda 3 5 9 2 3 4 2" xfId="16772" xr:uid="{FFAF16AF-5337-40C7-80E4-FAAAB7A046CF}"/>
    <cellStyle name="Moneda 3 5 9 2 3 4 2 2" xfId="51782" xr:uid="{17514ED4-DC3D-4764-A58C-37E25C8BE7D0}"/>
    <cellStyle name="Moneda 3 5 9 2 3 4 2 3" xfId="34277" xr:uid="{743913AF-ACF0-4B30-A4A1-2DC006009572}"/>
    <cellStyle name="Moneda 3 5 9 2 3 4 3" xfId="43030" xr:uid="{F5D5C770-CC5F-4C9D-A305-65DAB2C19ED8}"/>
    <cellStyle name="Moneda 3 5 9 2 3 4 4" xfId="25525" xr:uid="{3CA0CF1B-33E5-4D6D-9418-22022B594ACA}"/>
    <cellStyle name="Moneda 3 5 9 2 3 5" xfId="12396" xr:uid="{7B512568-8716-4432-B25C-19CD96212428}"/>
    <cellStyle name="Moneda 3 5 9 2 3 5 2" xfId="47406" xr:uid="{B7892DBD-A2FF-424E-A6A0-2756B5B62D2F}"/>
    <cellStyle name="Moneda 3 5 9 2 3 5 3" xfId="29901" xr:uid="{31EB1EE0-4926-4AA0-B32D-EBC73D70968C}"/>
    <cellStyle name="Moneda 3 5 9 2 3 6" xfId="38654" xr:uid="{41C6FD8B-CF09-45CA-A568-362C2545A9BF}"/>
    <cellStyle name="Moneda 3 5 9 2 3 7" xfId="21149" xr:uid="{26220F2D-AE0C-4781-B0F3-57967089FBF2}"/>
    <cellStyle name="Moneda 3 5 9 2 4" xfId="4187" xr:uid="{00000000-0005-0000-0000-00005C280000}"/>
    <cellStyle name="Moneda 3 5 9 2 4 2" xfId="6376" xr:uid="{00000000-0005-0000-0000-00005D280000}"/>
    <cellStyle name="Moneda 3 5 9 2 4 2 2" xfId="10753" xr:uid="{00000000-0005-0000-0000-00005E280000}"/>
    <cellStyle name="Moneda 3 5 9 2 4 2 2 2" xfId="19506" xr:uid="{22C10C9D-416B-44C6-B0D8-2FAB79924D35}"/>
    <cellStyle name="Moneda 3 5 9 2 4 2 2 2 2" xfId="54516" xr:uid="{AF40479F-A62D-4D7A-8BB7-43348B46CE1C}"/>
    <cellStyle name="Moneda 3 5 9 2 4 2 2 2 3" xfId="37011" xr:uid="{8A07DF13-DEE0-44D4-BE0E-9A0E99D234B6}"/>
    <cellStyle name="Moneda 3 5 9 2 4 2 2 3" xfId="45764" xr:uid="{EF998C4E-B383-4F23-8AA2-99B173933F15}"/>
    <cellStyle name="Moneda 3 5 9 2 4 2 2 4" xfId="28259" xr:uid="{1614F70A-DE4D-4167-A258-86DEE49FB64F}"/>
    <cellStyle name="Moneda 3 5 9 2 4 2 3" xfId="15130" xr:uid="{D7E612E2-C97F-4EE7-A33A-699EC196023B}"/>
    <cellStyle name="Moneda 3 5 9 2 4 2 3 2" xfId="50140" xr:uid="{578F754A-31D0-4E5B-82C6-461E9F607335}"/>
    <cellStyle name="Moneda 3 5 9 2 4 2 3 3" xfId="32635" xr:uid="{833DBC12-9B6B-48A3-804F-70CA7849108B}"/>
    <cellStyle name="Moneda 3 5 9 2 4 2 4" xfId="41388" xr:uid="{0DF81F50-1A80-40DF-89B1-45EBA4829AFE}"/>
    <cellStyle name="Moneda 3 5 9 2 4 2 5" xfId="23883" xr:uid="{1B7B8EC1-B864-4699-9262-0E32BF5B92C2}"/>
    <cellStyle name="Moneda 3 5 9 2 4 3" xfId="8565" xr:uid="{00000000-0005-0000-0000-00005F280000}"/>
    <cellStyle name="Moneda 3 5 9 2 4 3 2" xfId="17318" xr:uid="{02774335-7072-4FCA-A09D-57B5DBC3C701}"/>
    <cellStyle name="Moneda 3 5 9 2 4 3 2 2" xfId="52328" xr:uid="{0DBCC198-0D20-4FBB-B2A4-15483F6606F8}"/>
    <cellStyle name="Moneda 3 5 9 2 4 3 2 3" xfId="34823" xr:uid="{7EA00C71-7E24-4EEB-A3AE-BB95EAC5E3D4}"/>
    <cellStyle name="Moneda 3 5 9 2 4 3 3" xfId="43576" xr:uid="{37989331-A495-45C5-973C-7A306A37C708}"/>
    <cellStyle name="Moneda 3 5 9 2 4 3 4" xfId="26071" xr:uid="{3845056D-271B-4A41-9BD8-A92B5366167D}"/>
    <cellStyle name="Moneda 3 5 9 2 4 4" xfId="12942" xr:uid="{FE92FB94-0BB5-4094-9210-B772A4F64EA5}"/>
    <cellStyle name="Moneda 3 5 9 2 4 4 2" xfId="47952" xr:uid="{03E46A2F-0851-40F2-A6A9-6E4C8A3D4213}"/>
    <cellStyle name="Moneda 3 5 9 2 4 4 3" xfId="30447" xr:uid="{8DD7A8DA-25D1-481C-A337-9431A769B716}"/>
    <cellStyle name="Moneda 3 5 9 2 4 5" xfId="39200" xr:uid="{FBFBDD31-3547-4ADF-A827-A890074237BB}"/>
    <cellStyle name="Moneda 3 5 9 2 4 6" xfId="21695" xr:uid="{99714F9D-6FFC-42B5-9392-531345FECE41}"/>
    <cellStyle name="Moneda 3 5 9 2 5" xfId="5282" xr:uid="{00000000-0005-0000-0000-000060280000}"/>
    <cellStyle name="Moneda 3 5 9 2 5 2" xfId="9659" xr:uid="{00000000-0005-0000-0000-000061280000}"/>
    <cellStyle name="Moneda 3 5 9 2 5 2 2" xfId="18412" xr:uid="{6218B5F4-40EC-4222-94B4-15234BD48067}"/>
    <cellStyle name="Moneda 3 5 9 2 5 2 2 2" xfId="53422" xr:uid="{2426FF7D-B454-4D2E-A221-819DA31348DC}"/>
    <cellStyle name="Moneda 3 5 9 2 5 2 2 3" xfId="35917" xr:uid="{369BA2CD-ADA5-4384-9410-B4BA73145D82}"/>
    <cellStyle name="Moneda 3 5 9 2 5 2 3" xfId="44670" xr:uid="{21B7DBC7-6283-4202-A706-9C02AF5C5B71}"/>
    <cellStyle name="Moneda 3 5 9 2 5 2 4" xfId="27165" xr:uid="{338FEE2A-1A42-4F62-99F8-00A1D7007829}"/>
    <cellStyle name="Moneda 3 5 9 2 5 3" xfId="14036" xr:uid="{2A1BF85F-0989-4B94-A4CC-9168A2513528}"/>
    <cellStyle name="Moneda 3 5 9 2 5 3 2" xfId="49046" xr:uid="{F461A3F6-3092-41DD-9F8D-C5A9FB3C864B}"/>
    <cellStyle name="Moneda 3 5 9 2 5 3 3" xfId="31541" xr:uid="{8C015517-A416-4155-A737-3C6B80C44D45}"/>
    <cellStyle name="Moneda 3 5 9 2 5 4" xfId="40294" xr:uid="{7263A40C-B3E7-4E00-B85B-7CEFC3743965}"/>
    <cellStyle name="Moneda 3 5 9 2 5 5" xfId="22789" xr:uid="{660CE40B-3146-4679-88C5-7C927E7E5707}"/>
    <cellStyle name="Moneda 3 5 9 2 6" xfId="7471" xr:uid="{00000000-0005-0000-0000-000062280000}"/>
    <cellStyle name="Moneda 3 5 9 2 6 2" xfId="16224" xr:uid="{120EE3E0-DA38-4995-9880-BCA32F4BB30E}"/>
    <cellStyle name="Moneda 3 5 9 2 6 2 2" xfId="51234" xr:uid="{7C6C0249-00DC-4F4D-B9AE-7BE0B5E208B4}"/>
    <cellStyle name="Moneda 3 5 9 2 6 2 3" xfId="33729" xr:uid="{D1122386-D111-48F1-B516-8EABE1D7468D}"/>
    <cellStyle name="Moneda 3 5 9 2 6 3" xfId="42482" xr:uid="{B184FF2E-8392-43B4-B056-83F8372F4B91}"/>
    <cellStyle name="Moneda 3 5 9 2 6 4" xfId="24977" xr:uid="{D07F1892-7E08-4621-8A69-3CEC45071DB3}"/>
    <cellStyle name="Moneda 3 5 9 2 7" xfId="11848" xr:uid="{2BE427D5-3E92-4E74-9CCB-B5B864A00155}"/>
    <cellStyle name="Moneda 3 5 9 2 7 2" xfId="46858" xr:uid="{CE9A886E-5522-43E1-8BEF-5B431930A56C}"/>
    <cellStyle name="Moneda 3 5 9 2 7 3" xfId="29353" xr:uid="{C3A71328-9E89-471F-B142-8A204F2B2E5D}"/>
    <cellStyle name="Moneda 3 5 9 2 8" xfId="38106" xr:uid="{8A8CC844-DC0F-40D1-8E33-DC2FDCEAF761}"/>
    <cellStyle name="Moneda 3 5 9 2 9" xfId="20601" xr:uid="{99959D57-C209-4BE5-853D-B01EF26EB9BF}"/>
    <cellStyle name="Moneda 3 5 9 3" xfId="3248" xr:uid="{00000000-0005-0000-0000-000063280000}"/>
    <cellStyle name="Moneda 3 5 9 3 2" xfId="3801" xr:uid="{00000000-0005-0000-0000-000064280000}"/>
    <cellStyle name="Moneda 3 5 9 3 2 2" xfId="4897" xr:uid="{00000000-0005-0000-0000-000065280000}"/>
    <cellStyle name="Moneda 3 5 9 3 2 2 2" xfId="7086" xr:uid="{00000000-0005-0000-0000-000066280000}"/>
    <cellStyle name="Moneda 3 5 9 3 2 2 2 2" xfId="11463" xr:uid="{00000000-0005-0000-0000-000067280000}"/>
    <cellStyle name="Moneda 3 5 9 3 2 2 2 2 2" xfId="20216" xr:uid="{0A339251-A764-4BE4-8F01-17E73CAA99B9}"/>
    <cellStyle name="Moneda 3 5 9 3 2 2 2 2 2 2" xfId="55226" xr:uid="{CDA1B4AB-76B1-4750-BFAD-19CEDCD5C9EC}"/>
    <cellStyle name="Moneda 3 5 9 3 2 2 2 2 2 3" xfId="37721" xr:uid="{C9F68CA9-5B39-48B8-A7F4-23B45F82509E}"/>
    <cellStyle name="Moneda 3 5 9 3 2 2 2 2 3" xfId="46474" xr:uid="{973E6CB7-5666-438D-9D7D-8279723017AC}"/>
    <cellStyle name="Moneda 3 5 9 3 2 2 2 2 4" xfId="28969" xr:uid="{42F2A3C5-8744-4A75-A646-F11DB9BD02D4}"/>
    <cellStyle name="Moneda 3 5 9 3 2 2 2 3" xfId="15840" xr:uid="{83BDBEE7-3571-44F3-82C2-E87D4ADCE3CB}"/>
    <cellStyle name="Moneda 3 5 9 3 2 2 2 3 2" xfId="50850" xr:uid="{D92EF151-44A0-4F64-8463-0D633CDEE4DC}"/>
    <cellStyle name="Moneda 3 5 9 3 2 2 2 3 3" xfId="33345" xr:uid="{10B905D7-8B91-40BB-9BCD-6EF384D8406C}"/>
    <cellStyle name="Moneda 3 5 9 3 2 2 2 4" xfId="42098" xr:uid="{FCC3287F-F876-4CFA-BA61-A5D24B4470E6}"/>
    <cellStyle name="Moneda 3 5 9 3 2 2 2 5" xfId="24593" xr:uid="{CAE94842-0FD2-4A49-BE79-443CAE17AE29}"/>
    <cellStyle name="Moneda 3 5 9 3 2 2 3" xfId="9275" xr:uid="{00000000-0005-0000-0000-000068280000}"/>
    <cellStyle name="Moneda 3 5 9 3 2 2 3 2" xfId="18028" xr:uid="{8FF3FC57-DBC8-48B1-B339-0EFA8A4BF203}"/>
    <cellStyle name="Moneda 3 5 9 3 2 2 3 2 2" xfId="53038" xr:uid="{5ED4366D-4164-43D2-9C31-D7CC7F5F1671}"/>
    <cellStyle name="Moneda 3 5 9 3 2 2 3 2 3" xfId="35533" xr:uid="{072D6C11-D0BF-4AA9-A4D5-699C05FDC41E}"/>
    <cellStyle name="Moneda 3 5 9 3 2 2 3 3" xfId="44286" xr:uid="{8AF108C8-537B-4DC7-9925-D3489EC513CA}"/>
    <cellStyle name="Moneda 3 5 9 3 2 2 3 4" xfId="26781" xr:uid="{218566AE-DCFF-41B3-98EA-16F7283EAFD1}"/>
    <cellStyle name="Moneda 3 5 9 3 2 2 4" xfId="13652" xr:uid="{B412226F-B919-4A45-9F27-679F44F77DDA}"/>
    <cellStyle name="Moneda 3 5 9 3 2 2 4 2" xfId="48662" xr:uid="{8A336BC9-67BA-447D-A148-BB9450ECD20F}"/>
    <cellStyle name="Moneda 3 5 9 3 2 2 4 3" xfId="31157" xr:uid="{ECFFEDB5-7D31-41A4-B9E8-62420899DC44}"/>
    <cellStyle name="Moneda 3 5 9 3 2 2 5" xfId="39910" xr:uid="{17594A76-7F38-4602-A32D-B41594A34E70}"/>
    <cellStyle name="Moneda 3 5 9 3 2 2 6" xfId="22405" xr:uid="{EF5AE77E-23BB-4702-9A51-9C1D991D7388}"/>
    <cellStyle name="Moneda 3 5 9 3 2 3" xfId="5992" xr:uid="{00000000-0005-0000-0000-000069280000}"/>
    <cellStyle name="Moneda 3 5 9 3 2 3 2" xfId="10369" xr:uid="{00000000-0005-0000-0000-00006A280000}"/>
    <cellStyle name="Moneda 3 5 9 3 2 3 2 2" xfId="19122" xr:uid="{89AC7BE1-BDF6-4CA7-B854-BB4BCF6B05CC}"/>
    <cellStyle name="Moneda 3 5 9 3 2 3 2 2 2" xfId="54132" xr:uid="{8787CDD6-F5EA-4B94-B8D9-539467799DE8}"/>
    <cellStyle name="Moneda 3 5 9 3 2 3 2 2 3" xfId="36627" xr:uid="{A6895AAC-B2AA-4DF8-91CC-3BBE79093C2E}"/>
    <cellStyle name="Moneda 3 5 9 3 2 3 2 3" xfId="45380" xr:uid="{45ECB9CC-38BD-4961-83C2-F8D141BC80F0}"/>
    <cellStyle name="Moneda 3 5 9 3 2 3 2 4" xfId="27875" xr:uid="{35A071C7-EC9D-4819-A36C-3D0536F5F276}"/>
    <cellStyle name="Moneda 3 5 9 3 2 3 3" xfId="14746" xr:uid="{952E70B3-4256-445C-B189-4CCCC4A180F2}"/>
    <cellStyle name="Moneda 3 5 9 3 2 3 3 2" xfId="49756" xr:uid="{6D460F64-BA99-41F1-94EE-9500FF5E6941}"/>
    <cellStyle name="Moneda 3 5 9 3 2 3 3 3" xfId="32251" xr:uid="{97811C42-DC5B-40B3-8967-9614727C34CB}"/>
    <cellStyle name="Moneda 3 5 9 3 2 3 4" xfId="41004" xr:uid="{CAF112DE-A0B7-40E1-B27C-FBF94CAC598D}"/>
    <cellStyle name="Moneda 3 5 9 3 2 3 5" xfId="23499" xr:uid="{B81C505F-1E6D-4A7B-830E-57C2B25E2E9E}"/>
    <cellStyle name="Moneda 3 5 9 3 2 4" xfId="8181" xr:uid="{00000000-0005-0000-0000-00006B280000}"/>
    <cellStyle name="Moneda 3 5 9 3 2 4 2" xfId="16934" xr:uid="{C4D19E5A-7A7C-4C40-8745-8CC8B4F27548}"/>
    <cellStyle name="Moneda 3 5 9 3 2 4 2 2" xfId="51944" xr:uid="{6FD568CB-A597-4C95-9121-2FAEE5F95CFA}"/>
    <cellStyle name="Moneda 3 5 9 3 2 4 2 3" xfId="34439" xr:uid="{BD45741E-A81C-4905-834D-A607F7794BDD}"/>
    <cellStyle name="Moneda 3 5 9 3 2 4 3" xfId="43192" xr:uid="{C9E671BE-A6EE-450D-A1B8-8B6C544D98B0}"/>
    <cellStyle name="Moneda 3 5 9 3 2 4 4" xfId="25687" xr:uid="{DA7F03B8-0712-49CE-8A6D-AEAA0C320B52}"/>
    <cellStyle name="Moneda 3 5 9 3 2 5" xfId="12558" xr:uid="{DD878A54-773E-4D58-9F32-9B9C0B777C25}"/>
    <cellStyle name="Moneda 3 5 9 3 2 5 2" xfId="47568" xr:uid="{83AE2209-C787-47C8-BCB1-9C851AE2CF20}"/>
    <cellStyle name="Moneda 3 5 9 3 2 5 3" xfId="30063" xr:uid="{65EFCC3F-D632-4F83-9F36-C38CDAC14915}"/>
    <cellStyle name="Moneda 3 5 9 3 2 6" xfId="38816" xr:uid="{7B371351-C370-4C6B-B1D9-058F673C1659}"/>
    <cellStyle name="Moneda 3 5 9 3 2 7" xfId="21311" xr:uid="{7FFC6BDC-D1E3-45F1-8C2B-CFD24059454B}"/>
    <cellStyle name="Moneda 3 5 9 3 3" xfId="4349" xr:uid="{00000000-0005-0000-0000-00006C280000}"/>
    <cellStyle name="Moneda 3 5 9 3 3 2" xfId="6538" xr:uid="{00000000-0005-0000-0000-00006D280000}"/>
    <cellStyle name="Moneda 3 5 9 3 3 2 2" xfId="10915" xr:uid="{00000000-0005-0000-0000-00006E280000}"/>
    <cellStyle name="Moneda 3 5 9 3 3 2 2 2" xfId="19668" xr:uid="{A8C532FB-1ED3-4861-93A1-3D1421C4E2BF}"/>
    <cellStyle name="Moneda 3 5 9 3 3 2 2 2 2" xfId="54678" xr:uid="{247DF147-403B-45B5-88B6-7B4DD380E66B}"/>
    <cellStyle name="Moneda 3 5 9 3 3 2 2 2 3" xfId="37173" xr:uid="{A535ED09-7018-4773-904C-43D7B255FFC5}"/>
    <cellStyle name="Moneda 3 5 9 3 3 2 2 3" xfId="45926" xr:uid="{FE913983-61D7-4B2E-8224-3658D3ED683B}"/>
    <cellStyle name="Moneda 3 5 9 3 3 2 2 4" xfId="28421" xr:uid="{F31D0B4F-C8A8-4873-AAB5-6E7C9E37981A}"/>
    <cellStyle name="Moneda 3 5 9 3 3 2 3" xfId="15292" xr:uid="{67702BD0-0632-4749-A443-928E68D587ED}"/>
    <cellStyle name="Moneda 3 5 9 3 3 2 3 2" xfId="50302" xr:uid="{36398781-CF3D-4F6E-9F7B-CAAB6F7E8F67}"/>
    <cellStyle name="Moneda 3 5 9 3 3 2 3 3" xfId="32797" xr:uid="{3A19F1DD-D428-426B-AC1D-6297A9FC879E}"/>
    <cellStyle name="Moneda 3 5 9 3 3 2 4" xfId="41550" xr:uid="{7F2E4F57-2C64-46A8-83FA-77C1BF596C4C}"/>
    <cellStyle name="Moneda 3 5 9 3 3 2 5" xfId="24045" xr:uid="{380530DD-53EC-4B54-A572-EC6B51E1C0EC}"/>
    <cellStyle name="Moneda 3 5 9 3 3 3" xfId="8727" xr:uid="{00000000-0005-0000-0000-00006F280000}"/>
    <cellStyle name="Moneda 3 5 9 3 3 3 2" xfId="17480" xr:uid="{74885CB7-D664-48F2-81F4-93693D2D6E4A}"/>
    <cellStyle name="Moneda 3 5 9 3 3 3 2 2" xfId="52490" xr:uid="{6442C6DA-AED9-4CCB-9235-6EFD3E3E8838}"/>
    <cellStyle name="Moneda 3 5 9 3 3 3 2 3" xfId="34985" xr:uid="{A6DE2D7F-4826-4B67-A1BF-1BCF1E43D235}"/>
    <cellStyle name="Moneda 3 5 9 3 3 3 3" xfId="43738" xr:uid="{485AD63D-9EDC-44DC-B9A2-9260408634C2}"/>
    <cellStyle name="Moneda 3 5 9 3 3 3 4" xfId="26233" xr:uid="{BB304827-CFB3-4E6D-99B3-BE83FDC37193}"/>
    <cellStyle name="Moneda 3 5 9 3 3 4" xfId="13104" xr:uid="{30CBB936-556B-4DFA-BCA3-61CE6055E186}"/>
    <cellStyle name="Moneda 3 5 9 3 3 4 2" xfId="48114" xr:uid="{F4975B64-40B2-4C99-AAF1-AAC11E650F45}"/>
    <cellStyle name="Moneda 3 5 9 3 3 4 3" xfId="30609" xr:uid="{8020BBCD-1A6D-4FA7-8D30-E5D1FFDDDD70}"/>
    <cellStyle name="Moneda 3 5 9 3 3 5" xfId="39362" xr:uid="{43C7EAAE-126F-48A6-8A00-689BC74AC310}"/>
    <cellStyle name="Moneda 3 5 9 3 3 6" xfId="21857" xr:uid="{A457B5C7-E185-4BF7-8764-4D89191FEF99}"/>
    <cellStyle name="Moneda 3 5 9 3 4" xfId="5444" xr:uid="{00000000-0005-0000-0000-000070280000}"/>
    <cellStyle name="Moneda 3 5 9 3 4 2" xfId="9821" xr:uid="{00000000-0005-0000-0000-000071280000}"/>
    <cellStyle name="Moneda 3 5 9 3 4 2 2" xfId="18574" xr:uid="{9D18FF7B-49D5-46EA-834E-79DFE21D64EB}"/>
    <cellStyle name="Moneda 3 5 9 3 4 2 2 2" xfId="53584" xr:uid="{50906F58-E9F9-4686-B61D-D25617606442}"/>
    <cellStyle name="Moneda 3 5 9 3 4 2 2 3" xfId="36079" xr:uid="{4F3C79A7-78F8-4868-87BD-7F97A039E13A}"/>
    <cellStyle name="Moneda 3 5 9 3 4 2 3" xfId="44832" xr:uid="{713A5B59-B844-4620-960D-138D13FDC33C}"/>
    <cellStyle name="Moneda 3 5 9 3 4 2 4" xfId="27327" xr:uid="{64F638AF-37FF-46C6-BDC8-452066744701}"/>
    <cellStyle name="Moneda 3 5 9 3 4 3" xfId="14198" xr:uid="{75AF0753-F420-4540-B2DC-8604D93F8BA0}"/>
    <cellStyle name="Moneda 3 5 9 3 4 3 2" xfId="49208" xr:uid="{9E79EEB4-DDCD-4C8A-865E-DB03D06E66A1}"/>
    <cellStyle name="Moneda 3 5 9 3 4 3 3" xfId="31703" xr:uid="{9F7042FF-C58B-4665-85D6-31AED76EC243}"/>
    <cellStyle name="Moneda 3 5 9 3 4 4" xfId="40456" xr:uid="{56BC40AF-7C14-46C4-B529-E306B47A40C5}"/>
    <cellStyle name="Moneda 3 5 9 3 4 5" xfId="22951" xr:uid="{110A6581-376B-4470-9BDC-5C1089B68E6E}"/>
    <cellStyle name="Moneda 3 5 9 3 5" xfId="7633" xr:uid="{00000000-0005-0000-0000-000072280000}"/>
    <cellStyle name="Moneda 3 5 9 3 5 2" xfId="16386" xr:uid="{2D9DA1D9-2575-422F-83C6-67240888696B}"/>
    <cellStyle name="Moneda 3 5 9 3 5 2 2" xfId="51396" xr:uid="{D5027746-FA4D-482B-8667-427E99894064}"/>
    <cellStyle name="Moneda 3 5 9 3 5 2 3" xfId="33891" xr:uid="{9F4797E8-03F0-48A6-B895-57CCBA43FEFC}"/>
    <cellStyle name="Moneda 3 5 9 3 5 3" xfId="42644" xr:uid="{0C5D5404-B76E-4855-A092-87EC5B36475C}"/>
    <cellStyle name="Moneda 3 5 9 3 5 4" xfId="25139" xr:uid="{B3D4B4B1-A85A-4212-B136-33CF4FD3B549}"/>
    <cellStyle name="Moneda 3 5 9 3 6" xfId="12010" xr:uid="{584661BD-FCFE-4CF5-8A5E-B91CE90E7829}"/>
    <cellStyle name="Moneda 3 5 9 3 6 2" xfId="47020" xr:uid="{2033C09F-00BE-49C1-B752-ED562AF60180}"/>
    <cellStyle name="Moneda 3 5 9 3 6 3" xfId="29515" xr:uid="{69959F2C-7F39-402C-A319-A3A246BD18D8}"/>
    <cellStyle name="Moneda 3 5 9 3 7" xfId="38268" xr:uid="{B7C1F2DC-8403-4F05-860C-F12FD340C7C0}"/>
    <cellStyle name="Moneda 3 5 9 3 8" xfId="20763" xr:uid="{1CE1F159-B523-462F-8B4C-56AC97259CF1}"/>
    <cellStyle name="Moneda 3 5 9 4" xfId="3527" xr:uid="{00000000-0005-0000-0000-000073280000}"/>
    <cellStyle name="Moneda 3 5 9 4 2" xfId="4623" xr:uid="{00000000-0005-0000-0000-000074280000}"/>
    <cellStyle name="Moneda 3 5 9 4 2 2" xfId="6812" xr:uid="{00000000-0005-0000-0000-000075280000}"/>
    <cellStyle name="Moneda 3 5 9 4 2 2 2" xfId="11189" xr:uid="{00000000-0005-0000-0000-000076280000}"/>
    <cellStyle name="Moneda 3 5 9 4 2 2 2 2" xfId="19942" xr:uid="{7895ED85-FB0D-4EC4-9AF2-1E51024C21BC}"/>
    <cellStyle name="Moneda 3 5 9 4 2 2 2 2 2" xfId="54952" xr:uid="{8B04E19F-6E75-4C83-BC39-FB710B563EF5}"/>
    <cellStyle name="Moneda 3 5 9 4 2 2 2 2 3" xfId="37447" xr:uid="{ADED4806-EAB4-48CD-B1E1-D80379FA1C21}"/>
    <cellStyle name="Moneda 3 5 9 4 2 2 2 3" xfId="46200" xr:uid="{CB163CB2-63FF-491B-B53D-F3946D0814D2}"/>
    <cellStyle name="Moneda 3 5 9 4 2 2 2 4" xfId="28695" xr:uid="{96E16C79-A3B8-4EDB-BED0-79B2D0DD8D0E}"/>
    <cellStyle name="Moneda 3 5 9 4 2 2 3" xfId="15566" xr:uid="{946CDA9E-A948-4870-9FCE-2308569C791B}"/>
    <cellStyle name="Moneda 3 5 9 4 2 2 3 2" xfId="50576" xr:uid="{CEC73ED5-1E8A-439A-8B0E-C1F8165CEC92}"/>
    <cellStyle name="Moneda 3 5 9 4 2 2 3 3" xfId="33071" xr:uid="{64402302-8BB1-4507-A751-FA9FD7DE25C6}"/>
    <cellStyle name="Moneda 3 5 9 4 2 2 4" xfId="41824" xr:uid="{0445B600-04B5-4198-BE07-547D561F3FBD}"/>
    <cellStyle name="Moneda 3 5 9 4 2 2 5" xfId="24319" xr:uid="{083FA5DD-E104-4FF9-BD04-A2FA8DBD235C}"/>
    <cellStyle name="Moneda 3 5 9 4 2 3" xfId="9001" xr:uid="{00000000-0005-0000-0000-000077280000}"/>
    <cellStyle name="Moneda 3 5 9 4 2 3 2" xfId="17754" xr:uid="{49B68005-A6D7-48F7-A5B6-B642E2B9A7EB}"/>
    <cellStyle name="Moneda 3 5 9 4 2 3 2 2" xfId="52764" xr:uid="{268F4F98-A4F0-46C7-AF67-FAE61A5CA606}"/>
    <cellStyle name="Moneda 3 5 9 4 2 3 2 3" xfId="35259" xr:uid="{FEC31EFA-1D76-4B1B-BD81-60B6F59C3035}"/>
    <cellStyle name="Moneda 3 5 9 4 2 3 3" xfId="44012" xr:uid="{0C09BB0E-388E-44C9-A180-CB44A81C513D}"/>
    <cellStyle name="Moneda 3 5 9 4 2 3 4" xfId="26507" xr:uid="{795A0EFF-D2D1-424F-B2EB-9025D449EC8C}"/>
    <cellStyle name="Moneda 3 5 9 4 2 4" xfId="13378" xr:uid="{297C0ACC-EDA7-4B92-BD69-81E4BE5CB555}"/>
    <cellStyle name="Moneda 3 5 9 4 2 4 2" xfId="48388" xr:uid="{9C94FEFC-32AB-4BB3-9B70-43C31088DA87}"/>
    <cellStyle name="Moneda 3 5 9 4 2 4 3" xfId="30883" xr:uid="{36406EC8-F538-4E38-91EA-9790CC2C777C}"/>
    <cellStyle name="Moneda 3 5 9 4 2 5" xfId="39636" xr:uid="{0FF8FB5F-FD79-4614-9CCE-19F3662E7062}"/>
    <cellStyle name="Moneda 3 5 9 4 2 6" xfId="22131" xr:uid="{433A14E2-7BA3-4BE5-A102-FEDDF4BF4060}"/>
    <cellStyle name="Moneda 3 5 9 4 3" xfId="5718" xr:uid="{00000000-0005-0000-0000-000078280000}"/>
    <cellStyle name="Moneda 3 5 9 4 3 2" xfId="10095" xr:uid="{00000000-0005-0000-0000-000079280000}"/>
    <cellStyle name="Moneda 3 5 9 4 3 2 2" xfId="18848" xr:uid="{38A83351-7192-421C-A0B5-79AAC4A542BA}"/>
    <cellStyle name="Moneda 3 5 9 4 3 2 2 2" xfId="53858" xr:uid="{988ACE24-0B94-4E55-88B4-72EA1F0AE467}"/>
    <cellStyle name="Moneda 3 5 9 4 3 2 2 3" xfId="36353" xr:uid="{73E674A8-A357-4ABD-9E9E-91672201D835}"/>
    <cellStyle name="Moneda 3 5 9 4 3 2 3" xfId="45106" xr:uid="{370AE1BF-8482-4054-A4E5-8844C2B9CAFD}"/>
    <cellStyle name="Moneda 3 5 9 4 3 2 4" xfId="27601" xr:uid="{21BEA2AE-FE8A-4E7A-BD49-EF5E2731CF2A}"/>
    <cellStyle name="Moneda 3 5 9 4 3 3" xfId="14472" xr:uid="{0C36656D-F55D-437C-B7DB-882087BE4024}"/>
    <cellStyle name="Moneda 3 5 9 4 3 3 2" xfId="49482" xr:uid="{A7DD335A-6E62-41A4-8FA7-EA2B151B2C90}"/>
    <cellStyle name="Moneda 3 5 9 4 3 3 3" xfId="31977" xr:uid="{DDCC1A6C-6E2B-40DC-98B9-127F6FE76683}"/>
    <cellStyle name="Moneda 3 5 9 4 3 4" xfId="40730" xr:uid="{8F7AABB3-C0F6-4163-96A2-6E7D01D6E380}"/>
    <cellStyle name="Moneda 3 5 9 4 3 5" xfId="23225" xr:uid="{052CC4F0-BA1E-439D-AC0F-0E00826505E4}"/>
    <cellStyle name="Moneda 3 5 9 4 4" xfId="7907" xr:uid="{00000000-0005-0000-0000-00007A280000}"/>
    <cellStyle name="Moneda 3 5 9 4 4 2" xfId="16660" xr:uid="{03D73DFF-6C42-445B-B85D-6A211A58D0F2}"/>
    <cellStyle name="Moneda 3 5 9 4 4 2 2" xfId="51670" xr:uid="{423AD880-DD3D-4E40-A10D-BA265E3DC91A}"/>
    <cellStyle name="Moneda 3 5 9 4 4 2 3" xfId="34165" xr:uid="{BC6F22C5-DAB4-475D-BD4F-760CA249F5A2}"/>
    <cellStyle name="Moneda 3 5 9 4 4 3" xfId="42918" xr:uid="{AEAB196B-E8EB-4AD3-B109-C0B797866B55}"/>
    <cellStyle name="Moneda 3 5 9 4 4 4" xfId="25413" xr:uid="{1D6D8D62-7EB3-413F-A161-DE34DF68E140}"/>
    <cellStyle name="Moneda 3 5 9 4 5" xfId="12284" xr:uid="{0C26B1CC-DAF0-47C6-99E0-7E44D0C003E9}"/>
    <cellStyle name="Moneda 3 5 9 4 5 2" xfId="47294" xr:uid="{5F3A490A-B262-48F5-82E6-BDBFAF007FC5}"/>
    <cellStyle name="Moneda 3 5 9 4 5 3" xfId="29789" xr:uid="{4067548E-8E1E-4D48-A397-D30680D1CA76}"/>
    <cellStyle name="Moneda 3 5 9 4 6" xfId="38542" xr:uid="{601E1AF3-B057-43C5-B1AA-8A23EA151F43}"/>
    <cellStyle name="Moneda 3 5 9 4 7" xfId="21037" xr:uid="{355F6D42-B64F-455E-9165-0B6ED743251E}"/>
    <cellStyle name="Moneda 3 5 9 5" xfId="4075" xr:uid="{00000000-0005-0000-0000-00007B280000}"/>
    <cellStyle name="Moneda 3 5 9 5 2" xfId="6264" xr:uid="{00000000-0005-0000-0000-00007C280000}"/>
    <cellStyle name="Moneda 3 5 9 5 2 2" xfId="10641" xr:uid="{00000000-0005-0000-0000-00007D280000}"/>
    <cellStyle name="Moneda 3 5 9 5 2 2 2" xfId="19394" xr:uid="{4801F8E1-88BF-411C-969E-87D0ADD0C85A}"/>
    <cellStyle name="Moneda 3 5 9 5 2 2 2 2" xfId="54404" xr:uid="{6FEBEBCD-5646-4454-8973-9396EB4B828A}"/>
    <cellStyle name="Moneda 3 5 9 5 2 2 2 3" xfId="36899" xr:uid="{D09946E6-14DB-46C5-A2A8-9AF4BD6A79DA}"/>
    <cellStyle name="Moneda 3 5 9 5 2 2 3" xfId="45652" xr:uid="{3F83E8C9-A978-4953-9492-8AE62C69F77C}"/>
    <cellStyle name="Moneda 3 5 9 5 2 2 4" xfId="28147" xr:uid="{DEB729A0-B247-47E9-A618-BF6D18B5A496}"/>
    <cellStyle name="Moneda 3 5 9 5 2 3" xfId="15018" xr:uid="{77A434E4-2D22-488E-A20B-8D8242100FBA}"/>
    <cellStyle name="Moneda 3 5 9 5 2 3 2" xfId="50028" xr:uid="{8018264B-1B1A-4ADC-BA4C-91D620218170}"/>
    <cellStyle name="Moneda 3 5 9 5 2 3 3" xfId="32523" xr:uid="{C9AB3889-DB22-487D-96E2-828C652BF009}"/>
    <cellStyle name="Moneda 3 5 9 5 2 4" xfId="41276" xr:uid="{F4D63BE0-F00F-4146-ADC7-07A63C6C03BC}"/>
    <cellStyle name="Moneda 3 5 9 5 2 5" xfId="23771" xr:uid="{05C44230-3330-456A-8675-CEEA35F1DB1C}"/>
    <cellStyle name="Moneda 3 5 9 5 3" xfId="8453" xr:uid="{00000000-0005-0000-0000-00007E280000}"/>
    <cellStyle name="Moneda 3 5 9 5 3 2" xfId="17206" xr:uid="{E53C418C-3D20-4535-B37B-A0D9C72F24B7}"/>
    <cellStyle name="Moneda 3 5 9 5 3 2 2" xfId="52216" xr:uid="{49F8EB8F-466A-4A22-A84C-69DFF2F46B1F}"/>
    <cellStyle name="Moneda 3 5 9 5 3 2 3" xfId="34711" xr:uid="{1EB0FF89-69F0-4F8C-B82B-C6D431A5C599}"/>
    <cellStyle name="Moneda 3 5 9 5 3 3" xfId="43464" xr:uid="{5B09EB21-8700-415D-97EC-2BBEE40C6187}"/>
    <cellStyle name="Moneda 3 5 9 5 3 4" xfId="25959" xr:uid="{073F239A-3439-4785-A896-A6C91698025B}"/>
    <cellStyle name="Moneda 3 5 9 5 4" xfId="12830" xr:uid="{37F1D891-A628-4411-BF9A-034AAAEAC290}"/>
    <cellStyle name="Moneda 3 5 9 5 4 2" xfId="47840" xr:uid="{98CDF2C9-9C6A-4E09-9D89-B8F12A5C73F8}"/>
    <cellStyle name="Moneda 3 5 9 5 4 3" xfId="30335" xr:uid="{9FF39991-1680-4311-97D3-B5ACB5A5470E}"/>
    <cellStyle name="Moneda 3 5 9 5 5" xfId="39088" xr:uid="{A7EEB4B9-A7D6-43C9-90CC-011114022595}"/>
    <cellStyle name="Moneda 3 5 9 5 6" xfId="21583" xr:uid="{CDE08220-9738-414D-B379-43934CB0B52B}"/>
    <cellStyle name="Moneda 3 5 9 6" xfId="5170" xr:uid="{00000000-0005-0000-0000-00007F280000}"/>
    <cellStyle name="Moneda 3 5 9 6 2" xfId="9547" xr:uid="{00000000-0005-0000-0000-000080280000}"/>
    <cellStyle name="Moneda 3 5 9 6 2 2" xfId="18300" xr:uid="{42A85FEF-37B7-4657-96F3-240DCC03F8D5}"/>
    <cellStyle name="Moneda 3 5 9 6 2 2 2" xfId="53310" xr:uid="{96959EBA-B4E0-4C6D-9C22-A0DA0994ECD0}"/>
    <cellStyle name="Moneda 3 5 9 6 2 2 3" xfId="35805" xr:uid="{3D2790A0-D906-42F0-A7AD-6EE0F5731331}"/>
    <cellStyle name="Moneda 3 5 9 6 2 3" xfId="44558" xr:uid="{6CCA2DA6-5352-49F1-80CA-B3C5AA37F00B}"/>
    <cellStyle name="Moneda 3 5 9 6 2 4" xfId="27053" xr:uid="{B6BD66B0-28C7-4BEF-A3D7-18D76012A37A}"/>
    <cellStyle name="Moneda 3 5 9 6 3" xfId="13924" xr:uid="{16DE79B8-C11D-4158-A942-12B6AE7ECEB0}"/>
    <cellStyle name="Moneda 3 5 9 6 3 2" xfId="48934" xr:uid="{902C2CAF-530A-431C-BC56-A63ED1338932}"/>
    <cellStyle name="Moneda 3 5 9 6 3 3" xfId="31429" xr:uid="{C707B0C2-5B98-42C5-A4D7-E2F7C09EBBCC}"/>
    <cellStyle name="Moneda 3 5 9 6 4" xfId="40182" xr:uid="{C199E22C-6B72-4A42-87E1-9C2BC05548EC}"/>
    <cellStyle name="Moneda 3 5 9 6 5" xfId="22677" xr:uid="{AD612CDF-C670-438F-B36C-B810DF4A6E39}"/>
    <cellStyle name="Moneda 3 5 9 7" xfId="7359" xr:uid="{00000000-0005-0000-0000-000081280000}"/>
    <cellStyle name="Moneda 3 5 9 7 2" xfId="16112" xr:uid="{276B7557-FCCC-45F0-A98F-04E9C1824D4D}"/>
    <cellStyle name="Moneda 3 5 9 7 2 2" xfId="51122" xr:uid="{76DB6620-4C4F-4E05-863F-6A7D72B5ECE9}"/>
    <cellStyle name="Moneda 3 5 9 7 2 3" xfId="33617" xr:uid="{053847FE-F950-45CA-86DC-41339A8451BA}"/>
    <cellStyle name="Moneda 3 5 9 7 3" xfId="42370" xr:uid="{DD10A64D-1135-4A58-96B0-682C95558F5B}"/>
    <cellStyle name="Moneda 3 5 9 7 4" xfId="24865" xr:uid="{786314AB-16E4-40B3-A29D-451791427FDA}"/>
    <cellStyle name="Moneda 3 5 9 8" xfId="11736" xr:uid="{582FEF29-5B13-47D1-8601-0C39795DE6E0}"/>
    <cellStyle name="Moneda 3 5 9 8 2" xfId="46746" xr:uid="{3BB140F0-CE18-4FC6-888B-D35042929242}"/>
    <cellStyle name="Moneda 3 5 9 8 3" xfId="29241" xr:uid="{C22D4758-DEEE-4A75-942E-17D57E462361}"/>
    <cellStyle name="Moneda 3 5 9 9" xfId="37994" xr:uid="{BB4BBEA5-5A0E-488F-BAB4-4082EFCB1A06}"/>
    <cellStyle name="Moneda 3 6" xfId="1835" xr:uid="{00000000-0005-0000-0000-000082280000}"/>
    <cellStyle name="Moneda 3 6 2" xfId="1836" xr:uid="{00000000-0005-0000-0000-000083280000}"/>
    <cellStyle name="Moneda 3 6 2 2" xfId="1837" xr:uid="{00000000-0005-0000-0000-000084280000}"/>
    <cellStyle name="Moneda 3 6 2 2 2" xfId="1838" xr:uid="{00000000-0005-0000-0000-000085280000}"/>
    <cellStyle name="Moneda 3 6 2 3" xfId="1839" xr:uid="{00000000-0005-0000-0000-000086280000}"/>
    <cellStyle name="Moneda 3 6 3" xfId="1840" xr:uid="{00000000-0005-0000-0000-000087280000}"/>
    <cellStyle name="Moneda 3 7" xfId="1841" xr:uid="{00000000-0005-0000-0000-000088280000}"/>
    <cellStyle name="Moneda 3 7 2" xfId="1842" xr:uid="{00000000-0005-0000-0000-000089280000}"/>
    <cellStyle name="Moneda 3 7 2 2" xfId="1843" xr:uid="{00000000-0005-0000-0000-00008A280000}"/>
    <cellStyle name="Moneda 3 7 3" xfId="1844" xr:uid="{00000000-0005-0000-0000-00008B280000}"/>
    <cellStyle name="Moneda 3 8" xfId="1845" xr:uid="{00000000-0005-0000-0000-00008C280000}"/>
    <cellStyle name="Moneda 3 8 2" xfId="1846" xr:uid="{00000000-0005-0000-0000-00008D280000}"/>
    <cellStyle name="Moneda 3 8 2 2" xfId="1847" xr:uid="{00000000-0005-0000-0000-00008E280000}"/>
    <cellStyle name="Moneda 3 8 2 2 2" xfId="1848" xr:uid="{00000000-0005-0000-0000-00008F280000}"/>
    <cellStyle name="Moneda 3 8 2 3" xfId="1849" xr:uid="{00000000-0005-0000-0000-000090280000}"/>
    <cellStyle name="Moneda 3 8 2 3 2" xfId="1850" xr:uid="{00000000-0005-0000-0000-000091280000}"/>
    <cellStyle name="Moneda 3 8 2 4" xfId="1851" xr:uid="{00000000-0005-0000-0000-000092280000}"/>
    <cellStyle name="Moneda 3 8 2 4 2" xfId="1852" xr:uid="{00000000-0005-0000-0000-000093280000}"/>
    <cellStyle name="Moneda 3 8 2 5" xfId="1853" xr:uid="{00000000-0005-0000-0000-000094280000}"/>
    <cellStyle name="Moneda 3 8 3" xfId="1854" xr:uid="{00000000-0005-0000-0000-000095280000}"/>
    <cellStyle name="Moneda 3 8 3 2" xfId="1855" xr:uid="{00000000-0005-0000-0000-000096280000}"/>
    <cellStyle name="Moneda 3 8 4" xfId="1856" xr:uid="{00000000-0005-0000-0000-000097280000}"/>
    <cellStyle name="Moneda 3 8 4 2" xfId="1857" xr:uid="{00000000-0005-0000-0000-000098280000}"/>
    <cellStyle name="Moneda 3 8 5" xfId="1858" xr:uid="{00000000-0005-0000-0000-000099280000}"/>
    <cellStyle name="Moneda 3 8 5 2" xfId="1859" xr:uid="{00000000-0005-0000-0000-00009A280000}"/>
    <cellStyle name="Moneda 3 8 6" xfId="1860" xr:uid="{00000000-0005-0000-0000-00009B280000}"/>
    <cellStyle name="Moneda 3 9" xfId="1861" xr:uid="{00000000-0005-0000-0000-00009C280000}"/>
    <cellStyle name="Moneda 3 9 2" xfId="1862" xr:uid="{00000000-0005-0000-0000-00009D280000}"/>
    <cellStyle name="Moneda 30" xfId="1863" xr:uid="{00000000-0005-0000-0000-00009E280000}"/>
    <cellStyle name="Moneda 30 2" xfId="1864" xr:uid="{00000000-0005-0000-0000-00009F280000}"/>
    <cellStyle name="Moneda 30 2 2" xfId="1865" xr:uid="{00000000-0005-0000-0000-0000A0280000}"/>
    <cellStyle name="Moneda 30 3" xfId="1866" xr:uid="{00000000-0005-0000-0000-0000A1280000}"/>
    <cellStyle name="Moneda 30 3 2" xfId="1867" xr:uid="{00000000-0005-0000-0000-0000A2280000}"/>
    <cellStyle name="Moneda 30 4" xfId="1868" xr:uid="{00000000-0005-0000-0000-0000A3280000}"/>
    <cellStyle name="Moneda 30 4 2" xfId="1869" xr:uid="{00000000-0005-0000-0000-0000A4280000}"/>
    <cellStyle name="Moneda 30 5" xfId="1870" xr:uid="{00000000-0005-0000-0000-0000A5280000}"/>
    <cellStyle name="Moneda 31" xfId="1871" xr:uid="{00000000-0005-0000-0000-0000A6280000}"/>
    <cellStyle name="Moneda 31 2" xfId="1872" xr:uid="{00000000-0005-0000-0000-0000A7280000}"/>
    <cellStyle name="Moneda 32" xfId="1873" xr:uid="{00000000-0005-0000-0000-0000A8280000}"/>
    <cellStyle name="Moneda 32 2" xfId="1874" xr:uid="{00000000-0005-0000-0000-0000A9280000}"/>
    <cellStyle name="Moneda 33" xfId="1875" xr:uid="{00000000-0005-0000-0000-0000AA280000}"/>
    <cellStyle name="Moneda 33 2" xfId="1876" xr:uid="{00000000-0005-0000-0000-0000AB280000}"/>
    <cellStyle name="Moneda 34" xfId="1877" xr:uid="{00000000-0005-0000-0000-0000AC280000}"/>
    <cellStyle name="Moneda 34 2" xfId="1878" xr:uid="{00000000-0005-0000-0000-0000AD280000}"/>
    <cellStyle name="Moneda 35" xfId="1879" xr:uid="{00000000-0005-0000-0000-0000AE280000}"/>
    <cellStyle name="Moneda 35 2" xfId="1880" xr:uid="{00000000-0005-0000-0000-0000AF280000}"/>
    <cellStyle name="Moneda 36" xfId="1881" xr:uid="{00000000-0005-0000-0000-0000B0280000}"/>
    <cellStyle name="Moneda 36 2" xfId="1882" xr:uid="{00000000-0005-0000-0000-0000B1280000}"/>
    <cellStyle name="Moneda 37" xfId="1883" xr:uid="{00000000-0005-0000-0000-0000B2280000}"/>
    <cellStyle name="Moneda 37 2" xfId="1884" xr:uid="{00000000-0005-0000-0000-0000B3280000}"/>
    <cellStyle name="Moneda 38" xfId="1885" xr:uid="{00000000-0005-0000-0000-0000B4280000}"/>
    <cellStyle name="Moneda 38 2" xfId="1886" xr:uid="{00000000-0005-0000-0000-0000B5280000}"/>
    <cellStyle name="Moneda 39" xfId="1887" xr:uid="{00000000-0005-0000-0000-0000B6280000}"/>
    <cellStyle name="Moneda 39 2" xfId="1888" xr:uid="{00000000-0005-0000-0000-0000B7280000}"/>
    <cellStyle name="Moneda 4" xfId="15" xr:uid="{00000000-0005-0000-0000-0000B8280000}"/>
    <cellStyle name="Moneda 4 2" xfId="1889" xr:uid="{00000000-0005-0000-0000-0000B9280000}"/>
    <cellStyle name="Moneda 4 3" xfId="1890" xr:uid="{00000000-0005-0000-0000-0000BA280000}"/>
    <cellStyle name="Moneda 4 4" xfId="1891" xr:uid="{00000000-0005-0000-0000-0000BB280000}"/>
    <cellStyle name="Moneda 40" xfId="1892" xr:uid="{00000000-0005-0000-0000-0000BC280000}"/>
    <cellStyle name="Moneda 40 2" xfId="1893" xr:uid="{00000000-0005-0000-0000-0000BD280000}"/>
    <cellStyle name="Moneda 41" xfId="1894" xr:uid="{00000000-0005-0000-0000-0000BE280000}"/>
    <cellStyle name="Moneda 41 2" xfId="1895" xr:uid="{00000000-0005-0000-0000-0000BF280000}"/>
    <cellStyle name="Moneda 42" xfId="1896" xr:uid="{00000000-0005-0000-0000-0000C0280000}"/>
    <cellStyle name="Moneda 42 2" xfId="1897" xr:uid="{00000000-0005-0000-0000-0000C1280000}"/>
    <cellStyle name="Moneda 43" xfId="1898" xr:uid="{00000000-0005-0000-0000-0000C2280000}"/>
    <cellStyle name="Moneda 43 2" xfId="1899" xr:uid="{00000000-0005-0000-0000-0000C3280000}"/>
    <cellStyle name="Moneda 44" xfId="1900" xr:uid="{00000000-0005-0000-0000-0000C4280000}"/>
    <cellStyle name="Moneda 44 2" xfId="1901" xr:uid="{00000000-0005-0000-0000-0000C5280000}"/>
    <cellStyle name="Moneda 45" xfId="1902" xr:uid="{00000000-0005-0000-0000-0000C6280000}"/>
    <cellStyle name="Moneda 45 2" xfId="1903" xr:uid="{00000000-0005-0000-0000-0000C7280000}"/>
    <cellStyle name="Moneda 46" xfId="1904" xr:uid="{00000000-0005-0000-0000-0000C8280000}"/>
    <cellStyle name="Moneda 46 2" xfId="1905" xr:uid="{00000000-0005-0000-0000-0000C9280000}"/>
    <cellStyle name="Moneda 47" xfId="1906" xr:uid="{00000000-0005-0000-0000-0000CA280000}"/>
    <cellStyle name="Moneda 47 2" xfId="1907" xr:uid="{00000000-0005-0000-0000-0000CB280000}"/>
    <cellStyle name="Moneda 48" xfId="1908" xr:uid="{00000000-0005-0000-0000-0000CC280000}"/>
    <cellStyle name="Moneda 48 2" xfId="1909" xr:uid="{00000000-0005-0000-0000-0000CD280000}"/>
    <cellStyle name="Moneda 49" xfId="1910" xr:uid="{00000000-0005-0000-0000-0000CE280000}"/>
    <cellStyle name="Moneda 5" xfId="1911" xr:uid="{00000000-0005-0000-0000-0000CF280000}"/>
    <cellStyle name="Moneda 5 2" xfId="1912" xr:uid="{00000000-0005-0000-0000-0000D0280000}"/>
    <cellStyle name="Moneda 5 3" xfId="1913" xr:uid="{00000000-0005-0000-0000-0000D1280000}"/>
    <cellStyle name="Moneda 5 4" xfId="1914" xr:uid="{00000000-0005-0000-0000-0000D2280000}"/>
    <cellStyle name="Moneda 5 5" xfId="1915" xr:uid="{00000000-0005-0000-0000-0000D3280000}"/>
    <cellStyle name="Moneda 50" xfId="1916" xr:uid="{00000000-0005-0000-0000-0000D4280000}"/>
    <cellStyle name="Moneda 51" xfId="1917" xr:uid="{00000000-0005-0000-0000-0000D5280000}"/>
    <cellStyle name="Moneda 52" xfId="1918" xr:uid="{00000000-0005-0000-0000-0000D6280000}"/>
    <cellStyle name="Moneda 53" xfId="2919" xr:uid="{00000000-0005-0000-0000-0000D7280000}"/>
    <cellStyle name="Moneda 54" xfId="3090" xr:uid="{00000000-0005-0000-0000-0000D8280000}"/>
    <cellStyle name="Moneda 54 2" xfId="3366" xr:uid="{00000000-0005-0000-0000-0000D9280000}"/>
    <cellStyle name="Moneda 54 2 2" xfId="3919" xr:uid="{00000000-0005-0000-0000-0000DA280000}"/>
    <cellStyle name="Moneda 54 2 2 2" xfId="5015" xr:uid="{00000000-0005-0000-0000-0000DB280000}"/>
    <cellStyle name="Moneda 54 2 2 2 2" xfId="7204" xr:uid="{00000000-0005-0000-0000-0000DC280000}"/>
    <cellStyle name="Moneda 54 2 2 2 2 2" xfId="11581" xr:uid="{00000000-0005-0000-0000-0000DD280000}"/>
    <cellStyle name="Moneda 54 2 2 2 2 2 2" xfId="20334" xr:uid="{CD1AF84D-F703-4917-A678-B9910F8DAF82}"/>
    <cellStyle name="Moneda 54 2 2 2 2 2 2 2" xfId="55344" xr:uid="{DB6149E0-3B97-444D-ADF6-CE867507FD29}"/>
    <cellStyle name="Moneda 54 2 2 2 2 2 2 3" xfId="37839" xr:uid="{70FCEAEE-430C-49CB-B33F-0999C2B43390}"/>
    <cellStyle name="Moneda 54 2 2 2 2 2 3" xfId="46592" xr:uid="{2A3FE46E-F42C-4B2D-8064-8FDF3AB1C787}"/>
    <cellStyle name="Moneda 54 2 2 2 2 2 4" xfId="29087" xr:uid="{B032615F-7507-4B56-B7AE-4CEDF5A0A2DD}"/>
    <cellStyle name="Moneda 54 2 2 2 2 3" xfId="15958" xr:uid="{CD03DFFE-B69C-453D-95D4-3F2C746592FE}"/>
    <cellStyle name="Moneda 54 2 2 2 2 3 2" xfId="50968" xr:uid="{83E898C9-29E4-46E2-A8B6-28A1FFB347C5}"/>
    <cellStyle name="Moneda 54 2 2 2 2 3 3" xfId="33463" xr:uid="{58C7A73D-6B47-4336-94EF-2B97E3D6B5BB}"/>
    <cellStyle name="Moneda 54 2 2 2 2 4" xfId="42216" xr:uid="{941EDAB4-B99E-40D3-8F5F-6A63C970E38F}"/>
    <cellStyle name="Moneda 54 2 2 2 2 5" xfId="24711" xr:uid="{93BE5935-3360-445B-8C15-E34232446642}"/>
    <cellStyle name="Moneda 54 2 2 2 3" xfId="9393" xr:uid="{00000000-0005-0000-0000-0000DE280000}"/>
    <cellStyle name="Moneda 54 2 2 2 3 2" xfId="18146" xr:uid="{8FA5812A-D547-471D-A3B5-15C686704E6A}"/>
    <cellStyle name="Moneda 54 2 2 2 3 2 2" xfId="53156" xr:uid="{6A0B072A-707B-4665-B27C-7B0CAF87C113}"/>
    <cellStyle name="Moneda 54 2 2 2 3 2 3" xfId="35651" xr:uid="{3415E4FB-3EF5-4BC4-84E6-A8C18DDBA21F}"/>
    <cellStyle name="Moneda 54 2 2 2 3 3" xfId="44404" xr:uid="{224F0BC6-6B4A-4368-8D76-CB846D835EBB}"/>
    <cellStyle name="Moneda 54 2 2 2 3 4" xfId="26899" xr:uid="{632AC409-4B13-4718-B0F9-4C52EDC510C0}"/>
    <cellStyle name="Moneda 54 2 2 2 4" xfId="13770" xr:uid="{0720B37E-DE12-454D-9A0C-574F3156CB41}"/>
    <cellStyle name="Moneda 54 2 2 2 4 2" xfId="48780" xr:uid="{CA98D46C-16E7-4C99-9B08-C22919191597}"/>
    <cellStyle name="Moneda 54 2 2 2 4 3" xfId="31275" xr:uid="{184F4E9D-BEDC-4695-8A02-CFF8F3D18D3B}"/>
    <cellStyle name="Moneda 54 2 2 2 5" xfId="40028" xr:uid="{AA3AC2E2-1AA3-4110-A817-1BAC3DBA6FF7}"/>
    <cellStyle name="Moneda 54 2 2 2 6" xfId="22523" xr:uid="{7AE61280-14AC-481A-A99C-D94F00A88B0B}"/>
    <cellStyle name="Moneda 54 2 2 3" xfId="6110" xr:uid="{00000000-0005-0000-0000-0000DF280000}"/>
    <cellStyle name="Moneda 54 2 2 3 2" xfId="10487" xr:uid="{00000000-0005-0000-0000-0000E0280000}"/>
    <cellStyle name="Moneda 54 2 2 3 2 2" xfId="19240" xr:uid="{10D2B832-00A9-47D3-87AB-9CE5C26D1A41}"/>
    <cellStyle name="Moneda 54 2 2 3 2 2 2" xfId="54250" xr:uid="{CC37AB2D-4162-4E81-BCFE-3AE30754E313}"/>
    <cellStyle name="Moneda 54 2 2 3 2 2 3" xfId="36745" xr:uid="{8E76B3E8-2DA9-4F4B-9389-0670BAC63F43}"/>
    <cellStyle name="Moneda 54 2 2 3 2 3" xfId="45498" xr:uid="{E497F962-8E1E-4C41-8B90-B1959502A5AD}"/>
    <cellStyle name="Moneda 54 2 2 3 2 4" xfId="27993" xr:uid="{D2F1634F-AE17-41C1-A3EA-0E3D37024975}"/>
    <cellStyle name="Moneda 54 2 2 3 3" xfId="14864" xr:uid="{6D95C45F-6B7E-4398-B2CD-2EBCC4DCBEB6}"/>
    <cellStyle name="Moneda 54 2 2 3 3 2" xfId="49874" xr:uid="{3591B9AC-46A1-4442-9653-E1C58A280434}"/>
    <cellStyle name="Moneda 54 2 2 3 3 3" xfId="32369" xr:uid="{000DFA8A-26F5-4A0C-AEB0-5829CC1A639A}"/>
    <cellStyle name="Moneda 54 2 2 3 4" xfId="41122" xr:uid="{73699AD8-E650-4F8A-8A0E-D7774F5A1F84}"/>
    <cellStyle name="Moneda 54 2 2 3 5" xfId="23617" xr:uid="{47E61492-BCFC-4FF9-885B-66CECF37C9A7}"/>
    <cellStyle name="Moneda 54 2 2 4" xfId="8299" xr:uid="{00000000-0005-0000-0000-0000E1280000}"/>
    <cellStyle name="Moneda 54 2 2 4 2" xfId="17052" xr:uid="{EACF607C-390E-4FB0-9CB6-13011642E193}"/>
    <cellStyle name="Moneda 54 2 2 4 2 2" xfId="52062" xr:uid="{8B3CCCC9-C05F-4E45-B859-53F973389462}"/>
    <cellStyle name="Moneda 54 2 2 4 2 3" xfId="34557" xr:uid="{E4590323-2839-4690-AD65-7DC5DFBB9E6A}"/>
    <cellStyle name="Moneda 54 2 2 4 3" xfId="43310" xr:uid="{A66BEA8E-16B4-4FAA-A003-2E44070A3BE1}"/>
    <cellStyle name="Moneda 54 2 2 4 4" xfId="25805" xr:uid="{2D577243-8516-410D-8906-98F8E943E6CE}"/>
    <cellStyle name="Moneda 54 2 2 5" xfId="12676" xr:uid="{CFEEE488-EB94-493D-93D9-4341A7169C97}"/>
    <cellStyle name="Moneda 54 2 2 5 2" xfId="47686" xr:uid="{6DAC8D45-35EE-4702-AE88-7B1E7D3C1CB5}"/>
    <cellStyle name="Moneda 54 2 2 5 3" xfId="30181" xr:uid="{D60BBC89-E793-4BC0-B125-72215CFAC008}"/>
    <cellStyle name="Moneda 54 2 2 6" xfId="38934" xr:uid="{0D59C973-A265-4D89-AF66-E3E8028AB549}"/>
    <cellStyle name="Moneda 54 2 2 7" xfId="21429" xr:uid="{A8F1943E-4960-4817-B19C-460CAB00B7B4}"/>
    <cellStyle name="Moneda 54 2 3" xfId="4467" xr:uid="{00000000-0005-0000-0000-0000E2280000}"/>
    <cellStyle name="Moneda 54 2 3 2" xfId="6656" xr:uid="{00000000-0005-0000-0000-0000E3280000}"/>
    <cellStyle name="Moneda 54 2 3 2 2" xfId="11033" xr:uid="{00000000-0005-0000-0000-0000E4280000}"/>
    <cellStyle name="Moneda 54 2 3 2 2 2" xfId="19786" xr:uid="{5A082DD5-97D5-4805-9E40-FB384E3F5530}"/>
    <cellStyle name="Moneda 54 2 3 2 2 2 2" xfId="54796" xr:uid="{E58F6325-D8A7-42A9-85D6-068F16207187}"/>
    <cellStyle name="Moneda 54 2 3 2 2 2 3" xfId="37291" xr:uid="{F7F39BAA-1937-495B-9956-30FE5F286035}"/>
    <cellStyle name="Moneda 54 2 3 2 2 3" xfId="46044" xr:uid="{5879E924-1519-4D94-9FA5-43D6D43E3664}"/>
    <cellStyle name="Moneda 54 2 3 2 2 4" xfId="28539" xr:uid="{81248AFB-D6BC-46C4-A476-9F397336C652}"/>
    <cellStyle name="Moneda 54 2 3 2 3" xfId="15410" xr:uid="{C4C7F959-F9D7-40B6-B0D6-B65716333AE9}"/>
    <cellStyle name="Moneda 54 2 3 2 3 2" xfId="50420" xr:uid="{F890A7CF-458D-4938-9ED4-1C93806E0D50}"/>
    <cellStyle name="Moneda 54 2 3 2 3 3" xfId="32915" xr:uid="{DD4DD0B4-ABF7-4891-9BEE-0EB3429017AA}"/>
    <cellStyle name="Moneda 54 2 3 2 4" xfId="41668" xr:uid="{085FDF33-82BF-4BB2-A298-6ACBA434E484}"/>
    <cellStyle name="Moneda 54 2 3 2 5" xfId="24163" xr:uid="{3ED56E4C-62C9-4BE9-BC8D-DEBDF3B92860}"/>
    <cellStyle name="Moneda 54 2 3 3" xfId="8845" xr:uid="{00000000-0005-0000-0000-0000E5280000}"/>
    <cellStyle name="Moneda 54 2 3 3 2" xfId="17598" xr:uid="{251553B6-5659-4543-8206-29A02F95B2DA}"/>
    <cellStyle name="Moneda 54 2 3 3 2 2" xfId="52608" xr:uid="{1701B830-FA71-4613-A24D-4A910EBC5F80}"/>
    <cellStyle name="Moneda 54 2 3 3 2 3" xfId="35103" xr:uid="{EBA9523E-38EE-46E9-9271-6F3740A07E31}"/>
    <cellStyle name="Moneda 54 2 3 3 3" xfId="43856" xr:uid="{F5522A2D-45FC-4568-BF6D-D93E2876193E}"/>
    <cellStyle name="Moneda 54 2 3 3 4" xfId="26351" xr:uid="{BF12E9A5-C9C6-43F4-8995-E9F9E859F12C}"/>
    <cellStyle name="Moneda 54 2 3 4" xfId="13222" xr:uid="{A2686F1C-2F89-4852-8376-D05B2C58DA91}"/>
    <cellStyle name="Moneda 54 2 3 4 2" xfId="48232" xr:uid="{BD56534B-C242-4C1A-845E-ADBAF1D381A6}"/>
    <cellStyle name="Moneda 54 2 3 4 3" xfId="30727" xr:uid="{3AEEF1C2-391C-4574-9FA0-C5F06F93565B}"/>
    <cellStyle name="Moneda 54 2 3 5" xfId="39480" xr:uid="{B59A79F2-2950-4CDA-8AFA-823F1B01C638}"/>
    <cellStyle name="Moneda 54 2 3 6" xfId="21975" xr:uid="{91484D3B-7D7A-4F87-A9E0-257F7A5B265D}"/>
    <cellStyle name="Moneda 54 2 4" xfId="5562" xr:uid="{00000000-0005-0000-0000-0000E6280000}"/>
    <cellStyle name="Moneda 54 2 4 2" xfId="9939" xr:uid="{00000000-0005-0000-0000-0000E7280000}"/>
    <cellStyle name="Moneda 54 2 4 2 2" xfId="18692" xr:uid="{38EF997D-01B5-4766-A6A9-F6190FA591D5}"/>
    <cellStyle name="Moneda 54 2 4 2 2 2" xfId="53702" xr:uid="{EDB462F6-7BE8-4CC7-A012-B958F2F41616}"/>
    <cellStyle name="Moneda 54 2 4 2 2 3" xfId="36197" xr:uid="{B64F3EFD-AA6E-4705-B90D-40D017308F4E}"/>
    <cellStyle name="Moneda 54 2 4 2 3" xfId="44950" xr:uid="{4A49EA92-6A0D-4364-AB61-B5A1595CCC05}"/>
    <cellStyle name="Moneda 54 2 4 2 4" xfId="27445" xr:uid="{4B61F1E5-B98B-4F7B-AD43-A12329005546}"/>
    <cellStyle name="Moneda 54 2 4 3" xfId="14316" xr:uid="{024C7571-60E7-45E0-AC52-59DA4661FDA5}"/>
    <cellStyle name="Moneda 54 2 4 3 2" xfId="49326" xr:uid="{1799127B-A60E-4253-B0EC-F37F8A4D328C}"/>
    <cellStyle name="Moneda 54 2 4 3 3" xfId="31821" xr:uid="{87330BE8-FB0C-43C0-963C-83DD7A699774}"/>
    <cellStyle name="Moneda 54 2 4 4" xfId="40574" xr:uid="{1C3158DC-34AA-462E-898F-6CDDCE635DAD}"/>
    <cellStyle name="Moneda 54 2 4 5" xfId="23069" xr:uid="{BBA4AF39-A713-44FA-A5EA-EFB11981DEE7}"/>
    <cellStyle name="Moneda 54 2 5" xfId="7751" xr:uid="{00000000-0005-0000-0000-0000E8280000}"/>
    <cellStyle name="Moneda 54 2 5 2" xfId="16504" xr:uid="{5E99C72E-0B23-4ACC-A92A-E429F5953E6B}"/>
    <cellStyle name="Moneda 54 2 5 2 2" xfId="51514" xr:uid="{4C7CE1A2-F9D4-4BC0-B092-773570E0040E}"/>
    <cellStyle name="Moneda 54 2 5 2 3" xfId="34009" xr:uid="{99AACD63-BF71-47F4-8804-47F8A60AD4CA}"/>
    <cellStyle name="Moneda 54 2 5 3" xfId="42762" xr:uid="{7B104D0A-391D-40F0-B677-84E3C59ACED0}"/>
    <cellStyle name="Moneda 54 2 5 4" xfId="25257" xr:uid="{5FB78112-D3D2-45B0-BCC2-E68CADA5777C}"/>
    <cellStyle name="Moneda 54 2 6" xfId="12128" xr:uid="{3D1DB8A2-CE8E-41BC-9092-017CF3CC4E04}"/>
    <cellStyle name="Moneda 54 2 6 2" xfId="47138" xr:uid="{F7910E04-A7F9-46A6-9578-CC824C7E4DCA}"/>
    <cellStyle name="Moneda 54 2 6 3" xfId="29633" xr:uid="{FF60CEA0-C791-4291-A803-345B0711D4EF}"/>
    <cellStyle name="Moneda 54 2 7" xfId="38386" xr:uid="{AFD172AC-E0BA-47E2-8F53-59F64CD26261}"/>
    <cellStyle name="Moneda 54 2 8" xfId="20881" xr:uid="{D12AB539-C9BF-4C0C-B4BB-395CA332A3A5}"/>
    <cellStyle name="Moneda 54 3" xfId="3645" xr:uid="{00000000-0005-0000-0000-0000E9280000}"/>
    <cellStyle name="Moneda 54 3 2" xfId="4741" xr:uid="{00000000-0005-0000-0000-0000EA280000}"/>
    <cellStyle name="Moneda 54 3 2 2" xfId="6930" xr:uid="{00000000-0005-0000-0000-0000EB280000}"/>
    <cellStyle name="Moneda 54 3 2 2 2" xfId="11307" xr:uid="{00000000-0005-0000-0000-0000EC280000}"/>
    <cellStyle name="Moneda 54 3 2 2 2 2" xfId="20060" xr:uid="{3789A59D-2E24-43D9-AE58-F0C7D460769F}"/>
    <cellStyle name="Moneda 54 3 2 2 2 2 2" xfId="55070" xr:uid="{F10EA05A-B0EC-4035-B09D-8D547F1ADD9C}"/>
    <cellStyle name="Moneda 54 3 2 2 2 2 3" xfId="37565" xr:uid="{E1CB6FD9-17A4-4B3A-96BE-AC74465C141C}"/>
    <cellStyle name="Moneda 54 3 2 2 2 3" xfId="46318" xr:uid="{19B63031-D840-44AC-AB44-E69FDFC064F1}"/>
    <cellStyle name="Moneda 54 3 2 2 2 4" xfId="28813" xr:uid="{6500B4AB-8AC5-4A77-8532-A4547CBF3564}"/>
    <cellStyle name="Moneda 54 3 2 2 3" xfId="15684" xr:uid="{738802AC-1681-4706-BCCE-200AB63BE593}"/>
    <cellStyle name="Moneda 54 3 2 2 3 2" xfId="50694" xr:uid="{A8679695-C85F-471B-8875-8FDD0B888811}"/>
    <cellStyle name="Moneda 54 3 2 2 3 3" xfId="33189" xr:uid="{0A139294-9DAA-4615-879A-C931A2BD4615}"/>
    <cellStyle name="Moneda 54 3 2 2 4" xfId="41942" xr:uid="{ED744088-A140-4450-B4ED-0B1D0217E38B}"/>
    <cellStyle name="Moneda 54 3 2 2 5" xfId="24437" xr:uid="{F849DCE3-F3D6-4B07-8128-4778B0B3D315}"/>
    <cellStyle name="Moneda 54 3 2 3" xfId="9119" xr:uid="{00000000-0005-0000-0000-0000ED280000}"/>
    <cellStyle name="Moneda 54 3 2 3 2" xfId="17872" xr:uid="{5A4DCE47-300C-4E49-ADAE-B72AF8BDA219}"/>
    <cellStyle name="Moneda 54 3 2 3 2 2" xfId="52882" xr:uid="{B2FEF387-15C8-42F3-A593-431EC76486DA}"/>
    <cellStyle name="Moneda 54 3 2 3 2 3" xfId="35377" xr:uid="{F52B0A6A-DCFD-4782-B359-7F294B526A9B}"/>
    <cellStyle name="Moneda 54 3 2 3 3" xfId="44130" xr:uid="{88D134F1-B995-4280-99C2-29887A57A2D8}"/>
    <cellStyle name="Moneda 54 3 2 3 4" xfId="26625" xr:uid="{F775F096-4F93-4831-A23A-3115BC13447A}"/>
    <cellStyle name="Moneda 54 3 2 4" xfId="13496" xr:uid="{72C6C488-493F-42AA-B7D7-37CE3526A677}"/>
    <cellStyle name="Moneda 54 3 2 4 2" xfId="48506" xr:uid="{FBA4CF2C-0BC8-4BA9-8A9A-77404A15B8EB}"/>
    <cellStyle name="Moneda 54 3 2 4 3" xfId="31001" xr:uid="{3DA65184-4E91-4BD4-9B91-B4BC6F79BC14}"/>
    <cellStyle name="Moneda 54 3 2 5" xfId="39754" xr:uid="{93FE1854-730A-4077-8718-60A6226B2958}"/>
    <cellStyle name="Moneda 54 3 2 6" xfId="22249" xr:uid="{7B3362FA-BFFB-47B8-B7BA-B141BD9617D9}"/>
    <cellStyle name="Moneda 54 3 3" xfId="5836" xr:uid="{00000000-0005-0000-0000-0000EE280000}"/>
    <cellStyle name="Moneda 54 3 3 2" xfId="10213" xr:uid="{00000000-0005-0000-0000-0000EF280000}"/>
    <cellStyle name="Moneda 54 3 3 2 2" xfId="18966" xr:uid="{F875D682-9AFA-4B95-8067-5A38AB7A3A8D}"/>
    <cellStyle name="Moneda 54 3 3 2 2 2" xfId="53976" xr:uid="{A1D03096-E419-47E3-82AD-AB750B2E7DD7}"/>
    <cellStyle name="Moneda 54 3 3 2 2 3" xfId="36471" xr:uid="{84454D0C-43E2-4C2F-BB83-268F401ACF24}"/>
    <cellStyle name="Moneda 54 3 3 2 3" xfId="45224" xr:uid="{975E739B-290B-441B-B8F0-27A29CA3CFCA}"/>
    <cellStyle name="Moneda 54 3 3 2 4" xfId="27719" xr:uid="{A3ED7DB0-7568-430F-9BF6-2B882144E9D2}"/>
    <cellStyle name="Moneda 54 3 3 3" xfId="14590" xr:uid="{78D8ABA9-39C8-4793-B440-1C76B21D5FBB}"/>
    <cellStyle name="Moneda 54 3 3 3 2" xfId="49600" xr:uid="{6372942B-47F4-4239-8351-2D2DC9F30A7A}"/>
    <cellStyle name="Moneda 54 3 3 3 3" xfId="32095" xr:uid="{FCF7B1EC-18B6-44AF-99E0-9B5B04B649EA}"/>
    <cellStyle name="Moneda 54 3 3 4" xfId="40848" xr:uid="{EB5CCD14-2401-4705-BAEE-2BC9A966F7F9}"/>
    <cellStyle name="Moneda 54 3 3 5" xfId="23343" xr:uid="{01C539B1-565D-41F0-B75C-D84718FDD54E}"/>
    <cellStyle name="Moneda 54 3 4" xfId="8025" xr:uid="{00000000-0005-0000-0000-0000F0280000}"/>
    <cellStyle name="Moneda 54 3 4 2" xfId="16778" xr:uid="{65125D97-96BA-455E-AF8E-F985C488272D}"/>
    <cellStyle name="Moneda 54 3 4 2 2" xfId="51788" xr:uid="{601F3229-7585-4596-8975-43B70DFB6163}"/>
    <cellStyle name="Moneda 54 3 4 2 3" xfId="34283" xr:uid="{ED6B4442-9004-4EE5-A7DF-338459C2DE27}"/>
    <cellStyle name="Moneda 54 3 4 3" xfId="43036" xr:uid="{C8A09ED3-561E-4DE6-B3BE-57D4F899800C}"/>
    <cellStyle name="Moneda 54 3 4 4" xfId="25531" xr:uid="{E0BFEBE9-AEA3-4506-9C8A-8B0EF529B608}"/>
    <cellStyle name="Moneda 54 3 5" xfId="12402" xr:uid="{A021A11E-0331-4DCE-8991-5EF690FBEBC7}"/>
    <cellStyle name="Moneda 54 3 5 2" xfId="47412" xr:uid="{88B6A935-6B68-4632-B600-41B213E8F2BF}"/>
    <cellStyle name="Moneda 54 3 5 3" xfId="29907" xr:uid="{42740B7D-7D37-4241-A0F1-48E3951718DD}"/>
    <cellStyle name="Moneda 54 3 6" xfId="38660" xr:uid="{7323BD11-20C2-4E83-9699-F25D8B3447F6}"/>
    <cellStyle name="Moneda 54 3 7" xfId="21155" xr:uid="{39D516C3-C12F-430B-A3E8-8D3C0B9F9F20}"/>
    <cellStyle name="Moneda 54 4" xfId="4193" xr:uid="{00000000-0005-0000-0000-0000F1280000}"/>
    <cellStyle name="Moneda 54 4 2" xfId="6382" xr:uid="{00000000-0005-0000-0000-0000F2280000}"/>
    <cellStyle name="Moneda 54 4 2 2" xfId="10759" xr:uid="{00000000-0005-0000-0000-0000F3280000}"/>
    <cellStyle name="Moneda 54 4 2 2 2" xfId="19512" xr:uid="{848DA5F4-7752-467D-8DBD-AF4A94523CE9}"/>
    <cellStyle name="Moneda 54 4 2 2 2 2" xfId="54522" xr:uid="{27C3FA31-3324-4092-A0CD-27CAA01BEA3F}"/>
    <cellStyle name="Moneda 54 4 2 2 2 3" xfId="37017" xr:uid="{44676310-DC19-4EA9-89B1-E4158373436B}"/>
    <cellStyle name="Moneda 54 4 2 2 3" xfId="45770" xr:uid="{CA83F093-BA07-43B8-B738-1990026E240F}"/>
    <cellStyle name="Moneda 54 4 2 2 4" xfId="28265" xr:uid="{4440B3A6-C2E4-41EF-874F-BCBF614A43AC}"/>
    <cellStyle name="Moneda 54 4 2 3" xfId="15136" xr:uid="{94697467-1233-4B1C-ABD9-73C0D2B18098}"/>
    <cellStyle name="Moneda 54 4 2 3 2" xfId="50146" xr:uid="{E5A1F2FF-D4E8-4B94-A449-0C4A9E95B3AE}"/>
    <cellStyle name="Moneda 54 4 2 3 3" xfId="32641" xr:uid="{12DFC987-63C3-4804-B9AA-C273AAA2FEE9}"/>
    <cellStyle name="Moneda 54 4 2 4" xfId="41394" xr:uid="{7069B9B7-2609-467A-9C43-7D01000A2F08}"/>
    <cellStyle name="Moneda 54 4 2 5" xfId="23889" xr:uid="{DC42ED60-77CF-47B7-9C3D-663803EDB6D4}"/>
    <cellStyle name="Moneda 54 4 3" xfId="8571" xr:uid="{00000000-0005-0000-0000-0000F4280000}"/>
    <cellStyle name="Moneda 54 4 3 2" xfId="17324" xr:uid="{93A71BEE-1DDE-4A71-B3C5-6E8ACEA00C56}"/>
    <cellStyle name="Moneda 54 4 3 2 2" xfId="52334" xr:uid="{23C958A3-E072-44EE-BE96-0ADDD7AAC38E}"/>
    <cellStyle name="Moneda 54 4 3 2 3" xfId="34829" xr:uid="{0128DC4C-562B-4848-AE80-E34A1D010AD1}"/>
    <cellStyle name="Moneda 54 4 3 3" xfId="43582" xr:uid="{8ED1292B-69E8-445E-ACB7-BF6B9A0790B3}"/>
    <cellStyle name="Moneda 54 4 3 4" xfId="26077" xr:uid="{5B3C3783-1F3E-44D4-9A1E-2BBEC2C4A609}"/>
    <cellStyle name="Moneda 54 4 4" xfId="12948" xr:uid="{32B7DB01-BDEE-4191-BD4D-857F615664B1}"/>
    <cellStyle name="Moneda 54 4 4 2" xfId="47958" xr:uid="{D1EBC8FE-5643-4AB3-96BD-FE3E83C7CCCE}"/>
    <cellStyle name="Moneda 54 4 4 3" xfId="30453" xr:uid="{BC105578-8437-4D5D-8D22-59559CF1DE01}"/>
    <cellStyle name="Moneda 54 4 5" xfId="39206" xr:uid="{943ECFE3-9D02-43FD-B406-0B483320C171}"/>
    <cellStyle name="Moneda 54 4 6" xfId="21701" xr:uid="{CC3B7715-D85B-4BF7-81BC-C54752DA5313}"/>
    <cellStyle name="Moneda 54 5" xfId="5288" xr:uid="{00000000-0005-0000-0000-0000F5280000}"/>
    <cellStyle name="Moneda 54 5 2" xfId="9665" xr:uid="{00000000-0005-0000-0000-0000F6280000}"/>
    <cellStyle name="Moneda 54 5 2 2" xfId="18418" xr:uid="{F18A0DE0-FBA7-45BC-B35D-F93BAB5BFFDA}"/>
    <cellStyle name="Moneda 54 5 2 2 2" xfId="53428" xr:uid="{8BBE5FAB-CE17-45B0-9D7B-B5F33F9ABF56}"/>
    <cellStyle name="Moneda 54 5 2 2 3" xfId="35923" xr:uid="{3E476D6E-D548-4756-AF58-D806E9781416}"/>
    <cellStyle name="Moneda 54 5 2 3" xfId="44676" xr:uid="{204ED620-7810-4B09-85E0-42F5DD0CB422}"/>
    <cellStyle name="Moneda 54 5 2 4" xfId="27171" xr:uid="{C78C7897-83EA-4A9C-8DF7-F6AE040E43ED}"/>
    <cellStyle name="Moneda 54 5 3" xfId="14042" xr:uid="{52A22EAC-033D-4B88-BC1A-22A1507C208E}"/>
    <cellStyle name="Moneda 54 5 3 2" xfId="49052" xr:uid="{2EEC14E5-15C3-422C-804E-ECC550A47149}"/>
    <cellStyle name="Moneda 54 5 3 3" xfId="31547" xr:uid="{6CF84910-6BA6-4D5E-9871-70C620AE17A5}"/>
    <cellStyle name="Moneda 54 5 4" xfId="40300" xr:uid="{B8C8FCA5-49C7-4320-89CC-9473408F5807}"/>
    <cellStyle name="Moneda 54 5 5" xfId="22795" xr:uid="{085CEF1E-073A-49DE-89DE-49F130EB2113}"/>
    <cellStyle name="Moneda 54 6" xfId="7477" xr:uid="{00000000-0005-0000-0000-0000F7280000}"/>
    <cellStyle name="Moneda 54 6 2" xfId="16230" xr:uid="{BEFFB66D-F92C-44F2-9258-61B977308854}"/>
    <cellStyle name="Moneda 54 6 2 2" xfId="51240" xr:uid="{6E7350E4-309D-4B37-A8E1-F8EFB5CF8206}"/>
    <cellStyle name="Moneda 54 6 2 3" xfId="33735" xr:uid="{5898E6BF-5EDA-43F0-8D22-AF224F67BFCF}"/>
    <cellStyle name="Moneda 54 6 3" xfId="42488" xr:uid="{50F9AEC6-C6B0-4118-882B-53181842125A}"/>
    <cellStyle name="Moneda 54 6 4" xfId="24983" xr:uid="{6FB05BFA-D436-4792-A298-778184F55063}"/>
    <cellStyle name="Moneda 54 7" xfId="11854" xr:uid="{665134E0-C77F-4EAE-90E6-9D82003DDEC8}"/>
    <cellStyle name="Moneda 54 7 2" xfId="46864" xr:uid="{F8176E21-0658-4493-A502-946C15E84F34}"/>
    <cellStyle name="Moneda 54 7 3" xfId="29359" xr:uid="{3A16A619-AF34-4DF1-B0CF-8C0EAD744932}"/>
    <cellStyle name="Moneda 54 8" xfId="38112" xr:uid="{DD1B990D-FB99-4404-A90E-432FC969CBDA}"/>
    <cellStyle name="Moneda 54 9" xfId="20607" xr:uid="{1CB893B8-D3D1-47A1-A12B-E84754043700}"/>
    <cellStyle name="Moneda 55" xfId="3092" xr:uid="{00000000-0005-0000-0000-0000F8280000}"/>
    <cellStyle name="Moneda 55 2" xfId="3368" xr:uid="{00000000-0005-0000-0000-0000F9280000}"/>
    <cellStyle name="Moneda 55 2 2" xfId="3921" xr:uid="{00000000-0005-0000-0000-0000FA280000}"/>
    <cellStyle name="Moneda 55 2 2 2" xfId="5017" xr:uid="{00000000-0005-0000-0000-0000FB280000}"/>
    <cellStyle name="Moneda 55 2 2 2 2" xfId="7206" xr:uid="{00000000-0005-0000-0000-0000FC280000}"/>
    <cellStyle name="Moneda 55 2 2 2 2 2" xfId="11583" xr:uid="{00000000-0005-0000-0000-0000FD280000}"/>
    <cellStyle name="Moneda 55 2 2 2 2 2 2" xfId="20336" xr:uid="{360290C6-3C85-4678-B97E-659AF9073998}"/>
    <cellStyle name="Moneda 55 2 2 2 2 2 2 2" xfId="55346" xr:uid="{67A3E516-75AC-40F6-9ED1-92CCE7B7ADE2}"/>
    <cellStyle name="Moneda 55 2 2 2 2 2 2 3" xfId="37841" xr:uid="{51F2E808-96FF-40AB-83A0-246B130AF33F}"/>
    <cellStyle name="Moneda 55 2 2 2 2 2 3" xfId="46594" xr:uid="{864E7545-62FC-460E-8D82-49C407637715}"/>
    <cellStyle name="Moneda 55 2 2 2 2 2 4" xfId="29089" xr:uid="{EDD0C677-3B54-4D08-BA65-2D93394E530C}"/>
    <cellStyle name="Moneda 55 2 2 2 2 3" xfId="15960" xr:uid="{A9333A0E-DB08-456F-8564-A32FF65CFAB0}"/>
    <cellStyle name="Moneda 55 2 2 2 2 3 2" xfId="50970" xr:uid="{049E564A-6DC0-4775-A7F9-C8D4A719EC5B}"/>
    <cellStyle name="Moneda 55 2 2 2 2 3 3" xfId="33465" xr:uid="{41DABE15-91DD-4D7F-BE49-9740E05ABB1A}"/>
    <cellStyle name="Moneda 55 2 2 2 2 4" xfId="42218" xr:uid="{688F3E72-1D4C-441A-960C-893873E84323}"/>
    <cellStyle name="Moneda 55 2 2 2 2 5" xfId="24713" xr:uid="{AC69E193-74BC-4DBB-AFA4-EF202C9D6D8E}"/>
    <cellStyle name="Moneda 55 2 2 2 3" xfId="9395" xr:uid="{00000000-0005-0000-0000-0000FE280000}"/>
    <cellStyle name="Moneda 55 2 2 2 3 2" xfId="18148" xr:uid="{5DE28882-6815-4C00-A134-BE6669311C99}"/>
    <cellStyle name="Moneda 55 2 2 2 3 2 2" xfId="53158" xr:uid="{0EF0A201-C757-4731-976E-43C7B09596EB}"/>
    <cellStyle name="Moneda 55 2 2 2 3 2 3" xfId="35653" xr:uid="{C328556F-06F8-4DA3-9386-1CB5BEAEC8AB}"/>
    <cellStyle name="Moneda 55 2 2 2 3 3" xfId="44406" xr:uid="{749D7576-BA8E-48FC-9AE0-7F3C7E9CD821}"/>
    <cellStyle name="Moneda 55 2 2 2 3 4" xfId="26901" xr:uid="{8EC419AF-4DA5-4673-92E1-74E5B1C9ACD9}"/>
    <cellStyle name="Moneda 55 2 2 2 4" xfId="13772" xr:uid="{025C662C-11F2-4C01-BBC2-DD5E33BB32A2}"/>
    <cellStyle name="Moneda 55 2 2 2 4 2" xfId="48782" xr:uid="{6CFBC963-4D9D-452B-BDB1-A46A38911113}"/>
    <cellStyle name="Moneda 55 2 2 2 4 3" xfId="31277" xr:uid="{C83639D0-9952-4CF5-94C8-E4795B581B2D}"/>
    <cellStyle name="Moneda 55 2 2 2 5" xfId="40030" xr:uid="{4B212D29-714B-4083-B5F4-15E03E303A88}"/>
    <cellStyle name="Moneda 55 2 2 2 6" xfId="22525" xr:uid="{BF670777-2193-4492-A6BC-296A90079A8F}"/>
    <cellStyle name="Moneda 55 2 2 3" xfId="6112" xr:uid="{00000000-0005-0000-0000-0000FF280000}"/>
    <cellStyle name="Moneda 55 2 2 3 2" xfId="10489" xr:uid="{00000000-0005-0000-0000-000000290000}"/>
    <cellStyle name="Moneda 55 2 2 3 2 2" xfId="19242" xr:uid="{89EA7FDD-0E69-4E81-B0E0-BF40852DE197}"/>
    <cellStyle name="Moneda 55 2 2 3 2 2 2" xfId="54252" xr:uid="{0BD5630F-681C-4159-B70B-A27C11445611}"/>
    <cellStyle name="Moneda 55 2 2 3 2 2 3" xfId="36747" xr:uid="{404CC5F4-B1A5-41F9-9246-844F7D5C1BA3}"/>
    <cellStyle name="Moneda 55 2 2 3 2 3" xfId="45500" xr:uid="{9E613DCF-E71B-4A62-BE4F-A7CFE968E674}"/>
    <cellStyle name="Moneda 55 2 2 3 2 4" xfId="27995" xr:uid="{6A31A960-1D70-4B74-86F7-9C71BEF28AC1}"/>
    <cellStyle name="Moneda 55 2 2 3 3" xfId="14866" xr:uid="{1BC1C8D1-5711-4C0E-B795-E50F3B69BFD7}"/>
    <cellStyle name="Moneda 55 2 2 3 3 2" xfId="49876" xr:uid="{F627D18C-718B-4079-B524-EC5BC2E78CC9}"/>
    <cellStyle name="Moneda 55 2 2 3 3 3" xfId="32371" xr:uid="{FC9F2764-B382-4C9D-9C8C-C8C0995CDF2F}"/>
    <cellStyle name="Moneda 55 2 2 3 4" xfId="41124" xr:uid="{CD5611D5-3DF0-4CFB-AF37-0B4EC4F71450}"/>
    <cellStyle name="Moneda 55 2 2 3 5" xfId="23619" xr:uid="{F7BF148F-C79D-4A09-8244-03601A51F2B2}"/>
    <cellStyle name="Moneda 55 2 2 4" xfId="8301" xr:uid="{00000000-0005-0000-0000-000001290000}"/>
    <cellStyle name="Moneda 55 2 2 4 2" xfId="17054" xr:uid="{9051859A-B4F6-47E6-9358-08CD70DC2986}"/>
    <cellStyle name="Moneda 55 2 2 4 2 2" xfId="52064" xr:uid="{4B330393-7B80-4C53-861D-D6D39752A814}"/>
    <cellStyle name="Moneda 55 2 2 4 2 3" xfId="34559" xr:uid="{04F4C83F-F8F1-426D-B1A3-B53BE38BFC9B}"/>
    <cellStyle name="Moneda 55 2 2 4 3" xfId="43312" xr:uid="{9AEC86D0-8C8D-41A6-A535-C3F0410B8152}"/>
    <cellStyle name="Moneda 55 2 2 4 4" xfId="25807" xr:uid="{A1A9410D-BBDC-4224-835E-E81D0D08796D}"/>
    <cellStyle name="Moneda 55 2 2 5" xfId="12678" xr:uid="{2DABBDC4-ED2D-4008-B21E-217C0243F5BE}"/>
    <cellStyle name="Moneda 55 2 2 5 2" xfId="47688" xr:uid="{4E7102C8-14C1-4306-9A1E-6CB702FEAC03}"/>
    <cellStyle name="Moneda 55 2 2 5 3" xfId="30183" xr:uid="{FD485385-3D16-4799-8B5F-87FA33DA6647}"/>
    <cellStyle name="Moneda 55 2 2 6" xfId="38936" xr:uid="{6AB1276B-DABB-424E-AC2A-CC7031DFE9F4}"/>
    <cellStyle name="Moneda 55 2 2 7" xfId="21431" xr:uid="{9B02F564-6DC6-43A9-84BD-2CA8ACA25B6E}"/>
    <cellStyle name="Moneda 55 2 3" xfId="4469" xr:uid="{00000000-0005-0000-0000-000002290000}"/>
    <cellStyle name="Moneda 55 2 3 2" xfId="6658" xr:uid="{00000000-0005-0000-0000-000003290000}"/>
    <cellStyle name="Moneda 55 2 3 2 2" xfId="11035" xr:uid="{00000000-0005-0000-0000-000004290000}"/>
    <cellStyle name="Moneda 55 2 3 2 2 2" xfId="19788" xr:uid="{DDED0F5D-A7E7-4226-906F-2F50807B5E9D}"/>
    <cellStyle name="Moneda 55 2 3 2 2 2 2" xfId="54798" xr:uid="{26EB8629-056F-4714-B68F-EA410E391518}"/>
    <cellStyle name="Moneda 55 2 3 2 2 2 3" xfId="37293" xr:uid="{DF6ADA82-4F22-453D-9E58-D9840CA25C82}"/>
    <cellStyle name="Moneda 55 2 3 2 2 3" xfId="46046" xr:uid="{496794DD-9C9E-4A5C-B50B-AE2A9195BACB}"/>
    <cellStyle name="Moneda 55 2 3 2 2 4" xfId="28541" xr:uid="{0A12FF68-6363-4BF2-986E-48991B61E0BF}"/>
    <cellStyle name="Moneda 55 2 3 2 3" xfId="15412" xr:uid="{6C580AE2-4902-4553-B89D-227DED641D50}"/>
    <cellStyle name="Moneda 55 2 3 2 3 2" xfId="50422" xr:uid="{DE3B8201-C41E-4EBA-A640-8676F79C93EF}"/>
    <cellStyle name="Moneda 55 2 3 2 3 3" xfId="32917" xr:uid="{75B7BF81-48C3-4A89-A1F7-698DC8CF0193}"/>
    <cellStyle name="Moneda 55 2 3 2 4" xfId="41670" xr:uid="{39640898-FA40-4B26-BE0C-26642A80DE4C}"/>
    <cellStyle name="Moneda 55 2 3 2 5" xfId="24165" xr:uid="{4647842E-88B6-4E85-B6FB-9814FA78D5CB}"/>
    <cellStyle name="Moneda 55 2 3 3" xfId="8847" xr:uid="{00000000-0005-0000-0000-000005290000}"/>
    <cellStyle name="Moneda 55 2 3 3 2" xfId="17600" xr:uid="{C62C9534-1678-436B-B751-39212DECD0CA}"/>
    <cellStyle name="Moneda 55 2 3 3 2 2" xfId="52610" xr:uid="{58CC95D2-6BA4-4948-9037-73573CDAC882}"/>
    <cellStyle name="Moneda 55 2 3 3 2 3" xfId="35105" xr:uid="{0C2F9124-D515-4E08-810B-6E78CE2C17E3}"/>
    <cellStyle name="Moneda 55 2 3 3 3" xfId="43858" xr:uid="{9D16016B-2783-462B-BDAD-8AC2CC814E70}"/>
    <cellStyle name="Moneda 55 2 3 3 4" xfId="26353" xr:uid="{6B84FBD1-93FB-41DE-A4DC-9A5C2721928C}"/>
    <cellStyle name="Moneda 55 2 3 4" xfId="13224" xr:uid="{1FFAE0A1-8171-46AC-BF5D-0365A20AB2A2}"/>
    <cellStyle name="Moneda 55 2 3 4 2" xfId="48234" xr:uid="{AB4E418B-A1C3-4748-A0D7-54BB70E3CCEB}"/>
    <cellStyle name="Moneda 55 2 3 4 3" xfId="30729" xr:uid="{42607408-E614-4C1A-A2AC-59B700EB38D8}"/>
    <cellStyle name="Moneda 55 2 3 5" xfId="39482" xr:uid="{3E0597A5-3B54-4A10-B761-88881801946A}"/>
    <cellStyle name="Moneda 55 2 3 6" xfId="21977" xr:uid="{75D2E96F-ED91-4FD4-BF7B-5A657C18ABF7}"/>
    <cellStyle name="Moneda 55 2 4" xfId="5564" xr:uid="{00000000-0005-0000-0000-000006290000}"/>
    <cellStyle name="Moneda 55 2 4 2" xfId="9941" xr:uid="{00000000-0005-0000-0000-000007290000}"/>
    <cellStyle name="Moneda 55 2 4 2 2" xfId="18694" xr:uid="{ACE19D85-7474-44A9-AEF5-29F5B647583E}"/>
    <cellStyle name="Moneda 55 2 4 2 2 2" xfId="53704" xr:uid="{E038D9D2-26C5-4F53-8B4B-14358C174F2C}"/>
    <cellStyle name="Moneda 55 2 4 2 2 3" xfId="36199" xr:uid="{3C47704F-780B-4937-B81A-BCDEE33D796F}"/>
    <cellStyle name="Moneda 55 2 4 2 3" xfId="44952" xr:uid="{916F284B-8943-494D-A2F3-0F999319D0EC}"/>
    <cellStyle name="Moneda 55 2 4 2 4" xfId="27447" xr:uid="{02B68B96-54D0-4249-AD71-1F6378D06BB2}"/>
    <cellStyle name="Moneda 55 2 4 3" xfId="14318" xr:uid="{7441D000-AD67-415B-9D9C-8D6E42F95B90}"/>
    <cellStyle name="Moneda 55 2 4 3 2" xfId="49328" xr:uid="{4C11C359-A491-4364-9DD5-9B14FB46A427}"/>
    <cellStyle name="Moneda 55 2 4 3 3" xfId="31823" xr:uid="{DAE7C9EE-CE43-4AE0-A371-A5A5B760F9CD}"/>
    <cellStyle name="Moneda 55 2 4 4" xfId="40576" xr:uid="{C12EEB14-EDBF-4860-B758-E7B5B0EAFB33}"/>
    <cellStyle name="Moneda 55 2 4 5" xfId="23071" xr:uid="{83EFCC9C-33B0-44D9-B46E-EC14E2489690}"/>
    <cellStyle name="Moneda 55 2 5" xfId="7753" xr:uid="{00000000-0005-0000-0000-000008290000}"/>
    <cellStyle name="Moneda 55 2 5 2" xfId="16506" xr:uid="{353767C4-22BF-4F0F-86B7-861DCE3F3AEA}"/>
    <cellStyle name="Moneda 55 2 5 2 2" xfId="51516" xr:uid="{145B52EB-A9E8-4099-8FEC-4CB6BB983619}"/>
    <cellStyle name="Moneda 55 2 5 2 3" xfId="34011" xr:uid="{F6FBF76A-1E46-4E49-BE7E-3D911A8860A6}"/>
    <cellStyle name="Moneda 55 2 5 3" xfId="42764" xr:uid="{39235939-C0CA-4120-A294-81BC168C741C}"/>
    <cellStyle name="Moneda 55 2 5 4" xfId="25259" xr:uid="{C744DCE5-ECFA-4CF2-97CD-85847442537B}"/>
    <cellStyle name="Moneda 55 2 6" xfId="12130" xr:uid="{17620130-51BA-4D08-92F2-66AFFDC1B438}"/>
    <cellStyle name="Moneda 55 2 6 2" xfId="47140" xr:uid="{3B08D294-3C1F-47D4-BF22-CC86885EDC4F}"/>
    <cellStyle name="Moneda 55 2 6 3" xfId="29635" xr:uid="{1A620C43-1B4F-4C52-A6B1-96940EC9C2AB}"/>
    <cellStyle name="Moneda 55 2 7" xfId="38388" xr:uid="{182B4E5B-1C3B-4E2F-9889-A000DBC7D1E9}"/>
    <cellStyle name="Moneda 55 2 8" xfId="20883" xr:uid="{FDF3DD68-A7A0-4D0A-AFD1-83589ED97D91}"/>
    <cellStyle name="Moneda 55 3" xfId="3647" xr:uid="{00000000-0005-0000-0000-000009290000}"/>
    <cellStyle name="Moneda 55 3 2" xfId="4743" xr:uid="{00000000-0005-0000-0000-00000A290000}"/>
    <cellStyle name="Moneda 55 3 2 2" xfId="6932" xr:uid="{00000000-0005-0000-0000-00000B290000}"/>
    <cellStyle name="Moneda 55 3 2 2 2" xfId="11309" xr:uid="{00000000-0005-0000-0000-00000C290000}"/>
    <cellStyle name="Moneda 55 3 2 2 2 2" xfId="20062" xr:uid="{451B8EAD-92AF-4EC5-B5C1-AE870DD905EB}"/>
    <cellStyle name="Moneda 55 3 2 2 2 2 2" xfId="55072" xr:uid="{3DAA8D91-7C7E-4B71-96D8-A46096451037}"/>
    <cellStyle name="Moneda 55 3 2 2 2 2 3" xfId="37567" xr:uid="{6BA42D9B-46E0-48E3-A4C3-BCFD508DF004}"/>
    <cellStyle name="Moneda 55 3 2 2 2 3" xfId="46320" xr:uid="{92A94B66-71F6-45AF-AD09-D5F73222291B}"/>
    <cellStyle name="Moneda 55 3 2 2 2 4" xfId="28815" xr:uid="{ED69FF54-4F5A-470F-B207-15CAC122F209}"/>
    <cellStyle name="Moneda 55 3 2 2 3" xfId="15686" xr:uid="{61D6F3C9-598A-44DF-8579-4F0205951BE5}"/>
    <cellStyle name="Moneda 55 3 2 2 3 2" xfId="50696" xr:uid="{66CC3F9D-7DDE-46CF-888C-5DC6B631393D}"/>
    <cellStyle name="Moneda 55 3 2 2 3 3" xfId="33191" xr:uid="{3532A99B-1400-4B5C-888B-CB8F27AB3C30}"/>
    <cellStyle name="Moneda 55 3 2 2 4" xfId="41944" xr:uid="{10B6B028-EFB2-4B47-971B-87CFB47ED7A7}"/>
    <cellStyle name="Moneda 55 3 2 2 5" xfId="24439" xr:uid="{9AA5A31A-D5E7-40E8-9B9D-E208F184F46D}"/>
    <cellStyle name="Moneda 55 3 2 3" xfId="9121" xr:uid="{00000000-0005-0000-0000-00000D290000}"/>
    <cellStyle name="Moneda 55 3 2 3 2" xfId="17874" xr:uid="{D3F56DAF-28DE-4102-A5C3-D95A51DB9489}"/>
    <cellStyle name="Moneda 55 3 2 3 2 2" xfId="52884" xr:uid="{9F9E265D-C3B0-41B2-9BAF-E19678D58FCA}"/>
    <cellStyle name="Moneda 55 3 2 3 2 3" xfId="35379" xr:uid="{B2AA5BE7-6CE4-430F-972E-607B76C844C9}"/>
    <cellStyle name="Moneda 55 3 2 3 3" xfId="44132" xr:uid="{FCE3D0FB-636F-4C15-830D-E9D5DF522EFC}"/>
    <cellStyle name="Moneda 55 3 2 3 4" xfId="26627" xr:uid="{F4F20D57-EBE8-4D15-9B03-4CAFDEB74D0F}"/>
    <cellStyle name="Moneda 55 3 2 4" xfId="13498" xr:uid="{5CEAD62A-5B38-433F-9BB7-8057A646E81D}"/>
    <cellStyle name="Moneda 55 3 2 4 2" xfId="48508" xr:uid="{2714C5B0-F00F-407B-9D47-DC07F6081CCE}"/>
    <cellStyle name="Moneda 55 3 2 4 3" xfId="31003" xr:uid="{FD37989B-D5C0-4C60-B669-B81D924E67C6}"/>
    <cellStyle name="Moneda 55 3 2 5" xfId="39756" xr:uid="{E9D9DF7B-F4E0-4CF1-AB1A-64C392D78630}"/>
    <cellStyle name="Moneda 55 3 2 6" xfId="22251" xr:uid="{38C4DA4D-F366-42B1-8F5D-913EAFEDB674}"/>
    <cellStyle name="Moneda 55 3 3" xfId="5838" xr:uid="{00000000-0005-0000-0000-00000E290000}"/>
    <cellStyle name="Moneda 55 3 3 2" xfId="10215" xr:uid="{00000000-0005-0000-0000-00000F290000}"/>
    <cellStyle name="Moneda 55 3 3 2 2" xfId="18968" xr:uid="{D6FD3D35-496F-4098-9D87-91602D109875}"/>
    <cellStyle name="Moneda 55 3 3 2 2 2" xfId="53978" xr:uid="{3AA67810-088E-426E-BACA-55E216C50807}"/>
    <cellStyle name="Moneda 55 3 3 2 2 3" xfId="36473" xr:uid="{B794B733-1D89-4519-BEE2-14D7B800D14F}"/>
    <cellStyle name="Moneda 55 3 3 2 3" xfId="45226" xr:uid="{02B698C0-6B75-4112-9814-02FC6A74DFD4}"/>
    <cellStyle name="Moneda 55 3 3 2 4" xfId="27721" xr:uid="{39560B99-836A-4301-906C-64B47F2133BD}"/>
    <cellStyle name="Moneda 55 3 3 3" xfId="14592" xr:uid="{EFCF6423-FCEF-4027-87F5-B0FE6B17DDEB}"/>
    <cellStyle name="Moneda 55 3 3 3 2" xfId="49602" xr:uid="{5EAC9532-5E49-4CE4-932C-120EC4523188}"/>
    <cellStyle name="Moneda 55 3 3 3 3" xfId="32097" xr:uid="{A53A8A5A-5BB4-4830-893A-DF81EC9088A2}"/>
    <cellStyle name="Moneda 55 3 3 4" xfId="40850" xr:uid="{0511753D-6B42-40CE-88D3-21C8BA027303}"/>
    <cellStyle name="Moneda 55 3 3 5" xfId="23345" xr:uid="{E2F50A63-5493-4FBA-949B-C3E2B22997E7}"/>
    <cellStyle name="Moneda 55 3 4" xfId="8027" xr:uid="{00000000-0005-0000-0000-000010290000}"/>
    <cellStyle name="Moneda 55 3 4 2" xfId="16780" xr:uid="{085976EC-9FCF-498E-9839-A279CC844684}"/>
    <cellStyle name="Moneda 55 3 4 2 2" xfId="51790" xr:uid="{728B10E1-1710-4D5D-9823-899AFA4085D2}"/>
    <cellStyle name="Moneda 55 3 4 2 3" xfId="34285" xr:uid="{4F2E60E5-A634-4B38-AFD8-D671F490985F}"/>
    <cellStyle name="Moneda 55 3 4 3" xfId="43038" xr:uid="{8EEA0C86-7800-4F42-B7AC-B677BDAB7117}"/>
    <cellStyle name="Moneda 55 3 4 4" xfId="25533" xr:uid="{E7EF7AF8-BA51-4F77-A6E6-D264E38FEE50}"/>
    <cellStyle name="Moneda 55 3 5" xfId="12404" xr:uid="{A072378C-39EE-4548-A3B8-D4037B10B3BA}"/>
    <cellStyle name="Moneda 55 3 5 2" xfId="47414" xr:uid="{340017A8-FB5B-4424-AD7D-8F7F6239F11B}"/>
    <cellStyle name="Moneda 55 3 5 3" xfId="29909" xr:uid="{AD528321-06AB-400E-8A44-CF9818C9B435}"/>
    <cellStyle name="Moneda 55 3 6" xfId="38662" xr:uid="{1A8FDF30-5DC2-40F7-A1CF-E29ECCAEEED1}"/>
    <cellStyle name="Moneda 55 3 7" xfId="21157" xr:uid="{EE33FE7F-1E02-47B0-AC14-6B325023059D}"/>
    <cellStyle name="Moneda 55 4" xfId="4195" xr:uid="{00000000-0005-0000-0000-000011290000}"/>
    <cellStyle name="Moneda 55 4 2" xfId="6384" xr:uid="{00000000-0005-0000-0000-000012290000}"/>
    <cellStyle name="Moneda 55 4 2 2" xfId="10761" xr:uid="{00000000-0005-0000-0000-000013290000}"/>
    <cellStyle name="Moneda 55 4 2 2 2" xfId="19514" xr:uid="{19009365-46CD-4E5B-B9B6-5DE837D7A8ED}"/>
    <cellStyle name="Moneda 55 4 2 2 2 2" xfId="54524" xr:uid="{B2298401-0AFB-4726-A191-783CCB7CEF97}"/>
    <cellStyle name="Moneda 55 4 2 2 2 3" xfId="37019" xr:uid="{09430C56-9B56-4CA2-82E7-777423106DCC}"/>
    <cellStyle name="Moneda 55 4 2 2 3" xfId="45772" xr:uid="{3714EEFE-9C70-4E55-A016-165989E774BA}"/>
    <cellStyle name="Moneda 55 4 2 2 4" xfId="28267" xr:uid="{12AF3F84-78C9-4EFF-9FC1-333799FD1055}"/>
    <cellStyle name="Moneda 55 4 2 3" xfId="15138" xr:uid="{586D7E7E-E197-45F0-8A85-CCBA725D0B0B}"/>
    <cellStyle name="Moneda 55 4 2 3 2" xfId="50148" xr:uid="{54B82CF2-C6E7-4744-AB10-455C5D6EF273}"/>
    <cellStyle name="Moneda 55 4 2 3 3" xfId="32643" xr:uid="{FB36E2C9-4A62-4382-8250-808176BC7BC2}"/>
    <cellStyle name="Moneda 55 4 2 4" xfId="41396" xr:uid="{659C9F39-D281-4ECD-A903-C9EBB03043B0}"/>
    <cellStyle name="Moneda 55 4 2 5" xfId="23891" xr:uid="{8A31F9BC-4A78-49CB-96F3-4ED88586712B}"/>
    <cellStyle name="Moneda 55 4 3" xfId="8573" xr:uid="{00000000-0005-0000-0000-000014290000}"/>
    <cellStyle name="Moneda 55 4 3 2" xfId="17326" xr:uid="{28D2B08D-B266-4E5E-A269-2264991226A6}"/>
    <cellStyle name="Moneda 55 4 3 2 2" xfId="52336" xr:uid="{5CDFB90A-D56E-466F-91F7-B6A6DA2D64E0}"/>
    <cellStyle name="Moneda 55 4 3 2 3" xfId="34831" xr:uid="{301510CF-B422-43BA-AFDD-2008FF551138}"/>
    <cellStyle name="Moneda 55 4 3 3" xfId="43584" xr:uid="{F2CB8ED1-E7BD-4A88-A085-D1AD59E36E50}"/>
    <cellStyle name="Moneda 55 4 3 4" xfId="26079" xr:uid="{40CC9DBD-043B-4EA7-903F-55B5AEB8B8D2}"/>
    <cellStyle name="Moneda 55 4 4" xfId="12950" xr:uid="{F5B82264-3E18-43BE-AB74-3E059A653206}"/>
    <cellStyle name="Moneda 55 4 4 2" xfId="47960" xr:uid="{3D91BC5C-41F4-43F5-B26E-15D00360C4A7}"/>
    <cellStyle name="Moneda 55 4 4 3" xfId="30455" xr:uid="{FF01A885-4259-4E7F-A0D6-58415602848D}"/>
    <cellStyle name="Moneda 55 4 5" xfId="39208" xr:uid="{1163B3EA-8275-469A-BA7F-54893B776534}"/>
    <cellStyle name="Moneda 55 4 6" xfId="21703" xr:uid="{B5AC3C23-3900-4332-8551-42A7161CBB20}"/>
    <cellStyle name="Moneda 55 5" xfId="5290" xr:uid="{00000000-0005-0000-0000-000015290000}"/>
    <cellStyle name="Moneda 55 5 2" xfId="9667" xr:uid="{00000000-0005-0000-0000-000016290000}"/>
    <cellStyle name="Moneda 55 5 2 2" xfId="18420" xr:uid="{6D994263-3C94-44DE-A344-E7FC41DE0BB7}"/>
    <cellStyle name="Moneda 55 5 2 2 2" xfId="53430" xr:uid="{C8713F66-1F5E-4CEB-B07F-B266FF457F81}"/>
    <cellStyle name="Moneda 55 5 2 2 3" xfId="35925" xr:uid="{718A34D2-2E44-4A0A-ADFE-7AE09D9BC4FD}"/>
    <cellStyle name="Moneda 55 5 2 3" xfId="44678" xr:uid="{162B4A77-D507-4FF9-8ED4-6C214FAE3BC2}"/>
    <cellStyle name="Moneda 55 5 2 4" xfId="27173" xr:uid="{70B74581-A7A4-4400-9550-1AB40B5C3389}"/>
    <cellStyle name="Moneda 55 5 3" xfId="14044" xr:uid="{B51B0A18-2959-4B00-932C-7B38F8B3CAEC}"/>
    <cellStyle name="Moneda 55 5 3 2" xfId="49054" xr:uid="{68E0B1C4-014D-44C0-9CB3-8EBCCB11734F}"/>
    <cellStyle name="Moneda 55 5 3 3" xfId="31549" xr:uid="{D59F2F08-CD31-47FF-91FB-E457C0055D28}"/>
    <cellStyle name="Moneda 55 5 4" xfId="40302" xr:uid="{8C9CEAF2-14E1-43ED-B5BE-009610829A58}"/>
    <cellStyle name="Moneda 55 5 5" xfId="22797" xr:uid="{8EFEA7BC-A40C-4545-88F5-D8886DFE94E8}"/>
    <cellStyle name="Moneda 55 6" xfId="7479" xr:uid="{00000000-0005-0000-0000-000017290000}"/>
    <cellStyle name="Moneda 55 6 2" xfId="16232" xr:uid="{69301494-A2AF-4C81-A3DA-54815E76D0EE}"/>
    <cellStyle name="Moneda 55 6 2 2" xfId="51242" xr:uid="{482AE56A-5874-426E-80A6-58AF810433DC}"/>
    <cellStyle name="Moneda 55 6 2 3" xfId="33737" xr:uid="{56EF6F3E-73CE-4E84-9680-84F7D778F9D2}"/>
    <cellStyle name="Moneda 55 6 3" xfId="42490" xr:uid="{C347B188-14F8-43CC-BB5E-478BA82B5870}"/>
    <cellStyle name="Moneda 55 6 4" xfId="24985" xr:uid="{9E6B955F-85E4-4B70-8CB3-8458A3A64884}"/>
    <cellStyle name="Moneda 55 7" xfId="11856" xr:uid="{DDC11890-8ED7-497D-B883-77A0E81B2FAB}"/>
    <cellStyle name="Moneda 55 7 2" xfId="46866" xr:uid="{97B7E499-9A4D-4188-869A-F4E2A50FA99B}"/>
    <cellStyle name="Moneda 55 7 3" xfId="29361" xr:uid="{DE193BC1-76CD-4166-96A6-EE0D0C213B3D}"/>
    <cellStyle name="Moneda 55 8" xfId="38114" xr:uid="{94E28496-D14E-4B20-86EA-6544E672329A}"/>
    <cellStyle name="Moneda 55 9" xfId="20609" xr:uid="{E3A4FE84-7226-4B78-AC03-D6E0378E6A36}"/>
    <cellStyle name="Moneda 56" xfId="3093" xr:uid="{00000000-0005-0000-0000-000018290000}"/>
    <cellStyle name="Moneda 56 2" xfId="3369" xr:uid="{00000000-0005-0000-0000-000019290000}"/>
    <cellStyle name="Moneda 56 2 2" xfId="3922" xr:uid="{00000000-0005-0000-0000-00001A290000}"/>
    <cellStyle name="Moneda 56 2 2 2" xfId="5018" xr:uid="{00000000-0005-0000-0000-00001B290000}"/>
    <cellStyle name="Moneda 56 2 2 2 2" xfId="7207" xr:uid="{00000000-0005-0000-0000-00001C290000}"/>
    <cellStyle name="Moneda 56 2 2 2 2 2" xfId="11584" xr:uid="{00000000-0005-0000-0000-00001D290000}"/>
    <cellStyle name="Moneda 56 2 2 2 2 2 2" xfId="20337" xr:uid="{F6275981-5AF4-4D56-AFB8-E44BB128A048}"/>
    <cellStyle name="Moneda 56 2 2 2 2 2 2 2" xfId="55347" xr:uid="{3FC49C13-0FD3-468D-96EE-E7029AFACA87}"/>
    <cellStyle name="Moneda 56 2 2 2 2 2 2 3" xfId="37842" xr:uid="{6E053485-7CAA-41A0-B39D-8C7DE2FA6B34}"/>
    <cellStyle name="Moneda 56 2 2 2 2 2 3" xfId="46595" xr:uid="{EE139367-6B5F-4AB9-964E-8FC00FF1D282}"/>
    <cellStyle name="Moneda 56 2 2 2 2 2 4" xfId="29090" xr:uid="{D4278AD4-299E-478B-9FB7-E3D87FA5B684}"/>
    <cellStyle name="Moneda 56 2 2 2 2 3" xfId="15961" xr:uid="{E8E2AB0D-9194-4EE5-9ACB-92B12A9B8D9B}"/>
    <cellStyle name="Moneda 56 2 2 2 2 3 2" xfId="50971" xr:uid="{5FD7A798-1C40-4FBD-A922-EA6DB845E395}"/>
    <cellStyle name="Moneda 56 2 2 2 2 3 3" xfId="33466" xr:uid="{1BA7B0F4-3ABF-4531-8429-FB2FCFE375CC}"/>
    <cellStyle name="Moneda 56 2 2 2 2 4" xfId="42219" xr:uid="{6F8F5EE7-3494-4C9F-8B68-D41354F38E37}"/>
    <cellStyle name="Moneda 56 2 2 2 2 5" xfId="24714" xr:uid="{9B7CDBE6-2429-4180-BF0F-63EB96BC5A15}"/>
    <cellStyle name="Moneda 56 2 2 2 3" xfId="9396" xr:uid="{00000000-0005-0000-0000-00001E290000}"/>
    <cellStyle name="Moneda 56 2 2 2 3 2" xfId="18149" xr:uid="{A2348C5F-9112-40D6-9D35-4048B7693CA8}"/>
    <cellStyle name="Moneda 56 2 2 2 3 2 2" xfId="53159" xr:uid="{113448C7-99D5-4A8C-9963-5EEF381EE94C}"/>
    <cellStyle name="Moneda 56 2 2 2 3 2 3" xfId="35654" xr:uid="{2C5E558E-26E4-4481-9305-6F9DFDB1AA7B}"/>
    <cellStyle name="Moneda 56 2 2 2 3 3" xfId="44407" xr:uid="{E441B913-8154-4ACA-A2DF-0244CB6D77B1}"/>
    <cellStyle name="Moneda 56 2 2 2 3 4" xfId="26902" xr:uid="{8CE6F29B-8CEA-428B-A0B7-19C7947CE1BC}"/>
    <cellStyle name="Moneda 56 2 2 2 4" xfId="13773" xr:uid="{B455C6CB-70B1-4780-8BE6-0C386B5BAEDC}"/>
    <cellStyle name="Moneda 56 2 2 2 4 2" xfId="48783" xr:uid="{65E68A70-B8F7-4352-A6A3-1182DCFB76BF}"/>
    <cellStyle name="Moneda 56 2 2 2 4 3" xfId="31278" xr:uid="{31BBA4C0-4A82-4F2B-89B2-1DC25B729B52}"/>
    <cellStyle name="Moneda 56 2 2 2 5" xfId="40031" xr:uid="{B77AC372-1B58-44B6-A206-4C777C2721E7}"/>
    <cellStyle name="Moneda 56 2 2 2 6" xfId="22526" xr:uid="{0AA214D2-F93D-4EC8-BE9C-2F57E3E319D3}"/>
    <cellStyle name="Moneda 56 2 2 3" xfId="6113" xr:uid="{00000000-0005-0000-0000-00001F290000}"/>
    <cellStyle name="Moneda 56 2 2 3 2" xfId="10490" xr:uid="{00000000-0005-0000-0000-000020290000}"/>
    <cellStyle name="Moneda 56 2 2 3 2 2" xfId="19243" xr:uid="{5CCB5FBD-B4BE-4F3B-B6BF-484D1A1C38F9}"/>
    <cellStyle name="Moneda 56 2 2 3 2 2 2" xfId="54253" xr:uid="{3DF44630-32A3-4930-AF69-5A711F9F3C7D}"/>
    <cellStyle name="Moneda 56 2 2 3 2 2 3" xfId="36748" xr:uid="{BE3151A9-6A3C-4EDD-A7DE-EEA5831AFACF}"/>
    <cellStyle name="Moneda 56 2 2 3 2 3" xfId="45501" xr:uid="{E4D4348A-3318-4E47-A5AC-E2B3E1CDB3B9}"/>
    <cellStyle name="Moneda 56 2 2 3 2 4" xfId="27996" xr:uid="{5536660C-2E3F-4095-A012-2EBA825556A0}"/>
    <cellStyle name="Moneda 56 2 2 3 3" xfId="14867" xr:uid="{43D9AC6E-F08F-4EDC-8D02-37D6D424A23B}"/>
    <cellStyle name="Moneda 56 2 2 3 3 2" xfId="49877" xr:uid="{F1C9CF23-EF2E-493B-B9D6-11565C0D7135}"/>
    <cellStyle name="Moneda 56 2 2 3 3 3" xfId="32372" xr:uid="{A3357DE4-D5E4-4399-A0D3-3A3EDABBF98A}"/>
    <cellStyle name="Moneda 56 2 2 3 4" xfId="41125" xr:uid="{AEB0A19D-720C-4776-BA3D-04B6BD257BF2}"/>
    <cellStyle name="Moneda 56 2 2 3 5" xfId="23620" xr:uid="{4E7B6DD6-9EEB-4822-8537-D14091F2E550}"/>
    <cellStyle name="Moneda 56 2 2 4" xfId="8302" xr:uid="{00000000-0005-0000-0000-000021290000}"/>
    <cellStyle name="Moneda 56 2 2 4 2" xfId="17055" xr:uid="{DFC4E917-BC3E-428F-B59A-8CAE7F289A5A}"/>
    <cellStyle name="Moneda 56 2 2 4 2 2" xfId="52065" xr:uid="{08BC13E1-D39D-4502-B696-F4CF439E5743}"/>
    <cellStyle name="Moneda 56 2 2 4 2 3" xfId="34560" xr:uid="{002BC6C4-2969-48E5-9793-23DE9C8C3329}"/>
    <cellStyle name="Moneda 56 2 2 4 3" xfId="43313" xr:uid="{CE27440C-0EDF-41D3-B48D-44B8A39E2367}"/>
    <cellStyle name="Moneda 56 2 2 4 4" xfId="25808" xr:uid="{5CA486DF-DEBD-41C2-B714-31E85D8AAAF8}"/>
    <cellStyle name="Moneda 56 2 2 5" xfId="12679" xr:uid="{F5BDBD5B-3FDC-41E7-9B82-2E2B0AB21670}"/>
    <cellStyle name="Moneda 56 2 2 5 2" xfId="47689" xr:uid="{B216AF32-CACB-4649-84A4-A6EFBA6E4FAA}"/>
    <cellStyle name="Moneda 56 2 2 5 3" xfId="30184" xr:uid="{F28EC647-688F-42DE-AF8B-B4A22DE0DC06}"/>
    <cellStyle name="Moneda 56 2 2 6" xfId="38937" xr:uid="{61464476-175D-4C60-841E-379BB2234F85}"/>
    <cellStyle name="Moneda 56 2 2 7" xfId="21432" xr:uid="{820DA0DC-9364-4A58-BBBC-2BCBD4DEA08A}"/>
    <cellStyle name="Moneda 56 2 3" xfId="4470" xr:uid="{00000000-0005-0000-0000-000022290000}"/>
    <cellStyle name="Moneda 56 2 3 2" xfId="6659" xr:uid="{00000000-0005-0000-0000-000023290000}"/>
    <cellStyle name="Moneda 56 2 3 2 2" xfId="11036" xr:uid="{00000000-0005-0000-0000-000024290000}"/>
    <cellStyle name="Moneda 56 2 3 2 2 2" xfId="19789" xr:uid="{F3FDD96D-024E-45CF-8D29-4C28D7193D30}"/>
    <cellStyle name="Moneda 56 2 3 2 2 2 2" xfId="54799" xr:uid="{92663AE9-F605-4D3D-9D97-E9F78DD151C3}"/>
    <cellStyle name="Moneda 56 2 3 2 2 2 3" xfId="37294" xr:uid="{84B143E4-7E69-4397-8E35-488E36C827C7}"/>
    <cellStyle name="Moneda 56 2 3 2 2 3" xfId="46047" xr:uid="{8817EB50-CACA-40AC-B8CF-E06810B8620F}"/>
    <cellStyle name="Moneda 56 2 3 2 2 4" xfId="28542" xr:uid="{98AB415A-2C4E-49D3-A74E-AE2AB3BBEA7F}"/>
    <cellStyle name="Moneda 56 2 3 2 3" xfId="15413" xr:uid="{9D59337D-F11E-4CAD-940B-B5EFCA7CE939}"/>
    <cellStyle name="Moneda 56 2 3 2 3 2" xfId="50423" xr:uid="{719DBE82-EE4B-46ED-A870-DA6793B3D30A}"/>
    <cellStyle name="Moneda 56 2 3 2 3 3" xfId="32918" xr:uid="{AA69D783-DB0E-4535-8FD8-D04D481349BA}"/>
    <cellStyle name="Moneda 56 2 3 2 4" xfId="41671" xr:uid="{7CE5E141-CC5A-4C22-B9CD-F2BD0B3E27FD}"/>
    <cellStyle name="Moneda 56 2 3 2 5" xfId="24166" xr:uid="{265FA6BC-6FD7-4BD5-A2F3-7CCFF1949DD3}"/>
    <cellStyle name="Moneda 56 2 3 3" xfId="8848" xr:uid="{00000000-0005-0000-0000-000025290000}"/>
    <cellStyle name="Moneda 56 2 3 3 2" xfId="17601" xr:uid="{A7C5BCB3-B13A-481D-8F09-144C05296448}"/>
    <cellStyle name="Moneda 56 2 3 3 2 2" xfId="52611" xr:uid="{E46D0AF9-4499-4FC7-9784-802DD5D9BB61}"/>
    <cellStyle name="Moneda 56 2 3 3 2 3" xfId="35106" xr:uid="{49F0C585-1EEF-419D-A2C3-38BD517A3B94}"/>
    <cellStyle name="Moneda 56 2 3 3 3" xfId="43859" xr:uid="{B3F8DB88-BD17-458A-8F65-3CFFB46E5A36}"/>
    <cellStyle name="Moneda 56 2 3 3 4" xfId="26354" xr:uid="{62BC3C4C-5784-4C8E-B027-0C8301004EF9}"/>
    <cellStyle name="Moneda 56 2 3 4" xfId="13225" xr:uid="{F2B88D46-58C4-489E-8411-F6CDFA3E13C8}"/>
    <cellStyle name="Moneda 56 2 3 4 2" xfId="48235" xr:uid="{83F30DF9-17EF-4385-B602-F4ECAEB23489}"/>
    <cellStyle name="Moneda 56 2 3 4 3" xfId="30730" xr:uid="{B1567022-FB1C-45BA-801C-CF5B6244B2B0}"/>
    <cellStyle name="Moneda 56 2 3 5" xfId="39483" xr:uid="{F01BCAD9-215E-4E61-A14A-2C38A10F0768}"/>
    <cellStyle name="Moneda 56 2 3 6" xfId="21978" xr:uid="{799BC535-5687-4E04-93AD-9BD0A594F83F}"/>
    <cellStyle name="Moneda 56 2 4" xfId="5565" xr:uid="{00000000-0005-0000-0000-000026290000}"/>
    <cellStyle name="Moneda 56 2 4 2" xfId="9942" xr:uid="{00000000-0005-0000-0000-000027290000}"/>
    <cellStyle name="Moneda 56 2 4 2 2" xfId="18695" xr:uid="{75218C93-1C08-40EA-A424-BFB623349130}"/>
    <cellStyle name="Moneda 56 2 4 2 2 2" xfId="53705" xr:uid="{16CECE3A-4715-4A01-8079-DC3DDDD26EBD}"/>
    <cellStyle name="Moneda 56 2 4 2 2 3" xfId="36200" xr:uid="{FAF55825-2FC1-4081-B9F1-5B9039ACD1BA}"/>
    <cellStyle name="Moneda 56 2 4 2 3" xfId="44953" xr:uid="{22B6433C-80E2-421C-A313-43B2A3605488}"/>
    <cellStyle name="Moneda 56 2 4 2 4" xfId="27448" xr:uid="{CBB3960E-0414-4BFA-BBB2-EB01746CC707}"/>
    <cellStyle name="Moneda 56 2 4 3" xfId="14319" xr:uid="{F0236011-92EF-4517-BF1B-BBADA0E3F234}"/>
    <cellStyle name="Moneda 56 2 4 3 2" xfId="49329" xr:uid="{0BBF5AFA-5B47-4F5A-BA22-C8E0C6DCCF6A}"/>
    <cellStyle name="Moneda 56 2 4 3 3" xfId="31824" xr:uid="{9CE22ED6-64D0-447E-8D6C-856A1F4857C0}"/>
    <cellStyle name="Moneda 56 2 4 4" xfId="40577" xr:uid="{A1ED55DA-F61A-4C2D-AA62-669940D7DF5D}"/>
    <cellStyle name="Moneda 56 2 4 5" xfId="23072" xr:uid="{25FDA716-77F4-410A-AF8A-ABA9BA15B7DB}"/>
    <cellStyle name="Moneda 56 2 5" xfId="7754" xr:uid="{00000000-0005-0000-0000-000028290000}"/>
    <cellStyle name="Moneda 56 2 5 2" xfId="16507" xr:uid="{C113870D-5B5B-4F39-99CD-C31E2A16EBA7}"/>
    <cellStyle name="Moneda 56 2 5 2 2" xfId="51517" xr:uid="{06AE2864-4216-45D0-8970-4153E4368063}"/>
    <cellStyle name="Moneda 56 2 5 2 3" xfId="34012" xr:uid="{2AC352CB-3CE8-40B7-950D-524D8752FC92}"/>
    <cellStyle name="Moneda 56 2 5 3" xfId="42765" xr:uid="{AA9F6196-F3FB-4159-BCC0-7DB19254DB36}"/>
    <cellStyle name="Moneda 56 2 5 4" xfId="25260" xr:uid="{1CB481D9-7809-4310-BF8B-6019642FFAE1}"/>
    <cellStyle name="Moneda 56 2 6" xfId="12131" xr:uid="{F4C6A694-6EAD-47F4-8275-41F54D5106B5}"/>
    <cellStyle name="Moneda 56 2 6 2" xfId="47141" xr:uid="{C5A33F4D-FEAD-4948-923F-B4A465A2E75F}"/>
    <cellStyle name="Moneda 56 2 6 3" xfId="29636" xr:uid="{4C4B486A-3DFD-4979-8128-FD790901348D}"/>
    <cellStyle name="Moneda 56 2 7" xfId="38389" xr:uid="{91B02071-A21F-4D09-B617-DA199AEA52A0}"/>
    <cellStyle name="Moneda 56 2 8" xfId="20884" xr:uid="{F92FDE6A-ABE1-460E-905C-D365DF223F73}"/>
    <cellStyle name="Moneda 56 3" xfId="3648" xr:uid="{00000000-0005-0000-0000-000029290000}"/>
    <cellStyle name="Moneda 56 3 2" xfId="4744" xr:uid="{00000000-0005-0000-0000-00002A290000}"/>
    <cellStyle name="Moneda 56 3 2 2" xfId="6933" xr:uid="{00000000-0005-0000-0000-00002B290000}"/>
    <cellStyle name="Moneda 56 3 2 2 2" xfId="11310" xr:uid="{00000000-0005-0000-0000-00002C290000}"/>
    <cellStyle name="Moneda 56 3 2 2 2 2" xfId="20063" xr:uid="{244CB3C0-A17C-462D-BD34-9B0EE9C5C334}"/>
    <cellStyle name="Moneda 56 3 2 2 2 2 2" xfId="55073" xr:uid="{29A4184A-17D2-4C39-873B-3113E53548D0}"/>
    <cellStyle name="Moneda 56 3 2 2 2 2 3" xfId="37568" xr:uid="{7B27ED64-1607-4407-ACC2-B11A010D6198}"/>
    <cellStyle name="Moneda 56 3 2 2 2 3" xfId="46321" xr:uid="{F4B4399C-C7FF-4FCF-BD08-A6FB2B684418}"/>
    <cellStyle name="Moneda 56 3 2 2 2 4" xfId="28816" xr:uid="{65965988-FA00-4513-BD3D-CB5BA18A93AF}"/>
    <cellStyle name="Moneda 56 3 2 2 3" xfId="15687" xr:uid="{1D3C5DB9-850D-44BF-903C-5ED4841975AB}"/>
    <cellStyle name="Moneda 56 3 2 2 3 2" xfId="50697" xr:uid="{0B6890DB-C8F3-41A5-BD4B-D2C084423235}"/>
    <cellStyle name="Moneda 56 3 2 2 3 3" xfId="33192" xr:uid="{BF878D79-08FB-4255-9FB0-D4E5AA7E868C}"/>
    <cellStyle name="Moneda 56 3 2 2 4" xfId="41945" xr:uid="{DBCA2F2B-E091-454A-A875-E4E34E6B574D}"/>
    <cellStyle name="Moneda 56 3 2 2 5" xfId="24440" xr:uid="{FF5C243D-7CAD-41E6-BB08-FF24C08A5C2E}"/>
    <cellStyle name="Moneda 56 3 2 3" xfId="9122" xr:uid="{00000000-0005-0000-0000-00002D290000}"/>
    <cellStyle name="Moneda 56 3 2 3 2" xfId="17875" xr:uid="{F92FF5E4-0DAB-47FE-AF75-B558AC642DA0}"/>
    <cellStyle name="Moneda 56 3 2 3 2 2" xfId="52885" xr:uid="{78CEFAE1-382C-433B-B540-E47D7348687C}"/>
    <cellStyle name="Moneda 56 3 2 3 2 3" xfId="35380" xr:uid="{72F36B81-B86F-4227-A422-54FCFD73A002}"/>
    <cellStyle name="Moneda 56 3 2 3 3" xfId="44133" xr:uid="{C85AA69C-FBE1-4C58-AF8D-3F707491B154}"/>
    <cellStyle name="Moneda 56 3 2 3 4" xfId="26628" xr:uid="{04AA5E76-B849-40E6-B95B-B5F946DD8BE7}"/>
    <cellStyle name="Moneda 56 3 2 4" xfId="13499" xr:uid="{1E4C091D-52A6-47E0-802F-70E56A2A0670}"/>
    <cellStyle name="Moneda 56 3 2 4 2" xfId="48509" xr:uid="{4CBE838A-6215-49A5-8007-2625AFED505B}"/>
    <cellStyle name="Moneda 56 3 2 4 3" xfId="31004" xr:uid="{6F17E860-8F81-41A6-9E83-B7DFAE0530E4}"/>
    <cellStyle name="Moneda 56 3 2 5" xfId="39757" xr:uid="{516807EA-F914-4D2B-8DED-8AB2EE41165C}"/>
    <cellStyle name="Moneda 56 3 2 6" xfId="22252" xr:uid="{6E9C818E-680E-4EEE-9195-831F0C836674}"/>
    <cellStyle name="Moneda 56 3 3" xfId="5839" xr:uid="{00000000-0005-0000-0000-00002E290000}"/>
    <cellStyle name="Moneda 56 3 3 2" xfId="10216" xr:uid="{00000000-0005-0000-0000-00002F290000}"/>
    <cellStyle name="Moneda 56 3 3 2 2" xfId="18969" xr:uid="{AA298A67-4AD5-44E6-9274-32972241B136}"/>
    <cellStyle name="Moneda 56 3 3 2 2 2" xfId="53979" xr:uid="{F42BCAA3-6E12-4BDA-8464-16D54852E1D4}"/>
    <cellStyle name="Moneda 56 3 3 2 2 3" xfId="36474" xr:uid="{71221C6E-8BA9-4FE6-A350-034F24432BAF}"/>
    <cellStyle name="Moneda 56 3 3 2 3" xfId="45227" xr:uid="{C6242702-966D-4895-A20E-027C3246E77D}"/>
    <cellStyle name="Moneda 56 3 3 2 4" xfId="27722" xr:uid="{986AD6BE-2D4A-4328-BAD4-8E2FF398737E}"/>
    <cellStyle name="Moneda 56 3 3 3" xfId="14593" xr:uid="{EAF805C4-17DF-4705-9D7F-EEAFF3C981E8}"/>
    <cellStyle name="Moneda 56 3 3 3 2" xfId="49603" xr:uid="{7FB6DACC-1B05-4874-ADF5-A452347B42BA}"/>
    <cellStyle name="Moneda 56 3 3 3 3" xfId="32098" xr:uid="{381A2CDE-AAFF-45D1-9CA1-0FF558D8BB67}"/>
    <cellStyle name="Moneda 56 3 3 4" xfId="40851" xr:uid="{180ACFE4-F155-40E4-A74B-DE2829BC5135}"/>
    <cellStyle name="Moneda 56 3 3 5" xfId="23346" xr:uid="{63A8954C-DF4A-4F0E-AF59-B05D4B50EB3C}"/>
    <cellStyle name="Moneda 56 3 4" xfId="8028" xr:uid="{00000000-0005-0000-0000-000030290000}"/>
    <cellStyle name="Moneda 56 3 4 2" xfId="16781" xr:uid="{AEB8DED9-1D00-4D03-89A2-C9CEFBB4390E}"/>
    <cellStyle name="Moneda 56 3 4 2 2" xfId="51791" xr:uid="{FA1B8B58-41F9-4763-A7AC-9B1BE2E23903}"/>
    <cellStyle name="Moneda 56 3 4 2 3" xfId="34286" xr:uid="{006E31C9-1136-4FA0-85A0-04FB83122F8C}"/>
    <cellStyle name="Moneda 56 3 4 3" xfId="43039" xr:uid="{29A5C0B0-8B99-4BAB-A3CD-24F87462B656}"/>
    <cellStyle name="Moneda 56 3 4 4" xfId="25534" xr:uid="{EBDB9C96-B4E0-4C27-8C43-3D96A2B43834}"/>
    <cellStyle name="Moneda 56 3 5" xfId="12405" xr:uid="{17F027C6-73BC-4592-B1BC-9ED878B7BA42}"/>
    <cellStyle name="Moneda 56 3 5 2" xfId="47415" xr:uid="{A2075A12-3C3E-40BB-83F5-4BCDA08AEC68}"/>
    <cellStyle name="Moneda 56 3 5 3" xfId="29910" xr:uid="{6866717C-86A9-4344-AA2A-3548FC75C4B7}"/>
    <cellStyle name="Moneda 56 3 6" xfId="38663" xr:uid="{20ECBDF8-5057-4CC1-A4E7-822B1265A5D7}"/>
    <cellStyle name="Moneda 56 3 7" xfId="21158" xr:uid="{7B6F1B4C-F51C-47C9-BE4D-EA5799F7C9F1}"/>
    <cellStyle name="Moneda 56 4" xfId="4196" xr:uid="{00000000-0005-0000-0000-000031290000}"/>
    <cellStyle name="Moneda 56 4 2" xfId="6385" xr:uid="{00000000-0005-0000-0000-000032290000}"/>
    <cellStyle name="Moneda 56 4 2 2" xfId="10762" xr:uid="{00000000-0005-0000-0000-000033290000}"/>
    <cellStyle name="Moneda 56 4 2 2 2" xfId="19515" xr:uid="{58DA79DC-8085-4D13-88A6-565EC6F88377}"/>
    <cellStyle name="Moneda 56 4 2 2 2 2" xfId="54525" xr:uid="{4B20417A-25B4-4FDC-86A8-90988D7FBD7D}"/>
    <cellStyle name="Moneda 56 4 2 2 2 3" xfId="37020" xr:uid="{D2F97383-4AE5-4D93-B370-F594417EC80A}"/>
    <cellStyle name="Moneda 56 4 2 2 3" xfId="45773" xr:uid="{DDF3DC96-9974-48C4-90C5-306477A3266D}"/>
    <cellStyle name="Moneda 56 4 2 2 4" xfId="28268" xr:uid="{05C034EF-0777-48F1-B13B-59B343AFA696}"/>
    <cellStyle name="Moneda 56 4 2 3" xfId="15139" xr:uid="{26F2DCFC-77D8-4605-A6E9-99D2D2CE7CC0}"/>
    <cellStyle name="Moneda 56 4 2 3 2" xfId="50149" xr:uid="{A88B2B54-3203-4601-94CD-3EA7E174D428}"/>
    <cellStyle name="Moneda 56 4 2 3 3" xfId="32644" xr:uid="{37F9166F-E049-41B5-8EFA-E0AF4F6361A8}"/>
    <cellStyle name="Moneda 56 4 2 4" xfId="41397" xr:uid="{4F74ACB7-D127-4E4E-A9BB-071EEC2FC419}"/>
    <cellStyle name="Moneda 56 4 2 5" xfId="23892" xr:uid="{EEB40FD4-A0D9-4139-98A1-A7B4D5A472F6}"/>
    <cellStyle name="Moneda 56 4 3" xfId="8574" xr:uid="{00000000-0005-0000-0000-000034290000}"/>
    <cellStyle name="Moneda 56 4 3 2" xfId="17327" xr:uid="{9ECDC127-864B-46C5-8D22-21D6676B8FAF}"/>
    <cellStyle name="Moneda 56 4 3 2 2" xfId="52337" xr:uid="{9B69A0DC-B452-45AB-ADCA-859FA17DEBB3}"/>
    <cellStyle name="Moneda 56 4 3 2 3" xfId="34832" xr:uid="{1EDBB020-4E21-4E09-98D3-26DA6C934070}"/>
    <cellStyle name="Moneda 56 4 3 3" xfId="43585" xr:uid="{4AE5E3F6-7ED6-42BB-9E16-BB184562C369}"/>
    <cellStyle name="Moneda 56 4 3 4" xfId="26080" xr:uid="{67E9D521-7336-43C2-AFDF-C5E693ABDE41}"/>
    <cellStyle name="Moneda 56 4 4" xfId="12951" xr:uid="{E10DB5DC-23B9-443F-99A7-F1C86356B762}"/>
    <cellStyle name="Moneda 56 4 4 2" xfId="47961" xr:uid="{A87B962C-F722-4D40-AABF-7442F919B474}"/>
    <cellStyle name="Moneda 56 4 4 3" xfId="30456" xr:uid="{D3184C38-D73D-44D7-9E41-C68B2BAD76A9}"/>
    <cellStyle name="Moneda 56 4 5" xfId="39209" xr:uid="{74A33C1B-372F-47BC-B794-88891A981B82}"/>
    <cellStyle name="Moneda 56 4 6" xfId="21704" xr:uid="{D4D87BC6-7329-41CE-BC03-F4B9359BC306}"/>
    <cellStyle name="Moneda 56 5" xfId="5291" xr:uid="{00000000-0005-0000-0000-000035290000}"/>
    <cellStyle name="Moneda 56 5 2" xfId="9668" xr:uid="{00000000-0005-0000-0000-000036290000}"/>
    <cellStyle name="Moneda 56 5 2 2" xfId="18421" xr:uid="{D3AE7D69-071C-4775-9C06-A4AF8A75BE1E}"/>
    <cellStyle name="Moneda 56 5 2 2 2" xfId="53431" xr:uid="{DDB6BACA-18CF-4993-A875-1D7E1F2C11E3}"/>
    <cellStyle name="Moneda 56 5 2 2 3" xfId="35926" xr:uid="{A297B1D4-E8C7-494C-B2B7-847FEB9D099B}"/>
    <cellStyle name="Moneda 56 5 2 3" xfId="44679" xr:uid="{C985E4A8-B564-4105-86BD-FDECFC3A63AA}"/>
    <cellStyle name="Moneda 56 5 2 4" xfId="27174" xr:uid="{33CADB2A-765D-409A-9EE9-20FE1F4BDF8C}"/>
    <cellStyle name="Moneda 56 5 3" xfId="14045" xr:uid="{858E9FBC-1453-4C1B-AD42-C22F677A3E09}"/>
    <cellStyle name="Moneda 56 5 3 2" xfId="49055" xr:uid="{97CD7507-EB50-48CD-970E-E239ACE8B1B5}"/>
    <cellStyle name="Moneda 56 5 3 3" xfId="31550" xr:uid="{A7FEE594-592F-4F2E-A0C7-2E8191034379}"/>
    <cellStyle name="Moneda 56 5 4" xfId="40303" xr:uid="{EB9419D4-23B9-4D37-AC89-20497EF5E961}"/>
    <cellStyle name="Moneda 56 5 5" xfId="22798" xr:uid="{85BA4EF6-E8A8-4B2E-8DCF-E94CAC6D7F46}"/>
    <cellStyle name="Moneda 56 6" xfId="7480" xr:uid="{00000000-0005-0000-0000-000037290000}"/>
    <cellStyle name="Moneda 56 6 2" xfId="16233" xr:uid="{E35994D5-AD43-4B6A-93F6-9F109363BC25}"/>
    <cellStyle name="Moneda 56 6 2 2" xfId="51243" xr:uid="{736B2968-8906-4C92-8ABF-915B10733ED0}"/>
    <cellStyle name="Moneda 56 6 2 3" xfId="33738" xr:uid="{C2DB2507-5C59-4E60-B391-44AFFE190CB4}"/>
    <cellStyle name="Moneda 56 6 3" xfId="42491" xr:uid="{5914EDAC-81EE-47AC-81E9-97D930D26E49}"/>
    <cellStyle name="Moneda 56 6 4" xfId="24986" xr:uid="{11A0B090-2E44-4B91-9AB1-856B58B621EE}"/>
    <cellStyle name="Moneda 56 7" xfId="11857" xr:uid="{A98BF3FB-5491-4667-80B8-B33D0850CFE6}"/>
    <cellStyle name="Moneda 56 7 2" xfId="46867" xr:uid="{265E7D59-2611-4D09-A649-FA9F3DA884C0}"/>
    <cellStyle name="Moneda 56 7 3" xfId="29362" xr:uid="{DB94C634-B6EB-4F38-81D9-87AD00BD222C}"/>
    <cellStyle name="Moneda 56 8" xfId="38115" xr:uid="{0E1F6097-C761-4A59-9033-9F4CE0560AD3}"/>
    <cellStyle name="Moneda 56 9" xfId="20610" xr:uid="{8FC9E6DB-A84D-4B1F-9F90-D63D85F742CA}"/>
    <cellStyle name="Moneda 57" xfId="3094" xr:uid="{00000000-0005-0000-0000-000038290000}"/>
    <cellStyle name="Moneda 57 2" xfId="3370" xr:uid="{00000000-0005-0000-0000-000039290000}"/>
    <cellStyle name="Moneda 57 2 2" xfId="3923" xr:uid="{00000000-0005-0000-0000-00003A290000}"/>
    <cellStyle name="Moneda 57 2 2 2" xfId="5019" xr:uid="{00000000-0005-0000-0000-00003B290000}"/>
    <cellStyle name="Moneda 57 2 2 2 2" xfId="7208" xr:uid="{00000000-0005-0000-0000-00003C290000}"/>
    <cellStyle name="Moneda 57 2 2 2 2 2" xfId="11585" xr:uid="{00000000-0005-0000-0000-00003D290000}"/>
    <cellStyle name="Moneda 57 2 2 2 2 2 2" xfId="20338" xr:uid="{91A184E8-FD27-45B7-A638-B283B1F62D7C}"/>
    <cellStyle name="Moneda 57 2 2 2 2 2 2 2" xfId="55348" xr:uid="{9E58D3A3-48AB-496A-BB02-89CB1A81E547}"/>
    <cellStyle name="Moneda 57 2 2 2 2 2 2 3" xfId="37843" xr:uid="{DECA2C59-08E9-424D-A458-E6728A87CA6D}"/>
    <cellStyle name="Moneda 57 2 2 2 2 2 3" xfId="46596" xr:uid="{A0233A83-474F-4E78-B49B-ABC1A70983F3}"/>
    <cellStyle name="Moneda 57 2 2 2 2 2 4" xfId="29091" xr:uid="{5B70848F-E236-43FF-8A65-2BF939807222}"/>
    <cellStyle name="Moneda 57 2 2 2 2 3" xfId="15962" xr:uid="{A7C4A0B6-3204-4B61-B441-F017B84C7729}"/>
    <cellStyle name="Moneda 57 2 2 2 2 3 2" xfId="50972" xr:uid="{AB9562CD-A983-4E66-B7AF-97BFF243D79B}"/>
    <cellStyle name="Moneda 57 2 2 2 2 3 3" xfId="33467" xr:uid="{CF4CD85D-F0C7-4F73-991A-0B0752DFB8EC}"/>
    <cellStyle name="Moneda 57 2 2 2 2 4" xfId="42220" xr:uid="{4852E9A8-4BE1-4D2C-A812-785E2C91FF8B}"/>
    <cellStyle name="Moneda 57 2 2 2 2 5" xfId="24715" xr:uid="{3C8F9BF7-1EF3-465C-A10A-94A83FC446DF}"/>
    <cellStyle name="Moneda 57 2 2 2 3" xfId="9397" xr:uid="{00000000-0005-0000-0000-00003E290000}"/>
    <cellStyle name="Moneda 57 2 2 2 3 2" xfId="18150" xr:uid="{C967BEA6-CC83-45D5-B3DA-CCA7C91FEA20}"/>
    <cellStyle name="Moneda 57 2 2 2 3 2 2" xfId="53160" xr:uid="{01CE1A89-4066-4F98-8599-2DE51291FD3C}"/>
    <cellStyle name="Moneda 57 2 2 2 3 2 3" xfId="35655" xr:uid="{816E2E63-F79B-4616-8704-CD733178CF66}"/>
    <cellStyle name="Moneda 57 2 2 2 3 3" xfId="44408" xr:uid="{4B3B687A-D4F4-4CA7-A830-F4B716E33F73}"/>
    <cellStyle name="Moneda 57 2 2 2 3 4" xfId="26903" xr:uid="{E06B2DE3-A606-4653-9D83-0F709FC23836}"/>
    <cellStyle name="Moneda 57 2 2 2 4" xfId="13774" xr:uid="{81A18802-13FA-4B8B-8D67-096B27539E1A}"/>
    <cellStyle name="Moneda 57 2 2 2 4 2" xfId="48784" xr:uid="{9E498CDF-4497-4CE9-AF5F-D55C6E8809DC}"/>
    <cellStyle name="Moneda 57 2 2 2 4 3" xfId="31279" xr:uid="{9A8071E8-D13D-4EB1-9239-A95B0F9E251D}"/>
    <cellStyle name="Moneda 57 2 2 2 5" xfId="40032" xr:uid="{D11701B6-3DA1-4882-8EA3-A486DDCCC557}"/>
    <cellStyle name="Moneda 57 2 2 2 6" xfId="22527" xr:uid="{8A3146FF-E123-48D7-AB81-D518103B1B8A}"/>
    <cellStyle name="Moneda 57 2 2 3" xfId="6114" xr:uid="{00000000-0005-0000-0000-00003F290000}"/>
    <cellStyle name="Moneda 57 2 2 3 2" xfId="10491" xr:uid="{00000000-0005-0000-0000-000040290000}"/>
    <cellStyle name="Moneda 57 2 2 3 2 2" xfId="19244" xr:uid="{526DE31A-99AC-45E6-A4C0-FD5E15AF76D8}"/>
    <cellStyle name="Moneda 57 2 2 3 2 2 2" xfId="54254" xr:uid="{6E4F45EC-036E-49BA-BC18-D339601ED451}"/>
    <cellStyle name="Moneda 57 2 2 3 2 2 3" xfId="36749" xr:uid="{916569ED-4689-42CA-B65E-B57030686E3C}"/>
    <cellStyle name="Moneda 57 2 2 3 2 3" xfId="45502" xr:uid="{235E5DF7-8D90-46B3-806C-6EDA31617B92}"/>
    <cellStyle name="Moneda 57 2 2 3 2 4" xfId="27997" xr:uid="{C003452F-314E-4C63-8EBC-0883D20CB0CB}"/>
    <cellStyle name="Moneda 57 2 2 3 3" xfId="14868" xr:uid="{F67D780C-FC91-416A-AAA5-D39C517B254C}"/>
    <cellStyle name="Moneda 57 2 2 3 3 2" xfId="49878" xr:uid="{65717720-4571-467D-A686-F21A0737712E}"/>
    <cellStyle name="Moneda 57 2 2 3 3 3" xfId="32373" xr:uid="{DBEEFBF7-28EC-405F-B14C-8B9C6018C117}"/>
    <cellStyle name="Moneda 57 2 2 3 4" xfId="41126" xr:uid="{C2B97EEF-0D6E-4FF1-B0EA-D533FCDBAD96}"/>
    <cellStyle name="Moneda 57 2 2 3 5" xfId="23621" xr:uid="{965B9C06-B7E3-4632-93A2-AFE30B5AEDB5}"/>
    <cellStyle name="Moneda 57 2 2 4" xfId="8303" xr:uid="{00000000-0005-0000-0000-000041290000}"/>
    <cellStyle name="Moneda 57 2 2 4 2" xfId="17056" xr:uid="{89257122-E715-4A9C-807F-01CB236562C8}"/>
    <cellStyle name="Moneda 57 2 2 4 2 2" xfId="52066" xr:uid="{96B53D28-0401-4E90-BA05-82ACD9293141}"/>
    <cellStyle name="Moneda 57 2 2 4 2 3" xfId="34561" xr:uid="{1030732F-354B-48D0-8555-910C72DF53D4}"/>
    <cellStyle name="Moneda 57 2 2 4 3" xfId="43314" xr:uid="{6A3A97AE-3A1C-4E20-AA2D-683B6363A0FC}"/>
    <cellStyle name="Moneda 57 2 2 4 4" xfId="25809" xr:uid="{B21E5FBD-8DE5-4EAC-9EDB-402F63FDCC7D}"/>
    <cellStyle name="Moneda 57 2 2 5" xfId="12680" xr:uid="{00E92F68-880D-4B63-973D-F82A2DE619AF}"/>
    <cellStyle name="Moneda 57 2 2 5 2" xfId="47690" xr:uid="{958A7400-1BD1-45E4-8A91-A72780E9DD4C}"/>
    <cellStyle name="Moneda 57 2 2 5 3" xfId="30185" xr:uid="{F89A8840-CCC6-4915-9F30-577D7A5DC6D0}"/>
    <cellStyle name="Moneda 57 2 2 6" xfId="38938" xr:uid="{14CAF728-E61A-4072-B31D-9AFE4243A65C}"/>
    <cellStyle name="Moneda 57 2 2 7" xfId="21433" xr:uid="{C2A5AB8F-4FC4-485A-ACDE-3DB5E8460845}"/>
    <cellStyle name="Moneda 57 2 3" xfId="4471" xr:uid="{00000000-0005-0000-0000-000042290000}"/>
    <cellStyle name="Moneda 57 2 3 2" xfId="6660" xr:uid="{00000000-0005-0000-0000-000043290000}"/>
    <cellStyle name="Moneda 57 2 3 2 2" xfId="11037" xr:uid="{00000000-0005-0000-0000-000044290000}"/>
    <cellStyle name="Moneda 57 2 3 2 2 2" xfId="19790" xr:uid="{869964A3-94FA-4094-A7AB-B556F0BB3136}"/>
    <cellStyle name="Moneda 57 2 3 2 2 2 2" xfId="54800" xr:uid="{D33AEE80-5DC5-47DE-A9BF-2AA9B667A9F2}"/>
    <cellStyle name="Moneda 57 2 3 2 2 2 3" xfId="37295" xr:uid="{0EA111BE-6159-4A6A-B42D-8DF7241F4AE6}"/>
    <cellStyle name="Moneda 57 2 3 2 2 3" xfId="46048" xr:uid="{5C524C51-B752-4402-9AD4-1685479DFFDC}"/>
    <cellStyle name="Moneda 57 2 3 2 2 4" xfId="28543" xr:uid="{87C377CF-A7F8-4DE2-8344-1FBCB8F3EC86}"/>
    <cellStyle name="Moneda 57 2 3 2 3" xfId="15414" xr:uid="{D095CBB4-01DB-4D32-A065-3838BD52B9D0}"/>
    <cellStyle name="Moneda 57 2 3 2 3 2" xfId="50424" xr:uid="{F86B1438-80C5-4209-A84A-F13DED7A72ED}"/>
    <cellStyle name="Moneda 57 2 3 2 3 3" xfId="32919" xr:uid="{D18F3B45-DE89-4189-AFC1-1AFAF472D9DB}"/>
    <cellStyle name="Moneda 57 2 3 2 4" xfId="41672" xr:uid="{0B0BF824-F70D-4C53-B240-B528F832486D}"/>
    <cellStyle name="Moneda 57 2 3 2 5" xfId="24167" xr:uid="{E62887FB-EEE7-4D5C-AA9E-B0AB0E95DCAE}"/>
    <cellStyle name="Moneda 57 2 3 3" xfId="8849" xr:uid="{00000000-0005-0000-0000-000045290000}"/>
    <cellStyle name="Moneda 57 2 3 3 2" xfId="17602" xr:uid="{1572299A-2A69-4FA0-B918-88D011406234}"/>
    <cellStyle name="Moneda 57 2 3 3 2 2" xfId="52612" xr:uid="{CD6314A4-A434-4751-A7AE-FB2F09A1094D}"/>
    <cellStyle name="Moneda 57 2 3 3 2 3" xfId="35107" xr:uid="{EF768510-B31A-4064-A9FB-31B9832A96F1}"/>
    <cellStyle name="Moneda 57 2 3 3 3" xfId="43860" xr:uid="{F289BAC4-916A-4281-BFB5-4DB942B18508}"/>
    <cellStyle name="Moneda 57 2 3 3 4" xfId="26355" xr:uid="{ADEE4AE2-4D4B-4435-9C13-5CAE56F51FD0}"/>
    <cellStyle name="Moneda 57 2 3 4" xfId="13226" xr:uid="{A32FDA8A-2523-45F2-BD4F-D53109638696}"/>
    <cellStyle name="Moneda 57 2 3 4 2" xfId="48236" xr:uid="{21AC0268-3C34-4C94-9A23-CD55E08BF634}"/>
    <cellStyle name="Moneda 57 2 3 4 3" xfId="30731" xr:uid="{E95B9F65-04AB-4EBC-9E98-2FE228E994C7}"/>
    <cellStyle name="Moneda 57 2 3 5" xfId="39484" xr:uid="{3F721C3D-2191-4107-9C2E-06D9D71BBC52}"/>
    <cellStyle name="Moneda 57 2 3 6" xfId="21979" xr:uid="{E99D3423-B73D-4F55-8EDB-527CF6F15408}"/>
    <cellStyle name="Moneda 57 2 4" xfId="5566" xr:uid="{00000000-0005-0000-0000-000046290000}"/>
    <cellStyle name="Moneda 57 2 4 2" xfId="9943" xr:uid="{00000000-0005-0000-0000-000047290000}"/>
    <cellStyle name="Moneda 57 2 4 2 2" xfId="18696" xr:uid="{844EC3E4-CC62-4027-A851-817BEA97037E}"/>
    <cellStyle name="Moneda 57 2 4 2 2 2" xfId="53706" xr:uid="{B81E0C69-A74B-4735-8215-06C5C78935C1}"/>
    <cellStyle name="Moneda 57 2 4 2 2 3" xfId="36201" xr:uid="{84157F00-7945-4196-8CBA-D07941110D67}"/>
    <cellStyle name="Moneda 57 2 4 2 3" xfId="44954" xr:uid="{3B782345-A398-4610-8DEB-AFAEC9029CDB}"/>
    <cellStyle name="Moneda 57 2 4 2 4" xfId="27449" xr:uid="{779CD084-DAFE-4DB3-9A85-4468EBC2F733}"/>
    <cellStyle name="Moneda 57 2 4 3" xfId="14320" xr:uid="{5B6AD7CA-0FFD-4C9F-94BC-CD1973D53F5D}"/>
    <cellStyle name="Moneda 57 2 4 3 2" xfId="49330" xr:uid="{9FF482E1-5E8F-41F6-9F1D-267343ED8CA4}"/>
    <cellStyle name="Moneda 57 2 4 3 3" xfId="31825" xr:uid="{A2F8441E-DFF8-4CBC-8118-E3A6F38592BB}"/>
    <cellStyle name="Moneda 57 2 4 4" xfId="40578" xr:uid="{AA19101E-F08A-4494-86FE-2923A56B14E6}"/>
    <cellStyle name="Moneda 57 2 4 5" xfId="23073" xr:uid="{FC06EC7C-475B-4CD5-AC6D-E72E075BFA00}"/>
    <cellStyle name="Moneda 57 2 5" xfId="7755" xr:uid="{00000000-0005-0000-0000-000048290000}"/>
    <cellStyle name="Moneda 57 2 5 2" xfId="16508" xr:uid="{86D4E073-4146-4690-A32A-9AD3A1D8CBA6}"/>
    <cellStyle name="Moneda 57 2 5 2 2" xfId="51518" xr:uid="{D055AFDD-1EB6-46D6-87CE-8F93FB1BBE04}"/>
    <cellStyle name="Moneda 57 2 5 2 3" xfId="34013" xr:uid="{CCD0DA1B-53E8-4207-A265-098B140540E5}"/>
    <cellStyle name="Moneda 57 2 5 3" xfId="42766" xr:uid="{07DBA8A8-12BB-401F-A13C-AE1D8703B7B1}"/>
    <cellStyle name="Moneda 57 2 5 4" xfId="25261" xr:uid="{4CFB1179-A178-4A4A-A72C-A807E3C0704F}"/>
    <cellStyle name="Moneda 57 2 6" xfId="12132" xr:uid="{1A6EEC12-6A42-41ED-9116-590900248E57}"/>
    <cellStyle name="Moneda 57 2 6 2" xfId="47142" xr:uid="{225F4615-BDA5-40B4-B88C-A74B2A75EC47}"/>
    <cellStyle name="Moneda 57 2 6 3" xfId="29637" xr:uid="{50E83583-E1CF-4B13-8E10-812D804AB865}"/>
    <cellStyle name="Moneda 57 2 7" xfId="38390" xr:uid="{91CC0467-A72B-477C-A0BA-94B53134F488}"/>
    <cellStyle name="Moneda 57 2 8" xfId="20885" xr:uid="{2329B5BA-2F12-4DCC-BC44-850B18552FEB}"/>
    <cellStyle name="Moneda 57 3" xfId="3649" xr:uid="{00000000-0005-0000-0000-000049290000}"/>
    <cellStyle name="Moneda 57 3 2" xfId="4745" xr:uid="{00000000-0005-0000-0000-00004A290000}"/>
    <cellStyle name="Moneda 57 3 2 2" xfId="6934" xr:uid="{00000000-0005-0000-0000-00004B290000}"/>
    <cellStyle name="Moneda 57 3 2 2 2" xfId="11311" xr:uid="{00000000-0005-0000-0000-00004C290000}"/>
    <cellStyle name="Moneda 57 3 2 2 2 2" xfId="20064" xr:uid="{59B07CB1-89B3-4EB6-BB5F-1DA3607A6718}"/>
    <cellStyle name="Moneda 57 3 2 2 2 2 2" xfId="55074" xr:uid="{8A3B9A69-E7D5-4116-B56B-AD8B0CE0BDD4}"/>
    <cellStyle name="Moneda 57 3 2 2 2 2 3" xfId="37569" xr:uid="{9E537369-6D8E-4F1F-93DC-861DBF568E6C}"/>
    <cellStyle name="Moneda 57 3 2 2 2 3" xfId="46322" xr:uid="{62A3B1B2-1FFC-4B37-82E5-03BE279E9728}"/>
    <cellStyle name="Moneda 57 3 2 2 2 4" xfId="28817" xr:uid="{B4ABDD2B-BC70-45D5-BBC1-4BCC0E21ECE3}"/>
    <cellStyle name="Moneda 57 3 2 2 3" xfId="15688" xr:uid="{C7EE10D1-DA19-4121-B3E3-17C4F8F72FE7}"/>
    <cellStyle name="Moneda 57 3 2 2 3 2" xfId="50698" xr:uid="{A2973DF2-086A-4EBC-849A-296E2FB6F493}"/>
    <cellStyle name="Moneda 57 3 2 2 3 3" xfId="33193" xr:uid="{D5580B44-F0E8-43EC-A4E8-585C16DB0599}"/>
    <cellStyle name="Moneda 57 3 2 2 4" xfId="41946" xr:uid="{71B0AF73-6F06-4529-A23C-6819B3402AB6}"/>
    <cellStyle name="Moneda 57 3 2 2 5" xfId="24441" xr:uid="{CBFA9754-A698-4745-9740-67826C313D2E}"/>
    <cellStyle name="Moneda 57 3 2 3" xfId="9123" xr:uid="{00000000-0005-0000-0000-00004D290000}"/>
    <cellStyle name="Moneda 57 3 2 3 2" xfId="17876" xr:uid="{30EFAEF1-DCB6-4C08-B94A-B70CF045B2D1}"/>
    <cellStyle name="Moneda 57 3 2 3 2 2" xfId="52886" xr:uid="{ADEF2BC4-1163-4023-AF0C-E0DE7E8DA8DA}"/>
    <cellStyle name="Moneda 57 3 2 3 2 3" xfId="35381" xr:uid="{D02DD6FB-4F1D-4D77-9B11-90DBD45D8AE3}"/>
    <cellStyle name="Moneda 57 3 2 3 3" xfId="44134" xr:uid="{9E73617E-A26C-435C-A9D9-AB6C6002B1EF}"/>
    <cellStyle name="Moneda 57 3 2 3 4" xfId="26629" xr:uid="{FE46FAD1-3052-4F32-BDFF-A622B1E2C95C}"/>
    <cellStyle name="Moneda 57 3 2 4" xfId="13500" xr:uid="{B0012AC8-402E-4BA9-9022-1762A8D1A12B}"/>
    <cellStyle name="Moneda 57 3 2 4 2" xfId="48510" xr:uid="{BD878A4A-681F-499A-8B1E-BA4CF493FA53}"/>
    <cellStyle name="Moneda 57 3 2 4 3" xfId="31005" xr:uid="{C4415111-F89C-400D-9C11-C84E06ADC426}"/>
    <cellStyle name="Moneda 57 3 2 5" xfId="39758" xr:uid="{0D6ED4E9-B8B7-4068-9D16-1148F92F84F4}"/>
    <cellStyle name="Moneda 57 3 2 6" xfId="22253" xr:uid="{982ECA67-6C98-4A5B-B87A-8BAB77F2FFA8}"/>
    <cellStyle name="Moneda 57 3 3" xfId="5840" xr:uid="{00000000-0005-0000-0000-00004E290000}"/>
    <cellStyle name="Moneda 57 3 3 2" xfId="10217" xr:uid="{00000000-0005-0000-0000-00004F290000}"/>
    <cellStyle name="Moneda 57 3 3 2 2" xfId="18970" xr:uid="{A4FF41A7-4EF5-4B35-87AD-38D7142077A3}"/>
    <cellStyle name="Moneda 57 3 3 2 2 2" xfId="53980" xr:uid="{7CEC2E3A-10EF-46DB-9E6D-068DE442F93B}"/>
    <cellStyle name="Moneda 57 3 3 2 2 3" xfId="36475" xr:uid="{D4945BC4-7A06-47CE-9EFF-FBC93B5D24D9}"/>
    <cellStyle name="Moneda 57 3 3 2 3" xfId="45228" xr:uid="{AA91C74B-7F6E-4447-B2B3-1B04779058BC}"/>
    <cellStyle name="Moneda 57 3 3 2 4" xfId="27723" xr:uid="{1E1773D7-5CD8-4005-B665-724AC5C82120}"/>
    <cellStyle name="Moneda 57 3 3 3" xfId="14594" xr:uid="{432AB44E-BC4B-40F7-8EAA-DF50D5D5C93F}"/>
    <cellStyle name="Moneda 57 3 3 3 2" xfId="49604" xr:uid="{35365077-9805-4867-AF3E-9941F3B74EA8}"/>
    <cellStyle name="Moneda 57 3 3 3 3" xfId="32099" xr:uid="{7E23122B-A34A-493F-8C9F-65125E6438B6}"/>
    <cellStyle name="Moneda 57 3 3 4" xfId="40852" xr:uid="{1AD8B106-933F-4E00-A4B6-0941FED16FF4}"/>
    <cellStyle name="Moneda 57 3 3 5" xfId="23347" xr:uid="{85C60A75-F371-4937-9B1B-8EA9465B0C50}"/>
    <cellStyle name="Moneda 57 3 4" xfId="8029" xr:uid="{00000000-0005-0000-0000-000050290000}"/>
    <cellStyle name="Moneda 57 3 4 2" xfId="16782" xr:uid="{19CC2BA2-3929-46DE-900B-44D48CD900B7}"/>
    <cellStyle name="Moneda 57 3 4 2 2" xfId="51792" xr:uid="{64C939BE-E2AA-4B63-9C44-39362B53C31B}"/>
    <cellStyle name="Moneda 57 3 4 2 3" xfId="34287" xr:uid="{CA29DF08-3153-4377-B7C7-5E841ABEF7CF}"/>
    <cellStyle name="Moneda 57 3 4 3" xfId="43040" xr:uid="{09EC0BBC-083D-44AB-81F6-C5CC0DDE93B2}"/>
    <cellStyle name="Moneda 57 3 4 4" xfId="25535" xr:uid="{12343ECD-3C65-4E20-84C6-1D41061C5BDC}"/>
    <cellStyle name="Moneda 57 3 5" xfId="12406" xr:uid="{C032F26E-E821-45B1-AA78-8934D3DC33B7}"/>
    <cellStyle name="Moneda 57 3 5 2" xfId="47416" xr:uid="{8BB9BBC9-7B99-4FFA-8EB5-324B282C1F85}"/>
    <cellStyle name="Moneda 57 3 5 3" xfId="29911" xr:uid="{10DA30BF-0898-44E9-B00B-80F8E29873AB}"/>
    <cellStyle name="Moneda 57 3 6" xfId="38664" xr:uid="{DB20E06C-311D-4D06-951C-A4CC7500FDE2}"/>
    <cellStyle name="Moneda 57 3 7" xfId="21159" xr:uid="{A42250E1-CD11-469E-8C7F-8598C6FA7971}"/>
    <cellStyle name="Moneda 57 4" xfId="4197" xr:uid="{00000000-0005-0000-0000-000051290000}"/>
    <cellStyle name="Moneda 57 4 2" xfId="6386" xr:uid="{00000000-0005-0000-0000-000052290000}"/>
    <cellStyle name="Moneda 57 4 2 2" xfId="10763" xr:uid="{00000000-0005-0000-0000-000053290000}"/>
    <cellStyle name="Moneda 57 4 2 2 2" xfId="19516" xr:uid="{2B0EAA63-7CAF-4880-976A-77285877EB6F}"/>
    <cellStyle name="Moneda 57 4 2 2 2 2" xfId="54526" xr:uid="{D36F0D8A-0BFD-445D-9195-502EBB048DF9}"/>
    <cellStyle name="Moneda 57 4 2 2 2 3" xfId="37021" xr:uid="{78D83133-0572-4BBA-BC36-6154F7EA4AFB}"/>
    <cellStyle name="Moneda 57 4 2 2 3" xfId="45774" xr:uid="{04C246AB-52CD-426D-89B6-C9A2DF82B1BB}"/>
    <cellStyle name="Moneda 57 4 2 2 4" xfId="28269" xr:uid="{3488D894-5FBD-4644-8E7B-0552C64AD3DF}"/>
    <cellStyle name="Moneda 57 4 2 3" xfId="15140" xr:uid="{F2878F66-17C5-4CB9-B051-8A6075942725}"/>
    <cellStyle name="Moneda 57 4 2 3 2" xfId="50150" xr:uid="{DE8B02AA-08D4-4805-9826-C0BC8DD031C9}"/>
    <cellStyle name="Moneda 57 4 2 3 3" xfId="32645" xr:uid="{D3594267-EC32-4A52-92E0-9850E4C785C9}"/>
    <cellStyle name="Moneda 57 4 2 4" xfId="41398" xr:uid="{C4E54FFE-7A14-4AB0-8A67-E41A534EECA3}"/>
    <cellStyle name="Moneda 57 4 2 5" xfId="23893" xr:uid="{1A734A29-ACC9-4C47-8C3D-2644227FD30D}"/>
    <cellStyle name="Moneda 57 4 3" xfId="8575" xr:uid="{00000000-0005-0000-0000-000054290000}"/>
    <cellStyle name="Moneda 57 4 3 2" xfId="17328" xr:uid="{D78D812E-0265-4C57-A5A5-BBD806B31B7B}"/>
    <cellStyle name="Moneda 57 4 3 2 2" xfId="52338" xr:uid="{3AD3CCAD-E24A-4F4B-93E4-181E0332E010}"/>
    <cellStyle name="Moneda 57 4 3 2 3" xfId="34833" xr:uid="{D4A3C21A-2D6F-4084-A669-34B7990B993D}"/>
    <cellStyle name="Moneda 57 4 3 3" xfId="43586" xr:uid="{439B4FDC-854A-460F-B937-C9F7C42F5E8C}"/>
    <cellStyle name="Moneda 57 4 3 4" xfId="26081" xr:uid="{BC88684D-65EC-4AF3-825E-8011DF1EA4CE}"/>
    <cellStyle name="Moneda 57 4 4" xfId="12952" xr:uid="{90120FF6-1256-4FD6-A5C0-47169B41A696}"/>
    <cellStyle name="Moneda 57 4 4 2" xfId="47962" xr:uid="{831A7BC4-7C75-4978-9804-58B8706C53E6}"/>
    <cellStyle name="Moneda 57 4 4 3" xfId="30457" xr:uid="{8C0C3A38-9C4E-4FEE-8D25-F8139E9F4900}"/>
    <cellStyle name="Moneda 57 4 5" xfId="39210" xr:uid="{3E097B1C-3925-4B6C-9BBB-1C9AADEB4E38}"/>
    <cellStyle name="Moneda 57 4 6" xfId="21705" xr:uid="{8CC4F9CE-ECB0-4C33-957A-BAEB7E6B85C5}"/>
    <cellStyle name="Moneda 57 5" xfId="5292" xr:uid="{00000000-0005-0000-0000-000055290000}"/>
    <cellStyle name="Moneda 57 5 2" xfId="9669" xr:uid="{00000000-0005-0000-0000-000056290000}"/>
    <cellStyle name="Moneda 57 5 2 2" xfId="18422" xr:uid="{69B001D4-5518-4210-80DD-07E987288AB8}"/>
    <cellStyle name="Moneda 57 5 2 2 2" xfId="53432" xr:uid="{A6F10E57-E20D-4ADC-9425-785991906B25}"/>
    <cellStyle name="Moneda 57 5 2 2 3" xfId="35927" xr:uid="{651EA1EF-236C-4BDD-BEDD-974920093E2B}"/>
    <cellStyle name="Moneda 57 5 2 3" xfId="44680" xr:uid="{91AA0352-C05A-4283-AE86-62C308607355}"/>
    <cellStyle name="Moneda 57 5 2 4" xfId="27175" xr:uid="{4C890CCE-9A9D-447D-83B3-5B0A604F9F1D}"/>
    <cellStyle name="Moneda 57 5 3" xfId="14046" xr:uid="{2C4E8CDC-9FD9-4589-978E-49ABD30E3E7A}"/>
    <cellStyle name="Moneda 57 5 3 2" xfId="49056" xr:uid="{FEB212C6-6548-430B-8B4E-29EE5EBD9265}"/>
    <cellStyle name="Moneda 57 5 3 3" xfId="31551" xr:uid="{28F6D4EB-C721-4302-ABBD-E9B725D5ED06}"/>
    <cellStyle name="Moneda 57 5 4" xfId="40304" xr:uid="{582996B7-2B76-473E-ADB3-02529E57A0E0}"/>
    <cellStyle name="Moneda 57 5 5" xfId="22799" xr:uid="{BBDE63A3-935D-471E-926A-F43342442ABC}"/>
    <cellStyle name="Moneda 57 6" xfId="7481" xr:uid="{00000000-0005-0000-0000-000057290000}"/>
    <cellStyle name="Moneda 57 6 2" xfId="16234" xr:uid="{5F058FAA-599C-476A-BBA5-4EDDBCA116ED}"/>
    <cellStyle name="Moneda 57 6 2 2" xfId="51244" xr:uid="{339E02A0-F9AD-4E7D-B3EA-B13F31DA2371}"/>
    <cellStyle name="Moneda 57 6 2 3" xfId="33739" xr:uid="{413293AD-035A-4EA5-91B3-98B62554F11E}"/>
    <cellStyle name="Moneda 57 6 3" xfId="42492" xr:uid="{0B08CEE1-C9EE-4CDF-B8B7-995C4C5625B9}"/>
    <cellStyle name="Moneda 57 6 4" xfId="24987" xr:uid="{BFD4A53C-0FC2-405D-878E-3ECCED176F87}"/>
    <cellStyle name="Moneda 57 7" xfId="11858" xr:uid="{3039D811-3EE5-436B-B277-045BFCB3985A}"/>
    <cellStyle name="Moneda 57 7 2" xfId="46868" xr:uid="{2ADE0E99-AC6E-42F1-9E5C-26D2A2C8419A}"/>
    <cellStyle name="Moneda 57 7 3" xfId="29363" xr:uid="{BA4D4FA5-E9B7-4FA9-954B-2AFD3BAA721B}"/>
    <cellStyle name="Moneda 57 8" xfId="38116" xr:uid="{717A8CA8-C115-477F-B0F4-B2BBD6CF2188}"/>
    <cellStyle name="Moneda 57 9" xfId="20611" xr:uid="{40FA9048-3E1F-4F7A-9E50-77D4820241C7}"/>
    <cellStyle name="Moneda 58" xfId="2978" xr:uid="{00000000-0005-0000-0000-000058290000}"/>
    <cellStyle name="Moneda 58 2" xfId="3254" xr:uid="{00000000-0005-0000-0000-000059290000}"/>
    <cellStyle name="Moneda 58 2 2" xfId="3807" xr:uid="{00000000-0005-0000-0000-00005A290000}"/>
    <cellStyle name="Moneda 58 2 2 2" xfId="4903" xr:uid="{00000000-0005-0000-0000-00005B290000}"/>
    <cellStyle name="Moneda 58 2 2 2 2" xfId="7092" xr:uid="{00000000-0005-0000-0000-00005C290000}"/>
    <cellStyle name="Moneda 58 2 2 2 2 2" xfId="11469" xr:uid="{00000000-0005-0000-0000-00005D290000}"/>
    <cellStyle name="Moneda 58 2 2 2 2 2 2" xfId="20222" xr:uid="{A2DB5DD8-A9F7-4774-BEC1-51A325242F4E}"/>
    <cellStyle name="Moneda 58 2 2 2 2 2 2 2" xfId="55232" xr:uid="{8CE1926B-3CCB-4713-86ED-441A550D996A}"/>
    <cellStyle name="Moneda 58 2 2 2 2 2 2 3" xfId="37727" xr:uid="{5CE497E3-2D90-4392-A08F-3D802B982BA0}"/>
    <cellStyle name="Moneda 58 2 2 2 2 2 3" xfId="46480" xr:uid="{8E17FA08-7CB0-41E5-9896-8D957C248CBA}"/>
    <cellStyle name="Moneda 58 2 2 2 2 2 4" xfId="28975" xr:uid="{9D418F58-4C2A-4798-B155-2E31F8496632}"/>
    <cellStyle name="Moneda 58 2 2 2 2 3" xfId="15846" xr:uid="{F2E35748-A292-4377-BDE9-4E8E6EDB0091}"/>
    <cellStyle name="Moneda 58 2 2 2 2 3 2" xfId="50856" xr:uid="{2630E88D-3250-4580-90C4-E240F2E2E726}"/>
    <cellStyle name="Moneda 58 2 2 2 2 3 3" xfId="33351" xr:uid="{7C04DBBA-6A72-4564-8DF1-0836DA4E0458}"/>
    <cellStyle name="Moneda 58 2 2 2 2 4" xfId="42104" xr:uid="{2A21EE1A-1713-4743-B463-E3F5C35B39B0}"/>
    <cellStyle name="Moneda 58 2 2 2 2 5" xfId="24599" xr:uid="{1EF34066-C0A6-4E64-B47A-D07E8E68E82D}"/>
    <cellStyle name="Moneda 58 2 2 2 3" xfId="9281" xr:uid="{00000000-0005-0000-0000-00005E290000}"/>
    <cellStyle name="Moneda 58 2 2 2 3 2" xfId="18034" xr:uid="{3C1CA6F8-EB27-4C21-A975-C817139160A3}"/>
    <cellStyle name="Moneda 58 2 2 2 3 2 2" xfId="53044" xr:uid="{73582DFD-9754-4A64-86C7-068E50332D9E}"/>
    <cellStyle name="Moneda 58 2 2 2 3 2 3" xfId="35539" xr:uid="{F791E066-5CCA-487A-AA88-4DB6B0933192}"/>
    <cellStyle name="Moneda 58 2 2 2 3 3" xfId="44292" xr:uid="{F6D49EB5-D42F-4979-8D11-48B29F5796DD}"/>
    <cellStyle name="Moneda 58 2 2 2 3 4" xfId="26787" xr:uid="{3E56D7A1-1B16-4DF6-866D-61918347B418}"/>
    <cellStyle name="Moneda 58 2 2 2 4" xfId="13658" xr:uid="{CC53CFBA-CE47-48D8-B969-8B919AABBDA2}"/>
    <cellStyle name="Moneda 58 2 2 2 4 2" xfId="48668" xr:uid="{1D63773C-F38A-4952-A22A-4BAEE80A1B0E}"/>
    <cellStyle name="Moneda 58 2 2 2 4 3" xfId="31163" xr:uid="{77C8144C-D6B4-4BE2-A2B4-3E78843F66B6}"/>
    <cellStyle name="Moneda 58 2 2 2 5" xfId="39916" xr:uid="{81C15F7A-541F-456F-89D7-5703CDA99243}"/>
    <cellStyle name="Moneda 58 2 2 2 6" xfId="22411" xr:uid="{9925011A-6FA5-48E1-8E67-27684EF929C0}"/>
    <cellStyle name="Moneda 58 2 2 3" xfId="5998" xr:uid="{00000000-0005-0000-0000-00005F290000}"/>
    <cellStyle name="Moneda 58 2 2 3 2" xfId="10375" xr:uid="{00000000-0005-0000-0000-000060290000}"/>
    <cellStyle name="Moneda 58 2 2 3 2 2" xfId="19128" xr:uid="{756EBD59-8A0C-4036-92D3-F5B74DD6F433}"/>
    <cellStyle name="Moneda 58 2 2 3 2 2 2" xfId="54138" xr:uid="{BCD4E2A5-3605-4252-89B9-EF13156F1627}"/>
    <cellStyle name="Moneda 58 2 2 3 2 2 3" xfId="36633" xr:uid="{2884B85F-463E-4F40-A89E-030544DAAC1F}"/>
    <cellStyle name="Moneda 58 2 2 3 2 3" xfId="45386" xr:uid="{E78E40E7-5C49-4079-A8CE-B5E22FC3E9C9}"/>
    <cellStyle name="Moneda 58 2 2 3 2 4" xfId="27881" xr:uid="{12433FBD-E892-46FF-BB83-C6E68C889A5E}"/>
    <cellStyle name="Moneda 58 2 2 3 3" xfId="14752" xr:uid="{F2CE3A8B-7C03-4F15-84AA-6A7F6A806D7F}"/>
    <cellStyle name="Moneda 58 2 2 3 3 2" xfId="49762" xr:uid="{604684E5-390F-4084-AEDB-215D367DFD5E}"/>
    <cellStyle name="Moneda 58 2 2 3 3 3" xfId="32257" xr:uid="{18A9D237-1743-4FC6-A431-F6364378462C}"/>
    <cellStyle name="Moneda 58 2 2 3 4" xfId="41010" xr:uid="{935391AF-12FA-41D1-8F7D-4A1E52AEBD4A}"/>
    <cellStyle name="Moneda 58 2 2 3 5" xfId="23505" xr:uid="{FD2CBFD7-351F-4A2E-8882-904098AD5353}"/>
    <cellStyle name="Moneda 58 2 2 4" xfId="8187" xr:uid="{00000000-0005-0000-0000-000061290000}"/>
    <cellStyle name="Moneda 58 2 2 4 2" xfId="16940" xr:uid="{669E53C1-FDD8-437E-81C3-845A00224A2F}"/>
    <cellStyle name="Moneda 58 2 2 4 2 2" xfId="51950" xr:uid="{544CC24B-6132-46A3-9F21-ECFEF3DE7018}"/>
    <cellStyle name="Moneda 58 2 2 4 2 3" xfId="34445" xr:uid="{70A0C391-99A8-41C3-83B9-B59633CF5F91}"/>
    <cellStyle name="Moneda 58 2 2 4 3" xfId="43198" xr:uid="{3E79334E-DF49-4FB0-B976-35AF76C9B1D2}"/>
    <cellStyle name="Moneda 58 2 2 4 4" xfId="25693" xr:uid="{32B010C7-93ED-4628-82BC-BBDF09E27A3C}"/>
    <cellStyle name="Moneda 58 2 2 5" xfId="12564" xr:uid="{A89E122F-37EC-4AA3-A7D7-B4B807478DD2}"/>
    <cellStyle name="Moneda 58 2 2 5 2" xfId="47574" xr:uid="{402A7B2A-4DED-457C-958C-2376FB4B9F28}"/>
    <cellStyle name="Moneda 58 2 2 5 3" xfId="30069" xr:uid="{4B84BEB9-0F0D-4804-8C32-EB77A7220E88}"/>
    <cellStyle name="Moneda 58 2 2 6" xfId="38822" xr:uid="{12F20F1C-4976-46A3-978E-02A2B983CF3B}"/>
    <cellStyle name="Moneda 58 2 2 7" xfId="21317" xr:uid="{73E87E17-FF59-436A-AF27-75489C740406}"/>
    <cellStyle name="Moneda 58 2 3" xfId="4355" xr:uid="{00000000-0005-0000-0000-000062290000}"/>
    <cellStyle name="Moneda 58 2 3 2" xfId="6544" xr:uid="{00000000-0005-0000-0000-000063290000}"/>
    <cellStyle name="Moneda 58 2 3 2 2" xfId="10921" xr:uid="{00000000-0005-0000-0000-000064290000}"/>
    <cellStyle name="Moneda 58 2 3 2 2 2" xfId="19674" xr:uid="{CFDF4E4E-8455-4F13-B60B-06A416C7161C}"/>
    <cellStyle name="Moneda 58 2 3 2 2 2 2" xfId="54684" xr:uid="{DA81B319-6DB4-4A67-8917-EB641420A72C}"/>
    <cellStyle name="Moneda 58 2 3 2 2 2 3" xfId="37179" xr:uid="{3AF293DF-B477-43B7-9225-17F24D8BC493}"/>
    <cellStyle name="Moneda 58 2 3 2 2 3" xfId="45932" xr:uid="{EE9D70D0-A40E-4BF8-8B60-395270CBCBF4}"/>
    <cellStyle name="Moneda 58 2 3 2 2 4" xfId="28427" xr:uid="{522B5647-F66F-46E6-989D-10566C5BD7E1}"/>
    <cellStyle name="Moneda 58 2 3 2 3" xfId="15298" xr:uid="{46601170-4C94-4E90-898B-D8669196C36D}"/>
    <cellStyle name="Moneda 58 2 3 2 3 2" xfId="50308" xr:uid="{0AF81A09-26E6-43D7-A16C-992266D558B7}"/>
    <cellStyle name="Moneda 58 2 3 2 3 3" xfId="32803" xr:uid="{7D54F95C-BC17-44AE-86BB-FC723D715B0F}"/>
    <cellStyle name="Moneda 58 2 3 2 4" xfId="41556" xr:uid="{AD2B3A9C-B822-480D-BF41-0CC8CF34816A}"/>
    <cellStyle name="Moneda 58 2 3 2 5" xfId="24051" xr:uid="{2B34F158-26BA-4C6D-B025-5F94FBF28E34}"/>
    <cellStyle name="Moneda 58 2 3 3" xfId="8733" xr:uid="{00000000-0005-0000-0000-000065290000}"/>
    <cellStyle name="Moneda 58 2 3 3 2" xfId="17486" xr:uid="{E336BE4B-3E30-4CA6-9904-D02231DD0A54}"/>
    <cellStyle name="Moneda 58 2 3 3 2 2" xfId="52496" xr:uid="{6B62443E-B99F-44B6-AE44-A756FFD64D30}"/>
    <cellStyle name="Moneda 58 2 3 3 2 3" xfId="34991" xr:uid="{DEFB4A7B-D03C-4347-98B8-7CFDE9EE6F80}"/>
    <cellStyle name="Moneda 58 2 3 3 3" xfId="43744" xr:uid="{AF9519C5-F02B-4907-B02A-E8D5E6B066C5}"/>
    <cellStyle name="Moneda 58 2 3 3 4" xfId="26239" xr:uid="{3F144466-89ED-45FC-B96C-37A06188AA4C}"/>
    <cellStyle name="Moneda 58 2 3 4" xfId="13110" xr:uid="{96DC9224-743B-49EB-9E01-CB76731DF483}"/>
    <cellStyle name="Moneda 58 2 3 4 2" xfId="48120" xr:uid="{96A7806B-E8F0-45A8-9501-E6454E66FF7C}"/>
    <cellStyle name="Moneda 58 2 3 4 3" xfId="30615" xr:uid="{8DB37291-99E6-4468-A8D0-129A624AEBEA}"/>
    <cellStyle name="Moneda 58 2 3 5" xfId="39368" xr:uid="{6F7FFA71-CF74-46C5-9CBA-E4839AD3C718}"/>
    <cellStyle name="Moneda 58 2 3 6" xfId="21863" xr:uid="{40C530E4-570E-46F6-9CFB-4EABA1D64FB7}"/>
    <cellStyle name="Moneda 58 2 4" xfId="5450" xr:uid="{00000000-0005-0000-0000-000066290000}"/>
    <cellStyle name="Moneda 58 2 4 2" xfId="9827" xr:uid="{00000000-0005-0000-0000-000067290000}"/>
    <cellStyle name="Moneda 58 2 4 2 2" xfId="18580" xr:uid="{94C18A49-E4C7-4D80-9551-97696E56928B}"/>
    <cellStyle name="Moneda 58 2 4 2 2 2" xfId="53590" xr:uid="{81373142-BB28-4766-84C3-6D22EE335F45}"/>
    <cellStyle name="Moneda 58 2 4 2 2 3" xfId="36085" xr:uid="{C858D62B-8CA1-47E1-893C-195C1FDFEBA9}"/>
    <cellStyle name="Moneda 58 2 4 2 3" xfId="44838" xr:uid="{869ACC21-1459-42B1-AB66-1F61DBCFAFCF}"/>
    <cellStyle name="Moneda 58 2 4 2 4" xfId="27333" xr:uid="{AE44E7DA-8632-45B5-A740-783394D091FC}"/>
    <cellStyle name="Moneda 58 2 4 3" xfId="14204" xr:uid="{826BEA2F-7618-4522-AE61-9BF3AD8929FC}"/>
    <cellStyle name="Moneda 58 2 4 3 2" xfId="49214" xr:uid="{38A1C534-6CCF-4E57-B3E6-DAF4B73ADD54}"/>
    <cellStyle name="Moneda 58 2 4 3 3" xfId="31709" xr:uid="{EBFBE126-87FC-4EB6-91B9-2C80BC98321D}"/>
    <cellStyle name="Moneda 58 2 4 4" xfId="40462" xr:uid="{FDF8B526-D5F0-4F32-BF59-300DEFF5CF3E}"/>
    <cellStyle name="Moneda 58 2 4 5" xfId="22957" xr:uid="{05EE9EB5-8132-46AD-95A9-099FF3780EE6}"/>
    <cellStyle name="Moneda 58 2 5" xfId="7639" xr:uid="{00000000-0005-0000-0000-000068290000}"/>
    <cellStyle name="Moneda 58 2 5 2" xfId="16392" xr:uid="{01F465A0-8D76-47CC-A7F6-4B036D665D41}"/>
    <cellStyle name="Moneda 58 2 5 2 2" xfId="51402" xr:uid="{51D38ACF-3A40-4086-9689-902838640AB3}"/>
    <cellStyle name="Moneda 58 2 5 2 3" xfId="33897" xr:uid="{CD09E506-144A-4BDF-BF13-CF658F0E6D1F}"/>
    <cellStyle name="Moneda 58 2 5 3" xfId="42650" xr:uid="{69041AC6-603B-4CCB-BEE1-186A5DFF091D}"/>
    <cellStyle name="Moneda 58 2 5 4" xfId="25145" xr:uid="{A8693744-F24C-4B4E-AA10-E5CDAC0C078F}"/>
    <cellStyle name="Moneda 58 2 6" xfId="12016" xr:uid="{28333713-69A7-4A8F-98BA-26FDAB37ABF3}"/>
    <cellStyle name="Moneda 58 2 6 2" xfId="47026" xr:uid="{D4ABF349-5D04-4A80-B74D-0A54202F65EC}"/>
    <cellStyle name="Moneda 58 2 6 3" xfId="29521" xr:uid="{B979393A-A63A-40DB-BC43-61A152119251}"/>
    <cellStyle name="Moneda 58 2 7" xfId="38274" xr:uid="{91782338-59D6-49AD-832A-56ECEF532480}"/>
    <cellStyle name="Moneda 58 2 8" xfId="20769" xr:uid="{4F8D1E76-4367-40F0-8C76-C465B0C979C7}"/>
    <cellStyle name="Moneda 58 3" xfId="3533" xr:uid="{00000000-0005-0000-0000-000069290000}"/>
    <cellStyle name="Moneda 58 3 2" xfId="4629" xr:uid="{00000000-0005-0000-0000-00006A290000}"/>
    <cellStyle name="Moneda 58 3 2 2" xfId="6818" xr:uid="{00000000-0005-0000-0000-00006B290000}"/>
    <cellStyle name="Moneda 58 3 2 2 2" xfId="11195" xr:uid="{00000000-0005-0000-0000-00006C290000}"/>
    <cellStyle name="Moneda 58 3 2 2 2 2" xfId="19948" xr:uid="{E6880F17-105C-474D-83F3-46C09A4ACD0B}"/>
    <cellStyle name="Moneda 58 3 2 2 2 2 2" xfId="54958" xr:uid="{FA177171-379E-4015-A2AA-B0A0D4B67AC1}"/>
    <cellStyle name="Moneda 58 3 2 2 2 2 3" xfId="37453" xr:uid="{2387AB2E-2717-4E8A-A88A-468A3C053BC6}"/>
    <cellStyle name="Moneda 58 3 2 2 2 3" xfId="46206" xr:uid="{CB221D44-4522-4C00-B685-E269F049BFB3}"/>
    <cellStyle name="Moneda 58 3 2 2 2 4" xfId="28701" xr:uid="{2B32B7E7-B2AA-432C-95AA-76A5D44C28F2}"/>
    <cellStyle name="Moneda 58 3 2 2 3" xfId="15572" xr:uid="{367D4A35-01E0-4CA0-A615-A288F53240C8}"/>
    <cellStyle name="Moneda 58 3 2 2 3 2" xfId="50582" xr:uid="{A2C59C92-7BEE-4A70-AEE0-D9D6F6F80FF9}"/>
    <cellStyle name="Moneda 58 3 2 2 3 3" xfId="33077" xr:uid="{E2405E04-B07A-4661-B6B3-55DE28E92FD7}"/>
    <cellStyle name="Moneda 58 3 2 2 4" xfId="41830" xr:uid="{07717141-4D77-4635-ABF4-D4BFC488AD58}"/>
    <cellStyle name="Moneda 58 3 2 2 5" xfId="24325" xr:uid="{05BBAFB2-DCB7-4D5E-9995-5BD51E71804D}"/>
    <cellStyle name="Moneda 58 3 2 3" xfId="9007" xr:uid="{00000000-0005-0000-0000-00006D290000}"/>
    <cellStyle name="Moneda 58 3 2 3 2" xfId="17760" xr:uid="{6CEF505C-3363-4137-8018-4A034D976AC2}"/>
    <cellStyle name="Moneda 58 3 2 3 2 2" xfId="52770" xr:uid="{C2E5137F-50FA-4C21-AADC-30BD270FFD36}"/>
    <cellStyle name="Moneda 58 3 2 3 2 3" xfId="35265" xr:uid="{8B231E69-9596-458A-9CD7-3D185F7E8583}"/>
    <cellStyle name="Moneda 58 3 2 3 3" xfId="44018" xr:uid="{5BB8FC2D-9387-4B2D-BDC0-0F36B4AADBC5}"/>
    <cellStyle name="Moneda 58 3 2 3 4" xfId="26513" xr:uid="{57B747D1-B5B8-46C9-9A79-B09BCC9F06D2}"/>
    <cellStyle name="Moneda 58 3 2 4" xfId="13384" xr:uid="{2F41C743-B1EE-49B3-B0E3-8CF7F3C966AC}"/>
    <cellStyle name="Moneda 58 3 2 4 2" xfId="48394" xr:uid="{39A60D2C-109E-4652-AAD3-DD4F0C5A616C}"/>
    <cellStyle name="Moneda 58 3 2 4 3" xfId="30889" xr:uid="{844BB7C1-483F-44C7-8B30-A1BF41604D7D}"/>
    <cellStyle name="Moneda 58 3 2 5" xfId="39642" xr:uid="{51C39793-AADC-4910-9742-E9429A139209}"/>
    <cellStyle name="Moneda 58 3 2 6" xfId="22137" xr:uid="{EFBD00FE-9AAC-4FB3-B207-E288FB9CF514}"/>
    <cellStyle name="Moneda 58 3 3" xfId="5724" xr:uid="{00000000-0005-0000-0000-00006E290000}"/>
    <cellStyle name="Moneda 58 3 3 2" xfId="10101" xr:uid="{00000000-0005-0000-0000-00006F290000}"/>
    <cellStyle name="Moneda 58 3 3 2 2" xfId="18854" xr:uid="{670C001D-9221-4336-9DB9-A93C9B48E23B}"/>
    <cellStyle name="Moneda 58 3 3 2 2 2" xfId="53864" xr:uid="{3CC28ECC-99D1-4F67-AA5D-6D9779BF554D}"/>
    <cellStyle name="Moneda 58 3 3 2 2 3" xfId="36359" xr:uid="{3EFDACBF-3658-4F0D-AF63-ECCBD3396C76}"/>
    <cellStyle name="Moneda 58 3 3 2 3" xfId="45112" xr:uid="{9FC77070-C1F4-4D03-BCF8-6B56997660B9}"/>
    <cellStyle name="Moneda 58 3 3 2 4" xfId="27607" xr:uid="{9B372707-F257-4DAD-9CEC-BAB5F991AF16}"/>
    <cellStyle name="Moneda 58 3 3 3" xfId="14478" xr:uid="{92111A4A-3496-4307-826E-D79FDCACF153}"/>
    <cellStyle name="Moneda 58 3 3 3 2" xfId="49488" xr:uid="{57DCD2A4-071A-4076-A6BB-4D0F040E318F}"/>
    <cellStyle name="Moneda 58 3 3 3 3" xfId="31983" xr:uid="{92BF2323-0464-4D8F-8464-F0B5F1BECD52}"/>
    <cellStyle name="Moneda 58 3 3 4" xfId="40736" xr:uid="{E6C6F9F0-088C-4368-B80E-E8739BBEE869}"/>
    <cellStyle name="Moneda 58 3 3 5" xfId="23231" xr:uid="{509A0AA2-71DC-4322-925C-1778FDB37D88}"/>
    <cellStyle name="Moneda 58 3 4" xfId="7913" xr:uid="{00000000-0005-0000-0000-000070290000}"/>
    <cellStyle name="Moneda 58 3 4 2" xfId="16666" xr:uid="{34353463-44FA-4F71-8031-5125DCF22B95}"/>
    <cellStyle name="Moneda 58 3 4 2 2" xfId="51676" xr:uid="{361F3F9A-AFC6-403B-94E2-AE2A1D71F58B}"/>
    <cellStyle name="Moneda 58 3 4 2 3" xfId="34171" xr:uid="{088395DD-92EB-468F-8D46-B25DF1D0BBB0}"/>
    <cellStyle name="Moneda 58 3 4 3" xfId="42924" xr:uid="{4AFF3C47-BB22-461E-BE6A-0400433E7DA2}"/>
    <cellStyle name="Moneda 58 3 4 4" xfId="25419" xr:uid="{7309967F-297A-405D-80A2-8A10744C6846}"/>
    <cellStyle name="Moneda 58 3 5" xfId="12290" xr:uid="{10A1EE73-3073-45BF-A24A-BBC58817A1F2}"/>
    <cellStyle name="Moneda 58 3 5 2" xfId="47300" xr:uid="{907D9A1B-F75F-4109-A9F8-BFE71A314B94}"/>
    <cellStyle name="Moneda 58 3 5 3" xfId="29795" xr:uid="{8DD09D1D-EFEC-40E5-A818-1A13735D0594}"/>
    <cellStyle name="Moneda 58 3 6" xfId="38548" xr:uid="{E3C4B4C2-2771-44B2-8B2C-40D1F6D46174}"/>
    <cellStyle name="Moneda 58 3 7" xfId="21043" xr:uid="{E0441BAE-81F7-41AA-9AA8-AA623251A98D}"/>
    <cellStyle name="Moneda 58 4" xfId="4081" xr:uid="{00000000-0005-0000-0000-000071290000}"/>
    <cellStyle name="Moneda 58 4 2" xfId="6270" xr:uid="{00000000-0005-0000-0000-000072290000}"/>
    <cellStyle name="Moneda 58 4 2 2" xfId="10647" xr:uid="{00000000-0005-0000-0000-000073290000}"/>
    <cellStyle name="Moneda 58 4 2 2 2" xfId="19400" xr:uid="{6604CBCE-A3A8-4CC2-830A-B79AFF146766}"/>
    <cellStyle name="Moneda 58 4 2 2 2 2" xfId="54410" xr:uid="{7AA8602B-21F3-4AC6-BE5A-1A487FF50D45}"/>
    <cellStyle name="Moneda 58 4 2 2 2 3" xfId="36905" xr:uid="{2B753CA6-A16F-4C55-9F89-FD41888B83F7}"/>
    <cellStyle name="Moneda 58 4 2 2 3" xfId="45658" xr:uid="{6B94BE19-27A2-47D5-AA4E-38E72F857B1F}"/>
    <cellStyle name="Moneda 58 4 2 2 4" xfId="28153" xr:uid="{C32F1E3D-E75C-4EE7-897B-0C47A9976C48}"/>
    <cellStyle name="Moneda 58 4 2 3" xfId="15024" xr:uid="{92D99935-0286-40FF-AC03-C9C289FDBAE3}"/>
    <cellStyle name="Moneda 58 4 2 3 2" xfId="50034" xr:uid="{F4B82453-46E8-4D3D-8E0E-8DF605A939F1}"/>
    <cellStyle name="Moneda 58 4 2 3 3" xfId="32529" xr:uid="{0874EC1E-FA67-42F5-8EAF-D6DD7026E4E5}"/>
    <cellStyle name="Moneda 58 4 2 4" xfId="41282" xr:uid="{05817025-0550-4A26-A641-A8C7FA67A7F6}"/>
    <cellStyle name="Moneda 58 4 2 5" xfId="23777" xr:uid="{3C2347B6-9215-4D36-BC71-B659140BFD1E}"/>
    <cellStyle name="Moneda 58 4 3" xfId="8459" xr:uid="{00000000-0005-0000-0000-000074290000}"/>
    <cellStyle name="Moneda 58 4 3 2" xfId="17212" xr:uid="{841E3B20-04A2-4215-A3B0-B92ED6096096}"/>
    <cellStyle name="Moneda 58 4 3 2 2" xfId="52222" xr:uid="{87D8D4FC-3011-4FA1-974B-5182CAB33B17}"/>
    <cellStyle name="Moneda 58 4 3 2 3" xfId="34717" xr:uid="{1F9BAFFA-350D-4646-A756-6A8A644A136D}"/>
    <cellStyle name="Moneda 58 4 3 3" xfId="43470" xr:uid="{FACBF080-6E62-46A7-B760-BF0F1942D492}"/>
    <cellStyle name="Moneda 58 4 3 4" xfId="25965" xr:uid="{50235E53-1587-4AEF-A8DC-05C8D4274B7D}"/>
    <cellStyle name="Moneda 58 4 4" xfId="12836" xr:uid="{9F00C086-D46C-49A9-80DC-5036624F6D22}"/>
    <cellStyle name="Moneda 58 4 4 2" xfId="47846" xr:uid="{78E50CC7-5AB4-475D-826F-3DB12A65A40C}"/>
    <cellStyle name="Moneda 58 4 4 3" xfId="30341" xr:uid="{D09D069B-998D-4824-92FC-C7378E87AF96}"/>
    <cellStyle name="Moneda 58 4 5" xfId="39094" xr:uid="{D01127D4-37CF-4C6F-9BDD-D1FCA8813BDA}"/>
    <cellStyle name="Moneda 58 4 6" xfId="21589" xr:uid="{0C60500A-5A2D-435A-8A04-E17EA689C46B}"/>
    <cellStyle name="Moneda 58 5" xfId="5176" xr:uid="{00000000-0005-0000-0000-000075290000}"/>
    <cellStyle name="Moneda 58 5 2" xfId="9553" xr:uid="{00000000-0005-0000-0000-000076290000}"/>
    <cellStyle name="Moneda 58 5 2 2" xfId="18306" xr:uid="{9D14B9DD-FC1C-4D1F-88DE-83D2B5B93E52}"/>
    <cellStyle name="Moneda 58 5 2 2 2" xfId="53316" xr:uid="{E7E5FC93-D02E-44CC-89B6-CB2CFABDAD84}"/>
    <cellStyle name="Moneda 58 5 2 2 3" xfId="35811" xr:uid="{96B8D5F8-8BD0-4363-8FFC-792816361CCD}"/>
    <cellStyle name="Moneda 58 5 2 3" xfId="44564" xr:uid="{726223A7-BBA8-450A-B0CF-AD62F36E4BD2}"/>
    <cellStyle name="Moneda 58 5 2 4" xfId="27059" xr:uid="{8F885A07-66BB-40A3-9456-E7830B0A44BD}"/>
    <cellStyle name="Moneda 58 5 3" xfId="13930" xr:uid="{C0798EDE-C327-453C-B20C-CE1CD2EE56DF}"/>
    <cellStyle name="Moneda 58 5 3 2" xfId="48940" xr:uid="{847248AA-C8B5-41EE-B1A8-14CE968F45BD}"/>
    <cellStyle name="Moneda 58 5 3 3" xfId="31435" xr:uid="{4AEBDBFE-0532-4523-AFF9-248D5630570E}"/>
    <cellStyle name="Moneda 58 5 4" xfId="40188" xr:uid="{47007ACE-52E8-4C27-8B03-707603AADAF4}"/>
    <cellStyle name="Moneda 58 5 5" xfId="22683" xr:uid="{4C8489FC-9194-4977-9A9D-CD844C29BE6F}"/>
    <cellStyle name="Moneda 58 6" xfId="7365" xr:uid="{00000000-0005-0000-0000-000077290000}"/>
    <cellStyle name="Moneda 58 6 2" xfId="16118" xr:uid="{359B9A20-D5CA-4E56-AC44-14AE58780E8C}"/>
    <cellStyle name="Moneda 58 6 2 2" xfId="51128" xr:uid="{F550D6D4-C80F-42FA-9854-0A1C4D0BD253}"/>
    <cellStyle name="Moneda 58 6 2 3" xfId="33623" xr:uid="{E36D2666-E463-468F-AEB7-34394B8E09CB}"/>
    <cellStyle name="Moneda 58 6 3" xfId="42376" xr:uid="{A2D53F4C-F6A9-4A89-A498-A246729B40EC}"/>
    <cellStyle name="Moneda 58 6 4" xfId="24871" xr:uid="{C94F8953-872B-41C1-A40E-9E9F3EF9DA5B}"/>
    <cellStyle name="Moneda 58 7" xfId="11742" xr:uid="{959BD03D-9108-4CA9-8DA4-0C6576A72A7C}"/>
    <cellStyle name="Moneda 58 7 2" xfId="46752" xr:uid="{DE51492A-4F75-4776-95E1-369DC4732E33}"/>
    <cellStyle name="Moneda 58 7 3" xfId="29247" xr:uid="{917E3932-2D65-4E06-B1FA-2CCB8CD64905}"/>
    <cellStyle name="Moneda 58 8" xfId="38000" xr:uid="{E59BF3F3-0F18-4967-AF71-CD9F98B22D50}"/>
    <cellStyle name="Moneda 58 9" xfId="20495" xr:uid="{808E9A2C-18BD-4CB8-AEA2-315F71855211}"/>
    <cellStyle name="Moneda 59" xfId="3095" xr:uid="{00000000-0005-0000-0000-000078290000}"/>
    <cellStyle name="Moneda 6" xfId="1919" xr:uid="{00000000-0005-0000-0000-000079290000}"/>
    <cellStyle name="Moneda 6 10" xfId="1920" xr:uid="{00000000-0005-0000-0000-00007A290000}"/>
    <cellStyle name="Moneda 6 10 2" xfId="1921" xr:uid="{00000000-0005-0000-0000-00007B290000}"/>
    <cellStyle name="Moneda 6 11" xfId="1922" xr:uid="{00000000-0005-0000-0000-00007C290000}"/>
    <cellStyle name="Moneda 6 11 2" xfId="1923" xr:uid="{00000000-0005-0000-0000-00007D290000}"/>
    <cellStyle name="Moneda 6 12" xfId="1924" xr:uid="{00000000-0005-0000-0000-00007E290000}"/>
    <cellStyle name="Moneda 6 2" xfId="1925" xr:uid="{00000000-0005-0000-0000-00007F290000}"/>
    <cellStyle name="Moneda 6 2 10" xfId="1926" xr:uid="{00000000-0005-0000-0000-000080290000}"/>
    <cellStyle name="Moneda 6 2 11" xfId="1927" xr:uid="{00000000-0005-0000-0000-000081290000}"/>
    <cellStyle name="Moneda 6 2 2" xfId="1928" xr:uid="{00000000-0005-0000-0000-000082290000}"/>
    <cellStyle name="Moneda 6 2 2 2" xfId="1929" xr:uid="{00000000-0005-0000-0000-000083290000}"/>
    <cellStyle name="Moneda 6 2 2 2 2" xfId="1930" xr:uid="{00000000-0005-0000-0000-000084290000}"/>
    <cellStyle name="Moneda 6 2 2 2 2 2" xfId="1931" xr:uid="{00000000-0005-0000-0000-000085290000}"/>
    <cellStyle name="Moneda 6 2 2 2 2 2 2" xfId="1932" xr:uid="{00000000-0005-0000-0000-000086290000}"/>
    <cellStyle name="Moneda 6 2 2 2 2 3" xfId="1933" xr:uid="{00000000-0005-0000-0000-000087290000}"/>
    <cellStyle name="Moneda 6 2 2 2 2 3 2" xfId="1934" xr:uid="{00000000-0005-0000-0000-000088290000}"/>
    <cellStyle name="Moneda 6 2 2 2 2 4" xfId="1935" xr:uid="{00000000-0005-0000-0000-000089290000}"/>
    <cellStyle name="Moneda 6 2 2 2 2 4 2" xfId="1936" xr:uid="{00000000-0005-0000-0000-00008A290000}"/>
    <cellStyle name="Moneda 6 2 2 2 2 5" xfId="1937" xr:uid="{00000000-0005-0000-0000-00008B290000}"/>
    <cellStyle name="Moneda 6 2 2 2 3" xfId="1938" xr:uid="{00000000-0005-0000-0000-00008C290000}"/>
    <cellStyle name="Moneda 6 2 2 2 3 2" xfId="1939" xr:uid="{00000000-0005-0000-0000-00008D290000}"/>
    <cellStyle name="Moneda 6 2 2 2 4" xfId="1940" xr:uid="{00000000-0005-0000-0000-00008E290000}"/>
    <cellStyle name="Moneda 6 2 2 2 4 2" xfId="1941" xr:uid="{00000000-0005-0000-0000-00008F290000}"/>
    <cellStyle name="Moneda 6 2 2 2 5" xfId="1942" xr:uid="{00000000-0005-0000-0000-000090290000}"/>
    <cellStyle name="Moneda 6 2 2 2 5 2" xfId="1943" xr:uid="{00000000-0005-0000-0000-000091290000}"/>
    <cellStyle name="Moneda 6 2 2 2 6" xfId="1944" xr:uid="{00000000-0005-0000-0000-000092290000}"/>
    <cellStyle name="Moneda 6 2 2 3" xfId="1945" xr:uid="{00000000-0005-0000-0000-000093290000}"/>
    <cellStyle name="Moneda 6 2 2 3 2" xfId="1946" xr:uid="{00000000-0005-0000-0000-000094290000}"/>
    <cellStyle name="Moneda 6 2 2 3 2 2" xfId="1947" xr:uid="{00000000-0005-0000-0000-000095290000}"/>
    <cellStyle name="Moneda 6 2 2 3 3" xfId="1948" xr:uid="{00000000-0005-0000-0000-000096290000}"/>
    <cellStyle name="Moneda 6 2 2 3 3 2" xfId="1949" xr:uid="{00000000-0005-0000-0000-000097290000}"/>
    <cellStyle name="Moneda 6 2 2 3 4" xfId="1950" xr:uid="{00000000-0005-0000-0000-000098290000}"/>
    <cellStyle name="Moneda 6 2 2 3 4 2" xfId="1951" xr:uid="{00000000-0005-0000-0000-000099290000}"/>
    <cellStyle name="Moneda 6 2 2 3 5" xfId="1952" xr:uid="{00000000-0005-0000-0000-00009A290000}"/>
    <cellStyle name="Moneda 6 2 2 4" xfId="1953" xr:uid="{00000000-0005-0000-0000-00009B290000}"/>
    <cellStyle name="Moneda 6 2 2 4 2" xfId="1954" xr:uid="{00000000-0005-0000-0000-00009C290000}"/>
    <cellStyle name="Moneda 6 2 2 5" xfId="1955" xr:uid="{00000000-0005-0000-0000-00009D290000}"/>
    <cellStyle name="Moneda 6 2 2 5 2" xfId="1956" xr:uid="{00000000-0005-0000-0000-00009E290000}"/>
    <cellStyle name="Moneda 6 2 2 6" xfId="1957" xr:uid="{00000000-0005-0000-0000-00009F290000}"/>
    <cellStyle name="Moneda 6 2 2 6 2" xfId="1958" xr:uid="{00000000-0005-0000-0000-0000A0290000}"/>
    <cellStyle name="Moneda 6 2 2 7" xfId="1959" xr:uid="{00000000-0005-0000-0000-0000A1290000}"/>
    <cellStyle name="Moneda 6 2 3" xfId="1960" xr:uid="{00000000-0005-0000-0000-0000A2290000}"/>
    <cellStyle name="Moneda 6 2 3 2" xfId="1961" xr:uid="{00000000-0005-0000-0000-0000A3290000}"/>
    <cellStyle name="Moneda 6 2 3 2 2" xfId="1962" xr:uid="{00000000-0005-0000-0000-0000A4290000}"/>
    <cellStyle name="Moneda 6 2 3 2 2 2" xfId="1963" xr:uid="{00000000-0005-0000-0000-0000A5290000}"/>
    <cellStyle name="Moneda 6 2 3 2 2 2 2" xfId="1964" xr:uid="{00000000-0005-0000-0000-0000A6290000}"/>
    <cellStyle name="Moneda 6 2 3 2 2 3" xfId="1965" xr:uid="{00000000-0005-0000-0000-0000A7290000}"/>
    <cellStyle name="Moneda 6 2 3 2 2 3 2" xfId="1966" xr:uid="{00000000-0005-0000-0000-0000A8290000}"/>
    <cellStyle name="Moneda 6 2 3 2 2 4" xfId="1967" xr:uid="{00000000-0005-0000-0000-0000A9290000}"/>
    <cellStyle name="Moneda 6 2 3 2 2 4 2" xfId="1968" xr:uid="{00000000-0005-0000-0000-0000AA290000}"/>
    <cellStyle name="Moneda 6 2 3 2 2 5" xfId="1969" xr:uid="{00000000-0005-0000-0000-0000AB290000}"/>
    <cellStyle name="Moneda 6 2 3 2 3" xfId="1970" xr:uid="{00000000-0005-0000-0000-0000AC290000}"/>
    <cellStyle name="Moneda 6 2 3 2 3 2" xfId="1971" xr:uid="{00000000-0005-0000-0000-0000AD290000}"/>
    <cellStyle name="Moneda 6 2 3 2 4" xfId="1972" xr:uid="{00000000-0005-0000-0000-0000AE290000}"/>
    <cellStyle name="Moneda 6 2 3 2 4 2" xfId="1973" xr:uid="{00000000-0005-0000-0000-0000AF290000}"/>
    <cellStyle name="Moneda 6 2 3 2 5" xfId="1974" xr:uid="{00000000-0005-0000-0000-0000B0290000}"/>
    <cellStyle name="Moneda 6 2 3 2 5 2" xfId="1975" xr:uid="{00000000-0005-0000-0000-0000B1290000}"/>
    <cellStyle name="Moneda 6 2 3 2 6" xfId="1976" xr:uid="{00000000-0005-0000-0000-0000B2290000}"/>
    <cellStyle name="Moneda 6 2 3 3" xfId="1977" xr:uid="{00000000-0005-0000-0000-0000B3290000}"/>
    <cellStyle name="Moneda 6 2 3 3 2" xfId="1978" xr:uid="{00000000-0005-0000-0000-0000B4290000}"/>
    <cellStyle name="Moneda 6 2 3 3 2 2" xfId="1979" xr:uid="{00000000-0005-0000-0000-0000B5290000}"/>
    <cellStyle name="Moneda 6 2 3 3 3" xfId="1980" xr:uid="{00000000-0005-0000-0000-0000B6290000}"/>
    <cellStyle name="Moneda 6 2 3 3 3 2" xfId="1981" xr:uid="{00000000-0005-0000-0000-0000B7290000}"/>
    <cellStyle name="Moneda 6 2 3 3 4" xfId="1982" xr:uid="{00000000-0005-0000-0000-0000B8290000}"/>
    <cellStyle name="Moneda 6 2 3 3 4 2" xfId="1983" xr:uid="{00000000-0005-0000-0000-0000B9290000}"/>
    <cellStyle name="Moneda 6 2 3 3 5" xfId="1984" xr:uid="{00000000-0005-0000-0000-0000BA290000}"/>
    <cellStyle name="Moneda 6 2 3 4" xfId="1985" xr:uid="{00000000-0005-0000-0000-0000BB290000}"/>
    <cellStyle name="Moneda 6 2 3 4 2" xfId="1986" xr:uid="{00000000-0005-0000-0000-0000BC290000}"/>
    <cellStyle name="Moneda 6 2 3 5" xfId="1987" xr:uid="{00000000-0005-0000-0000-0000BD290000}"/>
    <cellStyle name="Moneda 6 2 3 5 2" xfId="1988" xr:uid="{00000000-0005-0000-0000-0000BE290000}"/>
    <cellStyle name="Moneda 6 2 3 6" xfId="1989" xr:uid="{00000000-0005-0000-0000-0000BF290000}"/>
    <cellStyle name="Moneda 6 2 3 6 2" xfId="1990" xr:uid="{00000000-0005-0000-0000-0000C0290000}"/>
    <cellStyle name="Moneda 6 2 3 7" xfId="1991" xr:uid="{00000000-0005-0000-0000-0000C1290000}"/>
    <cellStyle name="Moneda 6 2 4" xfId="1992" xr:uid="{00000000-0005-0000-0000-0000C2290000}"/>
    <cellStyle name="Moneda 6 2 4 2" xfId="1993" xr:uid="{00000000-0005-0000-0000-0000C3290000}"/>
    <cellStyle name="Moneda 6 2 4 2 2" xfId="1994" xr:uid="{00000000-0005-0000-0000-0000C4290000}"/>
    <cellStyle name="Moneda 6 2 4 2 2 2" xfId="1995" xr:uid="{00000000-0005-0000-0000-0000C5290000}"/>
    <cellStyle name="Moneda 6 2 4 2 2 2 2" xfId="1996" xr:uid="{00000000-0005-0000-0000-0000C6290000}"/>
    <cellStyle name="Moneda 6 2 4 2 2 3" xfId="1997" xr:uid="{00000000-0005-0000-0000-0000C7290000}"/>
    <cellStyle name="Moneda 6 2 4 2 2 3 2" xfId="1998" xr:uid="{00000000-0005-0000-0000-0000C8290000}"/>
    <cellStyle name="Moneda 6 2 4 2 2 4" xfId="1999" xr:uid="{00000000-0005-0000-0000-0000C9290000}"/>
    <cellStyle name="Moneda 6 2 4 2 2 4 2" xfId="2000" xr:uid="{00000000-0005-0000-0000-0000CA290000}"/>
    <cellStyle name="Moneda 6 2 4 2 2 5" xfId="2001" xr:uid="{00000000-0005-0000-0000-0000CB290000}"/>
    <cellStyle name="Moneda 6 2 4 2 3" xfId="2002" xr:uid="{00000000-0005-0000-0000-0000CC290000}"/>
    <cellStyle name="Moneda 6 2 4 2 3 2" xfId="2003" xr:uid="{00000000-0005-0000-0000-0000CD290000}"/>
    <cellStyle name="Moneda 6 2 4 2 4" xfId="2004" xr:uid="{00000000-0005-0000-0000-0000CE290000}"/>
    <cellStyle name="Moneda 6 2 4 2 4 2" xfId="2005" xr:uid="{00000000-0005-0000-0000-0000CF290000}"/>
    <cellStyle name="Moneda 6 2 4 2 5" xfId="2006" xr:uid="{00000000-0005-0000-0000-0000D0290000}"/>
    <cellStyle name="Moneda 6 2 4 2 5 2" xfId="2007" xr:uid="{00000000-0005-0000-0000-0000D1290000}"/>
    <cellStyle name="Moneda 6 2 4 2 6" xfId="2008" xr:uid="{00000000-0005-0000-0000-0000D2290000}"/>
    <cellStyle name="Moneda 6 2 4 3" xfId="2009" xr:uid="{00000000-0005-0000-0000-0000D3290000}"/>
    <cellStyle name="Moneda 6 2 4 3 2" xfId="2010" xr:uid="{00000000-0005-0000-0000-0000D4290000}"/>
    <cellStyle name="Moneda 6 2 4 3 2 2" xfId="2011" xr:uid="{00000000-0005-0000-0000-0000D5290000}"/>
    <cellStyle name="Moneda 6 2 4 3 3" xfId="2012" xr:uid="{00000000-0005-0000-0000-0000D6290000}"/>
    <cellStyle name="Moneda 6 2 4 3 3 2" xfId="2013" xr:uid="{00000000-0005-0000-0000-0000D7290000}"/>
    <cellStyle name="Moneda 6 2 4 3 4" xfId="2014" xr:uid="{00000000-0005-0000-0000-0000D8290000}"/>
    <cellStyle name="Moneda 6 2 4 3 4 2" xfId="2015" xr:uid="{00000000-0005-0000-0000-0000D9290000}"/>
    <cellStyle name="Moneda 6 2 4 3 5" xfId="2016" xr:uid="{00000000-0005-0000-0000-0000DA290000}"/>
    <cellStyle name="Moneda 6 2 4 4" xfId="2017" xr:uid="{00000000-0005-0000-0000-0000DB290000}"/>
    <cellStyle name="Moneda 6 2 4 4 2" xfId="2018" xr:uid="{00000000-0005-0000-0000-0000DC290000}"/>
    <cellStyle name="Moneda 6 2 4 5" xfId="2019" xr:uid="{00000000-0005-0000-0000-0000DD290000}"/>
    <cellStyle name="Moneda 6 2 4 5 2" xfId="2020" xr:uid="{00000000-0005-0000-0000-0000DE290000}"/>
    <cellStyle name="Moneda 6 2 4 6" xfId="2021" xr:uid="{00000000-0005-0000-0000-0000DF290000}"/>
    <cellStyle name="Moneda 6 2 4 6 2" xfId="2022" xr:uid="{00000000-0005-0000-0000-0000E0290000}"/>
    <cellStyle name="Moneda 6 2 4 7" xfId="2023" xr:uid="{00000000-0005-0000-0000-0000E1290000}"/>
    <cellStyle name="Moneda 6 2 5" xfId="2024" xr:uid="{00000000-0005-0000-0000-0000E2290000}"/>
    <cellStyle name="Moneda 6 2 5 2" xfId="2025" xr:uid="{00000000-0005-0000-0000-0000E3290000}"/>
    <cellStyle name="Moneda 6 2 5 2 2" xfId="2026" xr:uid="{00000000-0005-0000-0000-0000E4290000}"/>
    <cellStyle name="Moneda 6 2 5 2 2 2" xfId="2027" xr:uid="{00000000-0005-0000-0000-0000E5290000}"/>
    <cellStyle name="Moneda 6 2 5 2 3" xfId="2028" xr:uid="{00000000-0005-0000-0000-0000E6290000}"/>
    <cellStyle name="Moneda 6 2 5 2 3 2" xfId="2029" xr:uid="{00000000-0005-0000-0000-0000E7290000}"/>
    <cellStyle name="Moneda 6 2 5 2 4" xfId="2030" xr:uid="{00000000-0005-0000-0000-0000E8290000}"/>
    <cellStyle name="Moneda 6 2 5 2 4 2" xfId="2031" xr:uid="{00000000-0005-0000-0000-0000E9290000}"/>
    <cellStyle name="Moneda 6 2 5 2 5" xfId="2032" xr:uid="{00000000-0005-0000-0000-0000EA290000}"/>
    <cellStyle name="Moneda 6 2 5 3" xfId="2033" xr:uid="{00000000-0005-0000-0000-0000EB290000}"/>
    <cellStyle name="Moneda 6 2 5 3 2" xfId="2034" xr:uid="{00000000-0005-0000-0000-0000EC290000}"/>
    <cellStyle name="Moneda 6 2 5 4" xfId="2035" xr:uid="{00000000-0005-0000-0000-0000ED290000}"/>
    <cellStyle name="Moneda 6 2 5 4 2" xfId="2036" xr:uid="{00000000-0005-0000-0000-0000EE290000}"/>
    <cellStyle name="Moneda 6 2 5 5" xfId="2037" xr:uid="{00000000-0005-0000-0000-0000EF290000}"/>
    <cellStyle name="Moneda 6 2 5 5 2" xfId="2038" xr:uid="{00000000-0005-0000-0000-0000F0290000}"/>
    <cellStyle name="Moneda 6 2 5 6" xfId="2039" xr:uid="{00000000-0005-0000-0000-0000F1290000}"/>
    <cellStyle name="Moneda 6 2 6" xfId="2040" xr:uid="{00000000-0005-0000-0000-0000F2290000}"/>
    <cellStyle name="Moneda 6 2 6 2" xfId="2041" xr:uid="{00000000-0005-0000-0000-0000F3290000}"/>
    <cellStyle name="Moneda 6 2 6 2 2" xfId="2042" xr:uid="{00000000-0005-0000-0000-0000F4290000}"/>
    <cellStyle name="Moneda 6 2 6 3" xfId="2043" xr:uid="{00000000-0005-0000-0000-0000F5290000}"/>
    <cellStyle name="Moneda 6 2 6 3 2" xfId="2044" xr:uid="{00000000-0005-0000-0000-0000F6290000}"/>
    <cellStyle name="Moneda 6 2 6 4" xfId="2045" xr:uid="{00000000-0005-0000-0000-0000F7290000}"/>
    <cellStyle name="Moneda 6 2 6 4 2" xfId="2046" xr:uid="{00000000-0005-0000-0000-0000F8290000}"/>
    <cellStyle name="Moneda 6 2 6 5" xfId="2047" xr:uid="{00000000-0005-0000-0000-0000F9290000}"/>
    <cellStyle name="Moneda 6 2 7" xfId="2048" xr:uid="{00000000-0005-0000-0000-0000FA290000}"/>
    <cellStyle name="Moneda 6 2 7 2" xfId="2049" xr:uid="{00000000-0005-0000-0000-0000FB290000}"/>
    <cellStyle name="Moneda 6 2 8" xfId="2050" xr:uid="{00000000-0005-0000-0000-0000FC290000}"/>
    <cellStyle name="Moneda 6 2 8 2" xfId="2051" xr:uid="{00000000-0005-0000-0000-0000FD290000}"/>
    <cellStyle name="Moneda 6 2 9" xfId="2052" xr:uid="{00000000-0005-0000-0000-0000FE290000}"/>
    <cellStyle name="Moneda 6 2 9 2" xfId="2053" xr:uid="{00000000-0005-0000-0000-0000FF290000}"/>
    <cellStyle name="Moneda 6 3" xfId="2054" xr:uid="{00000000-0005-0000-0000-0000002A0000}"/>
    <cellStyle name="Moneda 6 3 2" xfId="2055" xr:uid="{00000000-0005-0000-0000-0000012A0000}"/>
    <cellStyle name="Moneda 6 3 2 2" xfId="2056" xr:uid="{00000000-0005-0000-0000-0000022A0000}"/>
    <cellStyle name="Moneda 6 3 2 2 2" xfId="2057" xr:uid="{00000000-0005-0000-0000-0000032A0000}"/>
    <cellStyle name="Moneda 6 3 2 2 2 2" xfId="2058" xr:uid="{00000000-0005-0000-0000-0000042A0000}"/>
    <cellStyle name="Moneda 6 3 2 2 3" xfId="2059" xr:uid="{00000000-0005-0000-0000-0000052A0000}"/>
    <cellStyle name="Moneda 6 3 2 2 3 2" xfId="2060" xr:uid="{00000000-0005-0000-0000-0000062A0000}"/>
    <cellStyle name="Moneda 6 3 2 2 4" xfId="2061" xr:uid="{00000000-0005-0000-0000-0000072A0000}"/>
    <cellStyle name="Moneda 6 3 2 2 4 2" xfId="2062" xr:uid="{00000000-0005-0000-0000-0000082A0000}"/>
    <cellStyle name="Moneda 6 3 2 2 5" xfId="2063" xr:uid="{00000000-0005-0000-0000-0000092A0000}"/>
    <cellStyle name="Moneda 6 3 2 3" xfId="2064" xr:uid="{00000000-0005-0000-0000-00000A2A0000}"/>
    <cellStyle name="Moneda 6 3 2 3 2" xfId="2065" xr:uid="{00000000-0005-0000-0000-00000B2A0000}"/>
    <cellStyle name="Moneda 6 3 2 4" xfId="2066" xr:uid="{00000000-0005-0000-0000-00000C2A0000}"/>
    <cellStyle name="Moneda 6 3 2 4 2" xfId="2067" xr:uid="{00000000-0005-0000-0000-00000D2A0000}"/>
    <cellStyle name="Moneda 6 3 2 5" xfId="2068" xr:uid="{00000000-0005-0000-0000-00000E2A0000}"/>
    <cellStyle name="Moneda 6 3 2 5 2" xfId="2069" xr:uid="{00000000-0005-0000-0000-00000F2A0000}"/>
    <cellStyle name="Moneda 6 3 2 6" xfId="2070" xr:uid="{00000000-0005-0000-0000-0000102A0000}"/>
    <cellStyle name="Moneda 6 3 3" xfId="2071" xr:uid="{00000000-0005-0000-0000-0000112A0000}"/>
    <cellStyle name="Moneda 6 3 3 2" xfId="2072" xr:uid="{00000000-0005-0000-0000-0000122A0000}"/>
    <cellStyle name="Moneda 6 3 3 2 2" xfId="2073" xr:uid="{00000000-0005-0000-0000-0000132A0000}"/>
    <cellStyle name="Moneda 6 3 3 3" xfId="2074" xr:uid="{00000000-0005-0000-0000-0000142A0000}"/>
    <cellStyle name="Moneda 6 3 3 3 2" xfId="2075" xr:uid="{00000000-0005-0000-0000-0000152A0000}"/>
    <cellStyle name="Moneda 6 3 3 4" xfId="2076" xr:uid="{00000000-0005-0000-0000-0000162A0000}"/>
    <cellStyle name="Moneda 6 3 3 4 2" xfId="2077" xr:uid="{00000000-0005-0000-0000-0000172A0000}"/>
    <cellStyle name="Moneda 6 3 3 5" xfId="2078" xr:uid="{00000000-0005-0000-0000-0000182A0000}"/>
    <cellStyle name="Moneda 6 3 4" xfId="2079" xr:uid="{00000000-0005-0000-0000-0000192A0000}"/>
    <cellStyle name="Moneda 6 3 4 2" xfId="2080" xr:uid="{00000000-0005-0000-0000-00001A2A0000}"/>
    <cellStyle name="Moneda 6 3 5" xfId="2081" xr:uid="{00000000-0005-0000-0000-00001B2A0000}"/>
    <cellStyle name="Moneda 6 3 5 2" xfId="2082" xr:uid="{00000000-0005-0000-0000-00001C2A0000}"/>
    <cellStyle name="Moneda 6 3 6" xfId="2083" xr:uid="{00000000-0005-0000-0000-00001D2A0000}"/>
    <cellStyle name="Moneda 6 3 6 2" xfId="2084" xr:uid="{00000000-0005-0000-0000-00001E2A0000}"/>
    <cellStyle name="Moneda 6 3 7" xfId="2085" xr:uid="{00000000-0005-0000-0000-00001F2A0000}"/>
    <cellStyle name="Moneda 6 4" xfId="2086" xr:uid="{00000000-0005-0000-0000-0000202A0000}"/>
    <cellStyle name="Moneda 6 4 2" xfId="2087" xr:uid="{00000000-0005-0000-0000-0000212A0000}"/>
    <cellStyle name="Moneda 6 4 2 2" xfId="2088" xr:uid="{00000000-0005-0000-0000-0000222A0000}"/>
    <cellStyle name="Moneda 6 4 2 2 2" xfId="2089" xr:uid="{00000000-0005-0000-0000-0000232A0000}"/>
    <cellStyle name="Moneda 6 4 2 2 2 2" xfId="2090" xr:uid="{00000000-0005-0000-0000-0000242A0000}"/>
    <cellStyle name="Moneda 6 4 2 2 3" xfId="2091" xr:uid="{00000000-0005-0000-0000-0000252A0000}"/>
    <cellStyle name="Moneda 6 4 2 2 3 2" xfId="2092" xr:uid="{00000000-0005-0000-0000-0000262A0000}"/>
    <cellStyle name="Moneda 6 4 2 2 4" xfId="2093" xr:uid="{00000000-0005-0000-0000-0000272A0000}"/>
    <cellStyle name="Moneda 6 4 2 2 4 2" xfId="2094" xr:uid="{00000000-0005-0000-0000-0000282A0000}"/>
    <cellStyle name="Moneda 6 4 2 2 5" xfId="2095" xr:uid="{00000000-0005-0000-0000-0000292A0000}"/>
    <cellStyle name="Moneda 6 4 2 3" xfId="2096" xr:uid="{00000000-0005-0000-0000-00002A2A0000}"/>
    <cellStyle name="Moneda 6 4 2 3 2" xfId="2097" xr:uid="{00000000-0005-0000-0000-00002B2A0000}"/>
    <cellStyle name="Moneda 6 4 2 4" xfId="2098" xr:uid="{00000000-0005-0000-0000-00002C2A0000}"/>
    <cellStyle name="Moneda 6 4 2 4 2" xfId="2099" xr:uid="{00000000-0005-0000-0000-00002D2A0000}"/>
    <cellStyle name="Moneda 6 4 2 5" xfId="2100" xr:uid="{00000000-0005-0000-0000-00002E2A0000}"/>
    <cellStyle name="Moneda 6 4 2 5 2" xfId="2101" xr:uid="{00000000-0005-0000-0000-00002F2A0000}"/>
    <cellStyle name="Moneda 6 4 2 6" xfId="2102" xr:uid="{00000000-0005-0000-0000-0000302A0000}"/>
    <cellStyle name="Moneda 6 4 3" xfId="2103" xr:uid="{00000000-0005-0000-0000-0000312A0000}"/>
    <cellStyle name="Moneda 6 4 3 2" xfId="2104" xr:uid="{00000000-0005-0000-0000-0000322A0000}"/>
    <cellStyle name="Moneda 6 4 3 2 2" xfId="2105" xr:uid="{00000000-0005-0000-0000-0000332A0000}"/>
    <cellStyle name="Moneda 6 4 3 3" xfId="2106" xr:uid="{00000000-0005-0000-0000-0000342A0000}"/>
    <cellStyle name="Moneda 6 4 3 3 2" xfId="2107" xr:uid="{00000000-0005-0000-0000-0000352A0000}"/>
    <cellStyle name="Moneda 6 4 3 4" xfId="2108" xr:uid="{00000000-0005-0000-0000-0000362A0000}"/>
    <cellStyle name="Moneda 6 4 3 4 2" xfId="2109" xr:uid="{00000000-0005-0000-0000-0000372A0000}"/>
    <cellStyle name="Moneda 6 4 3 5" xfId="2110" xr:uid="{00000000-0005-0000-0000-0000382A0000}"/>
    <cellStyle name="Moneda 6 4 4" xfId="2111" xr:uid="{00000000-0005-0000-0000-0000392A0000}"/>
    <cellStyle name="Moneda 6 4 4 2" xfId="2112" xr:uid="{00000000-0005-0000-0000-00003A2A0000}"/>
    <cellStyle name="Moneda 6 4 5" xfId="2113" xr:uid="{00000000-0005-0000-0000-00003B2A0000}"/>
    <cellStyle name="Moneda 6 4 5 2" xfId="2114" xr:uid="{00000000-0005-0000-0000-00003C2A0000}"/>
    <cellStyle name="Moneda 6 4 6" xfId="2115" xr:uid="{00000000-0005-0000-0000-00003D2A0000}"/>
    <cellStyle name="Moneda 6 4 6 2" xfId="2116" xr:uid="{00000000-0005-0000-0000-00003E2A0000}"/>
    <cellStyle name="Moneda 6 4 7" xfId="2117" xr:uid="{00000000-0005-0000-0000-00003F2A0000}"/>
    <cellStyle name="Moneda 6 5" xfId="2118" xr:uid="{00000000-0005-0000-0000-0000402A0000}"/>
    <cellStyle name="Moneda 6 5 2" xfId="2119" xr:uid="{00000000-0005-0000-0000-0000412A0000}"/>
    <cellStyle name="Moneda 6 5 2 2" xfId="2120" xr:uid="{00000000-0005-0000-0000-0000422A0000}"/>
    <cellStyle name="Moneda 6 5 2 2 2" xfId="2121" xr:uid="{00000000-0005-0000-0000-0000432A0000}"/>
    <cellStyle name="Moneda 6 5 2 2 2 2" xfId="2122" xr:uid="{00000000-0005-0000-0000-0000442A0000}"/>
    <cellStyle name="Moneda 6 5 2 2 3" xfId="2123" xr:uid="{00000000-0005-0000-0000-0000452A0000}"/>
    <cellStyle name="Moneda 6 5 2 2 3 2" xfId="2124" xr:uid="{00000000-0005-0000-0000-0000462A0000}"/>
    <cellStyle name="Moneda 6 5 2 2 4" xfId="2125" xr:uid="{00000000-0005-0000-0000-0000472A0000}"/>
    <cellStyle name="Moneda 6 5 2 2 4 2" xfId="2126" xr:uid="{00000000-0005-0000-0000-0000482A0000}"/>
    <cellStyle name="Moneda 6 5 2 2 5" xfId="2127" xr:uid="{00000000-0005-0000-0000-0000492A0000}"/>
    <cellStyle name="Moneda 6 5 2 3" xfId="2128" xr:uid="{00000000-0005-0000-0000-00004A2A0000}"/>
    <cellStyle name="Moneda 6 5 2 3 2" xfId="2129" xr:uid="{00000000-0005-0000-0000-00004B2A0000}"/>
    <cellStyle name="Moneda 6 5 2 4" xfId="2130" xr:uid="{00000000-0005-0000-0000-00004C2A0000}"/>
    <cellStyle name="Moneda 6 5 2 4 2" xfId="2131" xr:uid="{00000000-0005-0000-0000-00004D2A0000}"/>
    <cellStyle name="Moneda 6 5 2 5" xfId="2132" xr:uid="{00000000-0005-0000-0000-00004E2A0000}"/>
    <cellStyle name="Moneda 6 5 2 5 2" xfId="2133" xr:uid="{00000000-0005-0000-0000-00004F2A0000}"/>
    <cellStyle name="Moneda 6 5 2 6" xfId="2134" xr:uid="{00000000-0005-0000-0000-0000502A0000}"/>
    <cellStyle name="Moneda 6 5 3" xfId="2135" xr:uid="{00000000-0005-0000-0000-0000512A0000}"/>
    <cellStyle name="Moneda 6 5 3 2" xfId="2136" xr:uid="{00000000-0005-0000-0000-0000522A0000}"/>
    <cellStyle name="Moneda 6 5 3 2 2" xfId="2137" xr:uid="{00000000-0005-0000-0000-0000532A0000}"/>
    <cellStyle name="Moneda 6 5 3 3" xfId="2138" xr:uid="{00000000-0005-0000-0000-0000542A0000}"/>
    <cellStyle name="Moneda 6 5 3 3 2" xfId="2139" xr:uid="{00000000-0005-0000-0000-0000552A0000}"/>
    <cellStyle name="Moneda 6 5 3 4" xfId="2140" xr:uid="{00000000-0005-0000-0000-0000562A0000}"/>
    <cellStyle name="Moneda 6 5 3 4 2" xfId="2141" xr:uid="{00000000-0005-0000-0000-0000572A0000}"/>
    <cellStyle name="Moneda 6 5 3 5" xfId="2142" xr:uid="{00000000-0005-0000-0000-0000582A0000}"/>
    <cellStyle name="Moneda 6 5 4" xfId="2143" xr:uid="{00000000-0005-0000-0000-0000592A0000}"/>
    <cellStyle name="Moneda 6 5 4 2" xfId="2144" xr:uid="{00000000-0005-0000-0000-00005A2A0000}"/>
    <cellStyle name="Moneda 6 5 5" xfId="2145" xr:uid="{00000000-0005-0000-0000-00005B2A0000}"/>
    <cellStyle name="Moneda 6 5 5 2" xfId="2146" xr:uid="{00000000-0005-0000-0000-00005C2A0000}"/>
    <cellStyle name="Moneda 6 5 6" xfId="2147" xr:uid="{00000000-0005-0000-0000-00005D2A0000}"/>
    <cellStyle name="Moneda 6 5 6 2" xfId="2148" xr:uid="{00000000-0005-0000-0000-00005E2A0000}"/>
    <cellStyle name="Moneda 6 5 7" xfId="2149" xr:uid="{00000000-0005-0000-0000-00005F2A0000}"/>
    <cellStyle name="Moneda 6 6" xfId="2150" xr:uid="{00000000-0005-0000-0000-0000602A0000}"/>
    <cellStyle name="Moneda 6 6 2" xfId="2151" xr:uid="{00000000-0005-0000-0000-0000612A0000}"/>
    <cellStyle name="Moneda 6 6 2 2" xfId="2152" xr:uid="{00000000-0005-0000-0000-0000622A0000}"/>
    <cellStyle name="Moneda 6 6 2 2 2" xfId="2153" xr:uid="{00000000-0005-0000-0000-0000632A0000}"/>
    <cellStyle name="Moneda 6 6 2 3" xfId="2154" xr:uid="{00000000-0005-0000-0000-0000642A0000}"/>
    <cellStyle name="Moneda 6 6 2 3 2" xfId="2155" xr:uid="{00000000-0005-0000-0000-0000652A0000}"/>
    <cellStyle name="Moneda 6 6 2 4" xfId="2156" xr:uid="{00000000-0005-0000-0000-0000662A0000}"/>
    <cellStyle name="Moneda 6 6 2 4 2" xfId="2157" xr:uid="{00000000-0005-0000-0000-0000672A0000}"/>
    <cellStyle name="Moneda 6 6 2 5" xfId="2158" xr:uid="{00000000-0005-0000-0000-0000682A0000}"/>
    <cellStyle name="Moneda 6 6 3" xfId="2159" xr:uid="{00000000-0005-0000-0000-0000692A0000}"/>
    <cellStyle name="Moneda 6 6 3 2" xfId="2160" xr:uid="{00000000-0005-0000-0000-00006A2A0000}"/>
    <cellStyle name="Moneda 6 6 4" xfId="2161" xr:uid="{00000000-0005-0000-0000-00006B2A0000}"/>
    <cellStyle name="Moneda 6 6 4 2" xfId="2162" xr:uid="{00000000-0005-0000-0000-00006C2A0000}"/>
    <cellStyle name="Moneda 6 6 5" xfId="2163" xr:uid="{00000000-0005-0000-0000-00006D2A0000}"/>
    <cellStyle name="Moneda 6 6 5 2" xfId="2164" xr:uid="{00000000-0005-0000-0000-00006E2A0000}"/>
    <cellStyle name="Moneda 6 6 6" xfId="2165" xr:uid="{00000000-0005-0000-0000-00006F2A0000}"/>
    <cellStyle name="Moneda 6 7" xfId="2166" xr:uid="{00000000-0005-0000-0000-0000702A0000}"/>
    <cellStyle name="Moneda 6 7 2" xfId="2167" xr:uid="{00000000-0005-0000-0000-0000712A0000}"/>
    <cellStyle name="Moneda 6 7 2 2" xfId="2168" xr:uid="{00000000-0005-0000-0000-0000722A0000}"/>
    <cellStyle name="Moneda 6 7 3" xfId="2169" xr:uid="{00000000-0005-0000-0000-0000732A0000}"/>
    <cellStyle name="Moneda 6 7 3 2" xfId="2170" xr:uid="{00000000-0005-0000-0000-0000742A0000}"/>
    <cellStyle name="Moneda 6 7 4" xfId="2171" xr:uid="{00000000-0005-0000-0000-0000752A0000}"/>
    <cellStyle name="Moneda 6 7 4 2" xfId="2172" xr:uid="{00000000-0005-0000-0000-0000762A0000}"/>
    <cellStyle name="Moneda 6 7 5" xfId="2173" xr:uid="{00000000-0005-0000-0000-0000772A0000}"/>
    <cellStyle name="Moneda 6 8" xfId="2174" xr:uid="{00000000-0005-0000-0000-0000782A0000}"/>
    <cellStyle name="Moneda 6 8 2" xfId="2175" xr:uid="{00000000-0005-0000-0000-0000792A0000}"/>
    <cellStyle name="Moneda 6 9" xfId="2176" xr:uid="{00000000-0005-0000-0000-00007A2A0000}"/>
    <cellStyle name="Moneda 6 9 2" xfId="2177" xr:uid="{00000000-0005-0000-0000-00007B2A0000}"/>
    <cellStyle name="Moneda 60" xfId="3145" xr:uid="{00000000-0005-0000-0000-00007C2A0000}"/>
    <cellStyle name="Moneda 61" xfId="3371" xr:uid="{00000000-0005-0000-0000-00007D2A0000}"/>
    <cellStyle name="Moneda 62" xfId="3373" xr:uid="{00000000-0005-0000-0000-00007E2A0000}"/>
    <cellStyle name="Moneda 63" xfId="3374" xr:uid="{00000000-0005-0000-0000-00007F2A0000}"/>
    <cellStyle name="Moneda 64" xfId="3424" xr:uid="{00000000-0005-0000-0000-0000802A0000}"/>
    <cellStyle name="Moneda 65" xfId="3925" xr:uid="{00000000-0005-0000-0000-0000812A0000}"/>
    <cellStyle name="Moneda 66" xfId="5020" xr:uid="{00000000-0005-0000-0000-0000822A0000}"/>
    <cellStyle name="Moneda 67" xfId="7209" xr:uid="{00000000-0005-0000-0000-0000832A0000}"/>
    <cellStyle name="Moneda 68" xfId="11586" xr:uid="{932A7329-F6C8-4414-935A-2AE457C29400}"/>
    <cellStyle name="Moneda 69" xfId="37844" xr:uid="{0D7794E2-4B8F-4128-8FFB-275CDF8FB261}"/>
    <cellStyle name="Moneda 7" xfId="2178" xr:uid="{00000000-0005-0000-0000-0000842A0000}"/>
    <cellStyle name="Moneda 7 10" xfId="2179" xr:uid="{00000000-0005-0000-0000-0000852A0000}"/>
    <cellStyle name="Moneda 7 10 2" xfId="2180" xr:uid="{00000000-0005-0000-0000-0000862A0000}"/>
    <cellStyle name="Moneda 7 11" xfId="2181" xr:uid="{00000000-0005-0000-0000-0000872A0000}"/>
    <cellStyle name="Moneda 7 12" xfId="2182" xr:uid="{00000000-0005-0000-0000-0000882A0000}"/>
    <cellStyle name="Moneda 7 2" xfId="2183" xr:uid="{00000000-0005-0000-0000-0000892A0000}"/>
    <cellStyle name="Moneda 7 2 10" xfId="2184" xr:uid="{00000000-0005-0000-0000-00008A2A0000}"/>
    <cellStyle name="Moneda 7 2 11" xfId="2185" xr:uid="{00000000-0005-0000-0000-00008B2A0000}"/>
    <cellStyle name="Moneda 7 2 2" xfId="2186" xr:uid="{00000000-0005-0000-0000-00008C2A0000}"/>
    <cellStyle name="Moneda 7 2 2 2" xfId="2187" xr:uid="{00000000-0005-0000-0000-00008D2A0000}"/>
    <cellStyle name="Moneda 7 2 2 2 2" xfId="2188" xr:uid="{00000000-0005-0000-0000-00008E2A0000}"/>
    <cellStyle name="Moneda 7 2 2 2 2 2" xfId="2189" xr:uid="{00000000-0005-0000-0000-00008F2A0000}"/>
    <cellStyle name="Moneda 7 2 2 2 2 2 2" xfId="2190" xr:uid="{00000000-0005-0000-0000-0000902A0000}"/>
    <cellStyle name="Moneda 7 2 2 2 2 3" xfId="2191" xr:uid="{00000000-0005-0000-0000-0000912A0000}"/>
    <cellStyle name="Moneda 7 2 2 2 2 3 2" xfId="2192" xr:uid="{00000000-0005-0000-0000-0000922A0000}"/>
    <cellStyle name="Moneda 7 2 2 2 2 4" xfId="2193" xr:uid="{00000000-0005-0000-0000-0000932A0000}"/>
    <cellStyle name="Moneda 7 2 2 2 2 4 2" xfId="2194" xr:uid="{00000000-0005-0000-0000-0000942A0000}"/>
    <cellStyle name="Moneda 7 2 2 2 2 5" xfId="2195" xr:uid="{00000000-0005-0000-0000-0000952A0000}"/>
    <cellStyle name="Moneda 7 2 2 2 3" xfId="2196" xr:uid="{00000000-0005-0000-0000-0000962A0000}"/>
    <cellStyle name="Moneda 7 2 2 2 3 2" xfId="2197" xr:uid="{00000000-0005-0000-0000-0000972A0000}"/>
    <cellStyle name="Moneda 7 2 2 2 4" xfId="2198" xr:uid="{00000000-0005-0000-0000-0000982A0000}"/>
    <cellStyle name="Moneda 7 2 2 2 4 2" xfId="2199" xr:uid="{00000000-0005-0000-0000-0000992A0000}"/>
    <cellStyle name="Moneda 7 2 2 2 5" xfId="2200" xr:uid="{00000000-0005-0000-0000-00009A2A0000}"/>
    <cellStyle name="Moneda 7 2 2 2 5 2" xfId="2201" xr:uid="{00000000-0005-0000-0000-00009B2A0000}"/>
    <cellStyle name="Moneda 7 2 2 2 6" xfId="2202" xr:uid="{00000000-0005-0000-0000-00009C2A0000}"/>
    <cellStyle name="Moneda 7 2 2 3" xfId="2203" xr:uid="{00000000-0005-0000-0000-00009D2A0000}"/>
    <cellStyle name="Moneda 7 2 2 3 2" xfId="2204" xr:uid="{00000000-0005-0000-0000-00009E2A0000}"/>
    <cellStyle name="Moneda 7 2 2 3 2 2" xfId="2205" xr:uid="{00000000-0005-0000-0000-00009F2A0000}"/>
    <cellStyle name="Moneda 7 2 2 3 3" xfId="2206" xr:uid="{00000000-0005-0000-0000-0000A02A0000}"/>
    <cellStyle name="Moneda 7 2 2 3 3 2" xfId="2207" xr:uid="{00000000-0005-0000-0000-0000A12A0000}"/>
    <cellStyle name="Moneda 7 2 2 3 4" xfId="2208" xr:uid="{00000000-0005-0000-0000-0000A22A0000}"/>
    <cellStyle name="Moneda 7 2 2 3 4 2" xfId="2209" xr:uid="{00000000-0005-0000-0000-0000A32A0000}"/>
    <cellStyle name="Moneda 7 2 2 3 5" xfId="2210" xr:uid="{00000000-0005-0000-0000-0000A42A0000}"/>
    <cellStyle name="Moneda 7 2 2 4" xfId="2211" xr:uid="{00000000-0005-0000-0000-0000A52A0000}"/>
    <cellStyle name="Moneda 7 2 2 4 2" xfId="2212" xr:uid="{00000000-0005-0000-0000-0000A62A0000}"/>
    <cellStyle name="Moneda 7 2 2 5" xfId="2213" xr:uid="{00000000-0005-0000-0000-0000A72A0000}"/>
    <cellStyle name="Moneda 7 2 2 5 2" xfId="2214" xr:uid="{00000000-0005-0000-0000-0000A82A0000}"/>
    <cellStyle name="Moneda 7 2 2 6" xfId="2215" xr:uid="{00000000-0005-0000-0000-0000A92A0000}"/>
    <cellStyle name="Moneda 7 2 2 6 2" xfId="2216" xr:uid="{00000000-0005-0000-0000-0000AA2A0000}"/>
    <cellStyle name="Moneda 7 2 2 7" xfId="2217" xr:uid="{00000000-0005-0000-0000-0000AB2A0000}"/>
    <cellStyle name="Moneda 7 2 3" xfId="2218" xr:uid="{00000000-0005-0000-0000-0000AC2A0000}"/>
    <cellStyle name="Moneda 7 2 3 2" xfId="2219" xr:uid="{00000000-0005-0000-0000-0000AD2A0000}"/>
    <cellStyle name="Moneda 7 2 3 2 2" xfId="2220" xr:uid="{00000000-0005-0000-0000-0000AE2A0000}"/>
    <cellStyle name="Moneda 7 2 3 2 2 2" xfId="2221" xr:uid="{00000000-0005-0000-0000-0000AF2A0000}"/>
    <cellStyle name="Moneda 7 2 3 2 2 2 2" xfId="2222" xr:uid="{00000000-0005-0000-0000-0000B02A0000}"/>
    <cellStyle name="Moneda 7 2 3 2 2 3" xfId="2223" xr:uid="{00000000-0005-0000-0000-0000B12A0000}"/>
    <cellStyle name="Moneda 7 2 3 2 2 3 2" xfId="2224" xr:uid="{00000000-0005-0000-0000-0000B22A0000}"/>
    <cellStyle name="Moneda 7 2 3 2 2 4" xfId="2225" xr:uid="{00000000-0005-0000-0000-0000B32A0000}"/>
    <cellStyle name="Moneda 7 2 3 2 2 4 2" xfId="2226" xr:uid="{00000000-0005-0000-0000-0000B42A0000}"/>
    <cellStyle name="Moneda 7 2 3 2 2 5" xfId="2227" xr:uid="{00000000-0005-0000-0000-0000B52A0000}"/>
    <cellStyle name="Moneda 7 2 3 2 3" xfId="2228" xr:uid="{00000000-0005-0000-0000-0000B62A0000}"/>
    <cellStyle name="Moneda 7 2 3 2 3 2" xfId="2229" xr:uid="{00000000-0005-0000-0000-0000B72A0000}"/>
    <cellStyle name="Moneda 7 2 3 2 4" xfId="2230" xr:uid="{00000000-0005-0000-0000-0000B82A0000}"/>
    <cellStyle name="Moneda 7 2 3 2 4 2" xfId="2231" xr:uid="{00000000-0005-0000-0000-0000B92A0000}"/>
    <cellStyle name="Moneda 7 2 3 2 5" xfId="2232" xr:uid="{00000000-0005-0000-0000-0000BA2A0000}"/>
    <cellStyle name="Moneda 7 2 3 2 5 2" xfId="2233" xr:uid="{00000000-0005-0000-0000-0000BB2A0000}"/>
    <cellStyle name="Moneda 7 2 3 2 6" xfId="2234" xr:uid="{00000000-0005-0000-0000-0000BC2A0000}"/>
    <cellStyle name="Moneda 7 2 3 3" xfId="2235" xr:uid="{00000000-0005-0000-0000-0000BD2A0000}"/>
    <cellStyle name="Moneda 7 2 3 3 2" xfId="2236" xr:uid="{00000000-0005-0000-0000-0000BE2A0000}"/>
    <cellStyle name="Moneda 7 2 3 3 2 2" xfId="2237" xr:uid="{00000000-0005-0000-0000-0000BF2A0000}"/>
    <cellStyle name="Moneda 7 2 3 3 3" xfId="2238" xr:uid="{00000000-0005-0000-0000-0000C02A0000}"/>
    <cellStyle name="Moneda 7 2 3 3 3 2" xfId="2239" xr:uid="{00000000-0005-0000-0000-0000C12A0000}"/>
    <cellStyle name="Moneda 7 2 3 3 4" xfId="2240" xr:uid="{00000000-0005-0000-0000-0000C22A0000}"/>
    <cellStyle name="Moneda 7 2 3 3 4 2" xfId="2241" xr:uid="{00000000-0005-0000-0000-0000C32A0000}"/>
    <cellStyle name="Moneda 7 2 3 3 5" xfId="2242" xr:uid="{00000000-0005-0000-0000-0000C42A0000}"/>
    <cellStyle name="Moneda 7 2 3 4" xfId="2243" xr:uid="{00000000-0005-0000-0000-0000C52A0000}"/>
    <cellStyle name="Moneda 7 2 3 4 2" xfId="2244" xr:uid="{00000000-0005-0000-0000-0000C62A0000}"/>
    <cellStyle name="Moneda 7 2 3 5" xfId="2245" xr:uid="{00000000-0005-0000-0000-0000C72A0000}"/>
    <cellStyle name="Moneda 7 2 3 5 2" xfId="2246" xr:uid="{00000000-0005-0000-0000-0000C82A0000}"/>
    <cellStyle name="Moneda 7 2 3 6" xfId="2247" xr:uid="{00000000-0005-0000-0000-0000C92A0000}"/>
    <cellStyle name="Moneda 7 2 3 6 2" xfId="2248" xr:uid="{00000000-0005-0000-0000-0000CA2A0000}"/>
    <cellStyle name="Moneda 7 2 3 7" xfId="2249" xr:uid="{00000000-0005-0000-0000-0000CB2A0000}"/>
    <cellStyle name="Moneda 7 2 4" xfId="2250" xr:uid="{00000000-0005-0000-0000-0000CC2A0000}"/>
    <cellStyle name="Moneda 7 2 4 2" xfId="2251" xr:uid="{00000000-0005-0000-0000-0000CD2A0000}"/>
    <cellStyle name="Moneda 7 2 4 2 2" xfId="2252" xr:uid="{00000000-0005-0000-0000-0000CE2A0000}"/>
    <cellStyle name="Moneda 7 2 4 2 2 2" xfId="2253" xr:uid="{00000000-0005-0000-0000-0000CF2A0000}"/>
    <cellStyle name="Moneda 7 2 4 2 2 2 2" xfId="2254" xr:uid="{00000000-0005-0000-0000-0000D02A0000}"/>
    <cellStyle name="Moneda 7 2 4 2 2 3" xfId="2255" xr:uid="{00000000-0005-0000-0000-0000D12A0000}"/>
    <cellStyle name="Moneda 7 2 4 2 2 3 2" xfId="2256" xr:uid="{00000000-0005-0000-0000-0000D22A0000}"/>
    <cellStyle name="Moneda 7 2 4 2 2 4" xfId="2257" xr:uid="{00000000-0005-0000-0000-0000D32A0000}"/>
    <cellStyle name="Moneda 7 2 4 2 2 4 2" xfId="2258" xr:uid="{00000000-0005-0000-0000-0000D42A0000}"/>
    <cellStyle name="Moneda 7 2 4 2 2 5" xfId="2259" xr:uid="{00000000-0005-0000-0000-0000D52A0000}"/>
    <cellStyle name="Moneda 7 2 4 2 3" xfId="2260" xr:uid="{00000000-0005-0000-0000-0000D62A0000}"/>
    <cellStyle name="Moneda 7 2 4 2 3 2" xfId="2261" xr:uid="{00000000-0005-0000-0000-0000D72A0000}"/>
    <cellStyle name="Moneda 7 2 4 2 4" xfId="2262" xr:uid="{00000000-0005-0000-0000-0000D82A0000}"/>
    <cellStyle name="Moneda 7 2 4 2 4 2" xfId="2263" xr:uid="{00000000-0005-0000-0000-0000D92A0000}"/>
    <cellStyle name="Moneda 7 2 4 2 5" xfId="2264" xr:uid="{00000000-0005-0000-0000-0000DA2A0000}"/>
    <cellStyle name="Moneda 7 2 4 2 5 2" xfId="2265" xr:uid="{00000000-0005-0000-0000-0000DB2A0000}"/>
    <cellStyle name="Moneda 7 2 4 2 6" xfId="2266" xr:uid="{00000000-0005-0000-0000-0000DC2A0000}"/>
    <cellStyle name="Moneda 7 2 4 3" xfId="2267" xr:uid="{00000000-0005-0000-0000-0000DD2A0000}"/>
    <cellStyle name="Moneda 7 2 4 3 2" xfId="2268" xr:uid="{00000000-0005-0000-0000-0000DE2A0000}"/>
    <cellStyle name="Moneda 7 2 4 3 2 2" xfId="2269" xr:uid="{00000000-0005-0000-0000-0000DF2A0000}"/>
    <cellStyle name="Moneda 7 2 4 3 3" xfId="2270" xr:uid="{00000000-0005-0000-0000-0000E02A0000}"/>
    <cellStyle name="Moneda 7 2 4 3 3 2" xfId="2271" xr:uid="{00000000-0005-0000-0000-0000E12A0000}"/>
    <cellStyle name="Moneda 7 2 4 3 4" xfId="2272" xr:uid="{00000000-0005-0000-0000-0000E22A0000}"/>
    <cellStyle name="Moneda 7 2 4 3 4 2" xfId="2273" xr:uid="{00000000-0005-0000-0000-0000E32A0000}"/>
    <cellStyle name="Moneda 7 2 4 3 5" xfId="2274" xr:uid="{00000000-0005-0000-0000-0000E42A0000}"/>
    <cellStyle name="Moneda 7 2 4 4" xfId="2275" xr:uid="{00000000-0005-0000-0000-0000E52A0000}"/>
    <cellStyle name="Moneda 7 2 4 4 2" xfId="2276" xr:uid="{00000000-0005-0000-0000-0000E62A0000}"/>
    <cellStyle name="Moneda 7 2 4 5" xfId="2277" xr:uid="{00000000-0005-0000-0000-0000E72A0000}"/>
    <cellStyle name="Moneda 7 2 4 5 2" xfId="2278" xr:uid="{00000000-0005-0000-0000-0000E82A0000}"/>
    <cellStyle name="Moneda 7 2 4 6" xfId="2279" xr:uid="{00000000-0005-0000-0000-0000E92A0000}"/>
    <cellStyle name="Moneda 7 2 4 6 2" xfId="2280" xr:uid="{00000000-0005-0000-0000-0000EA2A0000}"/>
    <cellStyle name="Moneda 7 2 4 7" xfId="2281" xr:uid="{00000000-0005-0000-0000-0000EB2A0000}"/>
    <cellStyle name="Moneda 7 2 5" xfId="2282" xr:uid="{00000000-0005-0000-0000-0000EC2A0000}"/>
    <cellStyle name="Moneda 7 2 5 2" xfId="2283" xr:uid="{00000000-0005-0000-0000-0000ED2A0000}"/>
    <cellStyle name="Moneda 7 2 5 2 2" xfId="2284" xr:uid="{00000000-0005-0000-0000-0000EE2A0000}"/>
    <cellStyle name="Moneda 7 2 5 2 2 2" xfId="2285" xr:uid="{00000000-0005-0000-0000-0000EF2A0000}"/>
    <cellStyle name="Moneda 7 2 5 2 3" xfId="2286" xr:uid="{00000000-0005-0000-0000-0000F02A0000}"/>
    <cellStyle name="Moneda 7 2 5 2 3 2" xfId="2287" xr:uid="{00000000-0005-0000-0000-0000F12A0000}"/>
    <cellStyle name="Moneda 7 2 5 2 4" xfId="2288" xr:uid="{00000000-0005-0000-0000-0000F22A0000}"/>
    <cellStyle name="Moneda 7 2 5 2 4 2" xfId="2289" xr:uid="{00000000-0005-0000-0000-0000F32A0000}"/>
    <cellStyle name="Moneda 7 2 5 2 5" xfId="2290" xr:uid="{00000000-0005-0000-0000-0000F42A0000}"/>
    <cellStyle name="Moneda 7 2 5 3" xfId="2291" xr:uid="{00000000-0005-0000-0000-0000F52A0000}"/>
    <cellStyle name="Moneda 7 2 5 3 2" xfId="2292" xr:uid="{00000000-0005-0000-0000-0000F62A0000}"/>
    <cellStyle name="Moneda 7 2 5 4" xfId="2293" xr:uid="{00000000-0005-0000-0000-0000F72A0000}"/>
    <cellStyle name="Moneda 7 2 5 4 2" xfId="2294" xr:uid="{00000000-0005-0000-0000-0000F82A0000}"/>
    <cellStyle name="Moneda 7 2 5 5" xfId="2295" xr:uid="{00000000-0005-0000-0000-0000F92A0000}"/>
    <cellStyle name="Moneda 7 2 5 5 2" xfId="2296" xr:uid="{00000000-0005-0000-0000-0000FA2A0000}"/>
    <cellStyle name="Moneda 7 2 5 6" xfId="2297" xr:uid="{00000000-0005-0000-0000-0000FB2A0000}"/>
    <cellStyle name="Moneda 7 2 6" xfId="2298" xr:uid="{00000000-0005-0000-0000-0000FC2A0000}"/>
    <cellStyle name="Moneda 7 2 6 2" xfId="2299" xr:uid="{00000000-0005-0000-0000-0000FD2A0000}"/>
    <cellStyle name="Moneda 7 2 6 2 2" xfId="2300" xr:uid="{00000000-0005-0000-0000-0000FE2A0000}"/>
    <cellStyle name="Moneda 7 2 6 3" xfId="2301" xr:uid="{00000000-0005-0000-0000-0000FF2A0000}"/>
    <cellStyle name="Moneda 7 2 6 3 2" xfId="2302" xr:uid="{00000000-0005-0000-0000-0000002B0000}"/>
    <cellStyle name="Moneda 7 2 6 4" xfId="2303" xr:uid="{00000000-0005-0000-0000-0000012B0000}"/>
    <cellStyle name="Moneda 7 2 6 4 2" xfId="2304" xr:uid="{00000000-0005-0000-0000-0000022B0000}"/>
    <cellStyle name="Moneda 7 2 6 5" xfId="2305" xr:uid="{00000000-0005-0000-0000-0000032B0000}"/>
    <cellStyle name="Moneda 7 2 7" xfId="2306" xr:uid="{00000000-0005-0000-0000-0000042B0000}"/>
    <cellStyle name="Moneda 7 2 7 2" xfId="2307" xr:uid="{00000000-0005-0000-0000-0000052B0000}"/>
    <cellStyle name="Moneda 7 2 8" xfId="2308" xr:uid="{00000000-0005-0000-0000-0000062B0000}"/>
    <cellStyle name="Moneda 7 2 8 2" xfId="2309" xr:uid="{00000000-0005-0000-0000-0000072B0000}"/>
    <cellStyle name="Moneda 7 2 9" xfId="2310" xr:uid="{00000000-0005-0000-0000-0000082B0000}"/>
    <cellStyle name="Moneda 7 2 9 2" xfId="2311" xr:uid="{00000000-0005-0000-0000-0000092B0000}"/>
    <cellStyle name="Moneda 7 3" xfId="2312" xr:uid="{00000000-0005-0000-0000-00000A2B0000}"/>
    <cellStyle name="Moneda 7 3 2" xfId="2313" xr:uid="{00000000-0005-0000-0000-00000B2B0000}"/>
    <cellStyle name="Moneda 7 3 2 2" xfId="2314" xr:uid="{00000000-0005-0000-0000-00000C2B0000}"/>
    <cellStyle name="Moneda 7 3 2 2 2" xfId="2315" xr:uid="{00000000-0005-0000-0000-00000D2B0000}"/>
    <cellStyle name="Moneda 7 3 2 2 2 2" xfId="2316" xr:uid="{00000000-0005-0000-0000-00000E2B0000}"/>
    <cellStyle name="Moneda 7 3 2 2 3" xfId="2317" xr:uid="{00000000-0005-0000-0000-00000F2B0000}"/>
    <cellStyle name="Moneda 7 3 2 2 3 2" xfId="2318" xr:uid="{00000000-0005-0000-0000-0000102B0000}"/>
    <cellStyle name="Moneda 7 3 2 2 4" xfId="2319" xr:uid="{00000000-0005-0000-0000-0000112B0000}"/>
    <cellStyle name="Moneda 7 3 2 2 4 2" xfId="2320" xr:uid="{00000000-0005-0000-0000-0000122B0000}"/>
    <cellStyle name="Moneda 7 3 2 2 5" xfId="2321" xr:uid="{00000000-0005-0000-0000-0000132B0000}"/>
    <cellStyle name="Moneda 7 3 2 3" xfId="2322" xr:uid="{00000000-0005-0000-0000-0000142B0000}"/>
    <cellStyle name="Moneda 7 3 2 3 2" xfId="2323" xr:uid="{00000000-0005-0000-0000-0000152B0000}"/>
    <cellStyle name="Moneda 7 3 2 4" xfId="2324" xr:uid="{00000000-0005-0000-0000-0000162B0000}"/>
    <cellStyle name="Moneda 7 3 2 4 2" xfId="2325" xr:uid="{00000000-0005-0000-0000-0000172B0000}"/>
    <cellStyle name="Moneda 7 3 2 5" xfId="2326" xr:uid="{00000000-0005-0000-0000-0000182B0000}"/>
    <cellStyle name="Moneda 7 3 2 5 2" xfId="2327" xr:uid="{00000000-0005-0000-0000-0000192B0000}"/>
    <cellStyle name="Moneda 7 3 2 6" xfId="2328" xr:uid="{00000000-0005-0000-0000-00001A2B0000}"/>
    <cellStyle name="Moneda 7 3 3" xfId="2329" xr:uid="{00000000-0005-0000-0000-00001B2B0000}"/>
    <cellStyle name="Moneda 7 3 3 2" xfId="2330" xr:uid="{00000000-0005-0000-0000-00001C2B0000}"/>
    <cellStyle name="Moneda 7 3 3 2 2" xfId="2331" xr:uid="{00000000-0005-0000-0000-00001D2B0000}"/>
    <cellStyle name="Moneda 7 3 3 3" xfId="2332" xr:uid="{00000000-0005-0000-0000-00001E2B0000}"/>
    <cellStyle name="Moneda 7 3 3 3 2" xfId="2333" xr:uid="{00000000-0005-0000-0000-00001F2B0000}"/>
    <cellStyle name="Moneda 7 3 3 4" xfId="2334" xr:uid="{00000000-0005-0000-0000-0000202B0000}"/>
    <cellStyle name="Moneda 7 3 3 4 2" xfId="2335" xr:uid="{00000000-0005-0000-0000-0000212B0000}"/>
    <cellStyle name="Moneda 7 3 3 5" xfId="2336" xr:uid="{00000000-0005-0000-0000-0000222B0000}"/>
    <cellStyle name="Moneda 7 3 4" xfId="2337" xr:uid="{00000000-0005-0000-0000-0000232B0000}"/>
    <cellStyle name="Moneda 7 3 4 2" xfId="2338" xr:uid="{00000000-0005-0000-0000-0000242B0000}"/>
    <cellStyle name="Moneda 7 3 5" xfId="2339" xr:uid="{00000000-0005-0000-0000-0000252B0000}"/>
    <cellStyle name="Moneda 7 3 5 2" xfId="2340" xr:uid="{00000000-0005-0000-0000-0000262B0000}"/>
    <cellStyle name="Moneda 7 3 6" xfId="2341" xr:uid="{00000000-0005-0000-0000-0000272B0000}"/>
    <cellStyle name="Moneda 7 3 6 2" xfId="2342" xr:uid="{00000000-0005-0000-0000-0000282B0000}"/>
    <cellStyle name="Moneda 7 3 7" xfId="2343" xr:uid="{00000000-0005-0000-0000-0000292B0000}"/>
    <cellStyle name="Moneda 7 4" xfId="2344" xr:uid="{00000000-0005-0000-0000-00002A2B0000}"/>
    <cellStyle name="Moneda 7 4 2" xfId="2345" xr:uid="{00000000-0005-0000-0000-00002B2B0000}"/>
    <cellStyle name="Moneda 7 4 2 2" xfId="2346" xr:uid="{00000000-0005-0000-0000-00002C2B0000}"/>
    <cellStyle name="Moneda 7 4 2 2 2" xfId="2347" xr:uid="{00000000-0005-0000-0000-00002D2B0000}"/>
    <cellStyle name="Moneda 7 4 2 2 2 2" xfId="2348" xr:uid="{00000000-0005-0000-0000-00002E2B0000}"/>
    <cellStyle name="Moneda 7 4 2 2 3" xfId="2349" xr:uid="{00000000-0005-0000-0000-00002F2B0000}"/>
    <cellStyle name="Moneda 7 4 2 2 3 2" xfId="2350" xr:uid="{00000000-0005-0000-0000-0000302B0000}"/>
    <cellStyle name="Moneda 7 4 2 2 4" xfId="2351" xr:uid="{00000000-0005-0000-0000-0000312B0000}"/>
    <cellStyle name="Moneda 7 4 2 2 4 2" xfId="2352" xr:uid="{00000000-0005-0000-0000-0000322B0000}"/>
    <cellStyle name="Moneda 7 4 2 2 5" xfId="2353" xr:uid="{00000000-0005-0000-0000-0000332B0000}"/>
    <cellStyle name="Moneda 7 4 2 3" xfId="2354" xr:uid="{00000000-0005-0000-0000-0000342B0000}"/>
    <cellStyle name="Moneda 7 4 2 3 2" xfId="2355" xr:uid="{00000000-0005-0000-0000-0000352B0000}"/>
    <cellStyle name="Moneda 7 4 2 4" xfId="2356" xr:uid="{00000000-0005-0000-0000-0000362B0000}"/>
    <cellStyle name="Moneda 7 4 2 4 2" xfId="2357" xr:uid="{00000000-0005-0000-0000-0000372B0000}"/>
    <cellStyle name="Moneda 7 4 2 5" xfId="2358" xr:uid="{00000000-0005-0000-0000-0000382B0000}"/>
    <cellStyle name="Moneda 7 4 2 5 2" xfId="2359" xr:uid="{00000000-0005-0000-0000-0000392B0000}"/>
    <cellStyle name="Moneda 7 4 2 6" xfId="2360" xr:uid="{00000000-0005-0000-0000-00003A2B0000}"/>
    <cellStyle name="Moneda 7 4 3" xfId="2361" xr:uid="{00000000-0005-0000-0000-00003B2B0000}"/>
    <cellStyle name="Moneda 7 4 3 2" xfId="2362" xr:uid="{00000000-0005-0000-0000-00003C2B0000}"/>
    <cellStyle name="Moneda 7 4 3 2 2" xfId="2363" xr:uid="{00000000-0005-0000-0000-00003D2B0000}"/>
    <cellStyle name="Moneda 7 4 3 3" xfId="2364" xr:uid="{00000000-0005-0000-0000-00003E2B0000}"/>
    <cellStyle name="Moneda 7 4 3 3 2" xfId="2365" xr:uid="{00000000-0005-0000-0000-00003F2B0000}"/>
    <cellStyle name="Moneda 7 4 3 4" xfId="2366" xr:uid="{00000000-0005-0000-0000-0000402B0000}"/>
    <cellStyle name="Moneda 7 4 3 4 2" xfId="2367" xr:uid="{00000000-0005-0000-0000-0000412B0000}"/>
    <cellStyle name="Moneda 7 4 3 5" xfId="2368" xr:uid="{00000000-0005-0000-0000-0000422B0000}"/>
    <cellStyle name="Moneda 7 4 4" xfId="2369" xr:uid="{00000000-0005-0000-0000-0000432B0000}"/>
    <cellStyle name="Moneda 7 4 4 2" xfId="2370" xr:uid="{00000000-0005-0000-0000-0000442B0000}"/>
    <cellStyle name="Moneda 7 4 5" xfId="2371" xr:uid="{00000000-0005-0000-0000-0000452B0000}"/>
    <cellStyle name="Moneda 7 4 5 2" xfId="2372" xr:uid="{00000000-0005-0000-0000-0000462B0000}"/>
    <cellStyle name="Moneda 7 4 6" xfId="2373" xr:uid="{00000000-0005-0000-0000-0000472B0000}"/>
    <cellStyle name="Moneda 7 4 6 2" xfId="2374" xr:uid="{00000000-0005-0000-0000-0000482B0000}"/>
    <cellStyle name="Moneda 7 4 7" xfId="2375" xr:uid="{00000000-0005-0000-0000-0000492B0000}"/>
    <cellStyle name="Moneda 7 5" xfId="2376" xr:uid="{00000000-0005-0000-0000-00004A2B0000}"/>
    <cellStyle name="Moneda 7 5 2" xfId="2377" xr:uid="{00000000-0005-0000-0000-00004B2B0000}"/>
    <cellStyle name="Moneda 7 5 2 2" xfId="2378" xr:uid="{00000000-0005-0000-0000-00004C2B0000}"/>
    <cellStyle name="Moneda 7 5 2 2 2" xfId="2379" xr:uid="{00000000-0005-0000-0000-00004D2B0000}"/>
    <cellStyle name="Moneda 7 5 2 2 2 2" xfId="2380" xr:uid="{00000000-0005-0000-0000-00004E2B0000}"/>
    <cellStyle name="Moneda 7 5 2 2 3" xfId="2381" xr:uid="{00000000-0005-0000-0000-00004F2B0000}"/>
    <cellStyle name="Moneda 7 5 2 2 3 2" xfId="2382" xr:uid="{00000000-0005-0000-0000-0000502B0000}"/>
    <cellStyle name="Moneda 7 5 2 2 4" xfId="2383" xr:uid="{00000000-0005-0000-0000-0000512B0000}"/>
    <cellStyle name="Moneda 7 5 2 2 4 2" xfId="2384" xr:uid="{00000000-0005-0000-0000-0000522B0000}"/>
    <cellStyle name="Moneda 7 5 2 2 5" xfId="2385" xr:uid="{00000000-0005-0000-0000-0000532B0000}"/>
    <cellStyle name="Moneda 7 5 2 3" xfId="2386" xr:uid="{00000000-0005-0000-0000-0000542B0000}"/>
    <cellStyle name="Moneda 7 5 2 3 2" xfId="2387" xr:uid="{00000000-0005-0000-0000-0000552B0000}"/>
    <cellStyle name="Moneda 7 5 2 4" xfId="2388" xr:uid="{00000000-0005-0000-0000-0000562B0000}"/>
    <cellStyle name="Moneda 7 5 2 4 2" xfId="2389" xr:uid="{00000000-0005-0000-0000-0000572B0000}"/>
    <cellStyle name="Moneda 7 5 2 5" xfId="2390" xr:uid="{00000000-0005-0000-0000-0000582B0000}"/>
    <cellStyle name="Moneda 7 5 2 5 2" xfId="2391" xr:uid="{00000000-0005-0000-0000-0000592B0000}"/>
    <cellStyle name="Moneda 7 5 2 6" xfId="2392" xr:uid="{00000000-0005-0000-0000-00005A2B0000}"/>
    <cellStyle name="Moneda 7 5 3" xfId="2393" xr:uid="{00000000-0005-0000-0000-00005B2B0000}"/>
    <cellStyle name="Moneda 7 5 3 2" xfId="2394" xr:uid="{00000000-0005-0000-0000-00005C2B0000}"/>
    <cellStyle name="Moneda 7 5 3 2 2" xfId="2395" xr:uid="{00000000-0005-0000-0000-00005D2B0000}"/>
    <cellStyle name="Moneda 7 5 3 3" xfId="2396" xr:uid="{00000000-0005-0000-0000-00005E2B0000}"/>
    <cellStyle name="Moneda 7 5 3 3 2" xfId="2397" xr:uid="{00000000-0005-0000-0000-00005F2B0000}"/>
    <cellStyle name="Moneda 7 5 3 4" xfId="2398" xr:uid="{00000000-0005-0000-0000-0000602B0000}"/>
    <cellStyle name="Moneda 7 5 3 4 2" xfId="2399" xr:uid="{00000000-0005-0000-0000-0000612B0000}"/>
    <cellStyle name="Moneda 7 5 3 5" xfId="2400" xr:uid="{00000000-0005-0000-0000-0000622B0000}"/>
    <cellStyle name="Moneda 7 5 4" xfId="2401" xr:uid="{00000000-0005-0000-0000-0000632B0000}"/>
    <cellStyle name="Moneda 7 5 4 2" xfId="2402" xr:uid="{00000000-0005-0000-0000-0000642B0000}"/>
    <cellStyle name="Moneda 7 5 5" xfId="2403" xr:uid="{00000000-0005-0000-0000-0000652B0000}"/>
    <cellStyle name="Moneda 7 5 5 2" xfId="2404" xr:uid="{00000000-0005-0000-0000-0000662B0000}"/>
    <cellStyle name="Moneda 7 5 6" xfId="2405" xr:uid="{00000000-0005-0000-0000-0000672B0000}"/>
    <cellStyle name="Moneda 7 5 6 2" xfId="2406" xr:uid="{00000000-0005-0000-0000-0000682B0000}"/>
    <cellStyle name="Moneda 7 5 7" xfId="2407" xr:uid="{00000000-0005-0000-0000-0000692B0000}"/>
    <cellStyle name="Moneda 7 6" xfId="2408" xr:uid="{00000000-0005-0000-0000-00006A2B0000}"/>
    <cellStyle name="Moneda 7 6 2" xfId="2409" xr:uid="{00000000-0005-0000-0000-00006B2B0000}"/>
    <cellStyle name="Moneda 7 6 2 2" xfId="2410" xr:uid="{00000000-0005-0000-0000-00006C2B0000}"/>
    <cellStyle name="Moneda 7 6 2 2 2" xfId="2411" xr:uid="{00000000-0005-0000-0000-00006D2B0000}"/>
    <cellStyle name="Moneda 7 6 2 3" xfId="2412" xr:uid="{00000000-0005-0000-0000-00006E2B0000}"/>
    <cellStyle name="Moneda 7 6 2 3 2" xfId="2413" xr:uid="{00000000-0005-0000-0000-00006F2B0000}"/>
    <cellStyle name="Moneda 7 6 2 4" xfId="2414" xr:uid="{00000000-0005-0000-0000-0000702B0000}"/>
    <cellStyle name="Moneda 7 6 2 4 2" xfId="2415" xr:uid="{00000000-0005-0000-0000-0000712B0000}"/>
    <cellStyle name="Moneda 7 6 2 5" xfId="2416" xr:uid="{00000000-0005-0000-0000-0000722B0000}"/>
    <cellStyle name="Moneda 7 6 3" xfId="2417" xr:uid="{00000000-0005-0000-0000-0000732B0000}"/>
    <cellStyle name="Moneda 7 6 3 2" xfId="2418" xr:uid="{00000000-0005-0000-0000-0000742B0000}"/>
    <cellStyle name="Moneda 7 6 4" xfId="2419" xr:uid="{00000000-0005-0000-0000-0000752B0000}"/>
    <cellStyle name="Moneda 7 6 4 2" xfId="2420" xr:uid="{00000000-0005-0000-0000-0000762B0000}"/>
    <cellStyle name="Moneda 7 6 5" xfId="2421" xr:uid="{00000000-0005-0000-0000-0000772B0000}"/>
    <cellStyle name="Moneda 7 6 5 2" xfId="2422" xr:uid="{00000000-0005-0000-0000-0000782B0000}"/>
    <cellStyle name="Moneda 7 6 6" xfId="2423" xr:uid="{00000000-0005-0000-0000-0000792B0000}"/>
    <cellStyle name="Moneda 7 7" xfId="2424" xr:uid="{00000000-0005-0000-0000-00007A2B0000}"/>
    <cellStyle name="Moneda 7 7 2" xfId="2425" xr:uid="{00000000-0005-0000-0000-00007B2B0000}"/>
    <cellStyle name="Moneda 7 7 2 2" xfId="2426" xr:uid="{00000000-0005-0000-0000-00007C2B0000}"/>
    <cellStyle name="Moneda 7 7 3" xfId="2427" xr:uid="{00000000-0005-0000-0000-00007D2B0000}"/>
    <cellStyle name="Moneda 7 7 3 2" xfId="2428" xr:uid="{00000000-0005-0000-0000-00007E2B0000}"/>
    <cellStyle name="Moneda 7 7 4" xfId="2429" xr:uid="{00000000-0005-0000-0000-00007F2B0000}"/>
    <cellStyle name="Moneda 7 7 4 2" xfId="2430" xr:uid="{00000000-0005-0000-0000-0000802B0000}"/>
    <cellStyle name="Moneda 7 7 5" xfId="2431" xr:uid="{00000000-0005-0000-0000-0000812B0000}"/>
    <cellStyle name="Moneda 7 8" xfId="2432" xr:uid="{00000000-0005-0000-0000-0000822B0000}"/>
    <cellStyle name="Moneda 7 8 2" xfId="2433" xr:uid="{00000000-0005-0000-0000-0000832B0000}"/>
    <cellStyle name="Moneda 7 9" xfId="2434" xr:uid="{00000000-0005-0000-0000-0000842B0000}"/>
    <cellStyle name="Moneda 7 9 2" xfId="2435" xr:uid="{00000000-0005-0000-0000-0000852B0000}"/>
    <cellStyle name="Moneda 70" xfId="20339" xr:uid="{F85B50F9-5E4E-440F-8744-419FF6A40FFE}"/>
    <cellStyle name="Moneda 8" xfId="2436" xr:uid="{00000000-0005-0000-0000-0000862B0000}"/>
    <cellStyle name="Moneda 8 10" xfId="2437" xr:uid="{00000000-0005-0000-0000-0000872B0000}"/>
    <cellStyle name="Moneda 8 10 2" xfId="2438" xr:uid="{00000000-0005-0000-0000-0000882B0000}"/>
    <cellStyle name="Moneda 8 11" xfId="2439" xr:uid="{00000000-0005-0000-0000-0000892B0000}"/>
    <cellStyle name="Moneda 8 11 2" xfId="2440" xr:uid="{00000000-0005-0000-0000-00008A2B0000}"/>
    <cellStyle name="Moneda 8 12" xfId="2441" xr:uid="{00000000-0005-0000-0000-00008B2B0000}"/>
    <cellStyle name="Moneda 8 13" xfId="2442" xr:uid="{00000000-0005-0000-0000-00008C2B0000}"/>
    <cellStyle name="Moneda 8 2" xfId="2443" xr:uid="{00000000-0005-0000-0000-00008D2B0000}"/>
    <cellStyle name="Moneda 8 2 10" xfId="2444" xr:uid="{00000000-0005-0000-0000-00008E2B0000}"/>
    <cellStyle name="Moneda 8 2 11" xfId="2445" xr:uid="{00000000-0005-0000-0000-00008F2B0000}"/>
    <cellStyle name="Moneda 8 2 2" xfId="2446" xr:uid="{00000000-0005-0000-0000-0000902B0000}"/>
    <cellStyle name="Moneda 8 2 2 2" xfId="2447" xr:uid="{00000000-0005-0000-0000-0000912B0000}"/>
    <cellStyle name="Moneda 8 2 2 2 2" xfId="2448" xr:uid="{00000000-0005-0000-0000-0000922B0000}"/>
    <cellStyle name="Moneda 8 2 2 2 2 2" xfId="2449" xr:uid="{00000000-0005-0000-0000-0000932B0000}"/>
    <cellStyle name="Moneda 8 2 2 2 2 2 2" xfId="2450" xr:uid="{00000000-0005-0000-0000-0000942B0000}"/>
    <cellStyle name="Moneda 8 2 2 2 2 3" xfId="2451" xr:uid="{00000000-0005-0000-0000-0000952B0000}"/>
    <cellStyle name="Moneda 8 2 2 2 2 3 2" xfId="2452" xr:uid="{00000000-0005-0000-0000-0000962B0000}"/>
    <cellStyle name="Moneda 8 2 2 2 2 4" xfId="2453" xr:uid="{00000000-0005-0000-0000-0000972B0000}"/>
    <cellStyle name="Moneda 8 2 2 2 2 4 2" xfId="2454" xr:uid="{00000000-0005-0000-0000-0000982B0000}"/>
    <cellStyle name="Moneda 8 2 2 2 2 5" xfId="2455" xr:uid="{00000000-0005-0000-0000-0000992B0000}"/>
    <cellStyle name="Moneda 8 2 2 2 3" xfId="2456" xr:uid="{00000000-0005-0000-0000-00009A2B0000}"/>
    <cellStyle name="Moneda 8 2 2 2 3 2" xfId="2457" xr:uid="{00000000-0005-0000-0000-00009B2B0000}"/>
    <cellStyle name="Moneda 8 2 2 2 4" xfId="2458" xr:uid="{00000000-0005-0000-0000-00009C2B0000}"/>
    <cellStyle name="Moneda 8 2 2 2 4 2" xfId="2459" xr:uid="{00000000-0005-0000-0000-00009D2B0000}"/>
    <cellStyle name="Moneda 8 2 2 2 5" xfId="2460" xr:uid="{00000000-0005-0000-0000-00009E2B0000}"/>
    <cellStyle name="Moneda 8 2 2 2 5 2" xfId="2461" xr:uid="{00000000-0005-0000-0000-00009F2B0000}"/>
    <cellStyle name="Moneda 8 2 2 2 6" xfId="2462" xr:uid="{00000000-0005-0000-0000-0000A02B0000}"/>
    <cellStyle name="Moneda 8 2 2 3" xfId="2463" xr:uid="{00000000-0005-0000-0000-0000A12B0000}"/>
    <cellStyle name="Moneda 8 2 2 3 2" xfId="2464" xr:uid="{00000000-0005-0000-0000-0000A22B0000}"/>
    <cellStyle name="Moneda 8 2 2 3 2 2" xfId="2465" xr:uid="{00000000-0005-0000-0000-0000A32B0000}"/>
    <cellStyle name="Moneda 8 2 2 3 3" xfId="2466" xr:uid="{00000000-0005-0000-0000-0000A42B0000}"/>
    <cellStyle name="Moneda 8 2 2 3 3 2" xfId="2467" xr:uid="{00000000-0005-0000-0000-0000A52B0000}"/>
    <cellStyle name="Moneda 8 2 2 3 4" xfId="2468" xr:uid="{00000000-0005-0000-0000-0000A62B0000}"/>
    <cellStyle name="Moneda 8 2 2 3 4 2" xfId="2469" xr:uid="{00000000-0005-0000-0000-0000A72B0000}"/>
    <cellStyle name="Moneda 8 2 2 3 5" xfId="2470" xr:uid="{00000000-0005-0000-0000-0000A82B0000}"/>
    <cellStyle name="Moneda 8 2 2 4" xfId="2471" xr:uid="{00000000-0005-0000-0000-0000A92B0000}"/>
    <cellStyle name="Moneda 8 2 2 4 2" xfId="2472" xr:uid="{00000000-0005-0000-0000-0000AA2B0000}"/>
    <cellStyle name="Moneda 8 2 2 5" xfId="2473" xr:uid="{00000000-0005-0000-0000-0000AB2B0000}"/>
    <cellStyle name="Moneda 8 2 2 5 2" xfId="2474" xr:uid="{00000000-0005-0000-0000-0000AC2B0000}"/>
    <cellStyle name="Moneda 8 2 2 6" xfId="2475" xr:uid="{00000000-0005-0000-0000-0000AD2B0000}"/>
    <cellStyle name="Moneda 8 2 2 6 2" xfId="2476" xr:uid="{00000000-0005-0000-0000-0000AE2B0000}"/>
    <cellStyle name="Moneda 8 2 2 7" xfId="2477" xr:uid="{00000000-0005-0000-0000-0000AF2B0000}"/>
    <cellStyle name="Moneda 8 2 3" xfId="2478" xr:uid="{00000000-0005-0000-0000-0000B02B0000}"/>
    <cellStyle name="Moneda 8 2 3 2" xfId="2479" xr:uid="{00000000-0005-0000-0000-0000B12B0000}"/>
    <cellStyle name="Moneda 8 2 3 2 2" xfId="2480" xr:uid="{00000000-0005-0000-0000-0000B22B0000}"/>
    <cellStyle name="Moneda 8 2 3 2 2 2" xfId="2481" xr:uid="{00000000-0005-0000-0000-0000B32B0000}"/>
    <cellStyle name="Moneda 8 2 3 2 2 2 2" xfId="2482" xr:uid="{00000000-0005-0000-0000-0000B42B0000}"/>
    <cellStyle name="Moneda 8 2 3 2 2 3" xfId="2483" xr:uid="{00000000-0005-0000-0000-0000B52B0000}"/>
    <cellStyle name="Moneda 8 2 3 2 2 3 2" xfId="2484" xr:uid="{00000000-0005-0000-0000-0000B62B0000}"/>
    <cellStyle name="Moneda 8 2 3 2 2 4" xfId="2485" xr:uid="{00000000-0005-0000-0000-0000B72B0000}"/>
    <cellStyle name="Moneda 8 2 3 2 2 4 2" xfId="2486" xr:uid="{00000000-0005-0000-0000-0000B82B0000}"/>
    <cellStyle name="Moneda 8 2 3 2 2 5" xfId="2487" xr:uid="{00000000-0005-0000-0000-0000B92B0000}"/>
    <cellStyle name="Moneda 8 2 3 2 3" xfId="2488" xr:uid="{00000000-0005-0000-0000-0000BA2B0000}"/>
    <cellStyle name="Moneda 8 2 3 2 3 2" xfId="2489" xr:uid="{00000000-0005-0000-0000-0000BB2B0000}"/>
    <cellStyle name="Moneda 8 2 3 2 4" xfId="2490" xr:uid="{00000000-0005-0000-0000-0000BC2B0000}"/>
    <cellStyle name="Moneda 8 2 3 2 4 2" xfId="2491" xr:uid="{00000000-0005-0000-0000-0000BD2B0000}"/>
    <cellStyle name="Moneda 8 2 3 2 5" xfId="2492" xr:uid="{00000000-0005-0000-0000-0000BE2B0000}"/>
    <cellStyle name="Moneda 8 2 3 2 5 2" xfId="2493" xr:uid="{00000000-0005-0000-0000-0000BF2B0000}"/>
    <cellStyle name="Moneda 8 2 3 2 6" xfId="2494" xr:uid="{00000000-0005-0000-0000-0000C02B0000}"/>
    <cellStyle name="Moneda 8 2 3 3" xfId="2495" xr:uid="{00000000-0005-0000-0000-0000C12B0000}"/>
    <cellStyle name="Moneda 8 2 3 3 2" xfId="2496" xr:uid="{00000000-0005-0000-0000-0000C22B0000}"/>
    <cellStyle name="Moneda 8 2 3 3 2 2" xfId="2497" xr:uid="{00000000-0005-0000-0000-0000C32B0000}"/>
    <cellStyle name="Moneda 8 2 3 3 3" xfId="2498" xr:uid="{00000000-0005-0000-0000-0000C42B0000}"/>
    <cellStyle name="Moneda 8 2 3 3 3 2" xfId="2499" xr:uid="{00000000-0005-0000-0000-0000C52B0000}"/>
    <cellStyle name="Moneda 8 2 3 3 4" xfId="2500" xr:uid="{00000000-0005-0000-0000-0000C62B0000}"/>
    <cellStyle name="Moneda 8 2 3 3 4 2" xfId="2501" xr:uid="{00000000-0005-0000-0000-0000C72B0000}"/>
    <cellStyle name="Moneda 8 2 3 3 5" xfId="2502" xr:uid="{00000000-0005-0000-0000-0000C82B0000}"/>
    <cellStyle name="Moneda 8 2 3 4" xfId="2503" xr:uid="{00000000-0005-0000-0000-0000C92B0000}"/>
    <cellStyle name="Moneda 8 2 3 4 2" xfId="2504" xr:uid="{00000000-0005-0000-0000-0000CA2B0000}"/>
    <cellStyle name="Moneda 8 2 3 5" xfId="2505" xr:uid="{00000000-0005-0000-0000-0000CB2B0000}"/>
    <cellStyle name="Moneda 8 2 3 5 2" xfId="2506" xr:uid="{00000000-0005-0000-0000-0000CC2B0000}"/>
    <cellStyle name="Moneda 8 2 3 6" xfId="2507" xr:uid="{00000000-0005-0000-0000-0000CD2B0000}"/>
    <cellStyle name="Moneda 8 2 3 6 2" xfId="2508" xr:uid="{00000000-0005-0000-0000-0000CE2B0000}"/>
    <cellStyle name="Moneda 8 2 3 7" xfId="2509" xr:uid="{00000000-0005-0000-0000-0000CF2B0000}"/>
    <cellStyle name="Moneda 8 2 4" xfId="2510" xr:uid="{00000000-0005-0000-0000-0000D02B0000}"/>
    <cellStyle name="Moneda 8 2 4 2" xfId="2511" xr:uid="{00000000-0005-0000-0000-0000D12B0000}"/>
    <cellStyle name="Moneda 8 2 4 2 2" xfId="2512" xr:uid="{00000000-0005-0000-0000-0000D22B0000}"/>
    <cellStyle name="Moneda 8 2 4 2 2 2" xfId="2513" xr:uid="{00000000-0005-0000-0000-0000D32B0000}"/>
    <cellStyle name="Moneda 8 2 4 2 2 2 2" xfId="2514" xr:uid="{00000000-0005-0000-0000-0000D42B0000}"/>
    <cellStyle name="Moneda 8 2 4 2 2 3" xfId="2515" xr:uid="{00000000-0005-0000-0000-0000D52B0000}"/>
    <cellStyle name="Moneda 8 2 4 2 2 3 2" xfId="2516" xr:uid="{00000000-0005-0000-0000-0000D62B0000}"/>
    <cellStyle name="Moneda 8 2 4 2 2 4" xfId="2517" xr:uid="{00000000-0005-0000-0000-0000D72B0000}"/>
    <cellStyle name="Moneda 8 2 4 2 2 4 2" xfId="2518" xr:uid="{00000000-0005-0000-0000-0000D82B0000}"/>
    <cellStyle name="Moneda 8 2 4 2 2 5" xfId="2519" xr:uid="{00000000-0005-0000-0000-0000D92B0000}"/>
    <cellStyle name="Moneda 8 2 4 2 3" xfId="2520" xr:uid="{00000000-0005-0000-0000-0000DA2B0000}"/>
    <cellStyle name="Moneda 8 2 4 2 3 2" xfId="2521" xr:uid="{00000000-0005-0000-0000-0000DB2B0000}"/>
    <cellStyle name="Moneda 8 2 4 2 4" xfId="2522" xr:uid="{00000000-0005-0000-0000-0000DC2B0000}"/>
    <cellStyle name="Moneda 8 2 4 2 4 2" xfId="2523" xr:uid="{00000000-0005-0000-0000-0000DD2B0000}"/>
    <cellStyle name="Moneda 8 2 4 2 5" xfId="2524" xr:uid="{00000000-0005-0000-0000-0000DE2B0000}"/>
    <cellStyle name="Moneda 8 2 4 2 5 2" xfId="2525" xr:uid="{00000000-0005-0000-0000-0000DF2B0000}"/>
    <cellStyle name="Moneda 8 2 4 2 6" xfId="2526" xr:uid="{00000000-0005-0000-0000-0000E02B0000}"/>
    <cellStyle name="Moneda 8 2 4 3" xfId="2527" xr:uid="{00000000-0005-0000-0000-0000E12B0000}"/>
    <cellStyle name="Moneda 8 2 4 3 2" xfId="2528" xr:uid="{00000000-0005-0000-0000-0000E22B0000}"/>
    <cellStyle name="Moneda 8 2 4 3 2 2" xfId="2529" xr:uid="{00000000-0005-0000-0000-0000E32B0000}"/>
    <cellStyle name="Moneda 8 2 4 3 3" xfId="2530" xr:uid="{00000000-0005-0000-0000-0000E42B0000}"/>
    <cellStyle name="Moneda 8 2 4 3 3 2" xfId="2531" xr:uid="{00000000-0005-0000-0000-0000E52B0000}"/>
    <cellStyle name="Moneda 8 2 4 3 4" xfId="2532" xr:uid="{00000000-0005-0000-0000-0000E62B0000}"/>
    <cellStyle name="Moneda 8 2 4 3 4 2" xfId="2533" xr:uid="{00000000-0005-0000-0000-0000E72B0000}"/>
    <cellStyle name="Moneda 8 2 4 3 5" xfId="2534" xr:uid="{00000000-0005-0000-0000-0000E82B0000}"/>
    <cellStyle name="Moneda 8 2 4 4" xfId="2535" xr:uid="{00000000-0005-0000-0000-0000E92B0000}"/>
    <cellStyle name="Moneda 8 2 4 4 2" xfId="2536" xr:uid="{00000000-0005-0000-0000-0000EA2B0000}"/>
    <cellStyle name="Moneda 8 2 4 5" xfId="2537" xr:uid="{00000000-0005-0000-0000-0000EB2B0000}"/>
    <cellStyle name="Moneda 8 2 4 5 2" xfId="2538" xr:uid="{00000000-0005-0000-0000-0000EC2B0000}"/>
    <cellStyle name="Moneda 8 2 4 6" xfId="2539" xr:uid="{00000000-0005-0000-0000-0000ED2B0000}"/>
    <cellStyle name="Moneda 8 2 4 6 2" xfId="2540" xr:uid="{00000000-0005-0000-0000-0000EE2B0000}"/>
    <cellStyle name="Moneda 8 2 4 7" xfId="2541" xr:uid="{00000000-0005-0000-0000-0000EF2B0000}"/>
    <cellStyle name="Moneda 8 2 5" xfId="2542" xr:uid="{00000000-0005-0000-0000-0000F02B0000}"/>
    <cellStyle name="Moneda 8 2 5 2" xfId="2543" xr:uid="{00000000-0005-0000-0000-0000F12B0000}"/>
    <cellStyle name="Moneda 8 2 5 2 2" xfId="2544" xr:uid="{00000000-0005-0000-0000-0000F22B0000}"/>
    <cellStyle name="Moneda 8 2 5 2 2 2" xfId="2545" xr:uid="{00000000-0005-0000-0000-0000F32B0000}"/>
    <cellStyle name="Moneda 8 2 5 2 3" xfId="2546" xr:uid="{00000000-0005-0000-0000-0000F42B0000}"/>
    <cellStyle name="Moneda 8 2 5 2 3 2" xfId="2547" xr:uid="{00000000-0005-0000-0000-0000F52B0000}"/>
    <cellStyle name="Moneda 8 2 5 2 4" xfId="2548" xr:uid="{00000000-0005-0000-0000-0000F62B0000}"/>
    <cellStyle name="Moneda 8 2 5 2 4 2" xfId="2549" xr:uid="{00000000-0005-0000-0000-0000F72B0000}"/>
    <cellStyle name="Moneda 8 2 5 2 5" xfId="2550" xr:uid="{00000000-0005-0000-0000-0000F82B0000}"/>
    <cellStyle name="Moneda 8 2 5 3" xfId="2551" xr:uid="{00000000-0005-0000-0000-0000F92B0000}"/>
    <cellStyle name="Moneda 8 2 5 3 2" xfId="2552" xr:uid="{00000000-0005-0000-0000-0000FA2B0000}"/>
    <cellStyle name="Moneda 8 2 5 4" xfId="2553" xr:uid="{00000000-0005-0000-0000-0000FB2B0000}"/>
    <cellStyle name="Moneda 8 2 5 4 2" xfId="2554" xr:uid="{00000000-0005-0000-0000-0000FC2B0000}"/>
    <cellStyle name="Moneda 8 2 5 5" xfId="2555" xr:uid="{00000000-0005-0000-0000-0000FD2B0000}"/>
    <cellStyle name="Moneda 8 2 5 5 2" xfId="2556" xr:uid="{00000000-0005-0000-0000-0000FE2B0000}"/>
    <cellStyle name="Moneda 8 2 5 6" xfId="2557" xr:uid="{00000000-0005-0000-0000-0000FF2B0000}"/>
    <cellStyle name="Moneda 8 2 6" xfId="2558" xr:uid="{00000000-0005-0000-0000-0000002C0000}"/>
    <cellStyle name="Moneda 8 2 6 2" xfId="2559" xr:uid="{00000000-0005-0000-0000-0000012C0000}"/>
    <cellStyle name="Moneda 8 2 6 2 2" xfId="2560" xr:uid="{00000000-0005-0000-0000-0000022C0000}"/>
    <cellStyle name="Moneda 8 2 6 3" xfId="2561" xr:uid="{00000000-0005-0000-0000-0000032C0000}"/>
    <cellStyle name="Moneda 8 2 6 3 2" xfId="2562" xr:uid="{00000000-0005-0000-0000-0000042C0000}"/>
    <cellStyle name="Moneda 8 2 6 4" xfId="2563" xr:uid="{00000000-0005-0000-0000-0000052C0000}"/>
    <cellStyle name="Moneda 8 2 6 4 2" xfId="2564" xr:uid="{00000000-0005-0000-0000-0000062C0000}"/>
    <cellStyle name="Moneda 8 2 6 5" xfId="2565" xr:uid="{00000000-0005-0000-0000-0000072C0000}"/>
    <cellStyle name="Moneda 8 2 7" xfId="2566" xr:uid="{00000000-0005-0000-0000-0000082C0000}"/>
    <cellStyle name="Moneda 8 2 7 2" xfId="2567" xr:uid="{00000000-0005-0000-0000-0000092C0000}"/>
    <cellStyle name="Moneda 8 2 8" xfId="2568" xr:uid="{00000000-0005-0000-0000-00000A2C0000}"/>
    <cellStyle name="Moneda 8 2 8 2" xfId="2569" xr:uid="{00000000-0005-0000-0000-00000B2C0000}"/>
    <cellStyle name="Moneda 8 2 9" xfId="2570" xr:uid="{00000000-0005-0000-0000-00000C2C0000}"/>
    <cellStyle name="Moneda 8 2 9 2" xfId="2571" xr:uid="{00000000-0005-0000-0000-00000D2C0000}"/>
    <cellStyle name="Moneda 8 3" xfId="2572" xr:uid="{00000000-0005-0000-0000-00000E2C0000}"/>
    <cellStyle name="Moneda 8 3 2" xfId="2573" xr:uid="{00000000-0005-0000-0000-00000F2C0000}"/>
    <cellStyle name="Moneda 8 3 2 2" xfId="2574" xr:uid="{00000000-0005-0000-0000-0000102C0000}"/>
    <cellStyle name="Moneda 8 3 2 2 2" xfId="2575" xr:uid="{00000000-0005-0000-0000-0000112C0000}"/>
    <cellStyle name="Moneda 8 3 2 2 2 2" xfId="2576" xr:uid="{00000000-0005-0000-0000-0000122C0000}"/>
    <cellStyle name="Moneda 8 3 2 2 3" xfId="2577" xr:uid="{00000000-0005-0000-0000-0000132C0000}"/>
    <cellStyle name="Moneda 8 3 2 2 3 2" xfId="2578" xr:uid="{00000000-0005-0000-0000-0000142C0000}"/>
    <cellStyle name="Moneda 8 3 2 2 4" xfId="2579" xr:uid="{00000000-0005-0000-0000-0000152C0000}"/>
    <cellStyle name="Moneda 8 3 2 2 4 2" xfId="2580" xr:uid="{00000000-0005-0000-0000-0000162C0000}"/>
    <cellStyle name="Moneda 8 3 2 2 5" xfId="2581" xr:uid="{00000000-0005-0000-0000-0000172C0000}"/>
    <cellStyle name="Moneda 8 3 2 3" xfId="2582" xr:uid="{00000000-0005-0000-0000-0000182C0000}"/>
    <cellStyle name="Moneda 8 3 2 3 2" xfId="2583" xr:uid="{00000000-0005-0000-0000-0000192C0000}"/>
    <cellStyle name="Moneda 8 3 2 4" xfId="2584" xr:uid="{00000000-0005-0000-0000-00001A2C0000}"/>
    <cellStyle name="Moneda 8 3 2 4 2" xfId="2585" xr:uid="{00000000-0005-0000-0000-00001B2C0000}"/>
    <cellStyle name="Moneda 8 3 2 5" xfId="2586" xr:uid="{00000000-0005-0000-0000-00001C2C0000}"/>
    <cellStyle name="Moneda 8 3 2 5 2" xfId="2587" xr:uid="{00000000-0005-0000-0000-00001D2C0000}"/>
    <cellStyle name="Moneda 8 3 2 6" xfId="2588" xr:uid="{00000000-0005-0000-0000-00001E2C0000}"/>
    <cellStyle name="Moneda 8 3 3" xfId="2589" xr:uid="{00000000-0005-0000-0000-00001F2C0000}"/>
    <cellStyle name="Moneda 8 3 3 2" xfId="2590" xr:uid="{00000000-0005-0000-0000-0000202C0000}"/>
    <cellStyle name="Moneda 8 3 3 2 2" xfId="2591" xr:uid="{00000000-0005-0000-0000-0000212C0000}"/>
    <cellStyle name="Moneda 8 3 3 3" xfId="2592" xr:uid="{00000000-0005-0000-0000-0000222C0000}"/>
    <cellStyle name="Moneda 8 3 3 3 2" xfId="2593" xr:uid="{00000000-0005-0000-0000-0000232C0000}"/>
    <cellStyle name="Moneda 8 3 3 4" xfId="2594" xr:uid="{00000000-0005-0000-0000-0000242C0000}"/>
    <cellStyle name="Moneda 8 3 3 4 2" xfId="2595" xr:uid="{00000000-0005-0000-0000-0000252C0000}"/>
    <cellStyle name="Moneda 8 3 3 5" xfId="2596" xr:uid="{00000000-0005-0000-0000-0000262C0000}"/>
    <cellStyle name="Moneda 8 3 4" xfId="2597" xr:uid="{00000000-0005-0000-0000-0000272C0000}"/>
    <cellStyle name="Moneda 8 3 4 2" xfId="2598" xr:uid="{00000000-0005-0000-0000-0000282C0000}"/>
    <cellStyle name="Moneda 8 3 5" xfId="2599" xr:uid="{00000000-0005-0000-0000-0000292C0000}"/>
    <cellStyle name="Moneda 8 3 5 2" xfId="2600" xr:uid="{00000000-0005-0000-0000-00002A2C0000}"/>
    <cellStyle name="Moneda 8 3 6" xfId="2601" xr:uid="{00000000-0005-0000-0000-00002B2C0000}"/>
    <cellStyle name="Moneda 8 3 6 2" xfId="2602" xr:uid="{00000000-0005-0000-0000-00002C2C0000}"/>
    <cellStyle name="Moneda 8 3 7" xfId="2603" xr:uid="{00000000-0005-0000-0000-00002D2C0000}"/>
    <cellStyle name="Moneda 8 4" xfId="2604" xr:uid="{00000000-0005-0000-0000-00002E2C0000}"/>
    <cellStyle name="Moneda 8 4 2" xfId="2605" xr:uid="{00000000-0005-0000-0000-00002F2C0000}"/>
    <cellStyle name="Moneda 8 4 2 2" xfId="2606" xr:uid="{00000000-0005-0000-0000-0000302C0000}"/>
    <cellStyle name="Moneda 8 4 2 2 2" xfId="2607" xr:uid="{00000000-0005-0000-0000-0000312C0000}"/>
    <cellStyle name="Moneda 8 4 2 2 2 2" xfId="2608" xr:uid="{00000000-0005-0000-0000-0000322C0000}"/>
    <cellStyle name="Moneda 8 4 2 2 3" xfId="2609" xr:uid="{00000000-0005-0000-0000-0000332C0000}"/>
    <cellStyle name="Moneda 8 4 2 2 3 2" xfId="2610" xr:uid="{00000000-0005-0000-0000-0000342C0000}"/>
    <cellStyle name="Moneda 8 4 2 2 4" xfId="2611" xr:uid="{00000000-0005-0000-0000-0000352C0000}"/>
    <cellStyle name="Moneda 8 4 2 2 4 2" xfId="2612" xr:uid="{00000000-0005-0000-0000-0000362C0000}"/>
    <cellStyle name="Moneda 8 4 2 2 5" xfId="2613" xr:uid="{00000000-0005-0000-0000-0000372C0000}"/>
    <cellStyle name="Moneda 8 4 2 3" xfId="2614" xr:uid="{00000000-0005-0000-0000-0000382C0000}"/>
    <cellStyle name="Moneda 8 4 2 3 2" xfId="2615" xr:uid="{00000000-0005-0000-0000-0000392C0000}"/>
    <cellStyle name="Moneda 8 4 2 4" xfId="2616" xr:uid="{00000000-0005-0000-0000-00003A2C0000}"/>
    <cellStyle name="Moneda 8 4 2 4 2" xfId="2617" xr:uid="{00000000-0005-0000-0000-00003B2C0000}"/>
    <cellStyle name="Moneda 8 4 2 5" xfId="2618" xr:uid="{00000000-0005-0000-0000-00003C2C0000}"/>
    <cellStyle name="Moneda 8 4 2 5 2" xfId="2619" xr:uid="{00000000-0005-0000-0000-00003D2C0000}"/>
    <cellStyle name="Moneda 8 4 2 6" xfId="2620" xr:uid="{00000000-0005-0000-0000-00003E2C0000}"/>
    <cellStyle name="Moneda 8 4 3" xfId="2621" xr:uid="{00000000-0005-0000-0000-00003F2C0000}"/>
    <cellStyle name="Moneda 8 4 3 2" xfId="2622" xr:uid="{00000000-0005-0000-0000-0000402C0000}"/>
    <cellStyle name="Moneda 8 4 3 2 2" xfId="2623" xr:uid="{00000000-0005-0000-0000-0000412C0000}"/>
    <cellStyle name="Moneda 8 4 3 3" xfId="2624" xr:uid="{00000000-0005-0000-0000-0000422C0000}"/>
    <cellStyle name="Moneda 8 4 3 3 2" xfId="2625" xr:uid="{00000000-0005-0000-0000-0000432C0000}"/>
    <cellStyle name="Moneda 8 4 3 4" xfId="2626" xr:uid="{00000000-0005-0000-0000-0000442C0000}"/>
    <cellStyle name="Moneda 8 4 3 4 2" xfId="2627" xr:uid="{00000000-0005-0000-0000-0000452C0000}"/>
    <cellStyle name="Moneda 8 4 3 5" xfId="2628" xr:uid="{00000000-0005-0000-0000-0000462C0000}"/>
    <cellStyle name="Moneda 8 4 4" xfId="2629" xr:uid="{00000000-0005-0000-0000-0000472C0000}"/>
    <cellStyle name="Moneda 8 4 4 2" xfId="2630" xr:uid="{00000000-0005-0000-0000-0000482C0000}"/>
    <cellStyle name="Moneda 8 4 5" xfId="2631" xr:uid="{00000000-0005-0000-0000-0000492C0000}"/>
    <cellStyle name="Moneda 8 4 5 2" xfId="2632" xr:uid="{00000000-0005-0000-0000-00004A2C0000}"/>
    <cellStyle name="Moneda 8 4 6" xfId="2633" xr:uid="{00000000-0005-0000-0000-00004B2C0000}"/>
    <cellStyle name="Moneda 8 4 6 2" xfId="2634" xr:uid="{00000000-0005-0000-0000-00004C2C0000}"/>
    <cellStyle name="Moneda 8 4 7" xfId="2635" xr:uid="{00000000-0005-0000-0000-00004D2C0000}"/>
    <cellStyle name="Moneda 8 5" xfId="2636" xr:uid="{00000000-0005-0000-0000-00004E2C0000}"/>
    <cellStyle name="Moneda 8 5 2" xfId="2637" xr:uid="{00000000-0005-0000-0000-00004F2C0000}"/>
    <cellStyle name="Moneda 8 5 2 2" xfId="2638" xr:uid="{00000000-0005-0000-0000-0000502C0000}"/>
    <cellStyle name="Moneda 8 5 2 2 2" xfId="2639" xr:uid="{00000000-0005-0000-0000-0000512C0000}"/>
    <cellStyle name="Moneda 8 5 2 2 2 2" xfId="2640" xr:uid="{00000000-0005-0000-0000-0000522C0000}"/>
    <cellStyle name="Moneda 8 5 2 2 3" xfId="2641" xr:uid="{00000000-0005-0000-0000-0000532C0000}"/>
    <cellStyle name="Moneda 8 5 2 2 3 2" xfId="2642" xr:uid="{00000000-0005-0000-0000-0000542C0000}"/>
    <cellStyle name="Moneda 8 5 2 2 4" xfId="2643" xr:uid="{00000000-0005-0000-0000-0000552C0000}"/>
    <cellStyle name="Moneda 8 5 2 2 4 2" xfId="2644" xr:uid="{00000000-0005-0000-0000-0000562C0000}"/>
    <cellStyle name="Moneda 8 5 2 2 5" xfId="2645" xr:uid="{00000000-0005-0000-0000-0000572C0000}"/>
    <cellStyle name="Moneda 8 5 2 3" xfId="2646" xr:uid="{00000000-0005-0000-0000-0000582C0000}"/>
    <cellStyle name="Moneda 8 5 2 3 2" xfId="2647" xr:uid="{00000000-0005-0000-0000-0000592C0000}"/>
    <cellStyle name="Moneda 8 5 2 4" xfId="2648" xr:uid="{00000000-0005-0000-0000-00005A2C0000}"/>
    <cellStyle name="Moneda 8 5 2 4 2" xfId="2649" xr:uid="{00000000-0005-0000-0000-00005B2C0000}"/>
    <cellStyle name="Moneda 8 5 2 5" xfId="2650" xr:uid="{00000000-0005-0000-0000-00005C2C0000}"/>
    <cellStyle name="Moneda 8 5 2 5 2" xfId="2651" xr:uid="{00000000-0005-0000-0000-00005D2C0000}"/>
    <cellStyle name="Moneda 8 5 2 6" xfId="2652" xr:uid="{00000000-0005-0000-0000-00005E2C0000}"/>
    <cellStyle name="Moneda 8 5 3" xfId="2653" xr:uid="{00000000-0005-0000-0000-00005F2C0000}"/>
    <cellStyle name="Moneda 8 5 3 2" xfId="2654" xr:uid="{00000000-0005-0000-0000-0000602C0000}"/>
    <cellStyle name="Moneda 8 5 3 2 2" xfId="2655" xr:uid="{00000000-0005-0000-0000-0000612C0000}"/>
    <cellStyle name="Moneda 8 5 3 3" xfId="2656" xr:uid="{00000000-0005-0000-0000-0000622C0000}"/>
    <cellStyle name="Moneda 8 5 3 3 2" xfId="2657" xr:uid="{00000000-0005-0000-0000-0000632C0000}"/>
    <cellStyle name="Moneda 8 5 3 4" xfId="2658" xr:uid="{00000000-0005-0000-0000-0000642C0000}"/>
    <cellStyle name="Moneda 8 5 3 4 2" xfId="2659" xr:uid="{00000000-0005-0000-0000-0000652C0000}"/>
    <cellStyle name="Moneda 8 5 3 5" xfId="2660" xr:uid="{00000000-0005-0000-0000-0000662C0000}"/>
    <cellStyle name="Moneda 8 5 4" xfId="2661" xr:uid="{00000000-0005-0000-0000-0000672C0000}"/>
    <cellStyle name="Moneda 8 5 4 2" xfId="2662" xr:uid="{00000000-0005-0000-0000-0000682C0000}"/>
    <cellStyle name="Moneda 8 5 5" xfId="2663" xr:uid="{00000000-0005-0000-0000-0000692C0000}"/>
    <cellStyle name="Moneda 8 5 5 2" xfId="2664" xr:uid="{00000000-0005-0000-0000-00006A2C0000}"/>
    <cellStyle name="Moneda 8 5 6" xfId="2665" xr:uid="{00000000-0005-0000-0000-00006B2C0000}"/>
    <cellStyle name="Moneda 8 5 6 2" xfId="2666" xr:uid="{00000000-0005-0000-0000-00006C2C0000}"/>
    <cellStyle name="Moneda 8 5 7" xfId="2667" xr:uid="{00000000-0005-0000-0000-00006D2C0000}"/>
    <cellStyle name="Moneda 8 6" xfId="2668" xr:uid="{00000000-0005-0000-0000-00006E2C0000}"/>
    <cellStyle name="Moneda 8 6 2" xfId="2669" xr:uid="{00000000-0005-0000-0000-00006F2C0000}"/>
    <cellStyle name="Moneda 8 6 2 2" xfId="2670" xr:uid="{00000000-0005-0000-0000-0000702C0000}"/>
    <cellStyle name="Moneda 8 6 2 2 2" xfId="2671" xr:uid="{00000000-0005-0000-0000-0000712C0000}"/>
    <cellStyle name="Moneda 8 6 2 3" xfId="2672" xr:uid="{00000000-0005-0000-0000-0000722C0000}"/>
    <cellStyle name="Moneda 8 6 2 3 2" xfId="2673" xr:uid="{00000000-0005-0000-0000-0000732C0000}"/>
    <cellStyle name="Moneda 8 6 2 4" xfId="2674" xr:uid="{00000000-0005-0000-0000-0000742C0000}"/>
    <cellStyle name="Moneda 8 6 2 4 2" xfId="2675" xr:uid="{00000000-0005-0000-0000-0000752C0000}"/>
    <cellStyle name="Moneda 8 6 2 5" xfId="2676" xr:uid="{00000000-0005-0000-0000-0000762C0000}"/>
    <cellStyle name="Moneda 8 6 3" xfId="2677" xr:uid="{00000000-0005-0000-0000-0000772C0000}"/>
    <cellStyle name="Moneda 8 6 3 2" xfId="2678" xr:uid="{00000000-0005-0000-0000-0000782C0000}"/>
    <cellStyle name="Moneda 8 6 4" xfId="2679" xr:uid="{00000000-0005-0000-0000-0000792C0000}"/>
    <cellStyle name="Moneda 8 6 4 2" xfId="2680" xr:uid="{00000000-0005-0000-0000-00007A2C0000}"/>
    <cellStyle name="Moneda 8 6 5" xfId="2681" xr:uid="{00000000-0005-0000-0000-00007B2C0000}"/>
    <cellStyle name="Moneda 8 6 5 2" xfId="2682" xr:uid="{00000000-0005-0000-0000-00007C2C0000}"/>
    <cellStyle name="Moneda 8 6 6" xfId="2683" xr:uid="{00000000-0005-0000-0000-00007D2C0000}"/>
    <cellStyle name="Moneda 8 7" xfId="2684" xr:uid="{00000000-0005-0000-0000-00007E2C0000}"/>
    <cellStyle name="Moneda 8 7 2" xfId="2685" xr:uid="{00000000-0005-0000-0000-00007F2C0000}"/>
    <cellStyle name="Moneda 8 7 2 2" xfId="2686" xr:uid="{00000000-0005-0000-0000-0000802C0000}"/>
    <cellStyle name="Moneda 8 7 3" xfId="2687" xr:uid="{00000000-0005-0000-0000-0000812C0000}"/>
    <cellStyle name="Moneda 8 7 3 2" xfId="2688" xr:uid="{00000000-0005-0000-0000-0000822C0000}"/>
    <cellStyle name="Moneda 8 7 4" xfId="2689" xr:uid="{00000000-0005-0000-0000-0000832C0000}"/>
    <cellStyle name="Moneda 8 7 4 2" xfId="2690" xr:uid="{00000000-0005-0000-0000-0000842C0000}"/>
    <cellStyle name="Moneda 8 7 5" xfId="2691" xr:uid="{00000000-0005-0000-0000-0000852C0000}"/>
    <cellStyle name="Moneda 8 8" xfId="2692" xr:uid="{00000000-0005-0000-0000-0000862C0000}"/>
    <cellStyle name="Moneda 8 8 2" xfId="2693" xr:uid="{00000000-0005-0000-0000-0000872C0000}"/>
    <cellStyle name="Moneda 8 8 2 2" xfId="2694" xr:uid="{00000000-0005-0000-0000-0000882C0000}"/>
    <cellStyle name="Moneda 8 8 3" xfId="2695" xr:uid="{00000000-0005-0000-0000-0000892C0000}"/>
    <cellStyle name="Moneda 8 8 3 2" xfId="2696" xr:uid="{00000000-0005-0000-0000-00008A2C0000}"/>
    <cellStyle name="Moneda 8 8 4" xfId="2697" xr:uid="{00000000-0005-0000-0000-00008B2C0000}"/>
    <cellStyle name="Moneda 8 8 4 2" xfId="2698" xr:uid="{00000000-0005-0000-0000-00008C2C0000}"/>
    <cellStyle name="Moneda 8 8 5" xfId="2699" xr:uid="{00000000-0005-0000-0000-00008D2C0000}"/>
    <cellStyle name="Moneda 8 9" xfId="2700" xr:uid="{00000000-0005-0000-0000-00008E2C0000}"/>
    <cellStyle name="Moneda 8 9 2" xfId="2701" xr:uid="{00000000-0005-0000-0000-00008F2C0000}"/>
    <cellStyle name="Moneda 9" xfId="2702" xr:uid="{00000000-0005-0000-0000-0000902C0000}"/>
    <cellStyle name="Moneda 9 10" xfId="2703" xr:uid="{00000000-0005-0000-0000-0000912C0000}"/>
    <cellStyle name="Moneda 9 11" xfId="2704" xr:uid="{00000000-0005-0000-0000-0000922C0000}"/>
    <cellStyle name="Moneda 9 2" xfId="2705" xr:uid="{00000000-0005-0000-0000-0000932C0000}"/>
    <cellStyle name="Moneda 9 2 2" xfId="2706" xr:uid="{00000000-0005-0000-0000-0000942C0000}"/>
    <cellStyle name="Moneda 9 2 2 2" xfId="2707" xr:uid="{00000000-0005-0000-0000-0000952C0000}"/>
    <cellStyle name="Moneda 9 2 2 2 2" xfId="2708" xr:uid="{00000000-0005-0000-0000-0000962C0000}"/>
    <cellStyle name="Moneda 9 2 2 2 2 2" xfId="2709" xr:uid="{00000000-0005-0000-0000-0000972C0000}"/>
    <cellStyle name="Moneda 9 2 2 2 3" xfId="2710" xr:uid="{00000000-0005-0000-0000-0000982C0000}"/>
    <cellStyle name="Moneda 9 2 2 2 3 2" xfId="2711" xr:uid="{00000000-0005-0000-0000-0000992C0000}"/>
    <cellStyle name="Moneda 9 2 2 2 4" xfId="2712" xr:uid="{00000000-0005-0000-0000-00009A2C0000}"/>
    <cellStyle name="Moneda 9 2 2 2 4 2" xfId="2713" xr:uid="{00000000-0005-0000-0000-00009B2C0000}"/>
    <cellStyle name="Moneda 9 2 2 2 5" xfId="2714" xr:uid="{00000000-0005-0000-0000-00009C2C0000}"/>
    <cellStyle name="Moneda 9 2 2 3" xfId="2715" xr:uid="{00000000-0005-0000-0000-00009D2C0000}"/>
    <cellStyle name="Moneda 9 2 2 3 2" xfId="2716" xr:uid="{00000000-0005-0000-0000-00009E2C0000}"/>
    <cellStyle name="Moneda 9 2 2 4" xfId="2717" xr:uid="{00000000-0005-0000-0000-00009F2C0000}"/>
    <cellStyle name="Moneda 9 2 2 4 2" xfId="2718" xr:uid="{00000000-0005-0000-0000-0000A02C0000}"/>
    <cellStyle name="Moneda 9 2 2 5" xfId="2719" xr:uid="{00000000-0005-0000-0000-0000A12C0000}"/>
    <cellStyle name="Moneda 9 2 2 5 2" xfId="2720" xr:uid="{00000000-0005-0000-0000-0000A22C0000}"/>
    <cellStyle name="Moneda 9 2 2 6" xfId="2721" xr:uid="{00000000-0005-0000-0000-0000A32C0000}"/>
    <cellStyle name="Moneda 9 2 3" xfId="2722" xr:uid="{00000000-0005-0000-0000-0000A42C0000}"/>
    <cellStyle name="Moneda 9 2 3 2" xfId="2723" xr:uid="{00000000-0005-0000-0000-0000A52C0000}"/>
    <cellStyle name="Moneda 9 2 3 2 2" xfId="2724" xr:uid="{00000000-0005-0000-0000-0000A62C0000}"/>
    <cellStyle name="Moneda 9 2 3 3" xfId="2725" xr:uid="{00000000-0005-0000-0000-0000A72C0000}"/>
    <cellStyle name="Moneda 9 2 3 3 2" xfId="2726" xr:uid="{00000000-0005-0000-0000-0000A82C0000}"/>
    <cellStyle name="Moneda 9 2 3 4" xfId="2727" xr:uid="{00000000-0005-0000-0000-0000A92C0000}"/>
    <cellStyle name="Moneda 9 2 3 4 2" xfId="2728" xr:uid="{00000000-0005-0000-0000-0000AA2C0000}"/>
    <cellStyle name="Moneda 9 2 3 5" xfId="2729" xr:uid="{00000000-0005-0000-0000-0000AB2C0000}"/>
    <cellStyle name="Moneda 9 2 4" xfId="2730" xr:uid="{00000000-0005-0000-0000-0000AC2C0000}"/>
    <cellStyle name="Moneda 9 2 4 2" xfId="2731" xr:uid="{00000000-0005-0000-0000-0000AD2C0000}"/>
    <cellStyle name="Moneda 9 2 5" xfId="2732" xr:uid="{00000000-0005-0000-0000-0000AE2C0000}"/>
    <cellStyle name="Moneda 9 2 5 2" xfId="2733" xr:uid="{00000000-0005-0000-0000-0000AF2C0000}"/>
    <cellStyle name="Moneda 9 2 6" xfId="2734" xr:uid="{00000000-0005-0000-0000-0000B02C0000}"/>
    <cellStyle name="Moneda 9 2 6 2" xfId="2735" xr:uid="{00000000-0005-0000-0000-0000B12C0000}"/>
    <cellStyle name="Moneda 9 2 7" xfId="2736" xr:uid="{00000000-0005-0000-0000-0000B22C0000}"/>
    <cellStyle name="Moneda 9 2 8" xfId="2737" xr:uid="{00000000-0005-0000-0000-0000B32C0000}"/>
    <cellStyle name="Moneda 9 3" xfId="2738" xr:uid="{00000000-0005-0000-0000-0000B42C0000}"/>
    <cellStyle name="Moneda 9 3 2" xfId="2739" xr:uid="{00000000-0005-0000-0000-0000B52C0000}"/>
    <cellStyle name="Moneda 9 3 2 2" xfId="2740" xr:uid="{00000000-0005-0000-0000-0000B62C0000}"/>
    <cellStyle name="Moneda 9 3 2 2 2" xfId="2741" xr:uid="{00000000-0005-0000-0000-0000B72C0000}"/>
    <cellStyle name="Moneda 9 3 2 2 2 2" xfId="2742" xr:uid="{00000000-0005-0000-0000-0000B82C0000}"/>
    <cellStyle name="Moneda 9 3 2 2 3" xfId="2743" xr:uid="{00000000-0005-0000-0000-0000B92C0000}"/>
    <cellStyle name="Moneda 9 3 2 2 3 2" xfId="2744" xr:uid="{00000000-0005-0000-0000-0000BA2C0000}"/>
    <cellStyle name="Moneda 9 3 2 2 4" xfId="2745" xr:uid="{00000000-0005-0000-0000-0000BB2C0000}"/>
    <cellStyle name="Moneda 9 3 2 2 4 2" xfId="2746" xr:uid="{00000000-0005-0000-0000-0000BC2C0000}"/>
    <cellStyle name="Moneda 9 3 2 2 5" xfId="2747" xr:uid="{00000000-0005-0000-0000-0000BD2C0000}"/>
    <cellStyle name="Moneda 9 3 2 3" xfId="2748" xr:uid="{00000000-0005-0000-0000-0000BE2C0000}"/>
    <cellStyle name="Moneda 9 3 2 3 2" xfId="2749" xr:uid="{00000000-0005-0000-0000-0000BF2C0000}"/>
    <cellStyle name="Moneda 9 3 2 4" xfId="2750" xr:uid="{00000000-0005-0000-0000-0000C02C0000}"/>
    <cellStyle name="Moneda 9 3 2 4 2" xfId="2751" xr:uid="{00000000-0005-0000-0000-0000C12C0000}"/>
    <cellStyle name="Moneda 9 3 2 5" xfId="2752" xr:uid="{00000000-0005-0000-0000-0000C22C0000}"/>
    <cellStyle name="Moneda 9 3 2 5 2" xfId="2753" xr:uid="{00000000-0005-0000-0000-0000C32C0000}"/>
    <cellStyle name="Moneda 9 3 2 6" xfId="2754" xr:uid="{00000000-0005-0000-0000-0000C42C0000}"/>
    <cellStyle name="Moneda 9 3 3" xfId="2755" xr:uid="{00000000-0005-0000-0000-0000C52C0000}"/>
    <cellStyle name="Moneda 9 3 3 2" xfId="2756" xr:uid="{00000000-0005-0000-0000-0000C62C0000}"/>
    <cellStyle name="Moneda 9 3 3 2 2" xfId="2757" xr:uid="{00000000-0005-0000-0000-0000C72C0000}"/>
    <cellStyle name="Moneda 9 3 3 3" xfId="2758" xr:uid="{00000000-0005-0000-0000-0000C82C0000}"/>
    <cellStyle name="Moneda 9 3 3 3 2" xfId="2759" xr:uid="{00000000-0005-0000-0000-0000C92C0000}"/>
    <cellStyle name="Moneda 9 3 3 4" xfId="2760" xr:uid="{00000000-0005-0000-0000-0000CA2C0000}"/>
    <cellStyle name="Moneda 9 3 3 4 2" xfId="2761" xr:uid="{00000000-0005-0000-0000-0000CB2C0000}"/>
    <cellStyle name="Moneda 9 3 3 5" xfId="2762" xr:uid="{00000000-0005-0000-0000-0000CC2C0000}"/>
    <cellStyle name="Moneda 9 3 4" xfId="2763" xr:uid="{00000000-0005-0000-0000-0000CD2C0000}"/>
    <cellStyle name="Moneda 9 3 4 2" xfId="2764" xr:uid="{00000000-0005-0000-0000-0000CE2C0000}"/>
    <cellStyle name="Moneda 9 3 5" xfId="2765" xr:uid="{00000000-0005-0000-0000-0000CF2C0000}"/>
    <cellStyle name="Moneda 9 3 5 2" xfId="2766" xr:uid="{00000000-0005-0000-0000-0000D02C0000}"/>
    <cellStyle name="Moneda 9 3 6" xfId="2767" xr:uid="{00000000-0005-0000-0000-0000D12C0000}"/>
    <cellStyle name="Moneda 9 3 6 2" xfId="2768" xr:uid="{00000000-0005-0000-0000-0000D22C0000}"/>
    <cellStyle name="Moneda 9 3 7" xfId="2769" xr:uid="{00000000-0005-0000-0000-0000D32C0000}"/>
    <cellStyle name="Moneda 9 4" xfId="2770" xr:uid="{00000000-0005-0000-0000-0000D42C0000}"/>
    <cellStyle name="Moneda 9 4 2" xfId="2771" xr:uid="{00000000-0005-0000-0000-0000D52C0000}"/>
    <cellStyle name="Moneda 9 4 2 2" xfId="2772" xr:uid="{00000000-0005-0000-0000-0000D62C0000}"/>
    <cellStyle name="Moneda 9 4 2 2 2" xfId="2773" xr:uid="{00000000-0005-0000-0000-0000D72C0000}"/>
    <cellStyle name="Moneda 9 4 2 2 2 2" xfId="2774" xr:uid="{00000000-0005-0000-0000-0000D82C0000}"/>
    <cellStyle name="Moneda 9 4 2 2 3" xfId="2775" xr:uid="{00000000-0005-0000-0000-0000D92C0000}"/>
    <cellStyle name="Moneda 9 4 2 2 3 2" xfId="2776" xr:uid="{00000000-0005-0000-0000-0000DA2C0000}"/>
    <cellStyle name="Moneda 9 4 2 2 4" xfId="2777" xr:uid="{00000000-0005-0000-0000-0000DB2C0000}"/>
    <cellStyle name="Moneda 9 4 2 2 4 2" xfId="2778" xr:uid="{00000000-0005-0000-0000-0000DC2C0000}"/>
    <cellStyle name="Moneda 9 4 2 2 5" xfId="2779" xr:uid="{00000000-0005-0000-0000-0000DD2C0000}"/>
    <cellStyle name="Moneda 9 4 2 3" xfId="2780" xr:uid="{00000000-0005-0000-0000-0000DE2C0000}"/>
    <cellStyle name="Moneda 9 4 2 3 2" xfId="2781" xr:uid="{00000000-0005-0000-0000-0000DF2C0000}"/>
    <cellStyle name="Moneda 9 4 2 4" xfId="2782" xr:uid="{00000000-0005-0000-0000-0000E02C0000}"/>
    <cellStyle name="Moneda 9 4 2 4 2" xfId="2783" xr:uid="{00000000-0005-0000-0000-0000E12C0000}"/>
    <cellStyle name="Moneda 9 4 2 5" xfId="2784" xr:uid="{00000000-0005-0000-0000-0000E22C0000}"/>
    <cellStyle name="Moneda 9 4 2 5 2" xfId="2785" xr:uid="{00000000-0005-0000-0000-0000E32C0000}"/>
    <cellStyle name="Moneda 9 4 2 6" xfId="2786" xr:uid="{00000000-0005-0000-0000-0000E42C0000}"/>
    <cellStyle name="Moneda 9 4 3" xfId="2787" xr:uid="{00000000-0005-0000-0000-0000E52C0000}"/>
    <cellStyle name="Moneda 9 4 3 2" xfId="2788" xr:uid="{00000000-0005-0000-0000-0000E62C0000}"/>
    <cellStyle name="Moneda 9 4 3 2 2" xfId="2789" xr:uid="{00000000-0005-0000-0000-0000E72C0000}"/>
    <cellStyle name="Moneda 9 4 3 3" xfId="2790" xr:uid="{00000000-0005-0000-0000-0000E82C0000}"/>
    <cellStyle name="Moneda 9 4 3 3 2" xfId="2791" xr:uid="{00000000-0005-0000-0000-0000E92C0000}"/>
    <cellStyle name="Moneda 9 4 3 4" xfId="2792" xr:uid="{00000000-0005-0000-0000-0000EA2C0000}"/>
    <cellStyle name="Moneda 9 4 3 4 2" xfId="2793" xr:uid="{00000000-0005-0000-0000-0000EB2C0000}"/>
    <cellStyle name="Moneda 9 4 3 5" xfId="2794" xr:uid="{00000000-0005-0000-0000-0000EC2C0000}"/>
    <cellStyle name="Moneda 9 4 4" xfId="2795" xr:uid="{00000000-0005-0000-0000-0000ED2C0000}"/>
    <cellStyle name="Moneda 9 4 4 2" xfId="2796" xr:uid="{00000000-0005-0000-0000-0000EE2C0000}"/>
    <cellStyle name="Moneda 9 4 5" xfId="2797" xr:uid="{00000000-0005-0000-0000-0000EF2C0000}"/>
    <cellStyle name="Moneda 9 4 5 2" xfId="2798" xr:uid="{00000000-0005-0000-0000-0000F02C0000}"/>
    <cellStyle name="Moneda 9 4 6" xfId="2799" xr:uid="{00000000-0005-0000-0000-0000F12C0000}"/>
    <cellStyle name="Moneda 9 4 6 2" xfId="2800" xr:uid="{00000000-0005-0000-0000-0000F22C0000}"/>
    <cellStyle name="Moneda 9 4 7" xfId="2801" xr:uid="{00000000-0005-0000-0000-0000F32C0000}"/>
    <cellStyle name="Moneda 9 5" xfId="2802" xr:uid="{00000000-0005-0000-0000-0000F42C0000}"/>
    <cellStyle name="Moneda 9 5 2" xfId="2803" xr:uid="{00000000-0005-0000-0000-0000F52C0000}"/>
    <cellStyle name="Moneda 9 5 2 2" xfId="2804" xr:uid="{00000000-0005-0000-0000-0000F62C0000}"/>
    <cellStyle name="Moneda 9 5 2 2 2" xfId="2805" xr:uid="{00000000-0005-0000-0000-0000F72C0000}"/>
    <cellStyle name="Moneda 9 5 2 3" xfId="2806" xr:uid="{00000000-0005-0000-0000-0000F82C0000}"/>
    <cellStyle name="Moneda 9 5 2 3 2" xfId="2807" xr:uid="{00000000-0005-0000-0000-0000F92C0000}"/>
    <cellStyle name="Moneda 9 5 2 4" xfId="2808" xr:uid="{00000000-0005-0000-0000-0000FA2C0000}"/>
    <cellStyle name="Moneda 9 5 2 4 2" xfId="2809" xr:uid="{00000000-0005-0000-0000-0000FB2C0000}"/>
    <cellStyle name="Moneda 9 5 2 5" xfId="2810" xr:uid="{00000000-0005-0000-0000-0000FC2C0000}"/>
    <cellStyle name="Moneda 9 5 3" xfId="2811" xr:uid="{00000000-0005-0000-0000-0000FD2C0000}"/>
    <cellStyle name="Moneda 9 5 3 2" xfId="2812" xr:uid="{00000000-0005-0000-0000-0000FE2C0000}"/>
    <cellStyle name="Moneda 9 5 4" xfId="2813" xr:uid="{00000000-0005-0000-0000-0000FF2C0000}"/>
    <cellStyle name="Moneda 9 5 4 2" xfId="2814" xr:uid="{00000000-0005-0000-0000-0000002D0000}"/>
    <cellStyle name="Moneda 9 5 5" xfId="2815" xr:uid="{00000000-0005-0000-0000-0000012D0000}"/>
    <cellStyle name="Moneda 9 5 5 2" xfId="2816" xr:uid="{00000000-0005-0000-0000-0000022D0000}"/>
    <cellStyle name="Moneda 9 5 6" xfId="2817" xr:uid="{00000000-0005-0000-0000-0000032D0000}"/>
    <cellStyle name="Moneda 9 6" xfId="2818" xr:uid="{00000000-0005-0000-0000-0000042D0000}"/>
    <cellStyle name="Moneda 9 6 2" xfId="2819" xr:uid="{00000000-0005-0000-0000-0000052D0000}"/>
    <cellStyle name="Moneda 9 6 2 2" xfId="2820" xr:uid="{00000000-0005-0000-0000-0000062D0000}"/>
    <cellStyle name="Moneda 9 6 3" xfId="2821" xr:uid="{00000000-0005-0000-0000-0000072D0000}"/>
    <cellStyle name="Moneda 9 6 3 2" xfId="2822" xr:uid="{00000000-0005-0000-0000-0000082D0000}"/>
    <cellStyle name="Moneda 9 6 4" xfId="2823" xr:uid="{00000000-0005-0000-0000-0000092D0000}"/>
    <cellStyle name="Moneda 9 6 4 2" xfId="2824" xr:uid="{00000000-0005-0000-0000-00000A2D0000}"/>
    <cellStyle name="Moneda 9 6 5" xfId="2825" xr:uid="{00000000-0005-0000-0000-00000B2D0000}"/>
    <cellStyle name="Moneda 9 7" xfId="2826" xr:uid="{00000000-0005-0000-0000-00000C2D0000}"/>
    <cellStyle name="Moneda 9 7 2" xfId="2827" xr:uid="{00000000-0005-0000-0000-00000D2D0000}"/>
    <cellStyle name="Moneda 9 8" xfId="2828" xr:uid="{00000000-0005-0000-0000-00000E2D0000}"/>
    <cellStyle name="Moneda 9 8 2" xfId="2829" xr:uid="{00000000-0005-0000-0000-00000F2D0000}"/>
    <cellStyle name="Moneda 9 9" xfId="2830" xr:uid="{00000000-0005-0000-0000-0000102D0000}"/>
    <cellStyle name="Moneda 9 9 2" xfId="2831" xr:uid="{00000000-0005-0000-0000-0000112D0000}"/>
    <cellStyle name="Neutral 2" xfId="2832" xr:uid="{00000000-0005-0000-0000-0000122D0000}"/>
    <cellStyle name="Normal" xfId="0" builtinId="0"/>
    <cellStyle name="Normal 2" xfId="16" xr:uid="{00000000-0005-0000-0000-0000142D0000}"/>
    <cellStyle name="Normal 2 10" xfId="17" xr:uid="{00000000-0005-0000-0000-0000152D0000}"/>
    <cellStyle name="Normal 2 2" xfId="2833" xr:uid="{00000000-0005-0000-0000-0000162D0000}"/>
    <cellStyle name="Normal 2 2 2" xfId="2834" xr:uid="{00000000-0005-0000-0000-0000172D0000}"/>
    <cellStyle name="Normal 2 3" xfId="2835" xr:uid="{00000000-0005-0000-0000-0000182D0000}"/>
    <cellStyle name="Normal 2 3 2" xfId="2836" xr:uid="{00000000-0005-0000-0000-0000192D0000}"/>
    <cellStyle name="Normal 2 4" xfId="2837" xr:uid="{00000000-0005-0000-0000-00001A2D0000}"/>
    <cellStyle name="Normal 3" xfId="18" xr:uid="{00000000-0005-0000-0000-00001B2D0000}"/>
    <cellStyle name="Normal 3 2" xfId="19" xr:uid="{00000000-0005-0000-0000-00001C2D0000}"/>
    <cellStyle name="Normal 3 2 2" xfId="2838" xr:uid="{00000000-0005-0000-0000-00001D2D0000}"/>
    <cellStyle name="Normal 3 2 2 2" xfId="2839" xr:uid="{00000000-0005-0000-0000-00001E2D0000}"/>
    <cellStyle name="Normal 3 2 3" xfId="2840" xr:uid="{00000000-0005-0000-0000-00001F2D0000}"/>
    <cellStyle name="Normal 3 3" xfId="2841" xr:uid="{00000000-0005-0000-0000-0000202D0000}"/>
    <cellStyle name="Normal 3 4" xfId="2842" xr:uid="{00000000-0005-0000-0000-0000212D0000}"/>
    <cellStyle name="Normal 3 5" xfId="2843" xr:uid="{00000000-0005-0000-0000-0000222D0000}"/>
    <cellStyle name="Normal 3_CADENA DE VALOR" xfId="27" xr:uid="{00000000-0005-0000-0000-0000232D0000}"/>
    <cellStyle name="Normal 4" xfId="2844" xr:uid="{00000000-0005-0000-0000-0000242D0000}"/>
    <cellStyle name="Normal 4 2" xfId="20" xr:uid="{00000000-0005-0000-0000-0000252D0000}"/>
    <cellStyle name="Normal 5" xfId="2845" xr:uid="{00000000-0005-0000-0000-0000262D0000}"/>
    <cellStyle name="Normal 6 2" xfId="2846" xr:uid="{00000000-0005-0000-0000-0000272D0000}"/>
    <cellStyle name="Normal_CADENA DE VALOR" xfId="2866" xr:uid="{00000000-0005-0000-0000-0000282D0000}"/>
    <cellStyle name="Numeric" xfId="2847" xr:uid="{00000000-0005-0000-0000-0000292D0000}"/>
    <cellStyle name="NumericWithBorder" xfId="2848" xr:uid="{00000000-0005-0000-0000-00002A2D0000}"/>
    <cellStyle name="NumericWithBorder 2" xfId="2849" xr:uid="{00000000-0005-0000-0000-00002B2D0000}"/>
    <cellStyle name="NumericWithBorder 2 2" xfId="2850" xr:uid="{00000000-0005-0000-0000-00002C2D0000}"/>
    <cellStyle name="NumericWithBorder 2 3" xfId="2851" xr:uid="{00000000-0005-0000-0000-00002D2D0000}"/>
    <cellStyle name="NumericWithBorder 2 4" xfId="2852" xr:uid="{00000000-0005-0000-0000-00002E2D0000}"/>
    <cellStyle name="NumericWithBorder 3" xfId="2853" xr:uid="{00000000-0005-0000-0000-00002F2D0000}"/>
    <cellStyle name="NumericWithBorder 4" xfId="2854" xr:uid="{00000000-0005-0000-0000-0000302D0000}"/>
    <cellStyle name="NumericWithBorder 5" xfId="2855" xr:uid="{00000000-0005-0000-0000-0000312D0000}"/>
    <cellStyle name="Percent" xfId="2856" xr:uid="{00000000-0005-0000-0000-0000322D0000}"/>
    <cellStyle name="Percent 2" xfId="2857" xr:uid="{00000000-0005-0000-0000-0000332D0000}"/>
    <cellStyle name="Percent 2 2" xfId="2858" xr:uid="{00000000-0005-0000-0000-0000342D0000}"/>
    <cellStyle name="Porcentaje" xfId="21" builtinId="5"/>
    <cellStyle name="Porcentaje 2" xfId="24" xr:uid="{00000000-0005-0000-0000-0000362D0000}"/>
    <cellStyle name="Porcentaje 2 2" xfId="2859" xr:uid="{00000000-0005-0000-0000-0000372D0000}"/>
    <cellStyle name="Porcentaje 3" xfId="25" xr:uid="{00000000-0005-0000-0000-0000382D0000}"/>
    <cellStyle name="Porcentaje 3 2" xfId="2860" xr:uid="{00000000-0005-0000-0000-0000392D0000}"/>
    <cellStyle name="Porcentaje 4" xfId="26" xr:uid="{00000000-0005-0000-0000-00003A2D0000}"/>
    <cellStyle name="Porcentaje 5" xfId="2915" xr:uid="{00000000-0005-0000-0000-00003B2D0000}"/>
    <cellStyle name="Porcentaje 5 2" xfId="2921" xr:uid="{00000000-0005-0000-0000-00003C2D0000}"/>
    <cellStyle name="Porcentual 2" xfId="22" xr:uid="{00000000-0005-0000-0000-00003D2D0000}"/>
    <cellStyle name="Porcentual 2 2" xfId="23" xr:uid="{00000000-0005-0000-0000-00003E2D0000}"/>
    <cellStyle name="Porcentual 2 2 2" xfId="2861" xr:uid="{00000000-0005-0000-0000-00003F2D0000}"/>
    <cellStyle name="Porcentual 2 3" xfId="2862" xr:uid="{00000000-0005-0000-0000-0000402D0000}"/>
    <cellStyle name="Porcentual 2 3 2" xfId="2863" xr:uid="{00000000-0005-0000-0000-0000412D0000}"/>
    <cellStyle name="Porcentual 3" xfId="2864" xr:uid="{00000000-0005-0000-0000-0000422D0000}"/>
  </cellStyles>
  <dxfs count="0"/>
  <tableStyles count="0" defaultTableStyle="TableStyleMedium9" defaultPivotStyle="PivotStyleLight16"/>
  <colors>
    <mruColors>
      <color rgb="FF00FFFF"/>
      <color rgb="FF00FF00"/>
      <color rgb="FF0066FF"/>
      <color rgb="FF75DBFF"/>
      <color rgb="FFFFCCCC"/>
      <color rgb="FF99CC00"/>
      <color rgb="FF7BB800"/>
      <color rgb="FF669900"/>
      <color rgb="FFD2D7CB"/>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4</xdr:col>
      <xdr:colOff>372966</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437635</xdr:colOff>
      <xdr:row>0</xdr:row>
      <xdr:rowOff>360218</xdr:rowOff>
    </xdr:from>
    <xdr:to>
      <xdr:col>4</xdr:col>
      <xdr:colOff>565277</xdr:colOff>
      <xdr:row>2</xdr:row>
      <xdr:rowOff>124691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7635" y="360218"/>
          <a:ext cx="4633783" cy="8714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116162</xdr:rowOff>
    </xdr:from>
    <xdr:to>
      <xdr:col>2</xdr:col>
      <xdr:colOff>1248369</xdr:colOff>
      <xdr:row>2</xdr:row>
      <xdr:rowOff>505008</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2"/>
          <a:ext cx="3201259" cy="13956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527939</xdr:colOff>
      <xdr:row>2</xdr:row>
      <xdr:rowOff>113008</xdr:rowOff>
    </xdr:to>
    <xdr:pic>
      <xdr:nvPicPr>
        <xdr:cNvPr id="2" name="Imagen 1">
          <a:extLst>
            <a:ext uri="{FF2B5EF4-FFF2-40B4-BE49-F238E27FC236}">
              <a16:creationId xmlns:a16="http://schemas.microsoft.com/office/drawing/2014/main" id="{52F33571-AA5F-2B1A-C3FD-2ECCC661532C}"/>
            </a:ext>
          </a:extLst>
        </xdr:cNvPr>
        <xdr:cNvPicPr>
          <a:picLocks noChangeAspect="1"/>
        </xdr:cNvPicPr>
      </xdr:nvPicPr>
      <xdr:blipFill>
        <a:blip xmlns:r="http://schemas.openxmlformats.org/officeDocument/2006/relationships" r:embed="rId1"/>
        <a:stretch>
          <a:fillRect/>
        </a:stretch>
      </xdr:blipFill>
      <xdr:spPr>
        <a:xfrm>
          <a:off x="0" y="1"/>
          <a:ext cx="2470042" cy="82334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51547</xdr:colOff>
      <xdr:row>0</xdr:row>
      <xdr:rowOff>0</xdr:rowOff>
    </xdr:from>
    <xdr:to>
      <xdr:col>1</xdr:col>
      <xdr:colOff>1080247</xdr:colOff>
      <xdr:row>1</xdr:row>
      <xdr:rowOff>322169</xdr:rowOff>
    </xdr:to>
    <xdr:pic>
      <xdr:nvPicPr>
        <xdr:cNvPr id="2" name="Imagen 1">
          <a:extLst>
            <a:ext uri="{FF2B5EF4-FFF2-40B4-BE49-F238E27FC236}">
              <a16:creationId xmlns:a16="http://schemas.microsoft.com/office/drawing/2014/main" id="{0459CA54-B07A-4102-8105-AB65D5144AEF}"/>
            </a:ext>
          </a:extLst>
        </xdr:cNvPr>
        <xdr:cNvPicPr>
          <a:picLocks noChangeAspect="1"/>
        </xdr:cNvPicPr>
      </xdr:nvPicPr>
      <xdr:blipFill>
        <a:blip xmlns:r="http://schemas.openxmlformats.org/officeDocument/2006/relationships" r:embed="rId1"/>
        <a:stretch>
          <a:fillRect/>
        </a:stretch>
      </xdr:blipFill>
      <xdr:spPr>
        <a:xfrm>
          <a:off x="51547" y="0"/>
          <a:ext cx="2121274" cy="7143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nino/Documents/SDA-2020/PA/NCSA/PA%20NCSA%2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tabSelected="1" view="pageBreakPreview" topLeftCell="A8" zoomScale="57" zoomScaleNormal="70" zoomScaleSheetLayoutView="57" zoomScalePageLayoutView="60" workbookViewId="0">
      <selection activeCell="D14" sqref="D14"/>
    </sheetView>
  </sheetViews>
  <sheetFormatPr baseColWidth="10" defaultColWidth="10.85546875" defaultRowHeight="15" x14ac:dyDescent="0.25"/>
  <cols>
    <col min="1" max="1" width="9.5703125" customWidth="1"/>
    <col min="2" max="2" width="9.7109375" customWidth="1"/>
    <col min="3" max="3" width="8.85546875" customWidth="1"/>
    <col min="4" max="4" width="35.140625" customWidth="1"/>
    <col min="5" max="5" width="7.42578125" customWidth="1"/>
    <col min="6" max="6" width="33.7109375" customWidth="1"/>
    <col min="7" max="7" width="17.42578125" customWidth="1"/>
    <col min="8" max="8" width="15.140625" customWidth="1"/>
    <col min="9" max="9" width="16.28515625" style="13" customWidth="1"/>
    <col min="10" max="10" width="19.7109375" style="13" hidden="1" customWidth="1"/>
    <col min="11" max="23" width="10.7109375" style="13" hidden="1" customWidth="1"/>
    <col min="24" max="24" width="14.85546875" style="13" hidden="1" customWidth="1"/>
    <col min="25" max="25" width="15" style="13" hidden="1" customWidth="1"/>
    <col min="26" max="26" width="17.28515625" style="13" hidden="1" customWidth="1"/>
    <col min="27" max="27" width="17" style="13" hidden="1" customWidth="1"/>
    <col min="28" max="28" width="20.42578125" style="13" customWidth="1"/>
    <col min="29" max="29" width="17.7109375" style="13" customWidth="1"/>
    <col min="30" max="30" width="15.7109375" style="13" hidden="1" customWidth="1"/>
    <col min="31" max="32" width="10.7109375" style="13" hidden="1" customWidth="1"/>
    <col min="33" max="33" width="11.85546875" style="13" hidden="1" customWidth="1"/>
    <col min="34" max="38" width="10.7109375" style="13" hidden="1" customWidth="1"/>
    <col min="39" max="39" width="11.5703125" style="13" hidden="1" customWidth="1"/>
    <col min="40" max="49" width="10.7109375" style="13" hidden="1" customWidth="1"/>
    <col min="50" max="50" width="12.5703125" style="13" hidden="1" customWidth="1"/>
    <col min="51" max="54" width="10.7109375" style="13" hidden="1" customWidth="1"/>
    <col min="55" max="55" width="16" style="13" hidden="1" customWidth="1"/>
    <col min="56" max="56" width="17" style="13" hidden="1" customWidth="1"/>
    <col min="57" max="57" width="15" style="13" hidden="1" customWidth="1"/>
    <col min="58" max="58" width="19.7109375" style="13" customWidth="1"/>
    <col min="59" max="59" width="18.28515625" style="13" customWidth="1"/>
    <col min="60" max="60" width="18.7109375" style="13" hidden="1" customWidth="1"/>
    <col min="61" max="73" width="10.7109375" style="13" hidden="1" customWidth="1"/>
    <col min="74" max="74" width="10.42578125" style="13" hidden="1" customWidth="1"/>
    <col min="75" max="83" width="10.7109375" style="13" hidden="1" customWidth="1"/>
    <col min="84" max="84" width="12.28515625" style="13" hidden="1" customWidth="1"/>
    <col min="85" max="85" width="15" style="13" hidden="1" customWidth="1"/>
    <col min="86" max="86" width="14.7109375" style="13" hidden="1" customWidth="1"/>
    <col min="87" max="87" width="15.42578125" style="13" hidden="1" customWidth="1"/>
    <col min="88" max="88" width="21.28515625" style="13" customWidth="1"/>
    <col min="89" max="89" width="24" style="13" customWidth="1"/>
    <col min="90" max="90" width="18.7109375" style="13" customWidth="1"/>
    <col min="91" max="91" width="14.5703125" style="13" customWidth="1"/>
    <col min="92" max="113" width="10.7109375" style="13" customWidth="1"/>
    <col min="114" max="114" width="13" style="13" customWidth="1"/>
    <col min="115" max="115" width="15" style="13" customWidth="1"/>
    <col min="116" max="116" width="14.7109375" style="13" customWidth="1"/>
    <col min="117" max="117" width="15.42578125" style="13" customWidth="1"/>
    <col min="118" max="118" width="15" style="13" customWidth="1"/>
    <col min="119" max="119" width="15.42578125" style="13" customWidth="1"/>
    <col min="120" max="120" width="21.140625" style="13" customWidth="1"/>
    <col min="121" max="129" width="10.7109375" style="13" hidden="1" customWidth="1"/>
    <col min="130" max="149" width="15.42578125" style="13" hidden="1" customWidth="1"/>
    <col min="150" max="150" width="18.28515625" customWidth="1"/>
    <col min="151" max="151" width="20.85546875" customWidth="1"/>
    <col min="152" max="152" width="17" customWidth="1"/>
    <col min="153" max="153" width="21.42578125" customWidth="1"/>
    <col min="154" max="154" width="18.42578125" customWidth="1"/>
    <col min="155" max="155" width="96.28515625" customWidth="1"/>
    <col min="156" max="156" width="26.85546875" customWidth="1"/>
    <col min="157" max="157" width="24.7109375" customWidth="1"/>
    <col min="158" max="158" width="44.5703125" customWidth="1"/>
    <col min="159" max="159" width="61.5703125"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8" customFormat="1" ht="37.5" x14ac:dyDescent="0.5">
      <c r="A2" s="540"/>
      <c r="B2" s="541"/>
      <c r="C2" s="541"/>
      <c r="D2" s="541"/>
      <c r="E2" s="541"/>
      <c r="F2" s="542"/>
      <c r="G2" s="549" t="s">
        <v>39</v>
      </c>
      <c r="H2" s="549"/>
      <c r="I2" s="549"/>
      <c r="J2" s="549"/>
      <c r="K2" s="549"/>
      <c r="L2" s="549"/>
      <c r="M2" s="549"/>
      <c r="N2" s="549"/>
      <c r="O2" s="549"/>
      <c r="P2" s="549"/>
      <c r="Q2" s="549"/>
      <c r="R2" s="549"/>
      <c r="S2" s="549"/>
      <c r="T2" s="549"/>
      <c r="U2" s="549"/>
      <c r="V2" s="549"/>
      <c r="W2" s="549"/>
      <c r="X2" s="549"/>
      <c r="Y2" s="549"/>
      <c r="Z2" s="549"/>
      <c r="AA2" s="549"/>
      <c r="AB2" s="549"/>
      <c r="AC2" s="549"/>
      <c r="AD2" s="549"/>
      <c r="AE2" s="549"/>
      <c r="AF2" s="549"/>
      <c r="AG2" s="549"/>
      <c r="AH2" s="549"/>
      <c r="AI2" s="549"/>
      <c r="AJ2" s="549"/>
      <c r="AK2" s="549"/>
      <c r="AL2" s="549"/>
      <c r="AM2" s="549"/>
      <c r="AN2" s="549"/>
      <c r="AO2" s="549"/>
      <c r="AP2" s="549"/>
      <c r="AQ2" s="549"/>
      <c r="AR2" s="549"/>
      <c r="AS2" s="549"/>
      <c r="AT2" s="549"/>
      <c r="AU2" s="549"/>
      <c r="AV2" s="549"/>
      <c r="AW2" s="549"/>
      <c r="AX2" s="549"/>
      <c r="AY2" s="549"/>
      <c r="AZ2" s="549"/>
      <c r="BA2" s="549"/>
      <c r="BB2" s="549"/>
      <c r="BC2" s="549"/>
      <c r="BD2" s="549"/>
      <c r="BE2" s="549"/>
      <c r="BF2" s="549"/>
      <c r="BG2" s="549"/>
      <c r="BH2" s="549"/>
      <c r="BI2" s="549"/>
      <c r="BJ2" s="549"/>
      <c r="BK2" s="549"/>
      <c r="BL2" s="549"/>
      <c r="BM2" s="549"/>
      <c r="BN2" s="549"/>
      <c r="BO2" s="549"/>
      <c r="BP2" s="549"/>
      <c r="BQ2" s="549"/>
      <c r="BR2" s="549"/>
      <c r="BS2" s="549"/>
      <c r="BT2" s="549"/>
      <c r="BU2" s="549"/>
      <c r="BV2" s="549"/>
      <c r="BW2" s="549"/>
      <c r="BX2" s="549"/>
      <c r="BY2" s="549"/>
      <c r="BZ2" s="549"/>
      <c r="CA2" s="549"/>
      <c r="CB2" s="549"/>
      <c r="CC2" s="549"/>
      <c r="CD2" s="549"/>
      <c r="CE2" s="549"/>
      <c r="CF2" s="549"/>
      <c r="CG2" s="549"/>
      <c r="CH2" s="549"/>
      <c r="CI2" s="549"/>
      <c r="CJ2" s="549"/>
      <c r="CK2" s="549"/>
      <c r="CL2" s="549"/>
      <c r="CM2" s="549"/>
      <c r="CN2" s="549"/>
      <c r="CO2" s="549"/>
      <c r="CP2" s="549"/>
      <c r="CQ2" s="549"/>
      <c r="CR2" s="549"/>
      <c r="CS2" s="549"/>
      <c r="CT2" s="549"/>
      <c r="CU2" s="549"/>
      <c r="CV2" s="549"/>
      <c r="CW2" s="549"/>
      <c r="CX2" s="549"/>
      <c r="CY2" s="549"/>
      <c r="CZ2" s="549"/>
      <c r="DA2" s="549"/>
      <c r="DB2" s="549"/>
      <c r="DC2" s="549"/>
      <c r="DD2" s="549"/>
      <c r="DE2" s="549"/>
      <c r="DF2" s="549"/>
      <c r="DG2" s="549"/>
      <c r="DH2" s="549"/>
      <c r="DI2" s="549"/>
      <c r="DJ2" s="549"/>
      <c r="DK2" s="549"/>
      <c r="DL2" s="549"/>
      <c r="DM2" s="549"/>
      <c r="DN2" s="549"/>
      <c r="DO2" s="549"/>
      <c r="DP2" s="549"/>
      <c r="DQ2" s="549"/>
      <c r="DR2" s="549"/>
      <c r="DS2" s="549"/>
      <c r="DT2" s="549"/>
      <c r="DU2" s="549"/>
      <c r="DV2" s="549"/>
      <c r="DW2" s="549"/>
      <c r="DX2" s="549"/>
      <c r="DY2" s="549"/>
      <c r="DZ2" s="549"/>
      <c r="EA2" s="549"/>
      <c r="EB2" s="549"/>
      <c r="EC2" s="549"/>
      <c r="ED2" s="549"/>
      <c r="EE2" s="549"/>
      <c r="EF2" s="549"/>
      <c r="EG2" s="549"/>
      <c r="EH2" s="549"/>
      <c r="EI2" s="549"/>
      <c r="EJ2" s="549"/>
      <c r="EK2" s="549"/>
      <c r="EL2" s="549"/>
      <c r="EM2" s="549"/>
      <c r="EN2" s="549"/>
      <c r="EO2" s="549"/>
      <c r="EP2" s="549"/>
      <c r="EQ2" s="549"/>
      <c r="ER2" s="549"/>
      <c r="ES2" s="549"/>
      <c r="ET2" s="549"/>
      <c r="EU2" s="549"/>
      <c r="EV2" s="549"/>
      <c r="EW2" s="549"/>
      <c r="EX2" s="549"/>
      <c r="EY2" s="549"/>
      <c r="EZ2" s="549"/>
      <c r="FA2" s="549"/>
      <c r="FB2" s="549"/>
      <c r="FC2" s="550"/>
    </row>
    <row r="3" spans="1:159" s="18" customFormat="1" ht="60" customHeight="1" thickBot="1" x14ac:dyDescent="0.65">
      <c r="A3" s="543"/>
      <c r="B3" s="544"/>
      <c r="C3" s="544"/>
      <c r="D3" s="544"/>
      <c r="E3" s="544"/>
      <c r="F3" s="545"/>
      <c r="G3" s="551" t="s">
        <v>271</v>
      </c>
      <c r="H3" s="551"/>
      <c r="I3" s="551"/>
      <c r="J3" s="551"/>
      <c r="K3" s="551"/>
      <c r="L3" s="551"/>
      <c r="M3" s="551"/>
      <c r="N3" s="551"/>
      <c r="O3" s="551"/>
      <c r="P3" s="551"/>
      <c r="Q3" s="551"/>
      <c r="R3" s="551"/>
      <c r="S3" s="551"/>
      <c r="T3" s="551"/>
      <c r="U3" s="551"/>
      <c r="V3" s="551"/>
      <c r="W3" s="551"/>
      <c r="X3" s="551"/>
      <c r="Y3" s="551"/>
      <c r="Z3" s="551"/>
      <c r="AA3" s="551"/>
      <c r="AB3" s="551"/>
      <c r="AC3" s="551"/>
      <c r="AD3" s="551"/>
      <c r="AE3" s="551"/>
      <c r="AF3" s="551"/>
      <c r="AG3" s="551"/>
      <c r="AH3" s="551"/>
      <c r="AI3" s="551"/>
      <c r="AJ3" s="551"/>
      <c r="AK3" s="551"/>
      <c r="AL3" s="551"/>
      <c r="AM3" s="551"/>
      <c r="AN3" s="551"/>
      <c r="AO3" s="551"/>
      <c r="AP3" s="551"/>
      <c r="AQ3" s="551"/>
      <c r="AR3" s="551"/>
      <c r="AS3" s="551"/>
      <c r="AT3" s="551"/>
      <c r="AU3" s="551"/>
      <c r="AV3" s="551"/>
      <c r="AW3" s="551"/>
      <c r="AX3" s="551"/>
      <c r="AY3" s="551"/>
      <c r="AZ3" s="551"/>
      <c r="BA3" s="551"/>
      <c r="BB3" s="551"/>
      <c r="BC3" s="551"/>
      <c r="BD3" s="551"/>
      <c r="BE3" s="551"/>
      <c r="BF3" s="551"/>
      <c r="BG3" s="551"/>
      <c r="BH3" s="551"/>
      <c r="BI3" s="551"/>
      <c r="BJ3" s="551"/>
      <c r="BK3" s="551"/>
      <c r="BL3" s="551"/>
      <c r="BM3" s="551"/>
      <c r="BN3" s="551"/>
      <c r="BO3" s="551"/>
      <c r="BP3" s="551"/>
      <c r="BQ3" s="551"/>
      <c r="BR3" s="551"/>
      <c r="BS3" s="551"/>
      <c r="BT3" s="551"/>
      <c r="BU3" s="551"/>
      <c r="BV3" s="551"/>
      <c r="BW3" s="551"/>
      <c r="BX3" s="551"/>
      <c r="BY3" s="551"/>
      <c r="BZ3" s="551"/>
      <c r="CA3" s="551"/>
      <c r="CB3" s="551"/>
      <c r="CC3" s="551"/>
      <c r="CD3" s="551"/>
      <c r="CE3" s="551"/>
      <c r="CF3" s="551"/>
      <c r="CG3" s="551"/>
      <c r="CH3" s="551"/>
      <c r="CI3" s="551"/>
      <c r="CJ3" s="551"/>
      <c r="CK3" s="551"/>
      <c r="CL3" s="551"/>
      <c r="CM3" s="551"/>
      <c r="CN3" s="551"/>
      <c r="CO3" s="551"/>
      <c r="CP3" s="551"/>
      <c r="CQ3" s="551"/>
      <c r="CR3" s="551"/>
      <c r="CS3" s="551"/>
      <c r="CT3" s="551"/>
      <c r="CU3" s="551"/>
      <c r="CV3" s="551"/>
      <c r="CW3" s="551"/>
      <c r="CX3" s="551"/>
      <c r="CY3" s="551"/>
      <c r="CZ3" s="551"/>
      <c r="DA3" s="551"/>
      <c r="DB3" s="551"/>
      <c r="DC3" s="551"/>
      <c r="DD3" s="551"/>
      <c r="DE3" s="551"/>
      <c r="DF3" s="551"/>
      <c r="DG3" s="551"/>
      <c r="DH3" s="551"/>
      <c r="DI3" s="551"/>
      <c r="DJ3" s="551"/>
      <c r="DK3" s="551"/>
      <c r="DL3" s="551"/>
      <c r="DM3" s="551"/>
      <c r="DN3" s="551"/>
      <c r="DO3" s="551"/>
      <c r="DP3" s="551"/>
      <c r="DQ3" s="551"/>
      <c r="DR3" s="551"/>
      <c r="DS3" s="551"/>
      <c r="DT3" s="551"/>
      <c r="DU3" s="551"/>
      <c r="DV3" s="551"/>
      <c r="DW3" s="551"/>
      <c r="DX3" s="551"/>
      <c r="DY3" s="551"/>
      <c r="DZ3" s="551"/>
      <c r="EA3" s="551"/>
      <c r="EB3" s="551"/>
      <c r="EC3" s="551"/>
      <c r="ED3" s="551"/>
      <c r="EE3" s="551"/>
      <c r="EF3" s="551"/>
      <c r="EG3" s="551"/>
      <c r="EH3" s="551"/>
      <c r="EI3" s="551"/>
      <c r="EJ3" s="551"/>
      <c r="EK3" s="551"/>
      <c r="EL3" s="551"/>
      <c r="EM3" s="551"/>
      <c r="EN3" s="551"/>
      <c r="EO3" s="551"/>
      <c r="EP3" s="551"/>
      <c r="EQ3" s="551"/>
      <c r="ER3" s="551"/>
      <c r="ES3" s="551"/>
      <c r="ET3" s="551"/>
      <c r="EU3" s="551"/>
      <c r="EV3" s="551"/>
      <c r="EW3" s="551"/>
      <c r="EX3" s="551"/>
      <c r="EY3" s="551"/>
      <c r="EZ3" s="551"/>
      <c r="FA3" s="551"/>
      <c r="FB3" s="551"/>
      <c r="FC3" s="551"/>
    </row>
    <row r="4" spans="1:159" s="17" customFormat="1" ht="27" thickBot="1" x14ac:dyDescent="0.45">
      <c r="A4" s="546"/>
      <c r="B4" s="547"/>
      <c r="C4" s="547"/>
      <c r="D4" s="547"/>
      <c r="E4" s="547"/>
      <c r="F4" s="548"/>
      <c r="G4" s="552" t="s">
        <v>48</v>
      </c>
      <c r="H4" s="552"/>
      <c r="I4" s="552"/>
      <c r="J4" s="552"/>
      <c r="K4" s="552"/>
      <c r="L4" s="552"/>
      <c r="M4" s="552"/>
      <c r="N4" s="552"/>
      <c r="O4" s="552"/>
      <c r="P4" s="552"/>
      <c r="Q4" s="552"/>
      <c r="R4" s="552"/>
      <c r="S4" s="552"/>
      <c r="T4" s="552"/>
      <c r="U4" s="552"/>
      <c r="V4" s="552"/>
      <c r="W4" s="552"/>
      <c r="X4" s="552"/>
      <c r="Y4" s="552"/>
      <c r="Z4" s="552"/>
      <c r="AA4" s="552"/>
      <c r="AB4" s="552"/>
      <c r="AC4" s="552"/>
      <c r="AD4" s="552"/>
      <c r="AE4" s="552"/>
      <c r="AF4" s="552"/>
      <c r="AG4" s="552"/>
      <c r="AH4" s="552"/>
      <c r="AI4" s="552"/>
      <c r="AJ4" s="552"/>
      <c r="AK4" s="552"/>
      <c r="AL4" s="552"/>
      <c r="AM4" s="552"/>
      <c r="AN4" s="552"/>
      <c r="AO4" s="552"/>
      <c r="AP4" s="552"/>
      <c r="AQ4" s="552"/>
      <c r="AR4" s="552"/>
      <c r="AS4" s="552"/>
      <c r="AT4" s="552"/>
      <c r="AU4" s="552"/>
      <c r="AV4" s="552"/>
      <c r="AW4" s="552"/>
      <c r="AX4" s="552"/>
      <c r="AY4" s="552"/>
      <c r="AZ4" s="552"/>
      <c r="BA4" s="552"/>
      <c r="BB4" s="552"/>
      <c r="BC4" s="552"/>
      <c r="BD4" s="552"/>
      <c r="BE4" s="552"/>
      <c r="BF4" s="552"/>
      <c r="BG4" s="552"/>
      <c r="BH4" s="552"/>
      <c r="BI4" s="552"/>
      <c r="BJ4" s="552"/>
      <c r="BK4" s="552"/>
      <c r="BL4" s="552"/>
      <c r="BM4" s="552"/>
      <c r="BN4" s="552"/>
      <c r="BO4" s="552"/>
      <c r="BP4" s="552"/>
      <c r="BQ4" s="552"/>
      <c r="BR4" s="552"/>
      <c r="BS4" s="552"/>
      <c r="BT4" s="552"/>
      <c r="BU4" s="552"/>
      <c r="BV4" s="552"/>
      <c r="BW4" s="552"/>
      <c r="BX4" s="552"/>
      <c r="BY4" s="552"/>
      <c r="BZ4" s="552"/>
      <c r="CA4" s="552"/>
      <c r="CB4" s="552"/>
      <c r="CC4" s="552"/>
      <c r="CD4" s="552"/>
      <c r="CE4" s="552"/>
      <c r="CF4" s="552"/>
      <c r="CG4" s="552"/>
      <c r="CH4" s="552"/>
      <c r="CI4" s="552"/>
      <c r="CJ4" s="552"/>
      <c r="CK4" s="552"/>
      <c r="CL4" s="552"/>
      <c r="CM4" s="552"/>
      <c r="CN4" s="552"/>
      <c r="CO4" s="552"/>
      <c r="CP4" s="552"/>
      <c r="CQ4" s="552"/>
      <c r="CR4" s="552"/>
      <c r="CS4" s="552"/>
      <c r="CT4" s="552"/>
      <c r="CU4" s="552"/>
      <c r="CV4" s="552"/>
      <c r="CW4" s="552"/>
      <c r="CX4" s="552"/>
      <c r="CY4" s="552"/>
      <c r="CZ4" s="552"/>
      <c r="DA4" s="552"/>
      <c r="DB4" s="552"/>
      <c r="DC4" s="552"/>
      <c r="DD4" s="552"/>
      <c r="DE4" s="552"/>
      <c r="DF4" s="552"/>
      <c r="DG4" s="552"/>
      <c r="DH4" s="552"/>
      <c r="DI4" s="552"/>
      <c r="DJ4" s="552"/>
      <c r="DK4" s="552"/>
      <c r="DL4" s="552"/>
      <c r="DM4" s="552"/>
      <c r="DN4" s="552"/>
      <c r="DO4" s="552"/>
      <c r="DP4" s="552"/>
      <c r="DQ4" s="552"/>
      <c r="DR4" s="552"/>
      <c r="DS4" s="552"/>
      <c r="DT4" s="552"/>
      <c r="DU4" s="552"/>
      <c r="DV4" s="552"/>
      <c r="DW4" s="552"/>
      <c r="DX4" s="552"/>
      <c r="DY4" s="552"/>
      <c r="DZ4" s="552"/>
      <c r="EA4" s="552"/>
      <c r="EB4" s="552"/>
      <c r="EC4" s="552"/>
      <c r="ED4" s="552"/>
      <c r="EE4" s="552"/>
      <c r="EF4" s="552"/>
      <c r="EG4" s="552"/>
      <c r="EH4" s="552"/>
      <c r="EI4" s="552"/>
      <c r="EJ4" s="552"/>
      <c r="EK4" s="552"/>
      <c r="EL4" s="552"/>
      <c r="EM4" s="552"/>
      <c r="EN4" s="552"/>
      <c r="EO4" s="552"/>
      <c r="EP4" s="552"/>
      <c r="EQ4" s="552"/>
      <c r="ER4" s="552"/>
      <c r="ES4" s="552"/>
      <c r="ET4" s="553" t="s">
        <v>254</v>
      </c>
      <c r="EU4" s="554"/>
      <c r="EV4" s="554"/>
      <c r="EW4" s="554"/>
      <c r="EX4" s="554"/>
      <c r="EY4" s="554"/>
      <c r="EZ4" s="554"/>
      <c r="FA4" s="554"/>
      <c r="FB4" s="554"/>
      <c r="FC4" s="555"/>
    </row>
    <row r="5" spans="1:159" ht="40.5" customHeight="1" thickBot="1" x14ac:dyDescent="0.3">
      <c r="A5" s="529" t="s">
        <v>0</v>
      </c>
      <c r="B5" s="530"/>
      <c r="C5" s="530"/>
      <c r="D5" s="530"/>
      <c r="E5" s="530"/>
      <c r="F5" s="530"/>
      <c r="G5" s="556" t="s">
        <v>282</v>
      </c>
      <c r="H5" s="557"/>
      <c r="I5" s="557"/>
      <c r="J5" s="557"/>
      <c r="K5" s="557"/>
      <c r="L5" s="557"/>
      <c r="M5" s="557"/>
      <c r="N5" s="557"/>
      <c r="O5" s="557"/>
      <c r="P5" s="557"/>
      <c r="Q5" s="557"/>
      <c r="R5" s="557"/>
      <c r="S5" s="557"/>
      <c r="T5" s="557"/>
      <c r="U5" s="557"/>
      <c r="V5" s="557"/>
      <c r="W5" s="557"/>
      <c r="X5" s="557"/>
      <c r="Y5" s="557"/>
      <c r="Z5" s="557"/>
      <c r="AA5" s="557"/>
      <c r="AB5" s="557"/>
      <c r="AC5" s="557"/>
      <c r="AD5" s="557"/>
      <c r="AE5" s="557"/>
      <c r="AF5" s="557"/>
      <c r="AG5" s="557"/>
      <c r="AH5" s="557"/>
      <c r="AI5" s="557"/>
      <c r="AJ5" s="557"/>
      <c r="AK5" s="557"/>
      <c r="AL5" s="557"/>
      <c r="AM5" s="557"/>
      <c r="AN5" s="557"/>
      <c r="AO5" s="557"/>
      <c r="AP5" s="557"/>
      <c r="AQ5" s="557"/>
      <c r="AR5" s="557"/>
      <c r="AS5" s="557"/>
      <c r="AT5" s="557"/>
      <c r="AU5" s="557"/>
      <c r="AV5" s="557"/>
      <c r="AW5" s="557"/>
      <c r="AX5" s="557"/>
      <c r="AY5" s="557"/>
      <c r="AZ5" s="557"/>
      <c r="BA5" s="557"/>
      <c r="BB5" s="557"/>
      <c r="BC5" s="557"/>
      <c r="BD5" s="557"/>
      <c r="BE5" s="557"/>
      <c r="BF5" s="557"/>
      <c r="BG5" s="557"/>
      <c r="BH5" s="557"/>
      <c r="BI5" s="557"/>
      <c r="BJ5" s="557"/>
      <c r="BK5" s="557"/>
      <c r="BL5" s="557"/>
      <c r="BM5" s="557"/>
      <c r="BN5" s="557"/>
      <c r="BO5" s="557"/>
      <c r="BP5" s="557"/>
      <c r="BQ5" s="557"/>
      <c r="BR5" s="557"/>
      <c r="BS5" s="557"/>
      <c r="BT5" s="557"/>
      <c r="BU5" s="557"/>
      <c r="BV5" s="557"/>
      <c r="BW5" s="557"/>
      <c r="BX5" s="557"/>
      <c r="BY5" s="557"/>
      <c r="BZ5" s="557"/>
      <c r="CA5" s="557"/>
      <c r="CB5" s="557"/>
      <c r="CC5" s="557"/>
      <c r="CD5" s="557"/>
      <c r="CE5" s="557"/>
      <c r="CF5" s="557"/>
      <c r="CG5" s="557"/>
      <c r="CH5" s="557"/>
      <c r="CI5" s="557"/>
      <c r="CJ5" s="557"/>
      <c r="CK5" s="557"/>
      <c r="CL5" s="557"/>
      <c r="CM5" s="557"/>
      <c r="CN5" s="557"/>
      <c r="CO5" s="557"/>
      <c r="CP5" s="557"/>
      <c r="CQ5" s="557"/>
      <c r="CR5" s="557"/>
      <c r="CS5" s="557"/>
      <c r="CT5" s="557"/>
      <c r="CU5" s="557"/>
      <c r="CV5" s="557"/>
      <c r="CW5" s="557"/>
      <c r="CX5" s="557"/>
      <c r="CY5" s="557"/>
      <c r="CZ5" s="557"/>
      <c r="DA5" s="557"/>
      <c r="DB5" s="557"/>
      <c r="DC5" s="557"/>
      <c r="DD5" s="557"/>
      <c r="DE5" s="557"/>
      <c r="DF5" s="557"/>
      <c r="DG5" s="557"/>
      <c r="DH5" s="557"/>
      <c r="DI5" s="557"/>
      <c r="DJ5" s="557"/>
      <c r="DK5" s="557"/>
      <c r="DL5" s="557"/>
      <c r="DM5" s="557"/>
      <c r="DN5" s="557"/>
      <c r="DO5" s="557"/>
      <c r="DP5" s="557"/>
      <c r="DQ5" s="557"/>
      <c r="DR5" s="557"/>
      <c r="DS5" s="557"/>
      <c r="DT5" s="557"/>
      <c r="DU5" s="557"/>
      <c r="DV5" s="557"/>
      <c r="DW5" s="557"/>
      <c r="DX5" s="557"/>
      <c r="DY5" s="557"/>
      <c r="DZ5" s="557"/>
      <c r="EA5" s="557"/>
      <c r="EB5" s="557"/>
      <c r="EC5" s="557"/>
      <c r="ED5" s="557"/>
      <c r="EE5" s="557"/>
      <c r="EF5" s="557"/>
      <c r="EG5" s="557"/>
      <c r="EH5" s="557"/>
      <c r="EI5" s="557"/>
      <c r="EJ5" s="557"/>
      <c r="EK5" s="557"/>
      <c r="EL5" s="557"/>
      <c r="EM5" s="557"/>
      <c r="EN5" s="557"/>
      <c r="EO5" s="557"/>
      <c r="EP5" s="557"/>
      <c r="EQ5" s="557"/>
      <c r="ER5" s="557"/>
      <c r="ES5" s="557"/>
      <c r="ET5" s="557"/>
      <c r="EU5" s="557"/>
      <c r="EV5" s="557"/>
      <c r="EW5" s="557"/>
      <c r="EX5" s="557"/>
      <c r="EY5" s="557"/>
      <c r="EZ5" s="557"/>
      <c r="FA5" s="557"/>
      <c r="FB5" s="557"/>
      <c r="FC5" s="557"/>
    </row>
    <row r="6" spans="1:159" ht="33" customHeight="1" thickBot="1" x14ac:dyDescent="0.3">
      <c r="A6" s="529" t="s">
        <v>2</v>
      </c>
      <c r="B6" s="530"/>
      <c r="C6" s="530"/>
      <c r="D6" s="530"/>
      <c r="E6" s="530"/>
      <c r="F6" s="530"/>
      <c r="G6" s="556" t="s">
        <v>283</v>
      </c>
      <c r="H6" s="557"/>
      <c r="I6" s="557"/>
      <c r="J6" s="557"/>
      <c r="K6" s="557"/>
      <c r="L6" s="557"/>
      <c r="M6" s="557"/>
      <c r="N6" s="557"/>
      <c r="O6" s="557"/>
      <c r="P6" s="557"/>
      <c r="Q6" s="557"/>
      <c r="R6" s="557"/>
      <c r="S6" s="557"/>
      <c r="T6" s="557"/>
      <c r="U6" s="557"/>
      <c r="V6" s="557"/>
      <c r="W6" s="557"/>
      <c r="X6" s="557"/>
      <c r="Y6" s="557"/>
      <c r="Z6" s="557"/>
      <c r="AA6" s="557"/>
      <c r="AB6" s="557"/>
      <c r="AC6" s="557"/>
      <c r="AD6" s="557"/>
      <c r="AE6" s="557"/>
      <c r="AF6" s="557"/>
      <c r="AG6" s="557"/>
      <c r="AH6" s="557"/>
      <c r="AI6" s="557"/>
      <c r="AJ6" s="557"/>
      <c r="AK6" s="557"/>
      <c r="AL6" s="557"/>
      <c r="AM6" s="557"/>
      <c r="AN6" s="557"/>
      <c r="AO6" s="557"/>
      <c r="AP6" s="557"/>
      <c r="AQ6" s="557"/>
      <c r="AR6" s="557"/>
      <c r="AS6" s="557"/>
      <c r="AT6" s="557"/>
      <c r="AU6" s="557"/>
      <c r="AV6" s="557"/>
      <c r="AW6" s="557"/>
      <c r="AX6" s="557"/>
      <c r="AY6" s="557"/>
      <c r="AZ6" s="557"/>
      <c r="BA6" s="557"/>
      <c r="BB6" s="557"/>
      <c r="BC6" s="557"/>
      <c r="BD6" s="557"/>
      <c r="BE6" s="557"/>
      <c r="BF6" s="557"/>
      <c r="BG6" s="557"/>
      <c r="BH6" s="557"/>
      <c r="BI6" s="557"/>
      <c r="BJ6" s="557"/>
      <c r="BK6" s="557"/>
      <c r="BL6" s="557"/>
      <c r="BM6" s="557"/>
      <c r="BN6" s="557"/>
      <c r="BO6" s="557"/>
      <c r="BP6" s="557"/>
      <c r="BQ6" s="557"/>
      <c r="BR6" s="557"/>
      <c r="BS6" s="557"/>
      <c r="BT6" s="557"/>
      <c r="BU6" s="557"/>
      <c r="BV6" s="557"/>
      <c r="BW6" s="557"/>
      <c r="BX6" s="557"/>
      <c r="BY6" s="557"/>
      <c r="BZ6" s="557"/>
      <c r="CA6" s="557"/>
      <c r="CB6" s="557"/>
      <c r="CC6" s="557"/>
      <c r="CD6" s="557"/>
      <c r="CE6" s="557"/>
      <c r="CF6" s="557"/>
      <c r="CG6" s="557"/>
      <c r="CH6" s="557"/>
      <c r="CI6" s="557"/>
      <c r="CJ6" s="557"/>
      <c r="CK6" s="557"/>
      <c r="CL6" s="557"/>
      <c r="CM6" s="557"/>
      <c r="CN6" s="557"/>
      <c r="CO6" s="557"/>
      <c r="CP6" s="557"/>
      <c r="CQ6" s="557"/>
      <c r="CR6" s="557"/>
      <c r="CS6" s="557"/>
      <c r="CT6" s="557"/>
      <c r="CU6" s="557"/>
      <c r="CV6" s="557"/>
      <c r="CW6" s="557"/>
      <c r="CX6" s="557"/>
      <c r="CY6" s="557"/>
      <c r="CZ6" s="557"/>
      <c r="DA6" s="557"/>
      <c r="DB6" s="557"/>
      <c r="DC6" s="557"/>
      <c r="DD6" s="557"/>
      <c r="DE6" s="557"/>
      <c r="DF6" s="557"/>
      <c r="DG6" s="557"/>
      <c r="DH6" s="557"/>
      <c r="DI6" s="557"/>
      <c r="DJ6" s="557"/>
      <c r="DK6" s="557"/>
      <c r="DL6" s="557"/>
      <c r="DM6" s="557"/>
      <c r="DN6" s="557"/>
      <c r="DO6" s="557"/>
      <c r="DP6" s="557"/>
      <c r="DQ6" s="557"/>
      <c r="DR6" s="557"/>
      <c r="DS6" s="557"/>
      <c r="DT6" s="557"/>
      <c r="DU6" s="557"/>
      <c r="DV6" s="557"/>
      <c r="DW6" s="557"/>
      <c r="DX6" s="557"/>
      <c r="DY6" s="557"/>
      <c r="DZ6" s="557"/>
      <c r="EA6" s="557"/>
      <c r="EB6" s="557"/>
      <c r="EC6" s="557"/>
      <c r="ED6" s="557"/>
      <c r="EE6" s="557"/>
      <c r="EF6" s="557"/>
      <c r="EG6" s="557"/>
      <c r="EH6" s="557"/>
      <c r="EI6" s="557"/>
      <c r="EJ6" s="557"/>
      <c r="EK6" s="557"/>
      <c r="EL6" s="557"/>
      <c r="EM6" s="557"/>
      <c r="EN6" s="557"/>
      <c r="EO6" s="557"/>
      <c r="EP6" s="557"/>
      <c r="EQ6" s="557"/>
      <c r="ER6" s="557"/>
      <c r="ES6" s="557"/>
      <c r="ET6" s="557"/>
      <c r="EU6" s="557"/>
      <c r="EV6" s="557"/>
      <c r="EW6" s="557"/>
      <c r="EX6" s="557"/>
      <c r="EY6" s="557"/>
      <c r="EZ6" s="557"/>
      <c r="FA6" s="557"/>
      <c r="FB6" s="557"/>
      <c r="FC6" s="557"/>
    </row>
    <row r="7" spans="1:159" ht="28.5" customHeight="1" thickBot="1" x14ac:dyDescent="0.3">
      <c r="A7" s="529" t="s">
        <v>56</v>
      </c>
      <c r="B7" s="530"/>
      <c r="C7" s="530"/>
      <c r="D7" s="530"/>
      <c r="E7" s="530"/>
      <c r="F7" s="530"/>
      <c r="G7" s="556" t="s">
        <v>335</v>
      </c>
      <c r="H7" s="557"/>
      <c r="I7" s="557"/>
      <c r="J7" s="557"/>
      <c r="K7" s="557"/>
      <c r="L7" s="557"/>
      <c r="M7" s="557"/>
      <c r="N7" s="557"/>
      <c r="O7" s="557"/>
      <c r="P7" s="557"/>
      <c r="Q7" s="557"/>
      <c r="R7" s="557"/>
      <c r="S7" s="557"/>
      <c r="T7" s="557"/>
      <c r="U7" s="557"/>
      <c r="V7" s="557"/>
      <c r="W7" s="557"/>
      <c r="X7" s="557"/>
      <c r="Y7" s="557"/>
      <c r="Z7" s="557"/>
      <c r="AA7" s="557"/>
      <c r="AB7" s="557"/>
      <c r="AC7" s="557"/>
      <c r="AD7" s="557"/>
      <c r="AE7" s="557"/>
      <c r="AF7" s="557"/>
      <c r="AG7" s="557"/>
      <c r="AH7" s="557"/>
      <c r="AI7" s="557"/>
      <c r="AJ7" s="557"/>
      <c r="AK7" s="557"/>
      <c r="AL7" s="557"/>
      <c r="AM7" s="557"/>
      <c r="AN7" s="557"/>
      <c r="AO7" s="557"/>
      <c r="AP7" s="557"/>
      <c r="AQ7" s="557"/>
      <c r="AR7" s="557"/>
      <c r="AS7" s="557"/>
      <c r="AT7" s="557"/>
      <c r="AU7" s="557"/>
      <c r="AV7" s="557"/>
      <c r="AW7" s="557"/>
      <c r="AX7" s="557"/>
      <c r="AY7" s="557"/>
      <c r="AZ7" s="557"/>
      <c r="BA7" s="557"/>
      <c r="BB7" s="557"/>
      <c r="BC7" s="557"/>
      <c r="BD7" s="557"/>
      <c r="BE7" s="557"/>
      <c r="BF7" s="557"/>
      <c r="BG7" s="557"/>
      <c r="BH7" s="557"/>
      <c r="BI7" s="557"/>
      <c r="BJ7" s="557"/>
      <c r="BK7" s="557"/>
      <c r="BL7" s="557"/>
      <c r="BM7" s="557"/>
      <c r="BN7" s="557"/>
      <c r="BO7" s="557"/>
      <c r="BP7" s="557"/>
      <c r="BQ7" s="557"/>
      <c r="BR7" s="557"/>
      <c r="BS7" s="557"/>
      <c r="BT7" s="557"/>
      <c r="BU7" s="557"/>
      <c r="BV7" s="557"/>
      <c r="BW7" s="557"/>
      <c r="BX7" s="557"/>
      <c r="BY7" s="557"/>
      <c r="BZ7" s="557"/>
      <c r="CA7" s="557"/>
      <c r="CB7" s="557"/>
      <c r="CC7" s="557"/>
      <c r="CD7" s="557"/>
      <c r="CE7" s="557"/>
      <c r="CF7" s="557"/>
      <c r="CG7" s="557"/>
      <c r="CH7" s="557"/>
      <c r="CI7" s="557"/>
      <c r="CJ7" s="557"/>
      <c r="CK7" s="557"/>
      <c r="CL7" s="557"/>
      <c r="CM7" s="557"/>
      <c r="CN7" s="557"/>
      <c r="CO7" s="557"/>
      <c r="CP7" s="557"/>
      <c r="CQ7" s="557"/>
      <c r="CR7" s="557"/>
      <c r="CS7" s="557"/>
      <c r="CT7" s="557"/>
      <c r="CU7" s="557"/>
      <c r="CV7" s="557"/>
      <c r="CW7" s="557"/>
      <c r="CX7" s="557"/>
      <c r="CY7" s="557"/>
      <c r="CZ7" s="557"/>
      <c r="DA7" s="557"/>
      <c r="DB7" s="557"/>
      <c r="DC7" s="557"/>
      <c r="DD7" s="557"/>
      <c r="DE7" s="557"/>
      <c r="DF7" s="557"/>
      <c r="DG7" s="557"/>
      <c r="DH7" s="557"/>
      <c r="DI7" s="557"/>
      <c r="DJ7" s="557"/>
      <c r="DK7" s="557"/>
      <c r="DL7" s="557"/>
      <c r="DM7" s="557"/>
      <c r="DN7" s="557"/>
      <c r="DO7" s="557"/>
      <c r="DP7" s="557"/>
      <c r="DQ7" s="557"/>
      <c r="DR7" s="557"/>
      <c r="DS7" s="557"/>
      <c r="DT7" s="557"/>
      <c r="DU7" s="557"/>
      <c r="DV7" s="557"/>
      <c r="DW7" s="557"/>
      <c r="DX7" s="557"/>
      <c r="DY7" s="557"/>
      <c r="DZ7" s="557"/>
      <c r="EA7" s="557"/>
      <c r="EB7" s="557"/>
      <c r="EC7" s="557"/>
      <c r="ED7" s="557"/>
      <c r="EE7" s="557"/>
      <c r="EF7" s="557"/>
      <c r="EG7" s="557"/>
      <c r="EH7" s="557"/>
      <c r="EI7" s="557"/>
      <c r="EJ7" s="557"/>
      <c r="EK7" s="557"/>
      <c r="EL7" s="557"/>
      <c r="EM7" s="557"/>
      <c r="EN7" s="557"/>
      <c r="EO7" s="557"/>
      <c r="EP7" s="557"/>
      <c r="EQ7" s="557"/>
      <c r="ER7" s="557"/>
      <c r="ES7" s="557"/>
      <c r="ET7" s="557"/>
      <c r="EU7" s="557"/>
      <c r="EV7" s="557"/>
      <c r="EW7" s="557"/>
      <c r="EX7" s="557"/>
      <c r="EY7" s="557"/>
      <c r="EZ7" s="557"/>
      <c r="FA7" s="557"/>
      <c r="FB7" s="557"/>
      <c r="FC7" s="557"/>
    </row>
    <row r="8" spans="1:159" ht="36" customHeight="1" thickBot="1" x14ac:dyDescent="0.3">
      <c r="A8" s="529" t="s">
        <v>1</v>
      </c>
      <c r="B8" s="530"/>
      <c r="C8" s="530"/>
      <c r="D8" s="530"/>
      <c r="E8" s="530"/>
      <c r="F8" s="530"/>
      <c r="G8" s="558" t="s">
        <v>336</v>
      </c>
      <c r="H8" s="559"/>
      <c r="I8" s="559"/>
      <c r="J8" s="559"/>
      <c r="K8" s="559"/>
      <c r="L8" s="559"/>
      <c r="M8" s="559"/>
      <c r="N8" s="559"/>
      <c r="O8" s="559"/>
      <c r="P8" s="559"/>
      <c r="Q8" s="559"/>
      <c r="R8" s="559"/>
      <c r="S8" s="559"/>
      <c r="T8" s="559"/>
      <c r="U8" s="559"/>
      <c r="V8" s="559"/>
      <c r="W8" s="559"/>
      <c r="X8" s="559"/>
      <c r="Y8" s="559"/>
      <c r="Z8" s="559"/>
      <c r="AA8" s="559"/>
      <c r="AB8" s="559"/>
      <c r="AC8" s="559"/>
      <c r="AD8" s="559"/>
      <c r="AE8" s="559"/>
      <c r="AF8" s="559"/>
      <c r="AG8" s="559"/>
      <c r="AH8" s="559"/>
      <c r="AI8" s="559"/>
      <c r="AJ8" s="559"/>
      <c r="AK8" s="559"/>
      <c r="AL8" s="559"/>
      <c r="AM8" s="559"/>
      <c r="AN8" s="559"/>
      <c r="AO8" s="559"/>
      <c r="AP8" s="559"/>
      <c r="AQ8" s="559"/>
      <c r="AR8" s="559"/>
      <c r="AS8" s="559"/>
      <c r="AT8" s="559"/>
      <c r="AU8" s="559"/>
      <c r="AV8" s="559"/>
      <c r="AW8" s="559"/>
      <c r="AX8" s="559"/>
      <c r="AY8" s="559"/>
      <c r="AZ8" s="559"/>
      <c r="BA8" s="559"/>
      <c r="BB8" s="559"/>
      <c r="BC8" s="559"/>
      <c r="BD8" s="559"/>
      <c r="BE8" s="559"/>
      <c r="BF8" s="559"/>
      <c r="BG8" s="559"/>
      <c r="BH8" s="559"/>
      <c r="BI8" s="559"/>
      <c r="BJ8" s="559"/>
      <c r="BK8" s="559"/>
      <c r="BL8" s="559"/>
      <c r="BM8" s="559"/>
      <c r="BN8" s="559"/>
      <c r="BO8" s="559"/>
      <c r="BP8" s="559"/>
      <c r="BQ8" s="559"/>
      <c r="BR8" s="559"/>
      <c r="BS8" s="559"/>
      <c r="BT8" s="559"/>
      <c r="BU8" s="559"/>
      <c r="BV8" s="559"/>
      <c r="BW8" s="559"/>
      <c r="BX8" s="559"/>
      <c r="BY8" s="559"/>
      <c r="BZ8" s="559"/>
      <c r="CA8" s="559"/>
      <c r="CB8" s="559"/>
      <c r="CC8" s="559"/>
      <c r="CD8" s="559"/>
      <c r="CE8" s="559"/>
      <c r="CF8" s="559"/>
      <c r="CG8" s="559"/>
      <c r="CH8" s="559"/>
      <c r="CI8" s="559"/>
      <c r="CJ8" s="559"/>
      <c r="CK8" s="559"/>
      <c r="CL8" s="559"/>
      <c r="CM8" s="559"/>
      <c r="CN8" s="559"/>
      <c r="CO8" s="559"/>
      <c r="CP8" s="559"/>
      <c r="CQ8" s="559"/>
      <c r="CR8" s="559"/>
      <c r="CS8" s="559"/>
      <c r="CT8" s="559"/>
      <c r="CU8" s="559"/>
      <c r="CV8" s="559"/>
      <c r="CW8" s="559"/>
      <c r="CX8" s="559"/>
      <c r="CY8" s="559"/>
      <c r="CZ8" s="559"/>
      <c r="DA8" s="559"/>
      <c r="DB8" s="559"/>
      <c r="DC8" s="559"/>
      <c r="DD8" s="559"/>
      <c r="DE8" s="559"/>
      <c r="DF8" s="559"/>
      <c r="DG8" s="559"/>
      <c r="DH8" s="559"/>
      <c r="DI8" s="559"/>
      <c r="DJ8" s="559"/>
      <c r="DK8" s="559"/>
      <c r="DL8" s="559"/>
      <c r="DM8" s="559"/>
      <c r="DN8" s="559"/>
      <c r="DO8" s="559"/>
      <c r="DP8" s="559"/>
      <c r="DQ8" s="559"/>
      <c r="DR8" s="559"/>
      <c r="DS8" s="559"/>
      <c r="DT8" s="559"/>
      <c r="DU8" s="559"/>
      <c r="DV8" s="559"/>
      <c r="DW8" s="559"/>
      <c r="DX8" s="559"/>
      <c r="DY8" s="559"/>
      <c r="DZ8" s="559"/>
      <c r="EA8" s="559"/>
      <c r="EB8" s="559"/>
      <c r="EC8" s="559"/>
      <c r="ED8" s="559"/>
      <c r="EE8" s="559"/>
      <c r="EF8" s="559"/>
      <c r="EG8" s="559"/>
      <c r="EH8" s="559"/>
      <c r="EI8" s="559"/>
      <c r="EJ8" s="559"/>
      <c r="EK8" s="559"/>
      <c r="EL8" s="559"/>
      <c r="EM8" s="559"/>
      <c r="EN8" s="559"/>
      <c r="EO8" s="559"/>
      <c r="EP8" s="559"/>
      <c r="EQ8" s="559"/>
      <c r="ER8" s="559"/>
      <c r="ES8" s="559"/>
      <c r="ET8" s="559"/>
      <c r="EU8" s="559"/>
      <c r="EV8" s="559"/>
      <c r="EW8" s="559"/>
      <c r="EX8" s="559"/>
      <c r="EY8" s="559"/>
      <c r="EZ8" s="559"/>
      <c r="FA8" s="559"/>
      <c r="FB8" s="559"/>
      <c r="FC8" s="559"/>
    </row>
    <row r="9" spans="1:159" ht="18.75" thickBot="1" x14ac:dyDescent="0.3">
      <c r="A9" s="33"/>
      <c r="B9" s="32"/>
      <c r="C9" s="32"/>
      <c r="D9" s="32"/>
      <c r="E9" s="32"/>
      <c r="F9" s="32"/>
      <c r="G9" s="30"/>
      <c r="H9" s="30"/>
      <c r="I9" s="30"/>
      <c r="J9" s="30"/>
      <c r="K9" s="30"/>
      <c r="L9" s="30"/>
      <c r="M9" s="30"/>
      <c r="N9" s="30"/>
      <c r="O9" s="30"/>
      <c r="P9" s="30"/>
      <c r="Q9" s="30"/>
      <c r="R9" s="30"/>
      <c r="S9" s="30"/>
      <c r="T9" s="30"/>
      <c r="U9" s="69"/>
      <c r="V9" s="30"/>
      <c r="W9" s="30"/>
      <c r="X9" s="30"/>
      <c r="Y9" s="69"/>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row>
    <row r="10" spans="1:159" s="1" customFormat="1" ht="36" customHeight="1" thickBot="1" x14ac:dyDescent="0.25">
      <c r="A10" s="562" t="s">
        <v>70</v>
      </c>
      <c r="B10" s="563"/>
      <c r="C10" s="563"/>
      <c r="D10" s="563"/>
      <c r="E10" s="563"/>
      <c r="F10" s="563"/>
      <c r="G10" s="563"/>
      <c r="H10" s="563"/>
      <c r="I10" s="564"/>
      <c r="J10" s="563" t="s">
        <v>241</v>
      </c>
      <c r="K10" s="563"/>
      <c r="L10" s="563"/>
      <c r="M10" s="563"/>
      <c r="N10" s="563"/>
      <c r="O10" s="563"/>
      <c r="P10" s="563"/>
      <c r="Q10" s="563"/>
      <c r="R10" s="563"/>
      <c r="S10" s="563"/>
      <c r="T10" s="563"/>
      <c r="U10" s="563"/>
      <c r="V10" s="563"/>
      <c r="W10" s="563"/>
      <c r="X10" s="563"/>
      <c r="Y10" s="563"/>
      <c r="Z10" s="5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563"/>
      <c r="BW10" s="563"/>
      <c r="BX10" s="563"/>
      <c r="BY10" s="563"/>
      <c r="BZ10" s="563"/>
      <c r="CA10" s="563"/>
      <c r="CB10" s="563"/>
      <c r="CC10" s="563"/>
      <c r="CD10" s="563"/>
      <c r="CE10" s="563"/>
      <c r="CF10" s="563"/>
      <c r="CG10" s="563"/>
      <c r="CH10" s="563"/>
      <c r="CI10" s="563"/>
      <c r="CJ10" s="563"/>
      <c r="CK10" s="563"/>
      <c r="CL10" s="563"/>
      <c r="CM10" s="563"/>
      <c r="CN10" s="563"/>
      <c r="CO10" s="563"/>
      <c r="CP10" s="563"/>
      <c r="CQ10" s="563"/>
      <c r="CR10" s="563"/>
      <c r="CS10" s="563"/>
      <c r="CT10" s="563"/>
      <c r="CU10" s="563"/>
      <c r="CV10" s="563"/>
      <c r="CW10" s="563"/>
      <c r="CX10" s="563"/>
      <c r="CY10" s="563"/>
      <c r="CZ10" s="563"/>
      <c r="DA10" s="563"/>
      <c r="DB10" s="563"/>
      <c r="DC10" s="563"/>
      <c r="DD10" s="563"/>
      <c r="DE10" s="563"/>
      <c r="DF10" s="563"/>
      <c r="DG10" s="563"/>
      <c r="DH10" s="563"/>
      <c r="DI10" s="563"/>
      <c r="DJ10" s="563"/>
      <c r="DK10" s="563"/>
      <c r="DL10" s="563"/>
      <c r="DM10" s="563"/>
      <c r="DN10" s="563"/>
      <c r="DO10" s="563"/>
      <c r="DP10" s="563"/>
      <c r="DQ10" s="563"/>
      <c r="DR10" s="563"/>
      <c r="DS10" s="563"/>
      <c r="DT10" s="563"/>
      <c r="DU10" s="563"/>
      <c r="DV10" s="563"/>
      <c r="DW10" s="563"/>
      <c r="DX10" s="563"/>
      <c r="DY10" s="563"/>
      <c r="DZ10" s="563"/>
      <c r="EA10" s="563"/>
      <c r="EB10" s="563"/>
      <c r="EC10" s="563"/>
      <c r="ED10" s="563"/>
      <c r="EE10" s="563"/>
      <c r="EF10" s="563"/>
      <c r="EG10" s="563"/>
      <c r="EH10" s="563"/>
      <c r="EI10" s="563"/>
      <c r="EJ10" s="563"/>
      <c r="EK10" s="563"/>
      <c r="EL10" s="563"/>
      <c r="EM10" s="563"/>
      <c r="EN10" s="563"/>
      <c r="EO10" s="563"/>
      <c r="EP10" s="563"/>
      <c r="EQ10" s="563"/>
      <c r="ER10" s="563"/>
      <c r="ES10" s="564"/>
      <c r="ET10" s="537" t="s">
        <v>233</v>
      </c>
      <c r="EU10" s="537" t="s">
        <v>234</v>
      </c>
      <c r="EV10" s="531" t="s">
        <v>235</v>
      </c>
      <c r="EW10" s="560" t="s">
        <v>266</v>
      </c>
      <c r="EX10" s="531" t="s">
        <v>260</v>
      </c>
      <c r="EY10" s="571" t="s">
        <v>261</v>
      </c>
      <c r="EZ10" s="565" t="s">
        <v>262</v>
      </c>
      <c r="FA10" s="565" t="s">
        <v>263</v>
      </c>
      <c r="FB10" s="565" t="s">
        <v>265</v>
      </c>
      <c r="FC10" s="568" t="s">
        <v>264</v>
      </c>
    </row>
    <row r="11" spans="1:159" s="1" customFormat="1" ht="24.75" customHeight="1" thickBot="1" x14ac:dyDescent="0.25">
      <c r="A11" s="562" t="s">
        <v>80</v>
      </c>
      <c r="B11" s="563"/>
      <c r="C11" s="563"/>
      <c r="D11" s="563"/>
      <c r="E11" s="563"/>
      <c r="F11" s="563"/>
      <c r="G11" s="563"/>
      <c r="H11" s="563"/>
      <c r="I11" s="564"/>
      <c r="J11" s="535" t="s">
        <v>49</v>
      </c>
      <c r="K11" s="536"/>
      <c r="L11" s="536"/>
      <c r="M11" s="536"/>
      <c r="N11" s="536"/>
      <c r="O11" s="536"/>
      <c r="P11" s="536"/>
      <c r="Q11" s="536"/>
      <c r="R11" s="536"/>
      <c r="S11" s="536"/>
      <c r="T11" s="536"/>
      <c r="U11" s="536"/>
      <c r="V11" s="536"/>
      <c r="W11" s="536"/>
      <c r="X11" s="536"/>
      <c r="Y11" s="536"/>
      <c r="Z11" s="536"/>
      <c r="AA11" s="536"/>
      <c r="AB11" s="536"/>
      <c r="AC11" s="539"/>
      <c r="AD11" s="535" t="s">
        <v>50</v>
      </c>
      <c r="AE11" s="536"/>
      <c r="AF11" s="536"/>
      <c r="AG11" s="536"/>
      <c r="AH11" s="536"/>
      <c r="AI11" s="536"/>
      <c r="AJ11" s="536"/>
      <c r="AK11" s="536"/>
      <c r="AL11" s="536"/>
      <c r="AM11" s="536"/>
      <c r="AN11" s="536"/>
      <c r="AO11" s="536"/>
      <c r="AP11" s="536"/>
      <c r="AQ11" s="536"/>
      <c r="AR11" s="536"/>
      <c r="AS11" s="536"/>
      <c r="AT11" s="536"/>
      <c r="AU11" s="536"/>
      <c r="AV11" s="536"/>
      <c r="AW11" s="536"/>
      <c r="AX11" s="536"/>
      <c r="AY11" s="536"/>
      <c r="AZ11" s="536"/>
      <c r="BA11" s="536"/>
      <c r="BB11" s="536"/>
      <c r="BC11" s="536"/>
      <c r="BD11" s="536"/>
      <c r="BE11" s="536"/>
      <c r="BF11" s="536"/>
      <c r="BG11" s="539"/>
      <c r="BH11" s="535" t="s">
        <v>62</v>
      </c>
      <c r="BI11" s="536"/>
      <c r="BJ11" s="536"/>
      <c r="BK11" s="536"/>
      <c r="BL11" s="536"/>
      <c r="BM11" s="536"/>
      <c r="BN11" s="536"/>
      <c r="BO11" s="536"/>
      <c r="BP11" s="536"/>
      <c r="BQ11" s="536"/>
      <c r="BR11" s="536"/>
      <c r="BS11" s="536"/>
      <c r="BT11" s="536"/>
      <c r="BU11" s="536"/>
      <c r="BV11" s="536"/>
      <c r="BW11" s="536"/>
      <c r="BX11" s="536"/>
      <c r="BY11" s="536"/>
      <c r="BZ11" s="536"/>
      <c r="CA11" s="536"/>
      <c r="CB11" s="536"/>
      <c r="CC11" s="536"/>
      <c r="CD11" s="536"/>
      <c r="CE11" s="536"/>
      <c r="CF11" s="536"/>
      <c r="CG11" s="536"/>
      <c r="CH11" s="536"/>
      <c r="CI11" s="536"/>
      <c r="CJ11" s="536"/>
      <c r="CK11" s="539"/>
      <c r="CL11" s="536" t="s">
        <v>63</v>
      </c>
      <c r="CM11" s="536"/>
      <c r="CN11" s="536"/>
      <c r="CO11" s="536"/>
      <c r="CP11" s="536"/>
      <c r="CQ11" s="536"/>
      <c r="CR11" s="536"/>
      <c r="CS11" s="536"/>
      <c r="CT11" s="536"/>
      <c r="CU11" s="536"/>
      <c r="CV11" s="536"/>
      <c r="CW11" s="536"/>
      <c r="CX11" s="536"/>
      <c r="CY11" s="536"/>
      <c r="CZ11" s="536"/>
      <c r="DA11" s="536"/>
      <c r="DB11" s="536"/>
      <c r="DC11" s="536"/>
      <c r="DD11" s="536"/>
      <c r="DE11" s="536"/>
      <c r="DF11" s="536"/>
      <c r="DG11" s="536"/>
      <c r="DH11" s="536"/>
      <c r="DI11" s="536"/>
      <c r="DJ11" s="536"/>
      <c r="DK11" s="536"/>
      <c r="DL11" s="536"/>
      <c r="DM11" s="536"/>
      <c r="DN11" s="536"/>
      <c r="DO11" s="536"/>
      <c r="DP11" s="535" t="s">
        <v>64</v>
      </c>
      <c r="DQ11" s="536"/>
      <c r="DR11" s="536"/>
      <c r="DS11" s="536"/>
      <c r="DT11" s="536"/>
      <c r="DU11" s="536"/>
      <c r="DV11" s="536"/>
      <c r="DW11" s="536"/>
      <c r="DX11" s="536"/>
      <c r="DY11" s="536"/>
      <c r="DZ11" s="536"/>
      <c r="EA11" s="536"/>
      <c r="EB11" s="536"/>
      <c r="EC11" s="536"/>
      <c r="ED11" s="536"/>
      <c r="EE11" s="536"/>
      <c r="EF11" s="536"/>
      <c r="EG11" s="536"/>
      <c r="EH11" s="536"/>
      <c r="EI11" s="536"/>
      <c r="EJ11" s="536"/>
      <c r="EK11" s="536"/>
      <c r="EL11" s="536"/>
      <c r="EM11" s="536"/>
      <c r="EN11" s="536"/>
      <c r="EO11" s="536"/>
      <c r="EP11" s="536"/>
      <c r="EQ11" s="536"/>
      <c r="ER11" s="536"/>
      <c r="ES11" s="536"/>
      <c r="ET11" s="538"/>
      <c r="EU11" s="538"/>
      <c r="EV11" s="532"/>
      <c r="EW11" s="561"/>
      <c r="EX11" s="532"/>
      <c r="EY11" s="572"/>
      <c r="EZ11" s="566"/>
      <c r="FA11" s="566"/>
      <c r="FB11" s="566"/>
      <c r="FC11" s="569"/>
    </row>
    <row r="12" spans="1:159" s="1" customFormat="1" ht="120.75" customHeight="1" thickBot="1" x14ac:dyDescent="0.25">
      <c r="A12" s="318" t="s">
        <v>71</v>
      </c>
      <c r="B12" s="318" t="s">
        <v>72</v>
      </c>
      <c r="C12" s="319" t="s">
        <v>73</v>
      </c>
      <c r="D12" s="319" t="s">
        <v>74</v>
      </c>
      <c r="E12" s="319" t="s">
        <v>75</v>
      </c>
      <c r="F12" s="319" t="s">
        <v>76</v>
      </c>
      <c r="G12" s="319" t="s">
        <v>77</v>
      </c>
      <c r="H12" s="319" t="s">
        <v>78</v>
      </c>
      <c r="I12" s="320" t="s">
        <v>79</v>
      </c>
      <c r="J12" s="112" t="s">
        <v>250</v>
      </c>
      <c r="K12" s="111" t="s">
        <v>221</v>
      </c>
      <c r="L12" s="115" t="s">
        <v>231</v>
      </c>
      <c r="M12" s="111" t="s">
        <v>222</v>
      </c>
      <c r="N12" s="115" t="s">
        <v>58</v>
      </c>
      <c r="O12" s="111" t="s">
        <v>223</v>
      </c>
      <c r="P12" s="115" t="s">
        <v>59</v>
      </c>
      <c r="Q12" s="111" t="s">
        <v>224</v>
      </c>
      <c r="R12" s="115" t="s">
        <v>60</v>
      </c>
      <c r="S12" s="111" t="s">
        <v>225</v>
      </c>
      <c r="T12" s="115" t="s">
        <v>61</v>
      </c>
      <c r="U12" s="111" t="s">
        <v>226</v>
      </c>
      <c r="V12" s="115" t="s">
        <v>51</v>
      </c>
      <c r="W12" s="111" t="s">
        <v>227</v>
      </c>
      <c r="X12" s="110" t="s">
        <v>232</v>
      </c>
      <c r="Y12" s="310" t="s">
        <v>230</v>
      </c>
      <c r="Z12" s="321" t="s">
        <v>267</v>
      </c>
      <c r="AA12" s="322" t="s">
        <v>268</v>
      </c>
      <c r="AB12" s="323" t="s">
        <v>269</v>
      </c>
      <c r="AC12" s="322" t="s">
        <v>270</v>
      </c>
      <c r="AD12" s="112" t="s">
        <v>250</v>
      </c>
      <c r="AE12" s="111" t="s">
        <v>216</v>
      </c>
      <c r="AF12" s="115" t="s">
        <v>52</v>
      </c>
      <c r="AG12" s="111" t="s">
        <v>217</v>
      </c>
      <c r="AH12" s="115" t="s">
        <v>53</v>
      </c>
      <c r="AI12" s="111" t="s">
        <v>218</v>
      </c>
      <c r="AJ12" s="115" t="s">
        <v>54</v>
      </c>
      <c r="AK12" s="111" t="s">
        <v>219</v>
      </c>
      <c r="AL12" s="115" t="s">
        <v>55</v>
      </c>
      <c r="AM12" s="111" t="s">
        <v>220</v>
      </c>
      <c r="AN12" s="115" t="s">
        <v>57</v>
      </c>
      <c r="AO12" s="111" t="s">
        <v>221</v>
      </c>
      <c r="AP12" s="115" t="s">
        <v>231</v>
      </c>
      <c r="AQ12" s="111" t="s">
        <v>222</v>
      </c>
      <c r="AR12" s="115" t="s">
        <v>58</v>
      </c>
      <c r="AS12" s="111" t="s">
        <v>223</v>
      </c>
      <c r="AT12" s="115" t="s">
        <v>59</v>
      </c>
      <c r="AU12" s="111" t="s">
        <v>224</v>
      </c>
      <c r="AV12" s="115" t="s">
        <v>60</v>
      </c>
      <c r="AW12" s="111" t="s">
        <v>225</v>
      </c>
      <c r="AX12" s="115" t="s">
        <v>61</v>
      </c>
      <c r="AY12" s="111" t="s">
        <v>226</v>
      </c>
      <c r="AZ12" s="115" t="s">
        <v>51</v>
      </c>
      <c r="BA12" s="111" t="s">
        <v>227</v>
      </c>
      <c r="BB12" s="110" t="s">
        <v>232</v>
      </c>
      <c r="BC12" s="310" t="s">
        <v>230</v>
      </c>
      <c r="BD12" s="324" t="s">
        <v>258</v>
      </c>
      <c r="BE12" s="322" t="s">
        <v>257</v>
      </c>
      <c r="BF12" s="323" t="s">
        <v>256</v>
      </c>
      <c r="BG12" s="322" t="s">
        <v>255</v>
      </c>
      <c r="BH12" s="112" t="s">
        <v>250</v>
      </c>
      <c r="BI12" s="111" t="s">
        <v>216</v>
      </c>
      <c r="BJ12" s="115" t="s">
        <v>52</v>
      </c>
      <c r="BK12" s="111" t="s">
        <v>217</v>
      </c>
      <c r="BL12" s="115" t="s">
        <v>53</v>
      </c>
      <c r="BM12" s="111" t="s">
        <v>218</v>
      </c>
      <c r="BN12" s="115" t="s">
        <v>54</v>
      </c>
      <c r="BO12" s="111" t="s">
        <v>219</v>
      </c>
      <c r="BP12" s="115" t="s">
        <v>55</v>
      </c>
      <c r="BQ12" s="111" t="s">
        <v>220</v>
      </c>
      <c r="BR12" s="115" t="s">
        <v>57</v>
      </c>
      <c r="BS12" s="111" t="s">
        <v>221</v>
      </c>
      <c r="BT12" s="115" t="s">
        <v>231</v>
      </c>
      <c r="BU12" s="111" t="s">
        <v>222</v>
      </c>
      <c r="BV12" s="115" t="s">
        <v>58</v>
      </c>
      <c r="BW12" s="111" t="s">
        <v>223</v>
      </c>
      <c r="BX12" s="115" t="s">
        <v>59</v>
      </c>
      <c r="BY12" s="111" t="s">
        <v>224</v>
      </c>
      <c r="BZ12" s="115" t="s">
        <v>60</v>
      </c>
      <c r="CA12" s="111" t="s">
        <v>225</v>
      </c>
      <c r="CB12" s="115" t="s">
        <v>61</v>
      </c>
      <c r="CC12" s="111" t="s">
        <v>226</v>
      </c>
      <c r="CD12" s="115" t="s">
        <v>51</v>
      </c>
      <c r="CE12" s="111" t="s">
        <v>227</v>
      </c>
      <c r="CF12" s="110" t="s">
        <v>232</v>
      </c>
      <c r="CG12" s="310" t="s">
        <v>230</v>
      </c>
      <c r="CH12" s="323" t="s">
        <v>236</v>
      </c>
      <c r="CI12" s="322" t="s">
        <v>237</v>
      </c>
      <c r="CJ12" s="323" t="s">
        <v>238</v>
      </c>
      <c r="CK12" s="322" t="s">
        <v>239</v>
      </c>
      <c r="CL12" s="325" t="s">
        <v>250</v>
      </c>
      <c r="CM12" s="111" t="s">
        <v>216</v>
      </c>
      <c r="CN12" s="115" t="s">
        <v>52</v>
      </c>
      <c r="CO12" s="111" t="s">
        <v>217</v>
      </c>
      <c r="CP12" s="115" t="s">
        <v>53</v>
      </c>
      <c r="CQ12" s="111" t="s">
        <v>218</v>
      </c>
      <c r="CR12" s="115" t="s">
        <v>54</v>
      </c>
      <c r="CS12" s="111" t="s">
        <v>219</v>
      </c>
      <c r="CT12" s="115" t="s">
        <v>55</v>
      </c>
      <c r="CU12" s="111" t="s">
        <v>220</v>
      </c>
      <c r="CV12" s="358" t="s">
        <v>57</v>
      </c>
      <c r="CW12" s="111" t="s">
        <v>221</v>
      </c>
      <c r="CX12" s="115" t="s">
        <v>231</v>
      </c>
      <c r="CY12" s="111" t="s">
        <v>222</v>
      </c>
      <c r="CZ12" s="115" t="s">
        <v>58</v>
      </c>
      <c r="DA12" s="111" t="s">
        <v>223</v>
      </c>
      <c r="DB12" s="115" t="s">
        <v>59</v>
      </c>
      <c r="DC12" s="111" t="s">
        <v>224</v>
      </c>
      <c r="DD12" s="115" t="s">
        <v>60</v>
      </c>
      <c r="DE12" s="111" t="s">
        <v>225</v>
      </c>
      <c r="DF12" s="115" t="s">
        <v>61</v>
      </c>
      <c r="DG12" s="111" t="s">
        <v>226</v>
      </c>
      <c r="DH12" s="115" t="s">
        <v>51</v>
      </c>
      <c r="DI12" s="111" t="s">
        <v>227</v>
      </c>
      <c r="DJ12" s="110" t="s">
        <v>232</v>
      </c>
      <c r="DK12" s="310" t="s">
        <v>230</v>
      </c>
      <c r="DL12" s="82" t="s">
        <v>242</v>
      </c>
      <c r="DM12" s="83" t="s">
        <v>243</v>
      </c>
      <c r="DN12" s="84" t="s">
        <v>244</v>
      </c>
      <c r="DO12" s="83" t="s">
        <v>245</v>
      </c>
      <c r="DP12" s="325" t="s">
        <v>250</v>
      </c>
      <c r="DQ12" s="111" t="s">
        <v>216</v>
      </c>
      <c r="DR12" s="115" t="s">
        <v>52</v>
      </c>
      <c r="DS12" s="111" t="s">
        <v>217</v>
      </c>
      <c r="DT12" s="115" t="s">
        <v>53</v>
      </c>
      <c r="DU12" s="111" t="s">
        <v>218</v>
      </c>
      <c r="DV12" s="115" t="s">
        <v>54</v>
      </c>
      <c r="DW12" s="111" t="s">
        <v>219</v>
      </c>
      <c r="DX12" s="115" t="s">
        <v>55</v>
      </c>
      <c r="DY12" s="111" t="s">
        <v>220</v>
      </c>
      <c r="DZ12" s="115" t="s">
        <v>57</v>
      </c>
      <c r="EA12" s="111" t="s">
        <v>221</v>
      </c>
      <c r="EB12" s="115" t="s">
        <v>231</v>
      </c>
      <c r="EC12" s="111" t="s">
        <v>222</v>
      </c>
      <c r="ED12" s="115" t="s">
        <v>58</v>
      </c>
      <c r="EE12" s="111" t="s">
        <v>223</v>
      </c>
      <c r="EF12" s="115" t="s">
        <v>59</v>
      </c>
      <c r="EG12" s="111" t="s">
        <v>224</v>
      </c>
      <c r="EH12" s="115" t="s">
        <v>60</v>
      </c>
      <c r="EI12" s="111" t="s">
        <v>225</v>
      </c>
      <c r="EJ12" s="115" t="s">
        <v>61</v>
      </c>
      <c r="EK12" s="111" t="s">
        <v>226</v>
      </c>
      <c r="EL12" s="115" t="s">
        <v>51</v>
      </c>
      <c r="EM12" s="111" t="s">
        <v>227</v>
      </c>
      <c r="EN12" s="110" t="s">
        <v>232</v>
      </c>
      <c r="EO12" s="310" t="s">
        <v>230</v>
      </c>
      <c r="EP12" s="82" t="s">
        <v>246</v>
      </c>
      <c r="EQ12" s="83" t="s">
        <v>247</v>
      </c>
      <c r="ER12" s="84" t="s">
        <v>248</v>
      </c>
      <c r="ES12" s="326" t="s">
        <v>249</v>
      </c>
      <c r="ET12" s="538"/>
      <c r="EU12" s="538"/>
      <c r="EV12" s="532"/>
      <c r="EW12" s="561"/>
      <c r="EX12" s="532"/>
      <c r="EY12" s="573"/>
      <c r="EZ12" s="567"/>
      <c r="FA12" s="567"/>
      <c r="FB12" s="567"/>
      <c r="FC12" s="570"/>
    </row>
    <row r="13" spans="1:159" s="1" customFormat="1" ht="220.5" customHeight="1" x14ac:dyDescent="0.2">
      <c r="A13" s="456">
        <v>5</v>
      </c>
      <c r="B13" s="457">
        <v>56</v>
      </c>
      <c r="C13" s="457">
        <v>531</v>
      </c>
      <c r="D13" s="458" t="s">
        <v>327</v>
      </c>
      <c r="E13" s="457">
        <v>580</v>
      </c>
      <c r="F13" s="459" t="s">
        <v>387</v>
      </c>
      <c r="G13" s="457" t="s">
        <v>328</v>
      </c>
      <c r="H13" s="459" t="s">
        <v>284</v>
      </c>
      <c r="I13" s="327">
        <v>12</v>
      </c>
      <c r="J13" s="242">
        <v>0.63</v>
      </c>
      <c r="K13" s="242"/>
      <c r="L13" s="243"/>
      <c r="M13" s="242">
        <v>0</v>
      </c>
      <c r="N13" s="243">
        <v>0</v>
      </c>
      <c r="O13" s="242">
        <v>0</v>
      </c>
      <c r="P13" s="243">
        <v>0</v>
      </c>
      <c r="Q13" s="242">
        <v>0</v>
      </c>
      <c r="R13" s="243">
        <v>0</v>
      </c>
      <c r="S13" s="242">
        <v>0</v>
      </c>
      <c r="T13" s="243">
        <v>0</v>
      </c>
      <c r="U13" s="242">
        <v>0</v>
      </c>
      <c r="V13" s="243">
        <v>0</v>
      </c>
      <c r="W13" s="242">
        <v>0.59</v>
      </c>
      <c r="X13" s="328">
        <v>0.59</v>
      </c>
      <c r="Y13" s="460">
        <f>W13+U13+S13+Q13+O13+M13+K13</f>
        <v>0.59</v>
      </c>
      <c r="Z13" s="460">
        <f>W13+U13+S13+Q13+O13+M13+K13</f>
        <v>0.59</v>
      </c>
      <c r="AA13" s="460">
        <f>X13+V13+T13+R13+P13+N13+L13</f>
        <v>0.59</v>
      </c>
      <c r="AB13" s="460">
        <f>W13+U13+S13+Q13+O13+M13+K13</f>
        <v>0.59</v>
      </c>
      <c r="AC13" s="460">
        <f>X13+V13+T13+R13+P13+N13+L13</f>
        <v>0.59</v>
      </c>
      <c r="AD13" s="329">
        <v>0.71</v>
      </c>
      <c r="AE13" s="242">
        <v>0</v>
      </c>
      <c r="AF13" s="244">
        <v>0</v>
      </c>
      <c r="AG13" s="242">
        <v>0</v>
      </c>
      <c r="AH13" s="244">
        <v>0</v>
      </c>
      <c r="AI13" s="242">
        <v>0</v>
      </c>
      <c r="AJ13" s="244">
        <v>0</v>
      </c>
      <c r="AK13" s="242">
        <v>0</v>
      </c>
      <c r="AL13" s="244">
        <v>0</v>
      </c>
      <c r="AM13" s="242">
        <v>7.21</v>
      </c>
      <c r="AN13" s="244">
        <f>7.8-AC13</f>
        <v>7.21</v>
      </c>
      <c r="AO13" s="242">
        <v>0</v>
      </c>
      <c r="AP13" s="244">
        <v>0</v>
      </c>
      <c r="AQ13" s="242">
        <v>0</v>
      </c>
      <c r="AR13" s="244">
        <v>0</v>
      </c>
      <c r="AS13" s="242">
        <v>0</v>
      </c>
      <c r="AT13" s="244">
        <v>0</v>
      </c>
      <c r="AU13" s="242">
        <v>0</v>
      </c>
      <c r="AV13" s="244">
        <v>0</v>
      </c>
      <c r="AW13" s="242">
        <v>0</v>
      </c>
      <c r="AX13" s="244">
        <v>0</v>
      </c>
      <c r="AY13" s="242">
        <v>0</v>
      </c>
      <c r="AZ13" s="244">
        <v>0</v>
      </c>
      <c r="BA13" s="242">
        <v>0</v>
      </c>
      <c r="BB13" s="244">
        <v>0</v>
      </c>
      <c r="BC13" s="330">
        <f>BA13+AY13+AW13+AU13+AQ13+AO13+AM13+AK13+AI13+AG13+AS13+AE13</f>
        <v>7.21</v>
      </c>
      <c r="BD13" s="330">
        <f>AM13+AK13+AI13+AG13+AO13+AE13+AQ13+AS13+AU13+AW13+AY13+BA13</f>
        <v>7.21</v>
      </c>
      <c r="BE13" s="330">
        <f>AF13+AH13+AJ13+AL13+AN13+AP13+AR13+AT13+AV13+AX13+AZ13+BB13</f>
        <v>7.21</v>
      </c>
      <c r="BF13" s="330">
        <f>BA13+AY13+AW13+AU13+AQ13+AO13+AM13+AK13+AI13+AG13+AS13+AE13</f>
        <v>7.21</v>
      </c>
      <c r="BG13" s="330">
        <f>AF13+AH13+AJ13+AL13+AN13+AP13+AR13+AT13+AV13+AX13+AZ13+BB13</f>
        <v>7.21</v>
      </c>
      <c r="BH13" s="331">
        <v>2</v>
      </c>
      <c r="BI13" s="461">
        <v>0</v>
      </c>
      <c r="BJ13" s="461">
        <v>0</v>
      </c>
      <c r="BK13" s="461">
        <v>0</v>
      </c>
      <c r="BL13" s="331">
        <v>0</v>
      </c>
      <c r="BM13" s="461">
        <v>0</v>
      </c>
      <c r="BN13" s="461">
        <v>0</v>
      </c>
      <c r="BO13" s="461">
        <v>0</v>
      </c>
      <c r="BP13" s="461">
        <v>0</v>
      </c>
      <c r="BQ13" s="461">
        <v>0</v>
      </c>
      <c r="BR13" s="461">
        <v>0</v>
      </c>
      <c r="BS13" s="461">
        <v>2</v>
      </c>
      <c r="BT13" s="461">
        <v>2</v>
      </c>
      <c r="BU13" s="461">
        <v>0</v>
      </c>
      <c r="BV13" s="461">
        <v>0</v>
      </c>
      <c r="BW13" s="461">
        <v>0</v>
      </c>
      <c r="BX13" s="461">
        <v>0</v>
      </c>
      <c r="BY13" s="461">
        <v>0</v>
      </c>
      <c r="BZ13" s="461">
        <v>0</v>
      </c>
      <c r="CA13" s="461">
        <v>0</v>
      </c>
      <c r="CB13" s="461">
        <v>0</v>
      </c>
      <c r="CC13" s="461">
        <v>0</v>
      </c>
      <c r="CD13" s="461"/>
      <c r="CE13" s="461">
        <v>0</v>
      </c>
      <c r="CF13" s="461">
        <v>0</v>
      </c>
      <c r="CG13" s="462">
        <f>BI13+BK13+BM13+BO13+BQ13+BS13+BU13+BW13+BY13+CA13+CC13+CE13</f>
        <v>2</v>
      </c>
      <c r="CH13" s="462">
        <f>BI13+BK13+BM13+BO13+BQ13+BS13+BU13+BW13+BY13+CA13+CC13+CE13</f>
        <v>2</v>
      </c>
      <c r="CI13" s="462">
        <f>BJ13+BL13+BN13+BP13+BR13+BT13+BV13+BX13+BZ13+CB13+CD13+CF13</f>
        <v>2</v>
      </c>
      <c r="CJ13" s="462">
        <f>BI13+BK13+BM13+BO13+BQ13+BS13+BU13+BW13+BY13+CA13+CC13+CE13</f>
        <v>2</v>
      </c>
      <c r="CK13" s="462">
        <f>BJ13+BL13+BN13+BP13+BR13+BT13+BV13+BX13+BZ13+CB13+CD13+CF13</f>
        <v>2</v>
      </c>
      <c r="CL13" s="461">
        <v>1.2</v>
      </c>
      <c r="CM13" s="461">
        <v>0</v>
      </c>
      <c r="CN13" s="461">
        <v>0</v>
      </c>
      <c r="CO13" s="461">
        <v>0</v>
      </c>
      <c r="CP13" s="461">
        <v>0</v>
      </c>
      <c r="CQ13" s="461">
        <v>0</v>
      </c>
      <c r="CR13" s="461">
        <v>0</v>
      </c>
      <c r="CS13" s="461">
        <v>0</v>
      </c>
      <c r="CT13" s="461">
        <v>0</v>
      </c>
      <c r="CU13" s="461">
        <v>0</v>
      </c>
      <c r="CV13" s="463">
        <v>0</v>
      </c>
      <c r="CW13" s="461">
        <v>0</v>
      </c>
      <c r="CX13" s="463">
        <v>0</v>
      </c>
      <c r="CY13" s="461">
        <v>0</v>
      </c>
      <c r="CZ13" s="461">
        <v>0</v>
      </c>
      <c r="DA13" s="461">
        <v>0</v>
      </c>
      <c r="DB13" s="461">
        <v>0</v>
      </c>
      <c r="DC13" s="461">
        <v>1.2</v>
      </c>
      <c r="DD13" s="461">
        <v>0</v>
      </c>
      <c r="DE13" s="461">
        <v>0</v>
      </c>
      <c r="DF13" s="461">
        <v>0</v>
      </c>
      <c r="DG13" s="461">
        <v>0</v>
      </c>
      <c r="DH13" s="461">
        <v>0</v>
      </c>
      <c r="DI13" s="461">
        <v>0</v>
      </c>
      <c r="DJ13" s="461">
        <v>0</v>
      </c>
      <c r="DK13" s="330">
        <f>CM13+CO13+CQ13+CS13+CU13+CW13+CY13+DA13+DC13+DE13+DG13+DI13</f>
        <v>1.2</v>
      </c>
      <c r="DL13" s="393">
        <f>CM13+CO13+CQ13+CS13+CU13+CW13</f>
        <v>0</v>
      </c>
      <c r="DM13" s="393">
        <f>CN13+CP13+CR13+CT13+CV13+CX13</f>
        <v>0</v>
      </c>
      <c r="DN13" s="459">
        <f>CM13+CO13+CQ13+CS13+CU13+CW13+CY13+DA13+DC13+DE13+DG13+DI13</f>
        <v>1.2</v>
      </c>
      <c r="DO13" s="461">
        <f>CN13+CP13+CR13+CT13+CV13+CX13+CZ13+DB13+DD13+DF13+DH13+DJ13</f>
        <v>0</v>
      </c>
      <c r="DP13" s="461">
        <v>1</v>
      </c>
      <c r="DQ13" s="464"/>
      <c r="DR13" s="464"/>
      <c r="DS13" s="464"/>
      <c r="DT13" s="464"/>
      <c r="DU13" s="464"/>
      <c r="DV13" s="464"/>
      <c r="DW13" s="464"/>
      <c r="DX13" s="464"/>
      <c r="DY13" s="464"/>
      <c r="DZ13" s="464"/>
      <c r="EA13" s="464"/>
      <c r="EB13" s="464"/>
      <c r="EC13" s="464"/>
      <c r="ED13" s="464"/>
      <c r="EE13" s="464"/>
      <c r="EF13" s="464"/>
      <c r="EG13" s="464"/>
      <c r="EH13" s="464"/>
      <c r="EI13" s="464"/>
      <c r="EJ13" s="464"/>
      <c r="EK13" s="464"/>
      <c r="EL13" s="464"/>
      <c r="EM13" s="464"/>
      <c r="EN13" s="464"/>
      <c r="EO13" s="464"/>
      <c r="EP13" s="464"/>
      <c r="EQ13" s="464"/>
      <c r="ER13" s="464"/>
      <c r="ES13" s="464"/>
      <c r="ET13" s="394">
        <f>IFERROR(CX13/CW13,0)</f>
        <v>0</v>
      </c>
      <c r="EU13" s="293">
        <f>IFERROR(DM13/DL13,0)</f>
        <v>0</v>
      </c>
      <c r="EV13" s="332">
        <f>DO13/DN13</f>
        <v>0</v>
      </c>
      <c r="EW13" s="332">
        <f>(AC13+BG13++CK13+DM13)/(AB13+BF13+CJ13+DL13)</f>
        <v>1</v>
      </c>
      <c r="EX13" s="332">
        <f>(AC13+BG13+CK13+DO13)/I13</f>
        <v>0.81666666666666676</v>
      </c>
      <c r="EY13" s="465" t="s">
        <v>544</v>
      </c>
      <c r="EZ13" s="466" t="s">
        <v>285</v>
      </c>
      <c r="FA13" s="466" t="s">
        <v>229</v>
      </c>
      <c r="FB13" s="467" t="s">
        <v>434</v>
      </c>
      <c r="FC13" s="395" t="s">
        <v>453</v>
      </c>
    </row>
    <row r="14" spans="1:159" s="1" customFormat="1" ht="220.5" customHeight="1" thickBot="1" x14ac:dyDescent="0.25">
      <c r="A14" s="468">
        <v>5</v>
      </c>
      <c r="B14" s="469">
        <v>56</v>
      </c>
      <c r="C14" s="469">
        <v>540</v>
      </c>
      <c r="D14" s="470" t="s">
        <v>329</v>
      </c>
      <c r="E14" s="471">
        <v>589</v>
      </c>
      <c r="F14" s="472" t="s">
        <v>386</v>
      </c>
      <c r="G14" s="472" t="s">
        <v>330</v>
      </c>
      <c r="H14" s="472" t="s">
        <v>284</v>
      </c>
      <c r="I14" s="246">
        <f>AC14+BG14+CJ14+CL14+DP14</f>
        <v>1</v>
      </c>
      <c r="J14" s="473">
        <v>0.125</v>
      </c>
      <c r="K14" s="473"/>
      <c r="L14" s="245"/>
      <c r="M14" s="473">
        <v>5.0000000000000001E-3</v>
      </c>
      <c r="N14" s="246">
        <v>5.0000000000000001E-3</v>
      </c>
      <c r="O14" s="247">
        <v>0.02</v>
      </c>
      <c r="P14" s="246">
        <v>0.02</v>
      </c>
      <c r="Q14" s="247">
        <v>2.0799999999999999E-2</v>
      </c>
      <c r="R14" s="246">
        <v>2.0799999999999999E-2</v>
      </c>
      <c r="S14" s="247">
        <v>2.29E-2</v>
      </c>
      <c r="T14" s="246">
        <v>2.29E-2</v>
      </c>
      <c r="U14" s="247">
        <v>3.3399999999999999E-2</v>
      </c>
      <c r="V14" s="246">
        <v>3.3399999999999999E-2</v>
      </c>
      <c r="W14" s="473">
        <v>1.2500000000000001E-2</v>
      </c>
      <c r="X14" s="333">
        <v>1.2500000000000001E-2</v>
      </c>
      <c r="Y14" s="334">
        <f>W14+U14+S14+Q14+O14+M14+K14</f>
        <v>0.11460000000000001</v>
      </c>
      <c r="Z14" s="334">
        <f>W14+U14+S14+Q14+O14+M14+K14</f>
        <v>0.11460000000000001</v>
      </c>
      <c r="AA14" s="334">
        <f>X14+V14+T14+R14+P14+N14+L14</f>
        <v>0.11460000000000001</v>
      </c>
      <c r="AB14" s="334">
        <f>W14+U14+S14+Q14+O14+M14+K14</f>
        <v>0.11460000000000001</v>
      </c>
      <c r="AC14" s="334">
        <f>X14+V14+T14+R14+P14+N14+L14</f>
        <v>0.11460000000000001</v>
      </c>
      <c r="AD14" s="246">
        <v>0.26040000000000002</v>
      </c>
      <c r="AE14" s="473">
        <v>1.04E-2</v>
      </c>
      <c r="AF14" s="246">
        <v>1.04E-2</v>
      </c>
      <c r="AG14" s="473">
        <v>5.0299999999999997E-2</v>
      </c>
      <c r="AH14" s="246">
        <v>5.0299999999999997E-2</v>
      </c>
      <c r="AI14" s="473">
        <v>4.4000000000000003E-3</v>
      </c>
      <c r="AJ14" s="246">
        <v>4.4000000000000003E-3</v>
      </c>
      <c r="AK14" s="473">
        <v>4.4000000000000003E-3</v>
      </c>
      <c r="AL14" s="246">
        <v>4.4000000000000003E-3</v>
      </c>
      <c r="AM14" s="473">
        <v>1.77E-2</v>
      </c>
      <c r="AN14" s="246">
        <v>1.77E-2</v>
      </c>
      <c r="AO14" s="473">
        <v>3.5299999999999998E-2</v>
      </c>
      <c r="AP14" s="246">
        <v>7.0000000000000001E-3</v>
      </c>
      <c r="AQ14" s="473">
        <v>7.3000000000000001E-3</v>
      </c>
      <c r="AR14" s="246">
        <v>7.3000000000000001E-3</v>
      </c>
      <c r="AS14" s="473">
        <v>2.4899999999999999E-2</v>
      </c>
      <c r="AT14" s="246">
        <v>6.0000000000000001E-3</v>
      </c>
      <c r="AU14" s="473">
        <v>1.66E-2</v>
      </c>
      <c r="AV14" s="246">
        <v>1.66E-2</v>
      </c>
      <c r="AW14" s="473">
        <v>2.9700000000000001E-2</v>
      </c>
      <c r="AX14" s="246">
        <v>1.66E-2</v>
      </c>
      <c r="AY14" s="473">
        <v>2.9700000000000001E-2</v>
      </c>
      <c r="AZ14" s="246">
        <v>4.5400000000000003E-2</v>
      </c>
      <c r="BA14" s="473">
        <v>9.2999999999999992E-3</v>
      </c>
      <c r="BB14" s="246">
        <v>4.3900000000000002E-2</v>
      </c>
      <c r="BC14" s="334">
        <f>BA14+AY14+AW14+AU14+AQ14+AO14+AM14+AK14+AI14+AG14+AS14+AE14</f>
        <v>0.24</v>
      </c>
      <c r="BD14" s="334">
        <f>AM14+AK14+AI14+AG14+AO14+AE14+AQ14+AS14+AU14+AW14+AY14+BA14</f>
        <v>0.24000000000000002</v>
      </c>
      <c r="BE14" s="334">
        <f>AF14+AH14+AJ14+AL14+AN14+AP14+AR14+AT14+AV14+AX14+AZ14+BB14</f>
        <v>0.23</v>
      </c>
      <c r="BF14" s="334">
        <f>BA14+AY14+AW14+AU14+AQ14+AO14+AM14+AK14+AI14+AG14+AS14+AE14</f>
        <v>0.24</v>
      </c>
      <c r="BG14" s="334">
        <f>AF14+AH14+AJ14+AL14+AN14+AP14+AR14+AT14+AV14+AX14+AZ14+BB14</f>
        <v>0.23</v>
      </c>
      <c r="BH14" s="247">
        <v>0.26</v>
      </c>
      <c r="BI14" s="334">
        <v>6.6E-3</v>
      </c>
      <c r="BJ14" s="334">
        <v>6.6E-3</v>
      </c>
      <c r="BK14" s="334">
        <v>1.6299999999999999E-2</v>
      </c>
      <c r="BL14" s="334">
        <v>1.6299999999999999E-2</v>
      </c>
      <c r="BM14" s="334">
        <v>1.6299999999999999E-2</v>
      </c>
      <c r="BN14" s="334">
        <v>1.6299999999999999E-2</v>
      </c>
      <c r="BO14" s="334">
        <v>2.0400000000000001E-2</v>
      </c>
      <c r="BP14" s="334">
        <v>2.0400000000000001E-2</v>
      </c>
      <c r="BQ14" s="334">
        <v>2.24E-2</v>
      </c>
      <c r="BR14" s="334">
        <v>2.24E-2</v>
      </c>
      <c r="BS14" s="334">
        <v>2.7900000000000001E-2</v>
      </c>
      <c r="BT14" s="334">
        <v>2.7900000000000001E-2</v>
      </c>
      <c r="BU14" s="334">
        <v>1.83E-2</v>
      </c>
      <c r="BV14" s="334">
        <v>1.83E-2</v>
      </c>
      <c r="BW14" s="334">
        <v>2.0899999999999998E-2</v>
      </c>
      <c r="BX14" s="334">
        <v>2.0899999999999998E-2</v>
      </c>
      <c r="BY14" s="334">
        <v>3.9199999999999999E-2</v>
      </c>
      <c r="BZ14" s="334">
        <v>3.9199999999999999E-2</v>
      </c>
      <c r="CA14" s="334">
        <v>2.7900000000000001E-2</v>
      </c>
      <c r="CB14" s="334">
        <v>2.7900000000000001E-2</v>
      </c>
      <c r="CC14" s="334">
        <v>2.2800000000000001E-2</v>
      </c>
      <c r="CD14" s="334">
        <v>2.2800000000000001E-2</v>
      </c>
      <c r="CE14" s="334">
        <v>2.1000000000000001E-2</v>
      </c>
      <c r="CF14" s="334">
        <v>2.1000000000000001E-2</v>
      </c>
      <c r="CG14" s="335">
        <f>+BI14+BK14+BM14+BO14+BQ14+BS14+BU14+BW14+BY14+CA14+CC14+CE14</f>
        <v>0.26000000000000006</v>
      </c>
      <c r="CH14" s="336">
        <f>BI14+BK14+BM14+BO14+BQ14+BS14+BU14+BW14+BY14+CA14+CC14+CE14</f>
        <v>0.26000000000000006</v>
      </c>
      <c r="CI14" s="336">
        <f>BJ14+BL14+BN14+BP14+BR14+BT14++BV14+BX14+BZ14+CB14+CD14+CF14</f>
        <v>0.26000000000000006</v>
      </c>
      <c r="CJ14" s="336">
        <f>BI14+BK14+BM14+BO14+BQ14+BS14+BU14+BW14+BY14+CA14+CC14+CE14</f>
        <v>0.26000000000000006</v>
      </c>
      <c r="CK14" s="336">
        <f>BJ14+BL14+BN14+BP14+BR14+BT14+BV14+BX14+BZ14+CB14+CD14+CF14</f>
        <v>0.26000000000000006</v>
      </c>
      <c r="CL14" s="247">
        <v>0.26</v>
      </c>
      <c r="CM14" s="337">
        <v>1.12E-2</v>
      </c>
      <c r="CN14" s="337">
        <v>1.12E-2</v>
      </c>
      <c r="CO14" s="337">
        <v>1.4E-2</v>
      </c>
      <c r="CP14" s="337">
        <v>1.4E-2</v>
      </c>
      <c r="CQ14" s="337">
        <v>1.7000000000000001E-2</v>
      </c>
      <c r="CR14" s="337">
        <v>1.7000000000000001E-2</v>
      </c>
      <c r="CS14" s="337">
        <v>3.0700000000000002E-2</v>
      </c>
      <c r="CT14" s="337">
        <v>3.0700000000000002E-2</v>
      </c>
      <c r="CU14" s="337">
        <v>1.9300000000000001E-2</v>
      </c>
      <c r="CV14" s="396">
        <v>1.9300000000000001E-2</v>
      </c>
      <c r="CW14" s="337">
        <v>1.4200000000000001E-2</v>
      </c>
      <c r="CX14" s="396">
        <v>1.4200000000000001E-2</v>
      </c>
      <c r="CY14" s="337">
        <v>1.9300000000000001E-2</v>
      </c>
      <c r="CZ14" s="337"/>
      <c r="DA14" s="337">
        <v>2.8500000000000001E-2</v>
      </c>
      <c r="DB14" s="337"/>
      <c r="DC14" s="337">
        <v>2.64E-2</v>
      </c>
      <c r="DD14" s="337"/>
      <c r="DE14" s="337">
        <v>3.4000000000000002E-2</v>
      </c>
      <c r="DF14" s="337"/>
      <c r="DG14" s="337">
        <v>1.7000000000000001E-2</v>
      </c>
      <c r="DH14" s="337"/>
      <c r="DI14" s="337">
        <v>2.8400000000000002E-2</v>
      </c>
      <c r="DJ14" s="334"/>
      <c r="DK14" s="334">
        <f>CM14+CO14+CQ14+CS14+CU14+CW14+CY14+DA14+DC14+DE14+DG14+DI14</f>
        <v>0.26</v>
      </c>
      <c r="DL14" s="334">
        <f>CM14+CO14+CQ14+CS14+CU14+CW14</f>
        <v>0.10640000000000001</v>
      </c>
      <c r="DM14" s="334">
        <f>CN14+CP14+CR14+CT14+CV14+CX14</f>
        <v>0.10640000000000001</v>
      </c>
      <c r="DN14" s="334">
        <f>CM14+CO14+CQ14+CS14+CU14+CW14+CY14+DA14+DC14+DE14+DG14+DI14</f>
        <v>0.26</v>
      </c>
      <c r="DO14" s="334">
        <f>CN14+CP14+CR14+CT14+CV14+CX14+CZ14+DB14+DD14+DF14+DH14+DJ14</f>
        <v>0.10640000000000001</v>
      </c>
      <c r="DP14" s="334">
        <v>0.13539999999999999</v>
      </c>
      <c r="DQ14" s="474"/>
      <c r="DR14" s="474"/>
      <c r="DS14" s="474"/>
      <c r="DT14" s="474"/>
      <c r="DU14" s="474"/>
      <c r="DV14" s="474"/>
      <c r="DW14" s="474"/>
      <c r="DX14" s="474"/>
      <c r="DY14" s="474"/>
      <c r="DZ14" s="474"/>
      <c r="EA14" s="474"/>
      <c r="EB14" s="474"/>
      <c r="EC14" s="474"/>
      <c r="ED14" s="474"/>
      <c r="EE14" s="474"/>
      <c r="EF14" s="474"/>
      <c r="EG14" s="474"/>
      <c r="EH14" s="474"/>
      <c r="EI14" s="475"/>
      <c r="EJ14" s="475"/>
      <c r="EK14" s="475"/>
      <c r="EL14" s="475"/>
      <c r="EM14" s="475"/>
      <c r="EN14" s="475"/>
      <c r="EO14" s="475"/>
      <c r="EP14" s="475"/>
      <c r="EQ14" s="475"/>
      <c r="ER14" s="475"/>
      <c r="ES14" s="475"/>
      <c r="ET14" s="449">
        <f>IFERROR(CX14/CW14,0)</f>
        <v>1</v>
      </c>
      <c r="EU14" s="450">
        <f>IFERROR(DM14/DL14,0)</f>
        <v>1</v>
      </c>
      <c r="EV14" s="451">
        <f>DO14/DN14</f>
        <v>0.40923076923076923</v>
      </c>
      <c r="EW14" s="451">
        <f>(AC14+BG14++CK14+DM14)/(AB14+BF14+CJ14+DL14)</f>
        <v>0.98613037447988905</v>
      </c>
      <c r="EX14" s="451">
        <f>(AC14+BG14+CK14+DO14)/I14</f>
        <v>0.71100000000000008</v>
      </c>
      <c r="EY14" s="476" t="s">
        <v>550</v>
      </c>
      <c r="EZ14" s="477" t="s">
        <v>285</v>
      </c>
      <c r="FA14" s="477" t="s">
        <v>229</v>
      </c>
      <c r="FB14" s="478" t="s">
        <v>399</v>
      </c>
      <c r="FC14" s="397" t="s">
        <v>454</v>
      </c>
    </row>
    <row r="15" spans="1:159" s="29" customFormat="1" ht="39.75" customHeight="1" x14ac:dyDescent="0.25">
      <c r="A15" s="85"/>
      <c r="B15" s="85"/>
      <c r="C15" s="86"/>
      <c r="D15" s="87"/>
      <c r="F15" s="88"/>
      <c r="G15" s="89"/>
      <c r="H15" s="90"/>
      <c r="I15" s="86"/>
      <c r="J15" s="86"/>
      <c r="K15" s="86"/>
      <c r="L15" s="86"/>
      <c r="M15" s="86"/>
      <c r="N15" s="86"/>
      <c r="O15" s="86"/>
      <c r="P15" s="86"/>
      <c r="Q15" s="86"/>
      <c r="R15" s="114"/>
      <c r="S15" s="86"/>
      <c r="T15" s="114"/>
      <c r="U15" s="86"/>
      <c r="V15" s="91"/>
      <c r="W15" s="86"/>
      <c r="X15" s="113"/>
      <c r="Y15" s="86"/>
      <c r="Z15" s="86"/>
      <c r="AA15" s="86"/>
      <c r="AB15" s="86"/>
      <c r="AC15" s="91"/>
      <c r="AD15" s="114"/>
      <c r="AE15" s="86"/>
      <c r="AF15" s="86"/>
      <c r="AG15" s="86"/>
      <c r="AH15" s="86"/>
      <c r="AI15" s="86"/>
      <c r="AJ15" s="86"/>
      <c r="AK15" s="86"/>
      <c r="AL15" s="86"/>
      <c r="AM15" s="86"/>
      <c r="AN15" s="114"/>
      <c r="AO15" s="13"/>
      <c r="AP15" s="13"/>
      <c r="AQ15" s="86"/>
      <c r="AR15" s="86"/>
      <c r="AS15" s="114"/>
      <c r="AT15" s="114"/>
      <c r="AU15" s="86"/>
      <c r="AV15" s="86"/>
      <c r="AW15" s="86"/>
      <c r="AX15" s="86"/>
      <c r="AY15" s="86"/>
      <c r="AZ15" s="86"/>
      <c r="BA15" s="86"/>
      <c r="BB15" s="86"/>
      <c r="BC15" s="94"/>
      <c r="BD15" s="94"/>
      <c r="BE15" s="94"/>
      <c r="BF15" s="95"/>
      <c r="BG15" s="91"/>
      <c r="BH15" s="95"/>
      <c r="BI15" s="91"/>
      <c r="BJ15" s="91"/>
      <c r="BK15" s="91"/>
      <c r="BL15" s="91"/>
      <c r="BM15" s="91"/>
      <c r="BN15" s="91"/>
      <c r="BO15" s="91"/>
      <c r="BP15" s="91"/>
      <c r="BQ15" s="91"/>
      <c r="BR15" s="91"/>
      <c r="BS15" s="91"/>
      <c r="BT15" s="91"/>
      <c r="BU15" s="91"/>
      <c r="BV15" s="91"/>
      <c r="BW15" s="91"/>
      <c r="BX15" s="91"/>
      <c r="BY15" s="91"/>
      <c r="BZ15" s="91"/>
      <c r="CA15" s="91"/>
      <c r="CB15" s="91"/>
      <c r="CC15" s="91"/>
      <c r="CD15" s="91"/>
      <c r="CE15" s="91"/>
      <c r="CF15" s="91"/>
      <c r="CG15" s="91"/>
      <c r="CH15" s="91"/>
      <c r="CI15" s="91"/>
      <c r="CJ15" s="91"/>
      <c r="CK15" s="91"/>
      <c r="CL15" s="109"/>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92"/>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96"/>
      <c r="EU15" s="96"/>
      <c r="EV15" s="97"/>
      <c r="EW15" s="98"/>
      <c r="EX15" s="98"/>
      <c r="EY15" s="93"/>
      <c r="EZ15" s="116"/>
      <c r="FA15" s="116"/>
      <c r="FB15" s="117"/>
      <c r="FC15" s="116"/>
    </row>
    <row r="16" spans="1:159" ht="26.25" x14ac:dyDescent="0.4">
      <c r="D16" s="21" t="s">
        <v>35</v>
      </c>
      <c r="Y16" s="77"/>
      <c r="Z16" s="73"/>
      <c r="AA16" s="74"/>
      <c r="AC16" s="73"/>
      <c r="AV16" s="81"/>
      <c r="AW16" s="81"/>
      <c r="AX16" s="81"/>
      <c r="AY16" s="81"/>
      <c r="AZ16" s="81"/>
      <c r="BA16" s="81"/>
      <c r="BB16" s="81"/>
      <c r="BC16" s="81"/>
      <c r="BD16" s="81"/>
      <c r="BE16" s="81"/>
      <c r="BF16" s="81"/>
      <c r="BG16" s="81"/>
      <c r="CL16" s="146"/>
      <c r="DP16" s="146"/>
      <c r="EZ16" s="116"/>
      <c r="FA16" s="116"/>
      <c r="FB16" s="117"/>
      <c r="FC16" s="116"/>
    </row>
    <row r="17" spans="4:159" ht="44.25" customHeight="1" x14ac:dyDescent="0.25">
      <c r="D17" s="31" t="s">
        <v>36</v>
      </c>
      <c r="E17" s="533" t="s">
        <v>37</v>
      </c>
      <c r="F17" s="533"/>
      <c r="G17" s="533"/>
      <c r="H17" s="533"/>
      <c r="I17" s="533"/>
      <c r="J17" s="533"/>
      <c r="K17" s="534" t="s">
        <v>38</v>
      </c>
      <c r="L17" s="534"/>
      <c r="M17" s="534"/>
      <c r="N17" s="534"/>
      <c r="O17" s="534"/>
      <c r="P17" s="534"/>
      <c r="Q17" s="534"/>
      <c r="R17" s="534"/>
      <c r="S17" s="534"/>
      <c r="Z17" s="73"/>
      <c r="AE17" s="108"/>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6"/>
    </row>
    <row r="18" spans="4:159" ht="22.5" customHeight="1" x14ac:dyDescent="0.25">
      <c r="D18" s="20">
        <v>13</v>
      </c>
      <c r="E18" s="527" t="s">
        <v>81</v>
      </c>
      <c r="F18" s="527"/>
      <c r="G18" s="527"/>
      <c r="H18" s="527"/>
      <c r="I18" s="527"/>
      <c r="J18" s="527"/>
      <c r="K18" s="528" t="s">
        <v>82</v>
      </c>
      <c r="L18" s="528"/>
      <c r="M18" s="528"/>
      <c r="N18" s="528"/>
      <c r="O18" s="528"/>
      <c r="P18" s="528"/>
      <c r="Q18" s="528"/>
      <c r="R18" s="528"/>
      <c r="S18" s="528"/>
      <c r="Y18" s="525"/>
      <c r="Z18" s="526"/>
      <c r="AA18" s="526"/>
      <c r="AB18" s="526"/>
      <c r="AC18" s="526"/>
      <c r="AD18" s="526"/>
      <c r="AE18" s="526"/>
      <c r="AF18" s="526"/>
      <c r="AG18" s="526"/>
      <c r="AH18" s="526"/>
      <c r="AI18" s="526"/>
      <c r="AJ18" s="526"/>
      <c r="AK18" s="526"/>
      <c r="AL18" s="526"/>
      <c r="AM18" s="526"/>
      <c r="AN18" s="526"/>
      <c r="AO18" s="526"/>
      <c r="AP18" s="526"/>
      <c r="AQ18" s="526"/>
      <c r="AR18" s="526"/>
      <c r="AS18" s="526"/>
      <c r="AT18" s="526"/>
      <c r="AU18" s="526"/>
      <c r="AV18" s="526"/>
      <c r="AW18" s="526"/>
      <c r="AX18" s="526"/>
      <c r="AY18" s="526"/>
      <c r="AZ18" s="526"/>
      <c r="BA18" s="526"/>
      <c r="BB18" s="526"/>
      <c r="BC18" s="526"/>
      <c r="BD18" s="526"/>
      <c r="BE18" s="526"/>
      <c r="BF18" s="526"/>
      <c r="BG18" s="526"/>
      <c r="EZ18" s="116"/>
      <c r="FA18" s="116"/>
      <c r="FB18" s="117"/>
      <c r="FC18" s="116"/>
    </row>
    <row r="19" spans="4:159" ht="26.25" customHeight="1" x14ac:dyDescent="0.25">
      <c r="D19" s="20">
        <v>14</v>
      </c>
      <c r="E19" s="527" t="s">
        <v>277</v>
      </c>
      <c r="F19" s="527"/>
      <c r="G19" s="527"/>
      <c r="H19" s="527"/>
      <c r="I19" s="527"/>
      <c r="J19" s="527"/>
      <c r="K19" s="528" t="s">
        <v>334</v>
      </c>
      <c r="L19" s="528"/>
      <c r="M19" s="528"/>
      <c r="N19" s="528"/>
      <c r="O19" s="528"/>
      <c r="P19" s="528"/>
      <c r="Q19" s="528"/>
      <c r="R19" s="528"/>
      <c r="S19" s="528"/>
      <c r="EZ19" s="116"/>
      <c r="FA19" s="116"/>
      <c r="FB19" s="117"/>
      <c r="FC19" s="116"/>
    </row>
    <row r="20" spans="4:159" x14ac:dyDescent="0.25">
      <c r="EZ20" s="116"/>
      <c r="FA20" s="116"/>
      <c r="FB20" s="117"/>
      <c r="FC20" s="116"/>
    </row>
    <row r="21" spans="4:159" x14ac:dyDescent="0.25">
      <c r="AV21" s="73"/>
      <c r="AW21" s="73"/>
      <c r="AX21" s="73"/>
      <c r="AY21" s="73"/>
      <c r="AZ21" s="73"/>
      <c r="BA21" s="73"/>
      <c r="BB21" s="73"/>
      <c r="BC21" s="73"/>
      <c r="BD21" s="73"/>
      <c r="BE21" s="73"/>
      <c r="BF21" s="73"/>
      <c r="BG21" s="73"/>
    </row>
    <row r="25" spans="4:159" x14ac:dyDescent="0.25">
      <c r="AC25" s="81"/>
    </row>
  </sheetData>
  <sheetProtection formatCells="0" formatColumns="0" formatRows="0" insertHyperlinks="0" sort="0" autoFilter="0" pivotTables="0"/>
  <mergeCells count="38">
    <mergeCell ref="G5:FC5"/>
    <mergeCell ref="G6:FC6"/>
    <mergeCell ref="G7:FC7"/>
    <mergeCell ref="G8:FC8"/>
    <mergeCell ref="EW10:EW12"/>
    <mergeCell ref="A10:I10"/>
    <mergeCell ref="A11:I11"/>
    <mergeCell ref="FA10:FA12"/>
    <mergeCell ref="FB10:FB12"/>
    <mergeCell ref="FC10:FC12"/>
    <mergeCell ref="EY10:EY12"/>
    <mergeCell ref="EZ10:EZ12"/>
    <mergeCell ref="BH11:CK11"/>
    <mergeCell ref="CL11:DO11"/>
    <mergeCell ref="J10:ES10"/>
    <mergeCell ref="A5:F5"/>
    <mergeCell ref="A2:F4"/>
    <mergeCell ref="G2:FC2"/>
    <mergeCell ref="G3:FC3"/>
    <mergeCell ref="G4:ES4"/>
    <mergeCell ref="ET4:FC4"/>
    <mergeCell ref="E17:J17"/>
    <mergeCell ref="K17:S17"/>
    <mergeCell ref="DP11:ES11"/>
    <mergeCell ref="ET10:ET12"/>
    <mergeCell ref="EU10:EU12"/>
    <mergeCell ref="J11:AC11"/>
    <mergeCell ref="AD11:BG11"/>
    <mergeCell ref="A6:F6"/>
    <mergeCell ref="A7:F7"/>
    <mergeCell ref="A8:F8"/>
    <mergeCell ref="EV10:EV12"/>
    <mergeCell ref="EX10:EX12"/>
    <mergeCell ref="Y18:BG18"/>
    <mergeCell ref="E18:J18"/>
    <mergeCell ref="K18:S18"/>
    <mergeCell ref="E19:J19"/>
    <mergeCell ref="K19:S19"/>
  </mergeCells>
  <phoneticPr fontId="8" type="noConversion"/>
  <dataValidations count="3">
    <dataValidation type="list" allowBlank="1" showInputMessage="1" showErrorMessage="1" sqref="H13" xr:uid="{00000000-0002-0000-0000-000000000000}">
      <formula1>"suma, personas"</formula1>
    </dataValidation>
    <dataValidation type="textLength" allowBlank="1" showInputMessage="1" showErrorMessage="1" sqref="EY13:EY14" xr:uid="{00000000-0002-0000-0000-000001000000}">
      <formula1>1</formula1>
      <formula2>3000</formula2>
    </dataValidation>
    <dataValidation type="textLength" allowBlank="1" showInputMessage="1" showErrorMessage="1" sqref="FA13:FA14 EZ13:EZ14" xr:uid="{00000000-0002-0000-0000-000002000000}">
      <formula1>1</formula1>
      <formula2>500</formula2>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H58"/>
  <sheetViews>
    <sheetView zoomScale="64" zoomScaleNormal="64" zoomScaleSheetLayoutView="40" zoomScalePageLayoutView="73" workbookViewId="0">
      <selection activeCell="DJ38" sqref="DJ38"/>
    </sheetView>
  </sheetViews>
  <sheetFormatPr baseColWidth="10" defaultColWidth="10.85546875" defaultRowHeight="20.25" customHeight="1" x14ac:dyDescent="0.25"/>
  <cols>
    <col min="1" max="1" width="10" customWidth="1"/>
    <col min="2" max="2" width="7.5703125" customWidth="1"/>
    <col min="3" max="3" width="32" customWidth="1"/>
    <col min="4" max="5" width="17.5703125" style="4" customWidth="1"/>
    <col min="6" max="6" width="17.5703125" style="16" customWidth="1"/>
    <col min="7" max="7" width="25.85546875" style="5" customWidth="1"/>
    <col min="8" max="8" width="22.42578125" style="5" hidden="1" customWidth="1"/>
    <col min="9" max="10" width="15.7109375" style="5" hidden="1" customWidth="1"/>
    <col min="11" max="14" width="19.28515625" style="5" hidden="1" customWidth="1"/>
    <col min="15" max="18" width="15.7109375" style="5" hidden="1" customWidth="1"/>
    <col min="19" max="19" width="18" style="5" hidden="1" customWidth="1"/>
    <col min="20" max="20" width="16.5703125" style="5" hidden="1" customWidth="1"/>
    <col min="21" max="21" width="21.140625" style="5" hidden="1" customWidth="1"/>
    <col min="22" max="22" width="21" style="5" hidden="1" customWidth="1"/>
    <col min="23" max="23" width="26.28515625" style="5" hidden="1" customWidth="1"/>
    <col min="24" max="24" width="22.140625" style="5" hidden="1" customWidth="1"/>
    <col min="25" max="25" width="23.28515625" style="5" hidden="1" customWidth="1"/>
    <col min="26" max="26" width="25" style="5" customWidth="1"/>
    <col min="27" max="27" width="28" style="5" customWidth="1"/>
    <col min="28" max="28" width="26.140625" style="5" hidden="1" customWidth="1"/>
    <col min="29" max="29" width="22.140625" style="5" hidden="1" customWidth="1"/>
    <col min="30" max="30" width="25.7109375" style="5" hidden="1" customWidth="1"/>
    <col min="31" max="31" width="21.28515625" style="5" hidden="1" customWidth="1"/>
    <col min="32" max="32" width="26.140625" style="5" hidden="1" customWidth="1"/>
    <col min="33" max="33" width="22.5703125" style="5" hidden="1" customWidth="1"/>
    <col min="34" max="34" width="21" style="5" hidden="1" customWidth="1"/>
    <col min="35" max="35" width="21.5703125" style="5" hidden="1" customWidth="1"/>
    <col min="36" max="36" width="22.7109375" style="5" hidden="1" customWidth="1"/>
    <col min="37" max="37" width="20.7109375" style="5" hidden="1" customWidth="1"/>
    <col min="38" max="38" width="19.7109375" style="5" hidden="1" customWidth="1"/>
    <col min="39" max="39" width="21.85546875" style="5" hidden="1" customWidth="1"/>
    <col min="40" max="40" width="23.7109375" style="5" hidden="1" customWidth="1"/>
    <col min="41" max="41" width="19.140625" style="5" hidden="1" customWidth="1"/>
    <col min="42" max="42" width="24.140625" style="5" hidden="1" customWidth="1"/>
    <col min="43" max="43" width="22.5703125" style="5" hidden="1" customWidth="1"/>
    <col min="44" max="44" width="23.7109375" style="5" hidden="1" customWidth="1"/>
    <col min="45" max="45" width="20.7109375" style="5" hidden="1" customWidth="1"/>
    <col min="46" max="46" width="22.5703125" style="5" hidden="1" customWidth="1"/>
    <col min="47" max="47" width="19.7109375" style="5" hidden="1" customWidth="1"/>
    <col min="48" max="48" width="19.140625" style="5" hidden="1" customWidth="1"/>
    <col min="49" max="49" width="24.28515625" style="5" hidden="1" customWidth="1"/>
    <col min="50" max="50" width="24" style="5" hidden="1" customWidth="1"/>
    <col min="51" max="51" width="20.140625" style="5" hidden="1" customWidth="1"/>
    <col min="52" max="52" width="26.85546875" style="5" hidden="1" customWidth="1"/>
    <col min="53" max="54" width="23.42578125" style="5" hidden="1" customWidth="1"/>
    <col min="55" max="55" width="25.7109375" style="5" hidden="1" customWidth="1"/>
    <col min="56" max="56" width="25.85546875" style="5" customWidth="1"/>
    <col min="57" max="57" width="24.5703125" style="5" customWidth="1"/>
    <col min="58" max="58" width="26.42578125" style="5" hidden="1" customWidth="1"/>
    <col min="59" max="59" width="28.42578125" style="5" hidden="1" customWidth="1"/>
    <col min="60" max="60" width="29.85546875" style="5" hidden="1" customWidth="1"/>
    <col min="61" max="61" width="27.85546875" style="5" hidden="1" customWidth="1"/>
    <col min="62" max="62" width="28.7109375" style="5" hidden="1" customWidth="1"/>
    <col min="63" max="63" width="32.140625" style="5" hidden="1" customWidth="1"/>
    <col min="64" max="64" width="35.140625" style="5" hidden="1" customWidth="1"/>
    <col min="65" max="66" width="30.28515625" style="5" hidden="1" customWidth="1"/>
    <col min="67" max="67" width="22.42578125" style="5" hidden="1" customWidth="1"/>
    <col min="68" max="68" width="27" style="5" hidden="1" customWidth="1"/>
    <col min="69" max="69" width="34.140625" style="5" hidden="1" customWidth="1"/>
    <col min="70" max="70" width="29.7109375" style="5" hidden="1" customWidth="1"/>
    <col min="71" max="71" width="27.28515625" style="5" hidden="1" customWidth="1"/>
    <col min="72" max="72" width="29.7109375" style="5" hidden="1" customWidth="1"/>
    <col min="73" max="73" width="30.42578125" style="5" hidden="1" customWidth="1"/>
    <col min="74" max="74" width="31.5703125" style="5" hidden="1" customWidth="1"/>
    <col min="75" max="76" width="22.42578125" style="5" hidden="1" customWidth="1"/>
    <col min="77" max="77" width="23.28515625" style="5" hidden="1" customWidth="1"/>
    <col min="78" max="78" width="22.42578125" style="5" hidden="1" customWidth="1"/>
    <col min="79" max="79" width="31.5703125" style="5" hidden="1" customWidth="1"/>
    <col min="80" max="80" width="28.7109375" style="5" hidden="1" customWidth="1"/>
    <col min="81" max="81" width="22.7109375" style="5" hidden="1" customWidth="1"/>
    <col min="82" max="82" width="25.85546875" style="5" hidden="1" customWidth="1"/>
    <col min="83" max="83" width="27" style="5" hidden="1" customWidth="1"/>
    <col min="84" max="84" width="26.85546875" style="5" hidden="1" customWidth="1"/>
    <col min="85" max="85" width="25.5703125" style="5" hidden="1" customWidth="1"/>
    <col min="86" max="86" width="29.42578125" style="5" customWidth="1"/>
    <col min="87" max="87" width="27.42578125" style="5" customWidth="1"/>
    <col min="88" max="90" width="26.140625" style="5" customWidth="1"/>
    <col min="91" max="91" width="25.42578125" style="5" customWidth="1"/>
    <col min="92" max="96" width="23.7109375" style="5" customWidth="1"/>
    <col min="97" max="97" width="29.85546875" style="5" customWidth="1"/>
    <col min="98" max="98" width="23.42578125" style="5" customWidth="1"/>
    <col min="99" max="100" width="28.42578125" style="5" customWidth="1"/>
    <col min="101" max="112" width="28.42578125" style="5" hidden="1" customWidth="1"/>
    <col min="113" max="113" width="24.7109375" style="5" customWidth="1"/>
    <col min="114" max="117" width="23.85546875" style="5" customWidth="1"/>
    <col min="118" max="118" width="28.42578125" style="5" customWidth="1"/>
    <col min="119" max="147" width="15.7109375" style="5" hidden="1" customWidth="1"/>
    <col min="148" max="148" width="19.5703125" style="13" customWidth="1"/>
    <col min="149" max="149" width="19.42578125" style="13" customWidth="1"/>
    <col min="150" max="150" width="23.85546875" customWidth="1"/>
    <col min="151" max="151" width="22.5703125" customWidth="1"/>
    <col min="152" max="152" width="25" customWidth="1"/>
    <col min="153" max="153" width="85.42578125" customWidth="1"/>
    <col min="154" max="155" width="19.42578125" customWidth="1"/>
    <col min="156" max="156" width="45.42578125" customWidth="1"/>
    <col min="157" max="157" width="75" customWidth="1"/>
    <col min="158" max="158" width="6" bestFit="1" customWidth="1"/>
    <col min="159" max="159" width="13.28515625" customWidth="1"/>
    <col min="160" max="160" width="10.85546875" customWidth="1"/>
  </cols>
  <sheetData>
    <row r="1" spans="1:159" s="18" customFormat="1" ht="32.25" customHeight="1" x14ac:dyDescent="0.5">
      <c r="A1" s="607"/>
      <c r="B1" s="608"/>
      <c r="C1" s="608"/>
      <c r="D1" s="608"/>
      <c r="E1" s="609"/>
      <c r="F1" s="549" t="s">
        <v>39</v>
      </c>
      <c r="G1" s="549"/>
      <c r="H1" s="549"/>
      <c r="I1" s="549"/>
      <c r="J1" s="549"/>
      <c r="K1" s="549"/>
      <c r="L1" s="549"/>
      <c r="M1" s="549"/>
      <c r="N1" s="549"/>
      <c r="O1" s="549"/>
      <c r="P1" s="549"/>
      <c r="Q1" s="549"/>
      <c r="R1" s="549"/>
      <c r="S1" s="549"/>
      <c r="T1" s="549"/>
      <c r="U1" s="549"/>
      <c r="V1" s="549"/>
      <c r="W1" s="549"/>
      <c r="X1" s="549"/>
      <c r="Y1" s="549"/>
      <c r="Z1" s="549"/>
      <c r="AA1" s="549"/>
      <c r="AB1" s="549"/>
      <c r="AC1" s="549"/>
      <c r="AD1" s="549"/>
      <c r="AE1" s="549"/>
      <c r="AF1" s="549"/>
      <c r="AG1" s="549"/>
      <c r="AH1" s="549"/>
      <c r="AI1" s="549"/>
      <c r="AJ1" s="549"/>
      <c r="AK1" s="549"/>
      <c r="AL1" s="549"/>
      <c r="AM1" s="549"/>
      <c r="AN1" s="549"/>
      <c r="AO1" s="549"/>
      <c r="AP1" s="549"/>
      <c r="AQ1" s="549"/>
      <c r="AR1" s="549"/>
      <c r="AS1" s="549"/>
      <c r="AT1" s="549"/>
      <c r="AU1" s="549"/>
      <c r="AV1" s="549"/>
      <c r="AW1" s="549"/>
      <c r="AX1" s="549"/>
      <c r="AY1" s="549"/>
      <c r="AZ1" s="549"/>
      <c r="BA1" s="549"/>
      <c r="BB1" s="549"/>
      <c r="BC1" s="549"/>
      <c r="BD1" s="549"/>
      <c r="BE1" s="549"/>
      <c r="BF1" s="549"/>
      <c r="BG1" s="549"/>
      <c r="BH1" s="549"/>
      <c r="BI1" s="549"/>
      <c r="BJ1" s="549"/>
      <c r="BK1" s="549"/>
      <c r="BL1" s="549"/>
      <c r="BM1" s="549"/>
      <c r="BN1" s="549"/>
      <c r="BO1" s="549"/>
      <c r="BP1" s="549"/>
      <c r="BQ1" s="549"/>
      <c r="BR1" s="549"/>
      <c r="BS1" s="549"/>
      <c r="BT1" s="549"/>
      <c r="BU1" s="549"/>
      <c r="BV1" s="549"/>
      <c r="BW1" s="549"/>
      <c r="BX1" s="549"/>
      <c r="BY1" s="549"/>
      <c r="BZ1" s="549"/>
      <c r="CA1" s="549"/>
      <c r="CB1" s="549"/>
      <c r="CC1" s="549"/>
      <c r="CD1" s="549"/>
      <c r="CE1" s="549"/>
      <c r="CF1" s="549"/>
      <c r="CG1" s="549"/>
      <c r="CH1" s="549"/>
      <c r="CI1" s="549"/>
      <c r="CJ1" s="549"/>
      <c r="CK1" s="549"/>
      <c r="CL1" s="549"/>
      <c r="CM1" s="549"/>
      <c r="CN1" s="549"/>
      <c r="CO1" s="549"/>
      <c r="CP1" s="549"/>
      <c r="CQ1" s="549"/>
      <c r="CR1" s="549"/>
      <c r="CS1" s="549"/>
      <c r="CT1" s="549"/>
      <c r="CU1" s="549"/>
      <c r="CV1" s="549"/>
      <c r="CW1" s="549"/>
      <c r="CX1" s="549"/>
      <c r="CY1" s="549"/>
      <c r="CZ1" s="549"/>
      <c r="DA1" s="549"/>
      <c r="DB1" s="549"/>
      <c r="DC1" s="549"/>
      <c r="DD1" s="549"/>
      <c r="DE1" s="549"/>
      <c r="DF1" s="549"/>
      <c r="DG1" s="549"/>
      <c r="DH1" s="549"/>
      <c r="DI1" s="549"/>
      <c r="DJ1" s="549"/>
      <c r="DK1" s="549"/>
      <c r="DL1" s="549"/>
      <c r="DM1" s="549"/>
      <c r="DN1" s="549"/>
      <c r="DO1" s="549"/>
      <c r="DP1" s="549"/>
      <c r="DQ1" s="549"/>
      <c r="DR1" s="549"/>
      <c r="DS1" s="549"/>
      <c r="DT1" s="549"/>
      <c r="DU1" s="549"/>
      <c r="DV1" s="549"/>
      <c r="DW1" s="549"/>
      <c r="DX1" s="549"/>
      <c r="DY1" s="549"/>
      <c r="DZ1" s="549"/>
      <c r="EA1" s="549"/>
      <c r="EB1" s="549"/>
      <c r="EC1" s="549"/>
      <c r="ED1" s="549"/>
      <c r="EE1" s="549"/>
      <c r="EF1" s="549"/>
      <c r="EG1" s="549"/>
      <c r="EH1" s="549"/>
      <c r="EI1" s="549"/>
      <c r="EJ1" s="549"/>
      <c r="EK1" s="549"/>
      <c r="EL1" s="549"/>
      <c r="EM1" s="549"/>
      <c r="EN1" s="549"/>
      <c r="EO1" s="549"/>
      <c r="EP1" s="549"/>
      <c r="EQ1" s="549"/>
      <c r="ER1" s="549"/>
      <c r="ES1" s="549"/>
      <c r="ET1" s="549"/>
      <c r="EU1" s="549"/>
      <c r="EV1" s="549"/>
      <c r="EW1" s="549"/>
      <c r="EX1" s="549"/>
      <c r="EY1" s="549"/>
      <c r="EZ1" s="549"/>
      <c r="FA1" s="550"/>
    </row>
    <row r="2" spans="1:159" s="18" customFormat="1" ht="54" customHeight="1" thickBot="1" x14ac:dyDescent="0.55000000000000004">
      <c r="A2" s="610"/>
      <c r="B2" s="526"/>
      <c r="C2" s="526"/>
      <c r="D2" s="526"/>
      <c r="E2" s="611"/>
      <c r="F2" s="618" t="s">
        <v>272</v>
      </c>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8"/>
      <c r="AK2" s="618"/>
      <c r="AL2" s="618"/>
      <c r="AM2" s="618"/>
      <c r="AN2" s="618"/>
      <c r="AO2" s="618"/>
      <c r="AP2" s="618"/>
      <c r="AQ2" s="618"/>
      <c r="AR2" s="618"/>
      <c r="AS2" s="618"/>
      <c r="AT2" s="618"/>
      <c r="AU2" s="618"/>
      <c r="AV2" s="618"/>
      <c r="AW2" s="618"/>
      <c r="AX2" s="618"/>
      <c r="AY2" s="618"/>
      <c r="AZ2" s="618"/>
      <c r="BA2" s="618"/>
      <c r="BB2" s="618"/>
      <c r="BC2" s="618"/>
      <c r="BD2" s="618"/>
      <c r="BE2" s="618"/>
      <c r="BF2" s="618"/>
      <c r="BG2" s="618"/>
      <c r="BH2" s="618"/>
      <c r="BI2" s="618"/>
      <c r="BJ2" s="618"/>
      <c r="BK2" s="618"/>
      <c r="BL2" s="618"/>
      <c r="BM2" s="618"/>
      <c r="BN2" s="618"/>
      <c r="BO2" s="618"/>
      <c r="BP2" s="618"/>
      <c r="BQ2" s="618"/>
      <c r="BR2" s="618"/>
      <c r="BS2" s="618"/>
      <c r="BT2" s="618"/>
      <c r="BU2" s="618"/>
      <c r="BV2" s="618"/>
      <c r="BW2" s="618"/>
      <c r="BX2" s="618"/>
      <c r="BY2" s="618"/>
      <c r="BZ2" s="618"/>
      <c r="CA2" s="618"/>
      <c r="CB2" s="618"/>
      <c r="CC2" s="618"/>
      <c r="CD2" s="618"/>
      <c r="CE2" s="618"/>
      <c r="CF2" s="618"/>
      <c r="CG2" s="618"/>
      <c r="CH2" s="618"/>
      <c r="CI2" s="618"/>
      <c r="CJ2" s="618"/>
      <c r="CK2" s="618"/>
      <c r="CL2" s="618"/>
      <c r="CM2" s="618"/>
      <c r="CN2" s="618"/>
      <c r="CO2" s="618"/>
      <c r="CP2" s="618"/>
      <c r="CQ2" s="618"/>
      <c r="CR2" s="618"/>
      <c r="CS2" s="618"/>
      <c r="CT2" s="618"/>
      <c r="CU2" s="618"/>
      <c r="CV2" s="618"/>
      <c r="CW2" s="618"/>
      <c r="CX2" s="618"/>
      <c r="CY2" s="618"/>
      <c r="CZ2" s="618"/>
      <c r="DA2" s="618"/>
      <c r="DB2" s="618"/>
      <c r="DC2" s="618"/>
      <c r="DD2" s="618"/>
      <c r="DE2" s="618"/>
      <c r="DF2" s="618"/>
      <c r="DG2" s="618"/>
      <c r="DH2" s="618"/>
      <c r="DI2" s="618"/>
      <c r="DJ2" s="618"/>
      <c r="DK2" s="618"/>
      <c r="DL2" s="618"/>
      <c r="DM2" s="618"/>
      <c r="DN2" s="618"/>
      <c r="DO2" s="618"/>
      <c r="DP2" s="618"/>
      <c r="DQ2" s="618"/>
      <c r="DR2" s="618"/>
      <c r="DS2" s="618"/>
      <c r="DT2" s="618"/>
      <c r="DU2" s="618"/>
      <c r="DV2" s="618"/>
      <c r="DW2" s="618"/>
      <c r="DX2" s="618"/>
      <c r="DY2" s="618"/>
      <c r="DZ2" s="618"/>
      <c r="EA2" s="618"/>
      <c r="EB2" s="618"/>
      <c r="EC2" s="618"/>
      <c r="ED2" s="618"/>
      <c r="EE2" s="618"/>
      <c r="EF2" s="618"/>
      <c r="EG2" s="618"/>
      <c r="EH2" s="618"/>
      <c r="EI2" s="618"/>
      <c r="EJ2" s="618"/>
      <c r="EK2" s="618"/>
      <c r="EL2" s="618"/>
      <c r="EM2" s="618"/>
      <c r="EN2" s="618"/>
      <c r="EO2" s="618"/>
      <c r="EP2" s="618"/>
      <c r="EQ2" s="618"/>
      <c r="ER2" s="619"/>
      <c r="ES2" s="619"/>
      <c r="ET2" s="619"/>
      <c r="EU2" s="619"/>
      <c r="EV2" s="619"/>
      <c r="EW2" s="619"/>
      <c r="EX2" s="619"/>
      <c r="EY2" s="619"/>
      <c r="EZ2" s="619"/>
      <c r="FA2" s="620"/>
    </row>
    <row r="3" spans="1:159" s="17" customFormat="1" ht="34.5" customHeight="1" thickBot="1" x14ac:dyDescent="0.45">
      <c r="A3" s="612"/>
      <c r="B3" s="613"/>
      <c r="C3" s="613"/>
      <c r="D3" s="613"/>
      <c r="E3" s="614"/>
      <c r="F3" s="621" t="s">
        <v>48</v>
      </c>
      <c r="G3" s="622"/>
      <c r="H3" s="622"/>
      <c r="I3" s="622"/>
      <c r="J3" s="622"/>
      <c r="K3" s="622"/>
      <c r="L3" s="622"/>
      <c r="M3" s="622"/>
      <c r="N3" s="622"/>
      <c r="O3" s="622"/>
      <c r="P3" s="622"/>
      <c r="Q3" s="622"/>
      <c r="R3" s="622"/>
      <c r="S3" s="622"/>
      <c r="T3" s="622"/>
      <c r="U3" s="622"/>
      <c r="V3" s="622"/>
      <c r="W3" s="622"/>
      <c r="X3" s="622"/>
      <c r="Y3" s="622"/>
      <c r="Z3" s="622"/>
      <c r="AA3" s="622"/>
      <c r="AB3" s="622"/>
      <c r="AC3" s="622"/>
      <c r="AD3" s="622"/>
      <c r="AE3" s="622"/>
      <c r="AF3" s="622"/>
      <c r="AG3" s="622"/>
      <c r="AH3" s="622"/>
      <c r="AI3" s="622"/>
      <c r="AJ3" s="622"/>
      <c r="AK3" s="622"/>
      <c r="AL3" s="622"/>
      <c r="AM3" s="622"/>
      <c r="AN3" s="622"/>
      <c r="AO3" s="622"/>
      <c r="AP3" s="622"/>
      <c r="AQ3" s="622"/>
      <c r="AR3" s="622"/>
      <c r="AS3" s="622"/>
      <c r="AT3" s="622"/>
      <c r="AU3" s="622"/>
      <c r="AV3" s="622"/>
      <c r="AW3" s="622"/>
      <c r="AX3" s="622"/>
      <c r="AY3" s="622"/>
      <c r="AZ3" s="622"/>
      <c r="BA3" s="622"/>
      <c r="BB3" s="622"/>
      <c r="BC3" s="622"/>
      <c r="BD3" s="622"/>
      <c r="BE3" s="622"/>
      <c r="BF3" s="622"/>
      <c r="BG3" s="622"/>
      <c r="BH3" s="622"/>
      <c r="BI3" s="622"/>
      <c r="BJ3" s="622"/>
      <c r="BK3" s="622"/>
      <c r="BL3" s="622"/>
      <c r="BM3" s="622"/>
      <c r="BN3" s="622"/>
      <c r="BO3" s="622"/>
      <c r="BP3" s="622"/>
      <c r="BQ3" s="622"/>
      <c r="BR3" s="622"/>
      <c r="BS3" s="622"/>
      <c r="BT3" s="622"/>
      <c r="BU3" s="622"/>
      <c r="BV3" s="622"/>
      <c r="BW3" s="622"/>
      <c r="BX3" s="622"/>
      <c r="BY3" s="622"/>
      <c r="BZ3" s="622"/>
      <c r="CA3" s="622"/>
      <c r="CB3" s="622"/>
      <c r="CC3" s="622"/>
      <c r="CD3" s="622"/>
      <c r="CE3" s="622"/>
      <c r="CF3" s="622"/>
      <c r="CG3" s="622"/>
      <c r="CH3" s="622"/>
      <c r="CI3" s="622"/>
      <c r="CJ3" s="622"/>
      <c r="CK3" s="622"/>
      <c r="CL3" s="622"/>
      <c r="CM3" s="622"/>
      <c r="CN3" s="622"/>
      <c r="CO3" s="622"/>
      <c r="CP3" s="622"/>
      <c r="CQ3" s="622"/>
      <c r="CR3" s="622"/>
      <c r="CS3" s="622"/>
      <c r="CT3" s="622"/>
      <c r="CU3" s="622"/>
      <c r="CV3" s="622"/>
      <c r="CW3" s="622"/>
      <c r="CX3" s="622"/>
      <c r="CY3" s="622"/>
      <c r="CZ3" s="622"/>
      <c r="DA3" s="622"/>
      <c r="DB3" s="622"/>
      <c r="DC3" s="622"/>
      <c r="DD3" s="622"/>
      <c r="DE3" s="622"/>
      <c r="DF3" s="622"/>
      <c r="DG3" s="622"/>
      <c r="DH3" s="622"/>
      <c r="DI3" s="622"/>
      <c r="DJ3" s="622"/>
      <c r="DK3" s="622"/>
      <c r="DL3" s="622"/>
      <c r="DM3" s="622"/>
      <c r="DN3" s="622"/>
      <c r="DO3" s="622"/>
      <c r="DP3" s="622"/>
      <c r="DQ3" s="622"/>
      <c r="DR3" s="622"/>
      <c r="DS3" s="622"/>
      <c r="DT3" s="622"/>
      <c r="DU3" s="622"/>
      <c r="DV3" s="622"/>
      <c r="DW3" s="622"/>
      <c r="DX3" s="622"/>
      <c r="DY3" s="622"/>
      <c r="DZ3" s="622"/>
      <c r="EA3" s="622"/>
      <c r="EB3" s="622"/>
      <c r="EC3" s="622"/>
      <c r="ED3" s="622"/>
      <c r="EE3" s="622"/>
      <c r="EF3" s="622"/>
      <c r="EG3" s="622"/>
      <c r="EH3" s="622"/>
      <c r="EI3" s="622"/>
      <c r="EJ3" s="622"/>
      <c r="EK3" s="622"/>
      <c r="EL3" s="622"/>
      <c r="EM3" s="622"/>
      <c r="EN3" s="622"/>
      <c r="EO3" s="622"/>
      <c r="EP3" s="622"/>
      <c r="EQ3" s="622"/>
      <c r="ER3" s="622" t="s">
        <v>253</v>
      </c>
      <c r="ES3" s="622"/>
      <c r="ET3" s="622"/>
      <c r="EU3" s="622"/>
      <c r="EV3" s="622"/>
      <c r="EW3" s="622"/>
      <c r="EX3" s="622"/>
      <c r="EY3" s="622"/>
      <c r="EZ3" s="622"/>
      <c r="FA3" s="623"/>
    </row>
    <row r="4" spans="1:159" ht="30.75" customHeight="1" thickBot="1" x14ac:dyDescent="0.3">
      <c r="A4" s="615" t="s">
        <v>0</v>
      </c>
      <c r="B4" s="616"/>
      <c r="C4" s="616"/>
      <c r="D4" s="616"/>
      <c r="E4" s="617"/>
      <c r="F4" s="624" t="s">
        <v>282</v>
      </c>
      <c r="G4" s="625"/>
      <c r="H4" s="625"/>
      <c r="I4" s="625"/>
      <c r="J4" s="625"/>
      <c r="K4" s="625"/>
      <c r="L4" s="625"/>
      <c r="M4" s="625"/>
      <c r="N4" s="625"/>
      <c r="O4" s="625"/>
      <c r="P4" s="625"/>
      <c r="Q4" s="625"/>
      <c r="R4" s="625"/>
      <c r="S4" s="625"/>
      <c r="T4" s="625"/>
      <c r="U4" s="625"/>
      <c r="V4" s="625"/>
      <c r="W4" s="625"/>
      <c r="X4" s="625"/>
      <c r="Y4" s="625"/>
      <c r="Z4" s="625"/>
      <c r="AA4" s="625"/>
      <c r="AB4" s="625"/>
      <c r="AC4" s="625"/>
      <c r="AD4" s="625"/>
      <c r="AE4" s="625"/>
      <c r="AF4" s="625"/>
      <c r="AG4" s="625"/>
      <c r="AH4" s="625"/>
      <c r="AI4" s="625"/>
      <c r="AJ4" s="625"/>
      <c r="AK4" s="625"/>
      <c r="AL4" s="625"/>
      <c r="AM4" s="625"/>
      <c r="AN4" s="625"/>
      <c r="AO4" s="625"/>
      <c r="AP4" s="625"/>
      <c r="AQ4" s="625"/>
      <c r="AR4" s="625"/>
      <c r="AS4" s="625"/>
      <c r="AT4" s="625"/>
      <c r="AU4" s="625"/>
      <c r="AV4" s="625"/>
      <c r="AW4" s="625"/>
      <c r="AX4" s="625"/>
      <c r="AY4" s="625"/>
      <c r="AZ4" s="625"/>
      <c r="BA4" s="625"/>
      <c r="BB4" s="625"/>
      <c r="BC4" s="625"/>
      <c r="BD4" s="625"/>
      <c r="BE4" s="625"/>
      <c r="BF4" s="625"/>
      <c r="BG4" s="625"/>
      <c r="BH4" s="625"/>
      <c r="BI4" s="625"/>
      <c r="BJ4" s="625"/>
      <c r="BK4" s="625"/>
      <c r="BL4" s="625"/>
      <c r="BM4" s="625"/>
      <c r="BN4" s="625"/>
      <c r="BO4" s="625"/>
      <c r="BP4" s="625"/>
      <c r="BQ4" s="625"/>
      <c r="BR4" s="625"/>
      <c r="BS4" s="625"/>
      <c r="BT4" s="625"/>
      <c r="BU4" s="625"/>
      <c r="BV4" s="625"/>
      <c r="BW4" s="625"/>
      <c r="BX4" s="625"/>
      <c r="BY4" s="625"/>
      <c r="BZ4" s="625"/>
      <c r="CA4" s="625"/>
      <c r="CB4" s="625"/>
      <c r="CC4" s="625"/>
      <c r="CD4" s="625"/>
      <c r="CE4" s="625"/>
      <c r="CF4" s="625"/>
      <c r="CG4" s="625"/>
      <c r="CH4" s="625"/>
      <c r="CI4" s="625"/>
      <c r="CJ4" s="625"/>
      <c r="CK4" s="625"/>
      <c r="CL4" s="625"/>
      <c r="CM4" s="625"/>
      <c r="CN4" s="625"/>
      <c r="CO4" s="625"/>
      <c r="CP4" s="625"/>
      <c r="CQ4" s="625"/>
      <c r="CR4" s="625"/>
      <c r="CS4" s="625"/>
      <c r="CT4" s="625"/>
      <c r="CU4" s="625"/>
      <c r="CV4" s="625"/>
      <c r="CW4" s="625"/>
      <c r="CX4" s="625"/>
      <c r="CY4" s="625"/>
      <c r="CZ4" s="625"/>
      <c r="DA4" s="625"/>
      <c r="DB4" s="625"/>
      <c r="DC4" s="625"/>
      <c r="DD4" s="625"/>
      <c r="DE4" s="625"/>
      <c r="DF4" s="625"/>
      <c r="DG4" s="625"/>
      <c r="DH4" s="625"/>
      <c r="DI4" s="625"/>
      <c r="DJ4" s="625"/>
      <c r="DK4" s="625"/>
      <c r="DL4" s="625"/>
      <c r="DM4" s="625"/>
      <c r="DN4" s="625"/>
      <c r="DO4" s="625"/>
      <c r="DP4" s="625"/>
      <c r="DQ4" s="625"/>
      <c r="DR4" s="625"/>
      <c r="DS4" s="625"/>
      <c r="DT4" s="625"/>
      <c r="DU4" s="625"/>
      <c r="DV4" s="625"/>
      <c r="DW4" s="625"/>
      <c r="DX4" s="625"/>
      <c r="DY4" s="625"/>
      <c r="DZ4" s="625"/>
      <c r="EA4" s="625"/>
      <c r="EB4" s="625"/>
      <c r="EC4" s="625"/>
      <c r="ED4" s="625"/>
      <c r="EE4" s="625"/>
      <c r="EF4" s="625"/>
      <c r="EG4" s="625"/>
      <c r="EH4" s="625"/>
      <c r="EI4" s="625"/>
      <c r="EJ4" s="625"/>
      <c r="EK4" s="625"/>
      <c r="EL4" s="625"/>
      <c r="EM4" s="625"/>
      <c r="EN4" s="625"/>
      <c r="EO4" s="625"/>
      <c r="EP4" s="625"/>
      <c r="EQ4" s="625"/>
      <c r="ER4" s="625"/>
      <c r="ES4" s="625"/>
      <c r="ET4" s="625"/>
      <c r="EU4" s="625"/>
      <c r="EV4" s="625"/>
      <c r="EW4" s="625"/>
      <c r="EX4" s="625"/>
      <c r="EY4" s="625"/>
      <c r="EZ4" s="625"/>
      <c r="FA4" s="626"/>
    </row>
    <row r="5" spans="1:159" ht="30.75" customHeight="1" thickBot="1" x14ac:dyDescent="0.3">
      <c r="A5" s="615" t="s">
        <v>2</v>
      </c>
      <c r="B5" s="616"/>
      <c r="C5" s="616"/>
      <c r="D5" s="616"/>
      <c r="E5" s="617"/>
      <c r="F5" s="624" t="s">
        <v>283</v>
      </c>
      <c r="G5" s="625"/>
      <c r="H5" s="625"/>
      <c r="I5" s="625"/>
      <c r="J5" s="625"/>
      <c r="K5" s="625"/>
      <c r="L5" s="625"/>
      <c r="M5" s="625"/>
      <c r="N5" s="625"/>
      <c r="O5" s="625"/>
      <c r="P5" s="625"/>
      <c r="Q5" s="625"/>
      <c r="R5" s="625"/>
      <c r="S5" s="625"/>
      <c r="T5" s="625"/>
      <c r="U5" s="625"/>
      <c r="V5" s="625"/>
      <c r="W5" s="625"/>
      <c r="X5" s="625"/>
      <c r="Y5" s="625"/>
      <c r="Z5" s="625"/>
      <c r="AA5" s="625"/>
      <c r="AB5" s="625"/>
      <c r="AC5" s="625"/>
      <c r="AD5" s="625"/>
      <c r="AE5" s="625"/>
      <c r="AF5" s="625"/>
      <c r="AG5" s="625"/>
      <c r="AH5" s="625"/>
      <c r="AI5" s="625"/>
      <c r="AJ5" s="625"/>
      <c r="AK5" s="625"/>
      <c r="AL5" s="625"/>
      <c r="AM5" s="625"/>
      <c r="AN5" s="625"/>
      <c r="AO5" s="625"/>
      <c r="AP5" s="625"/>
      <c r="AQ5" s="625"/>
      <c r="AR5" s="625"/>
      <c r="AS5" s="625"/>
      <c r="AT5" s="625"/>
      <c r="AU5" s="625"/>
      <c r="AV5" s="625"/>
      <c r="AW5" s="625"/>
      <c r="AX5" s="625"/>
      <c r="AY5" s="625"/>
      <c r="AZ5" s="625"/>
      <c r="BA5" s="625"/>
      <c r="BB5" s="625"/>
      <c r="BC5" s="625"/>
      <c r="BD5" s="625"/>
      <c r="BE5" s="625"/>
      <c r="BF5" s="625"/>
      <c r="BG5" s="625"/>
      <c r="BH5" s="625"/>
      <c r="BI5" s="625"/>
      <c r="BJ5" s="625"/>
      <c r="BK5" s="625"/>
      <c r="BL5" s="625"/>
      <c r="BM5" s="625"/>
      <c r="BN5" s="625"/>
      <c r="BO5" s="625"/>
      <c r="BP5" s="625"/>
      <c r="BQ5" s="625"/>
      <c r="BR5" s="625"/>
      <c r="BS5" s="625"/>
      <c r="BT5" s="625"/>
      <c r="BU5" s="625"/>
      <c r="BV5" s="625"/>
      <c r="BW5" s="625"/>
      <c r="BX5" s="625"/>
      <c r="BY5" s="625"/>
      <c r="BZ5" s="625"/>
      <c r="CA5" s="625"/>
      <c r="CB5" s="625"/>
      <c r="CC5" s="625"/>
      <c r="CD5" s="625"/>
      <c r="CE5" s="625"/>
      <c r="CF5" s="625"/>
      <c r="CG5" s="625"/>
      <c r="CH5" s="625"/>
      <c r="CI5" s="625"/>
      <c r="CJ5" s="625"/>
      <c r="CK5" s="625"/>
      <c r="CL5" s="625"/>
      <c r="CM5" s="625"/>
      <c r="CN5" s="625"/>
      <c r="CO5" s="625"/>
      <c r="CP5" s="625"/>
      <c r="CQ5" s="625"/>
      <c r="CR5" s="625"/>
      <c r="CS5" s="625"/>
      <c r="CT5" s="625"/>
      <c r="CU5" s="625"/>
      <c r="CV5" s="625"/>
      <c r="CW5" s="625"/>
      <c r="CX5" s="625"/>
      <c r="CY5" s="625"/>
      <c r="CZ5" s="625"/>
      <c r="DA5" s="625"/>
      <c r="DB5" s="625"/>
      <c r="DC5" s="625"/>
      <c r="DD5" s="625"/>
      <c r="DE5" s="625"/>
      <c r="DF5" s="625"/>
      <c r="DG5" s="625"/>
      <c r="DH5" s="625"/>
      <c r="DI5" s="625"/>
      <c r="DJ5" s="625"/>
      <c r="DK5" s="625"/>
      <c r="DL5" s="625"/>
      <c r="DM5" s="625"/>
      <c r="DN5" s="625"/>
      <c r="DO5" s="625"/>
      <c r="DP5" s="625"/>
      <c r="DQ5" s="625"/>
      <c r="DR5" s="625"/>
      <c r="DS5" s="625"/>
      <c r="DT5" s="625"/>
      <c r="DU5" s="625"/>
      <c r="DV5" s="625"/>
      <c r="DW5" s="625"/>
      <c r="DX5" s="625"/>
      <c r="DY5" s="625"/>
      <c r="DZ5" s="625"/>
      <c r="EA5" s="625"/>
      <c r="EB5" s="625"/>
      <c r="EC5" s="625"/>
      <c r="ED5" s="625"/>
      <c r="EE5" s="625"/>
      <c r="EF5" s="625"/>
      <c r="EG5" s="625"/>
      <c r="EH5" s="625"/>
      <c r="EI5" s="625"/>
      <c r="EJ5" s="625"/>
      <c r="EK5" s="625"/>
      <c r="EL5" s="625"/>
      <c r="EM5" s="625"/>
      <c r="EN5" s="625"/>
      <c r="EO5" s="625"/>
      <c r="EP5" s="625"/>
      <c r="EQ5" s="625"/>
      <c r="ER5" s="625"/>
      <c r="ES5" s="625"/>
      <c r="ET5" s="625"/>
      <c r="EU5" s="625"/>
      <c r="EV5" s="625"/>
      <c r="EW5" s="625"/>
      <c r="EX5" s="625"/>
      <c r="EY5" s="625"/>
      <c r="EZ5" s="625"/>
      <c r="FA5" s="626"/>
    </row>
    <row r="6" spans="1:159" ht="20.25" customHeight="1" thickBot="1" x14ac:dyDescent="0.3">
      <c r="A6" s="425"/>
      <c r="B6" s="425"/>
      <c r="C6" s="425"/>
      <c r="D6" s="425"/>
      <c r="E6" s="425"/>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row>
    <row r="7" spans="1:159" ht="32.25" customHeight="1" thickBot="1" x14ac:dyDescent="0.3">
      <c r="A7" s="634" t="s">
        <v>90</v>
      </c>
      <c r="B7" s="635"/>
      <c r="C7" s="635"/>
      <c r="D7" s="635"/>
      <c r="E7" s="635"/>
      <c r="F7" s="635"/>
      <c r="G7" s="636"/>
      <c r="H7" s="640" t="s">
        <v>240</v>
      </c>
      <c r="I7" s="641"/>
      <c r="J7" s="641"/>
      <c r="K7" s="641"/>
      <c r="L7" s="641"/>
      <c r="M7" s="641"/>
      <c r="N7" s="641"/>
      <c r="O7" s="641"/>
      <c r="P7" s="641"/>
      <c r="Q7" s="641"/>
      <c r="R7" s="641"/>
      <c r="S7" s="641"/>
      <c r="T7" s="641"/>
      <c r="U7" s="641"/>
      <c r="V7" s="641"/>
      <c r="W7" s="641"/>
      <c r="X7" s="641"/>
      <c r="Y7" s="641"/>
      <c r="Z7" s="641"/>
      <c r="AA7" s="641"/>
      <c r="AB7" s="641"/>
      <c r="AC7" s="641"/>
      <c r="AD7" s="641"/>
      <c r="AE7" s="641"/>
      <c r="AF7" s="641"/>
      <c r="AG7" s="641"/>
      <c r="AH7" s="641"/>
      <c r="AI7" s="641"/>
      <c r="AJ7" s="641"/>
      <c r="AK7" s="641"/>
      <c r="AL7" s="641"/>
      <c r="AM7" s="641"/>
      <c r="AN7" s="641"/>
      <c r="AO7" s="641"/>
      <c r="AP7" s="641"/>
      <c r="AQ7" s="641"/>
      <c r="AR7" s="641"/>
      <c r="AS7" s="641"/>
      <c r="AT7" s="641"/>
      <c r="AU7" s="641"/>
      <c r="AV7" s="641"/>
      <c r="AW7" s="641"/>
      <c r="AX7" s="641"/>
      <c r="AY7" s="641"/>
      <c r="AZ7" s="641"/>
      <c r="BA7" s="641"/>
      <c r="BB7" s="641"/>
      <c r="BC7" s="641"/>
      <c r="BD7" s="641"/>
      <c r="BE7" s="641"/>
      <c r="BF7" s="641"/>
      <c r="BG7" s="641"/>
      <c r="BH7" s="641"/>
      <c r="BI7" s="641"/>
      <c r="BJ7" s="641"/>
      <c r="BK7" s="641"/>
      <c r="BL7" s="641"/>
      <c r="BM7" s="641"/>
      <c r="BN7" s="641"/>
      <c r="BO7" s="641"/>
      <c r="BP7" s="641"/>
      <c r="BQ7" s="641"/>
      <c r="BR7" s="641"/>
      <c r="BS7" s="641"/>
      <c r="BT7" s="641"/>
      <c r="BU7" s="641"/>
      <c r="BV7" s="641"/>
      <c r="BW7" s="641"/>
      <c r="BX7" s="641"/>
      <c r="BY7" s="641"/>
      <c r="BZ7" s="641"/>
      <c r="CA7" s="641"/>
      <c r="CB7" s="641"/>
      <c r="CC7" s="641"/>
      <c r="CD7" s="641"/>
      <c r="CE7" s="641"/>
      <c r="CF7" s="641"/>
      <c r="CG7" s="641"/>
      <c r="CH7" s="641"/>
      <c r="CI7" s="641"/>
      <c r="CJ7" s="641"/>
      <c r="CK7" s="641"/>
      <c r="CL7" s="641"/>
      <c r="CM7" s="641"/>
      <c r="CN7" s="641"/>
      <c r="CO7" s="641"/>
      <c r="CP7" s="641"/>
      <c r="CQ7" s="641"/>
      <c r="CR7" s="641"/>
      <c r="CS7" s="641"/>
      <c r="CT7" s="641"/>
      <c r="CU7" s="641"/>
      <c r="CV7" s="641"/>
      <c r="CW7" s="641"/>
      <c r="CX7" s="641"/>
      <c r="CY7" s="641"/>
      <c r="CZ7" s="641"/>
      <c r="DA7" s="641"/>
      <c r="DB7" s="641"/>
      <c r="DC7" s="641"/>
      <c r="DD7" s="641"/>
      <c r="DE7" s="641"/>
      <c r="DF7" s="641"/>
      <c r="DG7" s="641"/>
      <c r="DH7" s="641"/>
      <c r="DI7" s="641"/>
      <c r="DJ7" s="641"/>
      <c r="DK7" s="641"/>
      <c r="DL7" s="641"/>
      <c r="DM7" s="641"/>
      <c r="DN7" s="641"/>
      <c r="DO7" s="641"/>
      <c r="DP7" s="641"/>
      <c r="DQ7" s="641"/>
      <c r="DR7" s="641"/>
      <c r="DS7" s="641"/>
      <c r="DT7" s="641"/>
      <c r="DU7" s="641"/>
      <c r="DV7" s="641"/>
      <c r="DW7" s="641"/>
      <c r="DX7" s="641"/>
      <c r="DY7" s="641"/>
      <c r="DZ7" s="641"/>
      <c r="EA7" s="641"/>
      <c r="EB7" s="641"/>
      <c r="EC7" s="641"/>
      <c r="ED7" s="641"/>
      <c r="EE7" s="641"/>
      <c r="EF7" s="641"/>
      <c r="EG7" s="641"/>
      <c r="EH7" s="641"/>
      <c r="EI7" s="641"/>
      <c r="EJ7" s="641"/>
      <c r="EK7" s="641"/>
      <c r="EL7" s="641"/>
      <c r="EM7" s="641"/>
      <c r="EN7" s="641"/>
      <c r="EO7" s="641"/>
      <c r="EP7" s="641"/>
      <c r="EQ7" s="642"/>
      <c r="ER7" s="537" t="s">
        <v>233</v>
      </c>
      <c r="ES7" s="537" t="s">
        <v>234</v>
      </c>
      <c r="ET7" s="643" t="s">
        <v>235</v>
      </c>
      <c r="EU7" s="560" t="s">
        <v>259</v>
      </c>
      <c r="EV7" s="653" t="s">
        <v>260</v>
      </c>
      <c r="EW7" s="645" t="s">
        <v>515</v>
      </c>
      <c r="EX7" s="645" t="s">
        <v>461</v>
      </c>
      <c r="EY7" s="645" t="s">
        <v>462</v>
      </c>
      <c r="EZ7" s="645" t="s">
        <v>463</v>
      </c>
      <c r="FA7" s="647" t="s">
        <v>464</v>
      </c>
    </row>
    <row r="8" spans="1:159" ht="19.5" customHeight="1" thickBot="1" x14ac:dyDescent="0.3">
      <c r="A8" s="637"/>
      <c r="B8" s="638"/>
      <c r="C8" s="638"/>
      <c r="D8" s="638"/>
      <c r="E8" s="638"/>
      <c r="F8" s="638"/>
      <c r="G8" s="639"/>
      <c r="H8" s="649" t="s">
        <v>65</v>
      </c>
      <c r="I8" s="641"/>
      <c r="J8" s="641"/>
      <c r="K8" s="641"/>
      <c r="L8" s="641"/>
      <c r="M8" s="641"/>
      <c r="N8" s="641"/>
      <c r="O8" s="641"/>
      <c r="P8" s="641"/>
      <c r="Q8" s="641"/>
      <c r="R8" s="641"/>
      <c r="S8" s="641"/>
      <c r="T8" s="641"/>
      <c r="U8" s="641"/>
      <c r="V8" s="641"/>
      <c r="W8" s="641"/>
      <c r="X8" s="641"/>
      <c r="Y8" s="641"/>
      <c r="Z8" s="641"/>
      <c r="AA8" s="642"/>
      <c r="AB8" s="649" t="s">
        <v>273</v>
      </c>
      <c r="AC8" s="641"/>
      <c r="AD8" s="641"/>
      <c r="AE8" s="641"/>
      <c r="AF8" s="641"/>
      <c r="AG8" s="641"/>
      <c r="AH8" s="641"/>
      <c r="AI8" s="641"/>
      <c r="AJ8" s="641"/>
      <c r="AK8" s="641"/>
      <c r="AL8" s="641"/>
      <c r="AM8" s="641"/>
      <c r="AN8" s="641"/>
      <c r="AO8" s="641"/>
      <c r="AP8" s="641"/>
      <c r="AQ8" s="641"/>
      <c r="AR8" s="641"/>
      <c r="AS8" s="641"/>
      <c r="AT8" s="641"/>
      <c r="AU8" s="641"/>
      <c r="AV8" s="641"/>
      <c r="AW8" s="641"/>
      <c r="AX8" s="641"/>
      <c r="AY8" s="641"/>
      <c r="AZ8" s="641"/>
      <c r="BA8" s="641"/>
      <c r="BB8" s="641"/>
      <c r="BC8" s="641"/>
      <c r="BD8" s="641"/>
      <c r="BE8" s="642"/>
      <c r="BF8" s="649" t="s">
        <v>62</v>
      </c>
      <c r="BG8" s="641"/>
      <c r="BH8" s="641"/>
      <c r="BI8" s="641"/>
      <c r="BJ8" s="641"/>
      <c r="BK8" s="641"/>
      <c r="BL8" s="641"/>
      <c r="BM8" s="641"/>
      <c r="BN8" s="641"/>
      <c r="BO8" s="641"/>
      <c r="BP8" s="641"/>
      <c r="BQ8" s="641"/>
      <c r="BR8" s="641"/>
      <c r="BS8" s="641"/>
      <c r="BT8" s="641"/>
      <c r="BU8" s="641"/>
      <c r="BV8" s="641"/>
      <c r="BW8" s="641"/>
      <c r="BX8" s="641"/>
      <c r="BY8" s="641"/>
      <c r="BZ8" s="641"/>
      <c r="CA8" s="641"/>
      <c r="CB8" s="641"/>
      <c r="CC8" s="641"/>
      <c r="CD8" s="641"/>
      <c r="CE8" s="641"/>
      <c r="CF8" s="641"/>
      <c r="CG8" s="641"/>
      <c r="CH8" s="641"/>
      <c r="CI8" s="642"/>
      <c r="CJ8" s="650" t="s">
        <v>63</v>
      </c>
      <c r="CK8" s="651"/>
      <c r="CL8" s="651"/>
      <c r="CM8" s="651"/>
      <c r="CN8" s="651"/>
      <c r="CO8" s="651"/>
      <c r="CP8" s="651"/>
      <c r="CQ8" s="651"/>
      <c r="CR8" s="651"/>
      <c r="CS8" s="651"/>
      <c r="CT8" s="651"/>
      <c r="CU8" s="651"/>
      <c r="CV8" s="651"/>
      <c r="CW8" s="651"/>
      <c r="CX8" s="651"/>
      <c r="CY8" s="651"/>
      <c r="CZ8" s="651"/>
      <c r="DA8" s="651"/>
      <c r="DB8" s="651"/>
      <c r="DC8" s="651"/>
      <c r="DD8" s="651"/>
      <c r="DE8" s="651"/>
      <c r="DF8" s="651"/>
      <c r="DG8" s="651"/>
      <c r="DH8" s="651"/>
      <c r="DI8" s="651"/>
      <c r="DJ8" s="651"/>
      <c r="DK8" s="651"/>
      <c r="DL8" s="651"/>
      <c r="DM8" s="651"/>
      <c r="DN8" s="650" t="s">
        <v>64</v>
      </c>
      <c r="DO8" s="651"/>
      <c r="DP8" s="651"/>
      <c r="DQ8" s="651"/>
      <c r="DR8" s="651"/>
      <c r="DS8" s="651"/>
      <c r="DT8" s="651"/>
      <c r="DU8" s="651"/>
      <c r="DV8" s="651"/>
      <c r="DW8" s="651"/>
      <c r="DX8" s="651"/>
      <c r="DY8" s="651"/>
      <c r="DZ8" s="651"/>
      <c r="EA8" s="651"/>
      <c r="EB8" s="651"/>
      <c r="EC8" s="651"/>
      <c r="ED8" s="651"/>
      <c r="EE8" s="651"/>
      <c r="EF8" s="651"/>
      <c r="EG8" s="651"/>
      <c r="EH8" s="651"/>
      <c r="EI8" s="651"/>
      <c r="EJ8" s="651"/>
      <c r="EK8" s="651"/>
      <c r="EL8" s="651"/>
      <c r="EM8" s="651"/>
      <c r="EN8" s="651"/>
      <c r="EO8" s="651"/>
      <c r="EP8" s="651"/>
      <c r="EQ8" s="652"/>
      <c r="ER8" s="538"/>
      <c r="ES8" s="538"/>
      <c r="ET8" s="644"/>
      <c r="EU8" s="561"/>
      <c r="EV8" s="654"/>
      <c r="EW8" s="655"/>
      <c r="EX8" s="646"/>
      <c r="EY8" s="646"/>
      <c r="EZ8" s="646"/>
      <c r="FA8" s="648"/>
    </row>
    <row r="9" spans="1:159" ht="106.5" customHeight="1" thickBot="1" x14ac:dyDescent="0.3">
      <c r="A9" s="403" t="s">
        <v>83</v>
      </c>
      <c r="B9" s="404" t="s">
        <v>84</v>
      </c>
      <c r="C9" s="405" t="s">
        <v>85</v>
      </c>
      <c r="D9" s="405" t="s">
        <v>86</v>
      </c>
      <c r="E9" s="405" t="s">
        <v>87</v>
      </c>
      <c r="F9" s="405" t="s">
        <v>88</v>
      </c>
      <c r="G9" s="406" t="s">
        <v>89</v>
      </c>
      <c r="H9" s="407" t="s">
        <v>465</v>
      </c>
      <c r="I9" s="408" t="s">
        <v>466</v>
      </c>
      <c r="J9" s="409" t="s">
        <v>467</v>
      </c>
      <c r="K9" s="408" t="s">
        <v>468</v>
      </c>
      <c r="L9" s="409" t="s">
        <v>469</v>
      </c>
      <c r="M9" s="408" t="s">
        <v>470</v>
      </c>
      <c r="N9" s="409" t="s">
        <v>471</v>
      </c>
      <c r="O9" s="408" t="s">
        <v>472</v>
      </c>
      <c r="P9" s="409" t="s">
        <v>473</v>
      </c>
      <c r="Q9" s="408" t="s">
        <v>474</v>
      </c>
      <c r="R9" s="409" t="s">
        <v>475</v>
      </c>
      <c r="S9" s="408" t="s">
        <v>476</v>
      </c>
      <c r="T9" s="409" t="s">
        <v>477</v>
      </c>
      <c r="U9" s="408" t="s">
        <v>478</v>
      </c>
      <c r="V9" s="410" t="s">
        <v>479</v>
      </c>
      <c r="W9" s="411" t="s">
        <v>230</v>
      </c>
      <c r="X9" s="412" t="s">
        <v>267</v>
      </c>
      <c r="Y9" s="413" t="s">
        <v>268</v>
      </c>
      <c r="Z9" s="414" t="s">
        <v>269</v>
      </c>
      <c r="AA9" s="413" t="s">
        <v>270</v>
      </c>
      <c r="AB9" s="407" t="s">
        <v>465</v>
      </c>
      <c r="AC9" s="408" t="s">
        <v>480</v>
      </c>
      <c r="AD9" s="409" t="s">
        <v>481</v>
      </c>
      <c r="AE9" s="408" t="s">
        <v>482</v>
      </c>
      <c r="AF9" s="409" t="s">
        <v>483</v>
      </c>
      <c r="AG9" s="408" t="s">
        <v>484</v>
      </c>
      <c r="AH9" s="409" t="s">
        <v>485</v>
      </c>
      <c r="AI9" s="408" t="s">
        <v>486</v>
      </c>
      <c r="AJ9" s="409" t="s">
        <v>487</v>
      </c>
      <c r="AK9" s="408" t="s">
        <v>488</v>
      </c>
      <c r="AL9" s="409" t="s">
        <v>489</v>
      </c>
      <c r="AM9" s="408" t="s">
        <v>466</v>
      </c>
      <c r="AN9" s="409" t="s">
        <v>467</v>
      </c>
      <c r="AO9" s="408" t="s">
        <v>468</v>
      </c>
      <c r="AP9" s="409" t="s">
        <v>469</v>
      </c>
      <c r="AQ9" s="408" t="s">
        <v>470</v>
      </c>
      <c r="AR9" s="409" t="s">
        <v>471</v>
      </c>
      <c r="AS9" s="408" t="s">
        <v>472</v>
      </c>
      <c r="AT9" s="409" t="s">
        <v>473</v>
      </c>
      <c r="AU9" s="408" t="s">
        <v>474</v>
      </c>
      <c r="AV9" s="409" t="s">
        <v>475</v>
      </c>
      <c r="AW9" s="408" t="s">
        <v>476</v>
      </c>
      <c r="AX9" s="409" t="s">
        <v>477</v>
      </c>
      <c r="AY9" s="408" t="s">
        <v>478</v>
      </c>
      <c r="AZ9" s="410" t="s">
        <v>479</v>
      </c>
      <c r="BA9" s="411" t="s">
        <v>230</v>
      </c>
      <c r="BB9" s="415" t="s">
        <v>258</v>
      </c>
      <c r="BC9" s="416" t="s">
        <v>257</v>
      </c>
      <c r="BD9" s="417" t="s">
        <v>256</v>
      </c>
      <c r="BE9" s="416" t="s">
        <v>255</v>
      </c>
      <c r="BF9" s="407" t="s">
        <v>465</v>
      </c>
      <c r="BG9" s="418" t="s">
        <v>490</v>
      </c>
      <c r="BH9" s="419" t="s">
        <v>491</v>
      </c>
      <c r="BI9" s="418" t="s">
        <v>492</v>
      </c>
      <c r="BJ9" s="419" t="s">
        <v>493</v>
      </c>
      <c r="BK9" s="418" t="s">
        <v>494</v>
      </c>
      <c r="BL9" s="419" t="s">
        <v>495</v>
      </c>
      <c r="BM9" s="418" t="s">
        <v>496</v>
      </c>
      <c r="BN9" s="419" t="s">
        <v>497</v>
      </c>
      <c r="BO9" s="418" t="s">
        <v>498</v>
      </c>
      <c r="BP9" s="419" t="s">
        <v>499</v>
      </c>
      <c r="BQ9" s="418" t="s">
        <v>500</v>
      </c>
      <c r="BR9" s="419" t="s">
        <v>501</v>
      </c>
      <c r="BS9" s="418" t="s">
        <v>502</v>
      </c>
      <c r="BT9" s="419" t="s">
        <v>503</v>
      </c>
      <c r="BU9" s="418" t="s">
        <v>504</v>
      </c>
      <c r="BV9" s="419" t="s">
        <v>505</v>
      </c>
      <c r="BW9" s="418" t="s">
        <v>506</v>
      </c>
      <c r="BX9" s="419" t="s">
        <v>507</v>
      </c>
      <c r="BY9" s="418" t="s">
        <v>508</v>
      </c>
      <c r="BZ9" s="419" t="s">
        <v>509</v>
      </c>
      <c r="CA9" s="418" t="s">
        <v>510</v>
      </c>
      <c r="CB9" s="419" t="s">
        <v>511</v>
      </c>
      <c r="CC9" s="418" t="s">
        <v>512</v>
      </c>
      <c r="CD9" s="420" t="s">
        <v>513</v>
      </c>
      <c r="CE9" s="411" t="s">
        <v>230</v>
      </c>
      <c r="CF9" s="414" t="s">
        <v>236</v>
      </c>
      <c r="CG9" s="413" t="s">
        <v>237</v>
      </c>
      <c r="CH9" s="414" t="s">
        <v>238</v>
      </c>
      <c r="CI9" s="413" t="s">
        <v>239</v>
      </c>
      <c r="CJ9" s="407" t="s">
        <v>465</v>
      </c>
      <c r="CK9" s="418" t="s">
        <v>490</v>
      </c>
      <c r="CL9" s="419" t="s">
        <v>491</v>
      </c>
      <c r="CM9" s="418" t="s">
        <v>492</v>
      </c>
      <c r="CN9" s="419" t="s">
        <v>493</v>
      </c>
      <c r="CO9" s="418" t="s">
        <v>494</v>
      </c>
      <c r="CP9" s="419" t="s">
        <v>495</v>
      </c>
      <c r="CQ9" s="418" t="s">
        <v>514</v>
      </c>
      <c r="CR9" s="419" t="s">
        <v>497</v>
      </c>
      <c r="CS9" s="418" t="s">
        <v>498</v>
      </c>
      <c r="CT9" s="419" t="s">
        <v>499</v>
      </c>
      <c r="CU9" s="418" t="s">
        <v>500</v>
      </c>
      <c r="CV9" s="419" t="s">
        <v>501</v>
      </c>
      <c r="CW9" s="418" t="s">
        <v>502</v>
      </c>
      <c r="CX9" s="419" t="s">
        <v>503</v>
      </c>
      <c r="CY9" s="418" t="s">
        <v>504</v>
      </c>
      <c r="CZ9" s="419" t="s">
        <v>505</v>
      </c>
      <c r="DA9" s="418" t="s">
        <v>506</v>
      </c>
      <c r="DB9" s="419" t="s">
        <v>507</v>
      </c>
      <c r="DC9" s="418" t="s">
        <v>508</v>
      </c>
      <c r="DD9" s="419" t="s">
        <v>509</v>
      </c>
      <c r="DE9" s="418" t="s">
        <v>510</v>
      </c>
      <c r="DF9" s="419" t="s">
        <v>511</v>
      </c>
      <c r="DG9" s="418" t="s">
        <v>512</v>
      </c>
      <c r="DH9" s="419" t="s">
        <v>513</v>
      </c>
      <c r="DI9" s="421" t="s">
        <v>230</v>
      </c>
      <c r="DJ9" s="422" t="s">
        <v>242</v>
      </c>
      <c r="DK9" s="423" t="s">
        <v>243</v>
      </c>
      <c r="DL9" s="424" t="s">
        <v>244</v>
      </c>
      <c r="DM9" s="423" t="s">
        <v>245</v>
      </c>
      <c r="DN9" s="407" t="s">
        <v>465</v>
      </c>
      <c r="DO9" s="408" t="s">
        <v>480</v>
      </c>
      <c r="DP9" s="409" t="s">
        <v>481</v>
      </c>
      <c r="DQ9" s="408" t="s">
        <v>482</v>
      </c>
      <c r="DR9" s="409" t="s">
        <v>483</v>
      </c>
      <c r="DS9" s="408" t="s">
        <v>484</v>
      </c>
      <c r="DT9" s="409" t="s">
        <v>485</v>
      </c>
      <c r="DU9" s="408" t="s">
        <v>486</v>
      </c>
      <c r="DV9" s="409" t="s">
        <v>487</v>
      </c>
      <c r="DW9" s="408" t="s">
        <v>488</v>
      </c>
      <c r="DX9" s="409" t="s">
        <v>489</v>
      </c>
      <c r="DY9" s="408" t="s">
        <v>466</v>
      </c>
      <c r="DZ9" s="409" t="s">
        <v>467</v>
      </c>
      <c r="EA9" s="408" t="s">
        <v>468</v>
      </c>
      <c r="EB9" s="409" t="s">
        <v>469</v>
      </c>
      <c r="EC9" s="408" t="s">
        <v>470</v>
      </c>
      <c r="ED9" s="409" t="s">
        <v>471</v>
      </c>
      <c r="EE9" s="408" t="s">
        <v>472</v>
      </c>
      <c r="EF9" s="409" t="s">
        <v>473</v>
      </c>
      <c r="EG9" s="408" t="s">
        <v>474</v>
      </c>
      <c r="EH9" s="409" t="s">
        <v>475</v>
      </c>
      <c r="EI9" s="408" t="s">
        <v>476</v>
      </c>
      <c r="EJ9" s="409" t="s">
        <v>477</v>
      </c>
      <c r="EK9" s="408" t="s">
        <v>478</v>
      </c>
      <c r="EL9" s="409" t="s">
        <v>479</v>
      </c>
      <c r="EM9" s="421" t="s">
        <v>230</v>
      </c>
      <c r="EN9" s="422" t="s">
        <v>246</v>
      </c>
      <c r="EO9" s="423" t="s">
        <v>247</v>
      </c>
      <c r="EP9" s="424" t="s">
        <v>248</v>
      </c>
      <c r="EQ9" s="423" t="s">
        <v>249</v>
      </c>
      <c r="ER9" s="538"/>
      <c r="ES9" s="538"/>
      <c r="ET9" s="644"/>
      <c r="EU9" s="561"/>
      <c r="EV9" s="654"/>
      <c r="EW9" s="655"/>
      <c r="EX9" s="646"/>
      <c r="EY9" s="646"/>
      <c r="EZ9" s="646"/>
      <c r="FA9" s="648"/>
    </row>
    <row r="10" spans="1:159" s="3" customFormat="1" ht="39.950000000000003" customHeight="1" x14ac:dyDescent="0.25">
      <c r="A10" s="599" t="s">
        <v>332</v>
      </c>
      <c r="B10" s="605">
        <v>1</v>
      </c>
      <c r="C10" s="606" t="s">
        <v>278</v>
      </c>
      <c r="D10" s="584" t="s">
        <v>284</v>
      </c>
      <c r="E10" s="586">
        <v>531</v>
      </c>
      <c r="F10" s="219" t="s">
        <v>41</v>
      </c>
      <c r="G10" s="485">
        <f>AA10+BE10+CI10+DL10+DN10</f>
        <v>9.8000000000000007</v>
      </c>
      <c r="H10" s="486">
        <v>3</v>
      </c>
      <c r="I10" s="280"/>
      <c r="J10" s="289"/>
      <c r="K10" s="487">
        <v>0</v>
      </c>
      <c r="L10" s="487">
        <v>0</v>
      </c>
      <c r="M10" s="486">
        <v>0</v>
      </c>
      <c r="N10" s="486">
        <v>0</v>
      </c>
      <c r="O10" s="281">
        <v>1.5</v>
      </c>
      <c r="P10" s="281">
        <v>1.5</v>
      </c>
      <c r="Q10" s="488">
        <v>0.5</v>
      </c>
      <c r="R10" s="488">
        <v>0.5</v>
      </c>
      <c r="S10" s="488">
        <v>0.5</v>
      </c>
      <c r="T10" s="488">
        <v>0.5</v>
      </c>
      <c r="U10" s="485">
        <v>0.3</v>
      </c>
      <c r="V10" s="485">
        <v>0.3</v>
      </c>
      <c r="W10" s="485">
        <f t="shared" ref="W10:W36" si="0">U10+S10+Q10+O10+M10+K10+I10</f>
        <v>2.8</v>
      </c>
      <c r="X10" s="485">
        <f t="shared" ref="X10:X36" si="1">U10+S10+Q10+O10+M10+K10+I10</f>
        <v>2.8</v>
      </c>
      <c r="Y10" s="485">
        <f t="shared" ref="Y10:Y36" si="2">V10+T10+R10+P10+N10+L10+J10</f>
        <v>2.8</v>
      </c>
      <c r="Z10" s="485">
        <f>U10+S10+Q10+O10+M10+K10+I10</f>
        <v>2.8</v>
      </c>
      <c r="AA10" s="485">
        <f>V10+T10+R10+P10+N10+L10+J10</f>
        <v>2.8</v>
      </c>
      <c r="AB10" s="485">
        <v>2</v>
      </c>
      <c r="AC10" s="486">
        <v>0</v>
      </c>
      <c r="AD10" s="480">
        <v>0</v>
      </c>
      <c r="AE10" s="486">
        <v>0</v>
      </c>
      <c r="AF10" s="486">
        <v>0</v>
      </c>
      <c r="AG10" s="100">
        <v>0.2</v>
      </c>
      <c r="AH10" s="100">
        <v>0.2</v>
      </c>
      <c r="AI10" s="100">
        <v>0.2</v>
      </c>
      <c r="AJ10" s="100">
        <v>0.2</v>
      </c>
      <c r="AK10" s="100">
        <v>0.2</v>
      </c>
      <c r="AL10" s="100">
        <v>0.2</v>
      </c>
      <c r="AM10" s="100">
        <v>0.2</v>
      </c>
      <c r="AN10" s="480">
        <v>0.2</v>
      </c>
      <c r="AO10" s="100">
        <v>0.2</v>
      </c>
      <c r="AP10" s="480">
        <v>0.2</v>
      </c>
      <c r="AQ10" s="100">
        <v>0.2</v>
      </c>
      <c r="AR10" s="480">
        <v>0.2</v>
      </c>
      <c r="AS10" s="100">
        <v>0.2</v>
      </c>
      <c r="AT10" s="480">
        <v>0.2</v>
      </c>
      <c r="AU10" s="100">
        <v>0.2</v>
      </c>
      <c r="AV10" s="480">
        <v>0.2</v>
      </c>
      <c r="AW10" s="100">
        <v>0.2</v>
      </c>
      <c r="AX10" s="480">
        <v>0.2</v>
      </c>
      <c r="AY10" s="100">
        <v>0.2</v>
      </c>
      <c r="AZ10" s="480">
        <v>0.2</v>
      </c>
      <c r="BA10" s="480">
        <f>AY10+AW10+AU10+AS10+AO10+AM10+AK10+AI10+AG10+AE10+AQ10+AC10</f>
        <v>1.9999999999999998</v>
      </c>
      <c r="BB10" s="480">
        <f>AC10+AE10+AG10+AI10+AK10+AM10+AO10+AQ10+AS10+AU10+AW10+AY10</f>
        <v>1.9999999999999998</v>
      </c>
      <c r="BC10" s="480">
        <f t="shared" ref="BC10:BC36" si="3">AD10+AF10+AH10+AJ10+AL10+AN10+AP10+AR10+AT10+AV10+AX10+AZ10</f>
        <v>1.9999999999999998</v>
      </c>
      <c r="BD10" s="480">
        <f>AY10+AW10+AU10+AS10+AO10+AM10+AK10+AI10+AG10+AE10+AQ10+AC10</f>
        <v>1.9999999999999998</v>
      </c>
      <c r="BE10" s="480">
        <f t="shared" ref="BE10:BE36" si="4">AD10+AF10+AH10+AJ10+AL10+AN10+AP10+AR10+AT10+AV10+AX10+AZ10</f>
        <v>1.9999999999999998</v>
      </c>
      <c r="BF10" s="485">
        <v>2</v>
      </c>
      <c r="BG10" s="480">
        <v>0.2</v>
      </c>
      <c r="BH10" s="480">
        <v>0.2</v>
      </c>
      <c r="BI10" s="480">
        <v>0.23</v>
      </c>
      <c r="BJ10" s="480">
        <v>0.23</v>
      </c>
      <c r="BK10" s="480">
        <v>0.16</v>
      </c>
      <c r="BL10" s="480">
        <v>0.2</v>
      </c>
      <c r="BM10" s="480">
        <v>0.16</v>
      </c>
      <c r="BN10" s="480">
        <v>0.16</v>
      </c>
      <c r="BO10" s="480">
        <v>0.16</v>
      </c>
      <c r="BP10" s="480">
        <v>0.16</v>
      </c>
      <c r="BQ10" s="480">
        <v>7.0000000000000007E-2</v>
      </c>
      <c r="BR10" s="480">
        <v>7.0000000000000007E-2</v>
      </c>
      <c r="BS10" s="485">
        <v>0.2</v>
      </c>
      <c r="BT10" s="485">
        <v>0.2</v>
      </c>
      <c r="BU10" s="480">
        <v>0.13</v>
      </c>
      <c r="BV10" s="480">
        <v>0.13</v>
      </c>
      <c r="BW10" s="480">
        <v>0.2</v>
      </c>
      <c r="BX10" s="480">
        <v>0.2</v>
      </c>
      <c r="BY10" s="480">
        <v>0.23</v>
      </c>
      <c r="BZ10" s="480">
        <v>0.23</v>
      </c>
      <c r="CA10" s="480">
        <v>0.2</v>
      </c>
      <c r="CB10" s="480">
        <v>0.2</v>
      </c>
      <c r="CC10" s="480">
        <v>0.06</v>
      </c>
      <c r="CD10" s="480">
        <v>0.02</v>
      </c>
      <c r="CE10" s="227">
        <f>+BG10+BI10+BK10+BM10+BO10+BQ10+BS10+BU10+BW10+BY10+CA10+CC10</f>
        <v>2</v>
      </c>
      <c r="CF10" s="227">
        <f t="shared" ref="CF10:CF36" si="5">BG10+BI10+BK10+BM10+BO10+BQ10+BS10+BU10+BW10+BY10+CA10+CC10</f>
        <v>2</v>
      </c>
      <c r="CG10" s="227">
        <f t="shared" ref="CG10:CG36" si="6">BH10+BJ10+BL10+BN10+BP10+BR10+BT10+BV10+BX10+BZ10+CB10+CD10</f>
        <v>2</v>
      </c>
      <c r="CH10" s="227">
        <f>BG10+BI10+BK10+BM10+BO10+BQ10+BS10+BU10+BW10+BY10+CA10+CC10</f>
        <v>2</v>
      </c>
      <c r="CI10" s="227">
        <f>BH10+BJ10+BL10+BN10+BP10+BR10+BT10+BV10+BX10+BZ10+CB10+CD10</f>
        <v>2</v>
      </c>
      <c r="CJ10" s="485">
        <v>2</v>
      </c>
      <c r="CK10" s="480">
        <v>0.17</v>
      </c>
      <c r="CL10" s="480">
        <v>0.17</v>
      </c>
      <c r="CM10" s="480">
        <v>0.2</v>
      </c>
      <c r="CN10" s="480">
        <v>0.2</v>
      </c>
      <c r="CO10" s="480">
        <v>0.12</v>
      </c>
      <c r="CP10" s="480">
        <v>0.14000000000000001</v>
      </c>
      <c r="CQ10" s="480">
        <v>0.15</v>
      </c>
      <c r="CR10" s="480">
        <v>0.15</v>
      </c>
      <c r="CS10" s="480">
        <v>0.17</v>
      </c>
      <c r="CT10" s="489">
        <v>0.2</v>
      </c>
      <c r="CU10" s="480">
        <v>0.15</v>
      </c>
      <c r="CV10" s="489">
        <v>0.17</v>
      </c>
      <c r="CW10" s="480">
        <v>0.23</v>
      </c>
      <c r="CX10" s="486"/>
      <c r="CY10" s="480">
        <v>0.2</v>
      </c>
      <c r="CZ10" s="486"/>
      <c r="DA10" s="480">
        <v>0.23</v>
      </c>
      <c r="DB10" s="486"/>
      <c r="DC10" s="480">
        <v>0.15</v>
      </c>
      <c r="DD10" s="486"/>
      <c r="DE10" s="480">
        <v>0.2</v>
      </c>
      <c r="DF10" s="486"/>
      <c r="DG10" s="480">
        <v>0.03</v>
      </c>
      <c r="DH10" s="486"/>
      <c r="DI10" s="480">
        <f>DG10+DE10+DC10+DA10+CW10+CU10+CS10+CQ10+CO10+CM10+CK10+CY10</f>
        <v>1.9999999999999996</v>
      </c>
      <c r="DJ10" s="480">
        <f>CK10+CM10+CO10+CQ10+CS10+CU10</f>
        <v>0.96000000000000008</v>
      </c>
      <c r="DK10" s="480">
        <f>CL10+CN10+CP10+CR10+CT10+CV10</f>
        <v>1.03</v>
      </c>
      <c r="DL10" s="480">
        <f>CK10+CM10+CO10+CQ10+CS10+CU10+CW10+CY10+DA10+DC10+DE10+DG10</f>
        <v>2</v>
      </c>
      <c r="DM10" s="480">
        <f>CL10+CN10+CP10+CR10+CT10+CV10+CX10+CZ10+DB10+DD10+DF10+DH10</f>
        <v>1.03</v>
      </c>
      <c r="DN10" s="485">
        <v>1</v>
      </c>
      <c r="DO10" s="490"/>
      <c r="DP10" s="490"/>
      <c r="DQ10" s="490"/>
      <c r="DR10" s="490"/>
      <c r="DS10" s="490"/>
      <c r="DT10" s="490"/>
      <c r="DU10" s="490"/>
      <c r="DV10" s="490"/>
      <c r="DW10" s="490"/>
      <c r="DX10" s="490"/>
      <c r="DY10" s="490"/>
      <c r="DZ10" s="490"/>
      <c r="EA10" s="490"/>
      <c r="EB10" s="490"/>
      <c r="EC10" s="490"/>
      <c r="ED10" s="490"/>
      <c r="EE10" s="490"/>
      <c r="EF10" s="490"/>
      <c r="EG10" s="490"/>
      <c r="EH10" s="490"/>
      <c r="EI10" s="490"/>
      <c r="EJ10" s="490"/>
      <c r="EK10" s="490"/>
      <c r="EL10" s="490"/>
      <c r="EM10" s="485">
        <f>EK10+EI10+EG10+EE10+EA10+DY10+DW10+DU10+DS10+DQ10+DO10</f>
        <v>0</v>
      </c>
      <c r="EN10" s="485">
        <f>DO10+DQ10+DS10+DU10</f>
        <v>0</v>
      </c>
      <c r="EO10" s="485">
        <f>DP10+DR10+DT10+DV10</f>
        <v>0</v>
      </c>
      <c r="EP10" s="485">
        <f>EM10+CO10</f>
        <v>0.12</v>
      </c>
      <c r="EQ10" s="491">
        <f>EO10+CO10</f>
        <v>0.12</v>
      </c>
      <c r="ER10" s="274">
        <f>IFERROR(CV10/CU10,0)</f>
        <v>1.1333333333333335</v>
      </c>
      <c r="ES10" s="274">
        <f>DK10/DJ10</f>
        <v>1.0729166666666665</v>
      </c>
      <c r="ET10" s="274">
        <f>DM10/DL10</f>
        <v>0.51500000000000001</v>
      </c>
      <c r="EU10" s="274">
        <f>(AA10+BE10+CI10+DK10)/(Z10+BD10+CH10+DJ10)</f>
        <v>1.009020618556701</v>
      </c>
      <c r="EV10" s="274">
        <f>(AA10+BE10+CI10+DM10)/G10</f>
        <v>0.79897959183673462</v>
      </c>
      <c r="EW10" s="581" t="s">
        <v>545</v>
      </c>
      <c r="EX10" s="580" t="s">
        <v>285</v>
      </c>
      <c r="EY10" s="580" t="s">
        <v>325</v>
      </c>
      <c r="EZ10" s="580" t="s">
        <v>441</v>
      </c>
      <c r="FA10" s="593" t="s">
        <v>457</v>
      </c>
      <c r="FB10" s="627"/>
    </row>
    <row r="11" spans="1:159" s="70" customFormat="1" ht="39.950000000000003" customHeight="1" x14ac:dyDescent="0.25">
      <c r="A11" s="600"/>
      <c r="B11" s="578"/>
      <c r="C11" s="579"/>
      <c r="D11" s="584"/>
      <c r="E11" s="587"/>
      <c r="F11" s="220" t="s">
        <v>3</v>
      </c>
      <c r="G11" s="228">
        <f>AA11+BE11+CI11+DL11+DN11</f>
        <v>1959297001</v>
      </c>
      <c r="H11" s="275">
        <v>199025000</v>
      </c>
      <c r="I11" s="276"/>
      <c r="J11" s="276"/>
      <c r="K11" s="487">
        <v>0</v>
      </c>
      <c r="L11" s="487">
        <v>0</v>
      </c>
      <c r="M11" s="275">
        <v>158324000</v>
      </c>
      <c r="N11" s="275">
        <v>158324000</v>
      </c>
      <c r="O11" s="275">
        <v>0</v>
      </c>
      <c r="P11" s="275">
        <v>0</v>
      </c>
      <c r="Q11" s="275">
        <v>0</v>
      </c>
      <c r="R11" s="275">
        <v>0</v>
      </c>
      <c r="S11" s="275">
        <v>0</v>
      </c>
      <c r="T11" s="275">
        <v>0</v>
      </c>
      <c r="U11" s="275">
        <v>68958000</v>
      </c>
      <c r="V11" s="275">
        <v>68958000</v>
      </c>
      <c r="W11" s="228">
        <f t="shared" si="0"/>
        <v>227282000</v>
      </c>
      <c r="X11" s="99">
        <f t="shared" si="1"/>
        <v>227282000</v>
      </c>
      <c r="Y11" s="228">
        <f t="shared" si="2"/>
        <v>227282000</v>
      </c>
      <c r="Z11" s="99">
        <f t="shared" ref="Z11:Z36" si="7">U11+S11+Q11+O11+M11+K11+I11</f>
        <v>227282000</v>
      </c>
      <c r="AA11" s="228">
        <f t="shared" ref="AA11:AA15" si="8">V11+T11+R11+P11+N11+L11+J11</f>
        <v>227282000</v>
      </c>
      <c r="AB11" s="229">
        <v>407720000</v>
      </c>
      <c r="AC11" s="277">
        <v>0</v>
      </c>
      <c r="AD11" s="277">
        <v>0</v>
      </c>
      <c r="AE11" s="277">
        <v>0</v>
      </c>
      <c r="AF11" s="277">
        <v>0</v>
      </c>
      <c r="AG11" s="229">
        <v>300040000</v>
      </c>
      <c r="AH11" s="229">
        <v>300040000</v>
      </c>
      <c r="AI11" s="229">
        <v>25938000</v>
      </c>
      <c r="AJ11" s="229">
        <v>25938000</v>
      </c>
      <c r="AK11" s="277">
        <v>0</v>
      </c>
      <c r="AL11" s="277">
        <v>0</v>
      </c>
      <c r="AM11" s="277">
        <v>0</v>
      </c>
      <c r="AN11" s="277">
        <v>0</v>
      </c>
      <c r="AO11" s="277">
        <v>0</v>
      </c>
      <c r="AP11" s="277">
        <v>0</v>
      </c>
      <c r="AQ11" s="277">
        <v>0</v>
      </c>
      <c r="AR11" s="277">
        <v>0</v>
      </c>
      <c r="AS11" s="277">
        <v>0</v>
      </c>
      <c r="AT11" s="277">
        <v>9699067</v>
      </c>
      <c r="AU11" s="277">
        <v>0</v>
      </c>
      <c r="AV11" s="229">
        <v>6628600</v>
      </c>
      <c r="AW11" s="277">
        <f>57460500+13259234</f>
        <v>70719734</v>
      </c>
      <c r="AX11" s="277">
        <v>44305067</v>
      </c>
      <c r="AY11" s="277">
        <v>-10087000</v>
      </c>
      <c r="AZ11" s="277">
        <v>0</v>
      </c>
      <c r="BA11" s="217">
        <f>AY11+AW11+AU11+AS11+AO11+AM11+AK11+AI11+AG11+AE11+AQ11+AC11</f>
        <v>386610734</v>
      </c>
      <c r="BB11" s="217">
        <f t="shared" ref="BB11:BB36" si="9">AC11+AE11+AG11+AI11+AK11+AM11+AO11+AQ11+AS11+AU11+AW11+AY11</f>
        <v>386610734</v>
      </c>
      <c r="BC11" s="217">
        <f t="shared" si="3"/>
        <v>386610734</v>
      </c>
      <c r="BD11" s="217">
        <f>AY11+AW11+AU11+AS11+AO11+AM11+AK11+AI11+AG11+AE11+AQ11+AC11</f>
        <v>386610734</v>
      </c>
      <c r="BE11" s="217">
        <f t="shared" si="4"/>
        <v>386610734</v>
      </c>
      <c r="BF11" s="229">
        <v>477325267</v>
      </c>
      <c r="BG11" s="99">
        <v>328416000</v>
      </c>
      <c r="BH11" s="99">
        <v>328416000</v>
      </c>
      <c r="BI11" s="99">
        <v>0</v>
      </c>
      <c r="BJ11" s="99">
        <v>0</v>
      </c>
      <c r="BK11" s="99">
        <v>0</v>
      </c>
      <c r="BL11" s="99">
        <v>0</v>
      </c>
      <c r="BM11" s="99"/>
      <c r="BN11" s="99">
        <v>0</v>
      </c>
      <c r="BO11" s="99"/>
      <c r="BP11" s="99">
        <v>0</v>
      </c>
      <c r="BQ11" s="99">
        <v>121410000</v>
      </c>
      <c r="BR11" s="99">
        <v>0</v>
      </c>
      <c r="BS11" s="99"/>
      <c r="BT11" s="99">
        <v>0</v>
      </c>
      <c r="BU11" s="99"/>
      <c r="BV11" s="99">
        <v>11490000</v>
      </c>
      <c r="BW11" s="99">
        <v>25055267</v>
      </c>
      <c r="BX11" s="99">
        <v>137419267</v>
      </c>
      <c r="BY11" s="99"/>
      <c r="BZ11" s="99">
        <v>0</v>
      </c>
      <c r="CA11" s="99">
        <v>2444000</v>
      </c>
      <c r="CB11" s="99">
        <v>0</v>
      </c>
      <c r="CC11" s="99"/>
      <c r="CD11" s="99">
        <v>0</v>
      </c>
      <c r="CE11" s="230">
        <f t="shared" ref="CE11:CE15" si="10">+BG11+BI11+BK11+BM11+BO11+BQ11+BS11+BU11+BW11+BY11+CA11+CC11</f>
        <v>477325267</v>
      </c>
      <c r="CF11" s="230">
        <f t="shared" si="5"/>
        <v>477325267</v>
      </c>
      <c r="CG11" s="230">
        <f t="shared" si="6"/>
        <v>477325267</v>
      </c>
      <c r="CH11" s="230">
        <f t="shared" ref="CH11:CH15" si="11">BG11+BI11+BK11+BM11+BO11+BQ11+BS11+BU11+BW11+BY11+CA11+CC11</f>
        <v>477325267</v>
      </c>
      <c r="CI11" s="230">
        <f>BH11+BJ11+BL11+BN11+BP11+BR11+BT11+BV11+BX11+BZ11+CB11+CD11</f>
        <v>477325267</v>
      </c>
      <c r="CJ11" s="273">
        <v>466079000</v>
      </c>
      <c r="CK11" s="277">
        <v>430507000</v>
      </c>
      <c r="CL11" s="277">
        <v>430507000</v>
      </c>
      <c r="CM11" s="277">
        <v>0</v>
      </c>
      <c r="CN11" s="277">
        <v>0</v>
      </c>
      <c r="CO11" s="277">
        <v>0</v>
      </c>
      <c r="CP11" s="277">
        <v>0</v>
      </c>
      <c r="CQ11" s="277">
        <v>25644000</v>
      </c>
      <c r="CR11" s="277">
        <v>0</v>
      </c>
      <c r="CS11" s="277">
        <v>0</v>
      </c>
      <c r="CT11" s="390">
        <v>0</v>
      </c>
      <c r="CU11" s="277">
        <v>0</v>
      </c>
      <c r="CV11" s="448">
        <v>25644000</v>
      </c>
      <c r="CW11" s="277">
        <v>0</v>
      </c>
      <c r="CX11" s="277"/>
      <c r="CY11" s="277">
        <v>0</v>
      </c>
      <c r="CZ11" s="277"/>
      <c r="DA11" s="277">
        <v>0</v>
      </c>
      <c r="DB11" s="277"/>
      <c r="DC11" s="277">
        <v>0</v>
      </c>
      <c r="DD11" s="277"/>
      <c r="DE11" s="277">
        <v>9928000</v>
      </c>
      <c r="DF11" s="277"/>
      <c r="DG11" s="277">
        <v>0</v>
      </c>
      <c r="DH11" s="277"/>
      <c r="DI11" s="229">
        <f>DG11+DE11+DC11+DA11+CY11+CW11+CU11+CS11+CQ11+CO11+CM11+CK11</f>
        <v>466079000</v>
      </c>
      <c r="DJ11" s="229">
        <f t="shared" ref="DJ11:DJ14" si="12">CK11+CM11+CO11+CQ11+CS11+CU11</f>
        <v>456151000</v>
      </c>
      <c r="DK11" s="229">
        <f t="shared" ref="DK11:DK14" si="13">CL11+CN11+CP11+CR11+CT11+CV11</f>
        <v>456151000</v>
      </c>
      <c r="DL11" s="229">
        <f t="shared" ref="DL11:DM15" si="14">CK11+CM11+CO11+CQ11+CS11+CU11+CW11+CY11+DA11+DC11+DE11+DG11</f>
        <v>466079000</v>
      </c>
      <c r="DM11" s="229">
        <f t="shared" si="14"/>
        <v>456151000</v>
      </c>
      <c r="DN11" s="229">
        <v>402000000</v>
      </c>
      <c r="DO11" s="278"/>
      <c r="DP11" s="278"/>
      <c r="DQ11" s="278"/>
      <c r="DR11" s="278"/>
      <c r="DS11" s="278"/>
      <c r="DT11" s="278"/>
      <c r="DU11" s="278"/>
      <c r="DV11" s="278"/>
      <c r="DW11" s="278"/>
      <c r="DX11" s="278"/>
      <c r="DY11" s="278"/>
      <c r="DZ11" s="278"/>
      <c r="EA11" s="278"/>
      <c r="EB11" s="278"/>
      <c r="EC11" s="278"/>
      <c r="ED11" s="278"/>
      <c r="EE11" s="278"/>
      <c r="EF11" s="278"/>
      <c r="EG11" s="278"/>
      <c r="EH11" s="278"/>
      <c r="EI11" s="278"/>
      <c r="EJ11" s="278"/>
      <c r="EK11" s="278"/>
      <c r="EL11" s="278"/>
      <c r="EM11" s="492">
        <f>EK11+EI11+EG11+EE11+EC11+EA11+DY11+DW11+DU11+DS11+DQ11+DO11</f>
        <v>0</v>
      </c>
      <c r="EN11" s="99">
        <f>DO11+DQ11+DS11+DU11</f>
        <v>0</v>
      </c>
      <c r="EO11" s="99">
        <f>DP11+DR11+DT11+DV11</f>
        <v>0</v>
      </c>
      <c r="EP11" s="99">
        <f>DO11+DQ11+DS11+DU11+DW11+DY11+EA11+EC11+EE11+EI11+EK11</f>
        <v>0</v>
      </c>
      <c r="EQ11" s="229">
        <f>DP11+DR11+DT11+DV11</f>
        <v>0</v>
      </c>
      <c r="ER11" s="274">
        <f t="shared" ref="ER11:ER37" si="15">IFERROR(CV11/CU11,0)</f>
        <v>0</v>
      </c>
      <c r="ES11" s="274">
        <f>DK11/DJ11</f>
        <v>1</v>
      </c>
      <c r="ET11" s="274">
        <f t="shared" ref="ET11:ET36" si="16">DM11/DL11</f>
        <v>0.97869889010232169</v>
      </c>
      <c r="EU11" s="274">
        <f t="shared" ref="EU11:EU36" si="17">(AA11+BE11+CI11+DK11)/(Z11+BD11+CH11+DJ11)</f>
        <v>1</v>
      </c>
      <c r="EV11" s="274">
        <f t="shared" ref="EV11:EV36" si="18">(AA11+BE11+CI11+DM11)/G11</f>
        <v>0.7897572446700234</v>
      </c>
      <c r="EW11" s="581"/>
      <c r="EX11" s="580"/>
      <c r="EY11" s="580"/>
      <c r="EZ11" s="580"/>
      <c r="FA11" s="593"/>
      <c r="FB11" s="627"/>
      <c r="FC11" s="251"/>
    </row>
    <row r="12" spans="1:159" s="70" customFormat="1" ht="39.950000000000003" customHeight="1" x14ac:dyDescent="0.25">
      <c r="A12" s="600"/>
      <c r="B12" s="578"/>
      <c r="C12" s="579"/>
      <c r="D12" s="584"/>
      <c r="E12" s="587"/>
      <c r="F12" s="221" t="s">
        <v>228</v>
      </c>
      <c r="G12" s="485"/>
      <c r="H12" s="493"/>
      <c r="I12" s="276"/>
      <c r="J12" s="276"/>
      <c r="K12" s="487"/>
      <c r="L12" s="487"/>
      <c r="M12" s="493"/>
      <c r="N12" s="493"/>
      <c r="O12" s="279"/>
      <c r="P12" s="279"/>
      <c r="Q12" s="493"/>
      <c r="R12" s="493"/>
      <c r="S12" s="493"/>
      <c r="T12" s="493"/>
      <c r="U12" s="280">
        <v>175900967</v>
      </c>
      <c r="V12" s="280">
        <v>175900967</v>
      </c>
      <c r="W12" s="228">
        <f t="shared" si="0"/>
        <v>175900967</v>
      </c>
      <c r="X12" s="99">
        <f t="shared" si="1"/>
        <v>175900967</v>
      </c>
      <c r="Y12" s="228">
        <f t="shared" si="2"/>
        <v>175900967</v>
      </c>
      <c r="Z12" s="99">
        <f t="shared" si="7"/>
        <v>175900967</v>
      </c>
      <c r="AA12" s="228">
        <f t="shared" si="8"/>
        <v>175900967</v>
      </c>
      <c r="AB12" s="229">
        <f>AB11</f>
        <v>407720000</v>
      </c>
      <c r="AC12" s="277">
        <v>0</v>
      </c>
      <c r="AD12" s="277">
        <v>0</v>
      </c>
      <c r="AE12" s="277">
        <v>0</v>
      </c>
      <c r="AF12" s="277">
        <v>0</v>
      </c>
      <c r="AG12" s="277">
        <v>0</v>
      </c>
      <c r="AH12" s="277">
        <v>0</v>
      </c>
      <c r="AI12" s="229">
        <v>22383768</v>
      </c>
      <c r="AJ12" s="229">
        <v>20822134</v>
      </c>
      <c r="AK12" s="229">
        <v>39666500</v>
      </c>
      <c r="AL12" s="229">
        <v>41251600</v>
      </c>
      <c r="AM12" s="229">
        <v>41828000</v>
      </c>
      <c r="AN12" s="229">
        <v>41828000</v>
      </c>
      <c r="AO12" s="229">
        <v>41828000</v>
      </c>
      <c r="AP12" s="229">
        <v>41828000</v>
      </c>
      <c r="AQ12" s="229">
        <v>41828000</v>
      </c>
      <c r="AR12" s="229">
        <v>41828000</v>
      </c>
      <c r="AS12" s="229">
        <v>41828000</v>
      </c>
      <c r="AT12" s="229">
        <v>41828000</v>
      </c>
      <c r="AU12" s="229">
        <v>41828000</v>
      </c>
      <c r="AV12" s="229">
        <v>41828000</v>
      </c>
      <c r="AW12" s="277">
        <v>40387000</v>
      </c>
      <c r="AX12" s="277">
        <v>37505000</v>
      </c>
      <c r="AY12" s="277">
        <v>37056833</v>
      </c>
      <c r="AZ12" s="277">
        <v>40387000</v>
      </c>
      <c r="BA12" s="217">
        <f t="shared" ref="BA12:BA15" si="19">AY12+AW12+AU12+AS12+AO12+AM12+AK12+AI12+AG12+AE12+AQ12+AC12</f>
        <v>348634101</v>
      </c>
      <c r="BB12" s="217">
        <f t="shared" si="9"/>
        <v>348634101</v>
      </c>
      <c r="BC12" s="217">
        <f t="shared" si="3"/>
        <v>349105734</v>
      </c>
      <c r="BD12" s="217">
        <f t="shared" ref="BD12:BD15" si="20">AY12+AW12+AU12+AS12+AO12+AM12+AK12+AI12+AG12+AE12+AQ12+AC12</f>
        <v>348634101</v>
      </c>
      <c r="BE12" s="217">
        <f t="shared" si="4"/>
        <v>349105734</v>
      </c>
      <c r="BF12" s="231">
        <f>BG12+BI12+BK12+BM12+BO12+BQ12+BS12+BU12+BW12+BY12+CA12+CC12</f>
        <v>452270000</v>
      </c>
      <c r="BG12" s="99">
        <v>0</v>
      </c>
      <c r="BH12" s="99"/>
      <c r="BI12" s="99">
        <v>20526000</v>
      </c>
      <c r="BJ12" s="99">
        <v>1556300</v>
      </c>
      <c r="BK12" s="99">
        <v>41052000</v>
      </c>
      <c r="BL12" s="99">
        <v>48772567</v>
      </c>
      <c r="BM12" s="99">
        <v>41052000</v>
      </c>
      <c r="BN12" s="99">
        <v>41052000</v>
      </c>
      <c r="BO12" s="99">
        <v>41052000</v>
      </c>
      <c r="BP12" s="99">
        <v>41052000</v>
      </c>
      <c r="BQ12" s="99">
        <v>41052000</v>
      </c>
      <c r="BR12" s="99">
        <v>41052000</v>
      </c>
      <c r="BS12" s="99">
        <v>51169500</v>
      </c>
      <c r="BT12" s="99">
        <v>34307000</v>
      </c>
      <c r="BU12" s="99">
        <v>61287000</v>
      </c>
      <c r="BV12" s="99">
        <v>47797000</v>
      </c>
      <c r="BW12" s="99">
        <v>61287000</v>
      </c>
      <c r="BX12" s="99">
        <v>46797000</v>
      </c>
      <c r="BY12" s="99">
        <v>40761000</v>
      </c>
      <c r="BZ12" s="99">
        <v>46797000</v>
      </c>
      <c r="CA12" s="99">
        <v>20235000</v>
      </c>
      <c r="CB12" s="99">
        <v>41052000</v>
      </c>
      <c r="CC12" s="99">
        <v>32796500</v>
      </c>
      <c r="CD12" s="99">
        <v>49853499</v>
      </c>
      <c r="CE12" s="230">
        <f t="shared" si="10"/>
        <v>452270000</v>
      </c>
      <c r="CF12" s="230">
        <f t="shared" si="5"/>
        <v>452270000</v>
      </c>
      <c r="CG12" s="230">
        <f t="shared" si="6"/>
        <v>440088366</v>
      </c>
      <c r="CH12" s="230">
        <f t="shared" si="11"/>
        <v>452270000</v>
      </c>
      <c r="CI12" s="230">
        <f>BH12+BJ12+BL12+BN12+BP12+BR12+BT12+BV12+BX12+BZ12+CB12+CD12</f>
        <v>440088366</v>
      </c>
      <c r="CJ12" s="494">
        <v>466079000</v>
      </c>
      <c r="CK12" s="277">
        <v>0</v>
      </c>
      <c r="CL12" s="277">
        <v>0</v>
      </c>
      <c r="CM12" s="277">
        <v>19568500</v>
      </c>
      <c r="CN12" s="277">
        <v>0</v>
      </c>
      <c r="CO12" s="277">
        <v>39137000</v>
      </c>
      <c r="CP12" s="277">
        <v>39137000</v>
      </c>
      <c r="CQ12" s="277">
        <v>39137000</v>
      </c>
      <c r="CR12" s="229">
        <v>39137000</v>
      </c>
      <c r="CS12" s="277">
        <v>39137000</v>
      </c>
      <c r="CT12" s="390">
        <v>39137000</v>
      </c>
      <c r="CU12" s="277">
        <v>45548000</v>
      </c>
      <c r="CV12" s="448">
        <v>39137000</v>
      </c>
      <c r="CW12" s="277">
        <v>45548000</v>
      </c>
      <c r="CX12" s="277"/>
      <c r="CY12" s="277">
        <v>45548000</v>
      </c>
      <c r="CZ12" s="277"/>
      <c r="DA12" s="277">
        <v>45548000</v>
      </c>
      <c r="DB12" s="277"/>
      <c r="DC12" s="277">
        <v>39137000</v>
      </c>
      <c r="DD12" s="277"/>
      <c r="DE12" s="277">
        <v>39137000</v>
      </c>
      <c r="DF12" s="277"/>
      <c r="DG12" s="277">
        <v>68633500</v>
      </c>
      <c r="DH12" s="277"/>
      <c r="DI12" s="229">
        <f>DE12+DC12+DA12+CY12+CW12+CU12+CS12+CQ12+CO12+CM12+CK12+DG12</f>
        <v>466079000</v>
      </c>
      <c r="DJ12" s="229">
        <f t="shared" si="12"/>
        <v>182527500</v>
      </c>
      <c r="DK12" s="229">
        <f t="shared" si="13"/>
        <v>156548000</v>
      </c>
      <c r="DL12" s="229">
        <f>CK12+CM12+CO12+CQ12+CS12+CU12+CW12+CY12+DA12+DC12+DE12+DG12</f>
        <v>466079000</v>
      </c>
      <c r="DM12" s="229">
        <f t="shared" si="14"/>
        <v>156548000</v>
      </c>
      <c r="DN12" s="493"/>
      <c r="DO12" s="278"/>
      <c r="DP12" s="278"/>
      <c r="DQ12" s="278"/>
      <c r="DR12" s="278"/>
      <c r="DS12" s="278"/>
      <c r="DT12" s="278"/>
      <c r="DU12" s="278"/>
      <c r="DV12" s="278"/>
      <c r="DW12" s="278"/>
      <c r="DX12" s="278"/>
      <c r="DY12" s="278"/>
      <c r="DZ12" s="278"/>
      <c r="EA12" s="278"/>
      <c r="EB12" s="278"/>
      <c r="EC12" s="278"/>
      <c r="ED12" s="278"/>
      <c r="EE12" s="278"/>
      <c r="EF12" s="278"/>
      <c r="EG12" s="278"/>
      <c r="EH12" s="278"/>
      <c r="EI12" s="278"/>
      <c r="EJ12" s="278"/>
      <c r="EK12" s="278"/>
      <c r="EL12" s="278"/>
      <c r="EM12" s="486">
        <f>EI12+EG12+EE12+EC12+EA12+DY12+DW12+DU12+DS12+DQ12+DO12+EK12</f>
        <v>0</v>
      </c>
      <c r="EN12" s="99">
        <f>+DO12+DQ12+DS12+DU12</f>
        <v>0</v>
      </c>
      <c r="EO12" s="99">
        <f>DP12+DR12+DT12+DV12</f>
        <v>0</v>
      </c>
      <c r="EP12" s="99">
        <f>DQ12+DS12+DU12+DW12+DY12+EA12+EC12+EE12+EG12+EI12+EK12</f>
        <v>0</v>
      </c>
      <c r="EQ12" s="229">
        <f>DP12+DR12+DT12+DV12</f>
        <v>0</v>
      </c>
      <c r="ER12" s="274">
        <f t="shared" si="15"/>
        <v>0.85924738737156403</v>
      </c>
      <c r="ES12" s="274">
        <f t="shared" ref="ES12:ES36" si="21">DK12/DJ12</f>
        <v>0.85766802262672748</v>
      </c>
      <c r="ET12" s="274">
        <f t="shared" si="16"/>
        <v>0.33588297262910366</v>
      </c>
      <c r="EU12" s="274">
        <f t="shared" si="17"/>
        <v>0.96749034570380499</v>
      </c>
      <c r="EV12" s="274">
        <f>IFERROR((AA12+BE12+CI12+DM12)/G12,0)</f>
        <v>0</v>
      </c>
      <c r="EW12" s="581"/>
      <c r="EX12" s="580"/>
      <c r="EY12" s="580"/>
      <c r="EZ12" s="580"/>
      <c r="FA12" s="593"/>
      <c r="FB12" s="627"/>
    </row>
    <row r="13" spans="1:159" s="3" customFormat="1" ht="39.950000000000003" customHeight="1" x14ac:dyDescent="0.25">
      <c r="A13" s="600"/>
      <c r="B13" s="578"/>
      <c r="C13" s="579"/>
      <c r="D13" s="584"/>
      <c r="E13" s="587"/>
      <c r="F13" s="222" t="s">
        <v>42</v>
      </c>
      <c r="G13" s="485">
        <f t="shared" ref="G13:G14" si="22">AA13+BE13+CI13+DL13+DN13</f>
        <v>0.2</v>
      </c>
      <c r="H13" s="493"/>
      <c r="I13" s="487"/>
      <c r="J13" s="487"/>
      <c r="K13" s="275"/>
      <c r="L13" s="275"/>
      <c r="M13" s="493"/>
      <c r="N13" s="493"/>
      <c r="O13" s="279"/>
      <c r="P13" s="279"/>
      <c r="Q13" s="493"/>
      <c r="R13" s="493"/>
      <c r="S13" s="493"/>
      <c r="T13" s="493"/>
      <c r="U13" s="493"/>
      <c r="V13" s="493"/>
      <c r="W13" s="482">
        <f t="shared" si="0"/>
        <v>0</v>
      </c>
      <c r="X13" s="100">
        <f t="shared" si="1"/>
        <v>0</v>
      </c>
      <c r="Y13" s="482">
        <f t="shared" si="2"/>
        <v>0</v>
      </c>
      <c r="Z13" s="100">
        <f t="shared" si="7"/>
        <v>0</v>
      </c>
      <c r="AA13" s="482">
        <f t="shared" si="8"/>
        <v>0</v>
      </c>
      <c r="AB13" s="100">
        <f>H10-AA10</f>
        <v>0.20000000000000018</v>
      </c>
      <c r="AC13" s="100">
        <v>0.1</v>
      </c>
      <c r="AD13" s="100">
        <v>0.1</v>
      </c>
      <c r="AE13" s="100">
        <v>0.1</v>
      </c>
      <c r="AF13" s="100">
        <v>0.1</v>
      </c>
      <c r="AG13" s="495">
        <v>0</v>
      </c>
      <c r="AH13" s="495">
        <v>0</v>
      </c>
      <c r="AI13" s="495">
        <v>0</v>
      </c>
      <c r="AJ13" s="495">
        <v>0</v>
      </c>
      <c r="AK13" s="495">
        <v>0</v>
      </c>
      <c r="AL13" s="495">
        <v>0</v>
      </c>
      <c r="AM13" s="495">
        <v>0</v>
      </c>
      <c r="AN13" s="487">
        <v>0</v>
      </c>
      <c r="AO13" s="495">
        <v>0</v>
      </c>
      <c r="AP13" s="487">
        <v>0</v>
      </c>
      <c r="AQ13" s="495">
        <v>0</v>
      </c>
      <c r="AR13" s="487">
        <v>0</v>
      </c>
      <c r="AS13" s="495">
        <v>0</v>
      </c>
      <c r="AT13" s="487">
        <v>0</v>
      </c>
      <c r="AU13" s="495">
        <v>0</v>
      </c>
      <c r="AV13" s="487">
        <v>0</v>
      </c>
      <c r="AW13" s="495">
        <v>0</v>
      </c>
      <c r="AX13" s="487">
        <v>0</v>
      </c>
      <c r="AY13" s="495">
        <v>0</v>
      </c>
      <c r="AZ13" s="487">
        <v>0</v>
      </c>
      <c r="BA13" s="232">
        <f t="shared" si="19"/>
        <v>0.2</v>
      </c>
      <c r="BB13" s="233">
        <f t="shared" si="9"/>
        <v>0.2</v>
      </c>
      <c r="BC13" s="233">
        <f t="shared" si="3"/>
        <v>0.2</v>
      </c>
      <c r="BD13" s="233">
        <f t="shared" si="20"/>
        <v>0.2</v>
      </c>
      <c r="BE13" s="233">
        <f t="shared" si="4"/>
        <v>0.2</v>
      </c>
      <c r="BF13" s="496">
        <v>0</v>
      </c>
      <c r="BG13" s="487">
        <v>0</v>
      </c>
      <c r="BH13" s="482"/>
      <c r="BI13" s="487">
        <v>0</v>
      </c>
      <c r="BJ13" s="482">
        <v>0</v>
      </c>
      <c r="BK13" s="487">
        <v>0</v>
      </c>
      <c r="BL13" s="482">
        <v>0</v>
      </c>
      <c r="BM13" s="487">
        <v>0</v>
      </c>
      <c r="BN13" s="482">
        <v>0</v>
      </c>
      <c r="BO13" s="487">
        <v>0</v>
      </c>
      <c r="BP13" s="482">
        <v>0</v>
      </c>
      <c r="BQ13" s="487">
        <v>0</v>
      </c>
      <c r="BR13" s="482">
        <v>0</v>
      </c>
      <c r="BS13" s="487">
        <v>0</v>
      </c>
      <c r="BT13" s="482">
        <v>0</v>
      </c>
      <c r="BU13" s="487">
        <v>0</v>
      </c>
      <c r="BV13" s="482">
        <v>0</v>
      </c>
      <c r="BW13" s="487">
        <v>0</v>
      </c>
      <c r="BX13" s="482">
        <v>0</v>
      </c>
      <c r="BY13" s="487">
        <v>0</v>
      </c>
      <c r="BZ13" s="482">
        <v>0</v>
      </c>
      <c r="CA13" s="487">
        <v>0</v>
      </c>
      <c r="CB13" s="482">
        <v>0</v>
      </c>
      <c r="CC13" s="497">
        <v>0</v>
      </c>
      <c r="CD13" s="482">
        <v>0</v>
      </c>
      <c r="CE13" s="227">
        <f t="shared" si="10"/>
        <v>0</v>
      </c>
      <c r="CF13" s="227">
        <f t="shared" si="5"/>
        <v>0</v>
      </c>
      <c r="CG13" s="227">
        <f t="shared" si="6"/>
        <v>0</v>
      </c>
      <c r="CH13" s="227">
        <f t="shared" si="11"/>
        <v>0</v>
      </c>
      <c r="CI13" s="227">
        <f t="shared" ref="CI13:CI15" si="23">BH13+BJ13+BL13+BN13+BP13+BR13+BT13+BV13+BX13+BZ13+CB13+CD13</f>
        <v>0</v>
      </c>
      <c r="CJ13" s="227">
        <v>0</v>
      </c>
      <c r="CK13" s="227">
        <v>0</v>
      </c>
      <c r="CL13" s="227">
        <v>0</v>
      </c>
      <c r="CM13" s="227">
        <v>0</v>
      </c>
      <c r="CN13" s="487">
        <v>0</v>
      </c>
      <c r="CO13" s="227">
        <v>0</v>
      </c>
      <c r="CP13" s="227">
        <v>0</v>
      </c>
      <c r="CQ13" s="227">
        <v>0</v>
      </c>
      <c r="CR13" s="487">
        <v>0</v>
      </c>
      <c r="CS13" s="227">
        <v>0</v>
      </c>
      <c r="CT13" s="498">
        <v>0</v>
      </c>
      <c r="CU13" s="227">
        <v>0</v>
      </c>
      <c r="CV13" s="499">
        <v>0</v>
      </c>
      <c r="CW13" s="227">
        <v>0</v>
      </c>
      <c r="CX13" s="487"/>
      <c r="CY13" s="227">
        <v>0</v>
      </c>
      <c r="CZ13" s="487"/>
      <c r="DA13" s="227">
        <v>0</v>
      </c>
      <c r="DB13" s="487"/>
      <c r="DC13" s="227">
        <v>0</v>
      </c>
      <c r="DD13" s="487"/>
      <c r="DE13" s="227">
        <v>0</v>
      </c>
      <c r="DF13" s="487"/>
      <c r="DG13" s="227">
        <v>0</v>
      </c>
      <c r="DH13" s="487"/>
      <c r="DI13" s="486">
        <f>DE13+DC13+DA13+CY13+CW13+CU13+CS13+CQ13+CO13+CM13+CK13+DG13</f>
        <v>0</v>
      </c>
      <c r="DJ13" s="480">
        <f t="shared" si="12"/>
        <v>0</v>
      </c>
      <c r="DK13" s="480">
        <f t="shared" si="13"/>
        <v>0</v>
      </c>
      <c r="DL13" s="482">
        <f t="shared" si="14"/>
        <v>0</v>
      </c>
      <c r="DM13" s="482">
        <f t="shared" si="14"/>
        <v>0</v>
      </c>
      <c r="DN13" s="493"/>
      <c r="DO13" s="500"/>
      <c r="DP13" s="500"/>
      <c r="DQ13" s="500"/>
      <c r="DR13" s="500"/>
      <c r="DS13" s="500"/>
      <c r="DT13" s="500"/>
      <c r="DU13" s="500"/>
      <c r="DV13" s="500"/>
      <c r="DW13" s="500"/>
      <c r="DX13" s="500"/>
      <c r="DY13" s="500"/>
      <c r="DZ13" s="500"/>
      <c r="EA13" s="500"/>
      <c r="EB13" s="500"/>
      <c r="EC13" s="500"/>
      <c r="ED13" s="500"/>
      <c r="EE13" s="500"/>
      <c r="EF13" s="500"/>
      <c r="EG13" s="501"/>
      <c r="EH13" s="500"/>
      <c r="EI13" s="501"/>
      <c r="EJ13" s="500"/>
      <c r="EK13" s="501"/>
      <c r="EL13" s="500"/>
      <c r="EM13" s="482"/>
      <c r="EN13" s="100">
        <f>DO13+DQ13+DS13+DU13</f>
        <v>0</v>
      </c>
      <c r="EO13" s="100">
        <f>DP13+DR13+DT13+DV13</f>
        <v>0</v>
      </c>
      <c r="EP13" s="100">
        <f>DQ13+DS13+DU13+DW13+DY13+EA13+EC13+EE13+EG13+EI13+EK13</f>
        <v>0</v>
      </c>
      <c r="EQ13" s="482">
        <v>0</v>
      </c>
      <c r="ER13" s="274">
        <f t="shared" si="15"/>
        <v>0</v>
      </c>
      <c r="ES13" s="274">
        <f>IFERROR(DK13/DJ13,0)</f>
        <v>0</v>
      </c>
      <c r="ET13" s="274">
        <f>IFERROR(DM13/DL13,0)</f>
        <v>0</v>
      </c>
      <c r="EU13" s="274">
        <f>(AA13+BE13+CI13+DK13)/(Z13+BD13+CH13+DJ13)</f>
        <v>1</v>
      </c>
      <c r="EV13" s="274">
        <f t="shared" si="18"/>
        <v>1</v>
      </c>
      <c r="EW13" s="581"/>
      <c r="EX13" s="580"/>
      <c r="EY13" s="580"/>
      <c r="EZ13" s="580"/>
      <c r="FA13" s="593"/>
      <c r="FB13" s="627"/>
    </row>
    <row r="14" spans="1:159" s="70" customFormat="1" ht="39.950000000000003" customHeight="1" x14ac:dyDescent="0.25">
      <c r="A14" s="600"/>
      <c r="B14" s="578"/>
      <c r="C14" s="579"/>
      <c r="D14" s="584"/>
      <c r="E14" s="587"/>
      <c r="F14" s="222" t="s">
        <v>4</v>
      </c>
      <c r="G14" s="228">
        <f t="shared" si="22"/>
        <v>123257301</v>
      </c>
      <c r="H14" s="486"/>
      <c r="I14" s="502"/>
      <c r="J14" s="502"/>
      <c r="K14" s="487"/>
      <c r="L14" s="487"/>
      <c r="M14" s="486"/>
      <c r="N14" s="486"/>
      <c r="O14" s="281"/>
      <c r="P14" s="281"/>
      <c r="Q14" s="488"/>
      <c r="R14" s="488"/>
      <c r="S14" s="488"/>
      <c r="T14" s="488"/>
      <c r="U14" s="485"/>
      <c r="V14" s="485"/>
      <c r="W14" s="228">
        <f t="shared" si="0"/>
        <v>0</v>
      </c>
      <c r="X14" s="100">
        <f t="shared" si="1"/>
        <v>0</v>
      </c>
      <c r="Y14" s="228">
        <f t="shared" si="2"/>
        <v>0</v>
      </c>
      <c r="Z14" s="100">
        <f t="shared" si="7"/>
        <v>0</v>
      </c>
      <c r="AA14" s="228">
        <f t="shared" si="8"/>
        <v>0</v>
      </c>
      <c r="AB14" s="503">
        <f>AA11-AA12</f>
        <v>51381033</v>
      </c>
      <c r="AC14" s="502">
        <v>0</v>
      </c>
      <c r="AD14" s="277">
        <v>0</v>
      </c>
      <c r="AE14" s="503">
        <v>29019433</v>
      </c>
      <c r="AF14" s="503">
        <v>29019433</v>
      </c>
      <c r="AG14" s="503">
        <v>16549400</v>
      </c>
      <c r="AH14" s="503">
        <v>16549400</v>
      </c>
      <c r="AI14" s="503">
        <v>5812200</v>
      </c>
      <c r="AJ14" s="503">
        <v>5812200</v>
      </c>
      <c r="AK14" s="502">
        <v>0</v>
      </c>
      <c r="AL14" s="277">
        <v>0</v>
      </c>
      <c r="AM14" s="502">
        <v>0</v>
      </c>
      <c r="AN14" s="502">
        <v>0</v>
      </c>
      <c r="AO14" s="502">
        <v>0</v>
      </c>
      <c r="AP14" s="502">
        <v>0</v>
      </c>
      <c r="AQ14" s="502">
        <v>0</v>
      </c>
      <c r="AR14" s="502">
        <v>0</v>
      </c>
      <c r="AS14" s="502">
        <v>0</v>
      </c>
      <c r="AT14" s="502">
        <v>0</v>
      </c>
      <c r="AU14" s="502">
        <v>0</v>
      </c>
      <c r="AV14" s="502">
        <v>0</v>
      </c>
      <c r="AW14" s="502">
        <v>0</v>
      </c>
      <c r="AX14" s="502">
        <v>0</v>
      </c>
      <c r="AY14" s="502">
        <v>0</v>
      </c>
      <c r="AZ14" s="502">
        <v>0</v>
      </c>
      <c r="BA14" s="217">
        <f t="shared" si="19"/>
        <v>51381033</v>
      </c>
      <c r="BB14" s="217">
        <f t="shared" si="9"/>
        <v>51381033</v>
      </c>
      <c r="BC14" s="217">
        <f t="shared" si="3"/>
        <v>51381033</v>
      </c>
      <c r="BD14" s="217">
        <f t="shared" si="20"/>
        <v>51381033</v>
      </c>
      <c r="BE14" s="217">
        <f t="shared" si="4"/>
        <v>51381033</v>
      </c>
      <c r="BF14" s="231">
        <v>34639367</v>
      </c>
      <c r="BG14" s="99">
        <v>34639367</v>
      </c>
      <c r="BH14" s="99">
        <v>10392000</v>
      </c>
      <c r="BI14" s="99">
        <v>0</v>
      </c>
      <c r="BJ14" s="99">
        <v>17634367</v>
      </c>
      <c r="BK14" s="99">
        <v>0</v>
      </c>
      <c r="BL14" s="99">
        <v>6613000</v>
      </c>
      <c r="BM14" s="99">
        <v>0</v>
      </c>
      <c r="BN14" s="99">
        <v>0</v>
      </c>
      <c r="BO14" s="99">
        <v>0</v>
      </c>
      <c r="BP14" s="99">
        <v>0</v>
      </c>
      <c r="BQ14" s="99">
        <v>0</v>
      </c>
      <c r="BR14" s="99">
        <v>0</v>
      </c>
      <c r="BS14" s="99">
        <v>0</v>
      </c>
      <c r="BT14" s="99">
        <v>0</v>
      </c>
      <c r="BU14" s="99">
        <v>0</v>
      </c>
      <c r="BV14" s="99">
        <v>0</v>
      </c>
      <c r="BW14" s="99">
        <v>0</v>
      </c>
      <c r="BX14" s="99">
        <v>0</v>
      </c>
      <c r="BY14" s="99">
        <v>0</v>
      </c>
      <c r="BZ14" s="99">
        <v>0</v>
      </c>
      <c r="CA14" s="99">
        <v>0</v>
      </c>
      <c r="CB14" s="99">
        <v>0</v>
      </c>
      <c r="CC14" s="99">
        <v>0</v>
      </c>
      <c r="CD14" s="99">
        <v>0</v>
      </c>
      <c r="CE14" s="230">
        <f t="shared" si="10"/>
        <v>34639367</v>
      </c>
      <c r="CF14" s="230">
        <f t="shared" si="5"/>
        <v>34639367</v>
      </c>
      <c r="CG14" s="230">
        <f t="shared" si="6"/>
        <v>34639367</v>
      </c>
      <c r="CH14" s="230">
        <f t="shared" si="11"/>
        <v>34639367</v>
      </c>
      <c r="CI14" s="230">
        <f t="shared" si="23"/>
        <v>34639367</v>
      </c>
      <c r="CJ14" s="261">
        <v>37236901</v>
      </c>
      <c r="CK14" s="502">
        <v>32740234</v>
      </c>
      <c r="CL14" s="502">
        <v>32740234</v>
      </c>
      <c r="CM14" s="502">
        <v>4496667</v>
      </c>
      <c r="CN14" s="502">
        <v>4496667</v>
      </c>
      <c r="CO14" s="277">
        <v>0</v>
      </c>
      <c r="CP14" s="502">
        <v>0</v>
      </c>
      <c r="CQ14" s="277">
        <v>0</v>
      </c>
      <c r="CR14" s="502">
        <v>0</v>
      </c>
      <c r="CS14" s="277">
        <v>0</v>
      </c>
      <c r="CT14" s="504">
        <v>0</v>
      </c>
      <c r="CU14" s="277">
        <v>0</v>
      </c>
      <c r="CV14" s="504">
        <v>0</v>
      </c>
      <c r="CW14" s="277">
        <v>0</v>
      </c>
      <c r="CX14" s="502"/>
      <c r="CY14" s="277">
        <v>0</v>
      </c>
      <c r="CZ14" s="502"/>
      <c r="DA14" s="277">
        <v>0</v>
      </c>
      <c r="DB14" s="502"/>
      <c r="DC14" s="277">
        <v>0</v>
      </c>
      <c r="DD14" s="502"/>
      <c r="DE14" s="277">
        <v>0</v>
      </c>
      <c r="DF14" s="502"/>
      <c r="DG14" s="277">
        <v>0</v>
      </c>
      <c r="DH14" s="502"/>
      <c r="DI14" s="229">
        <f>DE14+DC14+DA14+CY14+CW14+CU14+CS14+CQ14+CO14+CM14+CK14+DG14</f>
        <v>37236901</v>
      </c>
      <c r="DJ14" s="480">
        <f t="shared" si="12"/>
        <v>37236901</v>
      </c>
      <c r="DK14" s="480">
        <f t="shared" si="13"/>
        <v>37236901</v>
      </c>
      <c r="DL14" s="229">
        <f t="shared" si="14"/>
        <v>37236901</v>
      </c>
      <c r="DM14" s="229">
        <f t="shared" si="14"/>
        <v>37236901</v>
      </c>
      <c r="DN14" s="486"/>
      <c r="DO14" s="505"/>
      <c r="DP14" s="505"/>
      <c r="DQ14" s="505"/>
      <c r="DR14" s="505"/>
      <c r="DS14" s="505"/>
      <c r="DT14" s="505"/>
      <c r="DU14" s="505"/>
      <c r="DV14" s="505"/>
      <c r="DW14" s="505"/>
      <c r="DX14" s="505"/>
      <c r="DY14" s="505"/>
      <c r="DZ14" s="505"/>
      <c r="EA14" s="505"/>
      <c r="EB14" s="505"/>
      <c r="EC14" s="505"/>
      <c r="ED14" s="505"/>
      <c r="EE14" s="505"/>
      <c r="EF14" s="505"/>
      <c r="EG14" s="505"/>
      <c r="EH14" s="505"/>
      <c r="EI14" s="505"/>
      <c r="EJ14" s="505"/>
      <c r="EK14" s="505"/>
      <c r="EL14" s="505"/>
      <c r="EM14" s="486">
        <f>EI14+EG14+EE14+EC14+EA14+DY14+DW14+DU14+DS14+DQ14+DO14+EK14</f>
        <v>0</v>
      </c>
      <c r="EN14" s="99">
        <f>DO14+DQ14+DS14+DU14</f>
        <v>0</v>
      </c>
      <c r="EO14" s="503">
        <f>DP14+DR14+DT14+DV14</f>
        <v>0</v>
      </c>
      <c r="EP14" s="99">
        <f>DQ14+DS14+DU14+DW14+DY14+EA14+EC14+EE14+EG14+EI14+EK14+DO14</f>
        <v>0</v>
      </c>
      <c r="EQ14" s="229">
        <f>DP14+DR14+DT14+DV14</f>
        <v>0</v>
      </c>
      <c r="ER14" s="274">
        <f t="shared" si="15"/>
        <v>0</v>
      </c>
      <c r="ES14" s="274">
        <f t="shared" si="21"/>
        <v>1</v>
      </c>
      <c r="ET14" s="274">
        <f t="shared" si="16"/>
        <v>1</v>
      </c>
      <c r="EU14" s="274">
        <f t="shared" si="17"/>
        <v>1</v>
      </c>
      <c r="EV14" s="274">
        <f t="shared" si="18"/>
        <v>1</v>
      </c>
      <c r="EW14" s="581"/>
      <c r="EX14" s="580"/>
      <c r="EY14" s="580"/>
      <c r="EZ14" s="580"/>
      <c r="FA14" s="593"/>
      <c r="FB14" s="627"/>
    </row>
    <row r="15" spans="1:159" s="3" customFormat="1" ht="39.950000000000003" customHeight="1" thickBot="1" x14ac:dyDescent="0.3">
      <c r="A15" s="600"/>
      <c r="B15" s="578"/>
      <c r="C15" s="579"/>
      <c r="D15" s="584"/>
      <c r="E15" s="587"/>
      <c r="F15" s="222" t="s">
        <v>43</v>
      </c>
      <c r="G15" s="484">
        <f t="shared" ref="G15:G29" si="24">AA15+BE15+CH15+CJ15+DN15</f>
        <v>10</v>
      </c>
      <c r="H15" s="282">
        <f>H10+H13</f>
        <v>3</v>
      </c>
      <c r="I15" s="103"/>
      <c r="J15" s="103"/>
      <c r="K15" s="282">
        <f>K10+K13</f>
        <v>0</v>
      </c>
      <c r="L15" s="282">
        <f t="shared" ref="L15:V15" si="25">L10+L13</f>
        <v>0</v>
      </c>
      <c r="M15" s="282">
        <f t="shared" si="25"/>
        <v>0</v>
      </c>
      <c r="N15" s="282">
        <f t="shared" si="25"/>
        <v>0</v>
      </c>
      <c r="O15" s="283">
        <f t="shared" si="25"/>
        <v>1.5</v>
      </c>
      <c r="P15" s="283">
        <f t="shared" si="25"/>
        <v>1.5</v>
      </c>
      <c r="Q15" s="283">
        <f t="shared" si="25"/>
        <v>0.5</v>
      </c>
      <c r="R15" s="283">
        <f t="shared" si="25"/>
        <v>0.5</v>
      </c>
      <c r="S15" s="283">
        <f t="shared" si="25"/>
        <v>0.5</v>
      </c>
      <c r="T15" s="283">
        <f t="shared" si="25"/>
        <v>0.5</v>
      </c>
      <c r="U15" s="283">
        <f t="shared" si="25"/>
        <v>0.3</v>
      </c>
      <c r="V15" s="283">
        <f t="shared" si="25"/>
        <v>0.3</v>
      </c>
      <c r="W15" s="101">
        <f t="shared" si="0"/>
        <v>2.8</v>
      </c>
      <c r="X15" s="484">
        <f t="shared" si="1"/>
        <v>2.8</v>
      </c>
      <c r="Y15" s="101">
        <f t="shared" si="2"/>
        <v>2.8</v>
      </c>
      <c r="Z15" s="484">
        <f t="shared" si="7"/>
        <v>2.8</v>
      </c>
      <c r="AA15" s="101">
        <f t="shared" si="8"/>
        <v>2.8</v>
      </c>
      <c r="AB15" s="101">
        <f t="shared" ref="AB15:AZ15" si="26">AB10+AB13</f>
        <v>2.2000000000000002</v>
      </c>
      <c r="AC15" s="101">
        <f t="shared" si="26"/>
        <v>0.1</v>
      </c>
      <c r="AD15" s="101">
        <f t="shared" si="26"/>
        <v>0.1</v>
      </c>
      <c r="AE15" s="101">
        <f t="shared" si="26"/>
        <v>0.1</v>
      </c>
      <c r="AF15" s="101">
        <f t="shared" si="26"/>
        <v>0.1</v>
      </c>
      <c r="AG15" s="101">
        <f t="shared" si="26"/>
        <v>0.2</v>
      </c>
      <c r="AH15" s="101">
        <f t="shared" si="26"/>
        <v>0.2</v>
      </c>
      <c r="AI15" s="101">
        <f t="shared" si="26"/>
        <v>0.2</v>
      </c>
      <c r="AJ15" s="101">
        <f t="shared" si="26"/>
        <v>0.2</v>
      </c>
      <c r="AK15" s="101">
        <f t="shared" si="26"/>
        <v>0.2</v>
      </c>
      <c r="AL15" s="101">
        <f t="shared" si="26"/>
        <v>0.2</v>
      </c>
      <c r="AM15" s="101">
        <f t="shared" si="26"/>
        <v>0.2</v>
      </c>
      <c r="AN15" s="101">
        <f t="shared" si="26"/>
        <v>0.2</v>
      </c>
      <c r="AO15" s="101">
        <f t="shared" si="26"/>
        <v>0.2</v>
      </c>
      <c r="AP15" s="101">
        <f t="shared" si="26"/>
        <v>0.2</v>
      </c>
      <c r="AQ15" s="101">
        <f t="shared" si="26"/>
        <v>0.2</v>
      </c>
      <c r="AR15" s="101">
        <f t="shared" si="26"/>
        <v>0.2</v>
      </c>
      <c r="AS15" s="101">
        <f t="shared" si="26"/>
        <v>0.2</v>
      </c>
      <c r="AT15" s="101">
        <f t="shared" si="26"/>
        <v>0.2</v>
      </c>
      <c r="AU15" s="101">
        <f t="shared" si="26"/>
        <v>0.2</v>
      </c>
      <c r="AV15" s="101">
        <f t="shared" si="26"/>
        <v>0.2</v>
      </c>
      <c r="AW15" s="101">
        <f t="shared" si="26"/>
        <v>0.2</v>
      </c>
      <c r="AX15" s="101">
        <f t="shared" si="26"/>
        <v>0.2</v>
      </c>
      <c r="AY15" s="101">
        <f t="shared" si="26"/>
        <v>0.2</v>
      </c>
      <c r="AZ15" s="101">
        <f t="shared" si="26"/>
        <v>0.2</v>
      </c>
      <c r="BA15" s="236">
        <f t="shared" si="19"/>
        <v>2.2000000000000002</v>
      </c>
      <c r="BB15" s="101">
        <f t="shared" si="9"/>
        <v>2.1999999999999997</v>
      </c>
      <c r="BC15" s="101">
        <f t="shared" si="3"/>
        <v>2.1999999999999997</v>
      </c>
      <c r="BD15" s="236">
        <f t="shared" si="20"/>
        <v>2.2000000000000002</v>
      </c>
      <c r="BE15" s="236">
        <f t="shared" si="4"/>
        <v>2.1999999999999997</v>
      </c>
      <c r="BF15" s="102">
        <f>BF10+BF13</f>
        <v>2</v>
      </c>
      <c r="BG15" s="483">
        <f>BG10+BG13</f>
        <v>0.2</v>
      </c>
      <c r="BH15" s="483">
        <f t="shared" ref="BH15:CD15" si="27">BH10+BH13</f>
        <v>0.2</v>
      </c>
      <c r="BI15" s="483">
        <f t="shared" si="27"/>
        <v>0.23</v>
      </c>
      <c r="BJ15" s="483">
        <f t="shared" si="27"/>
        <v>0.23</v>
      </c>
      <c r="BK15" s="483">
        <f t="shared" si="27"/>
        <v>0.16</v>
      </c>
      <c r="BL15" s="483">
        <f t="shared" si="27"/>
        <v>0.2</v>
      </c>
      <c r="BM15" s="483">
        <f t="shared" si="27"/>
        <v>0.16</v>
      </c>
      <c r="BN15" s="483">
        <f t="shared" si="27"/>
        <v>0.16</v>
      </c>
      <c r="BO15" s="483">
        <f t="shared" si="27"/>
        <v>0.16</v>
      </c>
      <c r="BP15" s="483">
        <f t="shared" si="27"/>
        <v>0.16</v>
      </c>
      <c r="BQ15" s="483">
        <f t="shared" si="27"/>
        <v>7.0000000000000007E-2</v>
      </c>
      <c r="BR15" s="483">
        <f t="shared" si="27"/>
        <v>7.0000000000000007E-2</v>
      </c>
      <c r="BS15" s="483">
        <f t="shared" si="27"/>
        <v>0.2</v>
      </c>
      <c r="BT15" s="483">
        <f t="shared" si="27"/>
        <v>0.2</v>
      </c>
      <c r="BU15" s="483">
        <f t="shared" si="27"/>
        <v>0.13</v>
      </c>
      <c r="BV15" s="483">
        <f t="shared" si="27"/>
        <v>0.13</v>
      </c>
      <c r="BW15" s="483">
        <f t="shared" si="27"/>
        <v>0.2</v>
      </c>
      <c r="BX15" s="483">
        <f t="shared" si="27"/>
        <v>0.2</v>
      </c>
      <c r="BY15" s="483">
        <f t="shared" si="27"/>
        <v>0.23</v>
      </c>
      <c r="BZ15" s="483">
        <f t="shared" si="27"/>
        <v>0.23</v>
      </c>
      <c r="CA15" s="483">
        <f t="shared" si="27"/>
        <v>0.2</v>
      </c>
      <c r="CB15" s="483">
        <f t="shared" si="27"/>
        <v>0.2</v>
      </c>
      <c r="CC15" s="483">
        <f t="shared" si="27"/>
        <v>0.06</v>
      </c>
      <c r="CD15" s="483">
        <f t="shared" si="27"/>
        <v>0.02</v>
      </c>
      <c r="CE15" s="237">
        <f t="shared" si="10"/>
        <v>2</v>
      </c>
      <c r="CF15" s="237">
        <f t="shared" si="5"/>
        <v>2</v>
      </c>
      <c r="CG15" s="237">
        <f t="shared" si="6"/>
        <v>2</v>
      </c>
      <c r="CH15" s="237">
        <f t="shared" si="11"/>
        <v>2</v>
      </c>
      <c r="CI15" s="237">
        <f t="shared" si="23"/>
        <v>2</v>
      </c>
      <c r="CJ15" s="102">
        <f t="shared" ref="CJ15:CM15" si="28">CJ10+CJ13</f>
        <v>2</v>
      </c>
      <c r="CK15" s="101">
        <f>CK10+CK13</f>
        <v>0.17</v>
      </c>
      <c r="CL15" s="101">
        <f t="shared" si="28"/>
        <v>0.17</v>
      </c>
      <c r="CM15" s="101">
        <f t="shared" si="28"/>
        <v>0.2</v>
      </c>
      <c r="CN15" s="101">
        <f t="shared" ref="CN15:DC16" si="29">CN10+CN13</f>
        <v>0.2</v>
      </c>
      <c r="CO15" s="101">
        <f t="shared" ref="CO15:CR15" si="30">CO10+CO13</f>
        <v>0.12</v>
      </c>
      <c r="CP15" s="101">
        <f t="shared" si="30"/>
        <v>0.14000000000000001</v>
      </c>
      <c r="CQ15" s="101">
        <f t="shared" si="30"/>
        <v>0.15</v>
      </c>
      <c r="CR15" s="101">
        <f t="shared" si="30"/>
        <v>0.15</v>
      </c>
      <c r="CS15" s="101">
        <f t="shared" ref="CS15:CV15" si="31">CS10+CS13</f>
        <v>0.17</v>
      </c>
      <c r="CT15" s="101">
        <f t="shared" si="31"/>
        <v>0.2</v>
      </c>
      <c r="CU15" s="101">
        <f t="shared" si="31"/>
        <v>0.15</v>
      </c>
      <c r="CV15" s="101">
        <f t="shared" si="31"/>
        <v>0.17</v>
      </c>
      <c r="CW15" s="101">
        <f>CW10+CW13</f>
        <v>0.23</v>
      </c>
      <c r="CX15" s="101"/>
      <c r="CY15" s="101">
        <f>CY10+CY13</f>
        <v>0.2</v>
      </c>
      <c r="CZ15" s="101"/>
      <c r="DA15" s="101">
        <f>DA10+DA13</f>
        <v>0.23</v>
      </c>
      <c r="DB15" s="101"/>
      <c r="DC15" s="101">
        <f>DC10+DC13</f>
        <v>0.15</v>
      </c>
      <c r="DD15" s="101"/>
      <c r="DE15" s="101">
        <f>DE10+DE13</f>
        <v>0.2</v>
      </c>
      <c r="DF15" s="101"/>
      <c r="DG15" s="101">
        <f>DG10+DG13</f>
        <v>0.03</v>
      </c>
      <c r="DH15" s="101"/>
      <c r="DI15" s="483">
        <f>DG15+DE15+DC15+DA15+CW15+CU15+CS15+CQ15+CO15+CM15+CK15+CY15</f>
        <v>1.9999999999999996</v>
      </c>
      <c r="DJ15" s="483">
        <f>DJ10+DJ13</f>
        <v>0.96000000000000008</v>
      </c>
      <c r="DK15" s="483">
        <f>DK10+DK13</f>
        <v>1.03</v>
      </c>
      <c r="DL15" s="484">
        <f t="shared" si="14"/>
        <v>2</v>
      </c>
      <c r="DM15" s="483">
        <f t="shared" si="14"/>
        <v>1.03</v>
      </c>
      <c r="DN15" s="102">
        <f>DN10+DN13</f>
        <v>1</v>
      </c>
      <c r="DO15" s="400"/>
      <c r="DP15" s="400"/>
      <c r="DQ15" s="400"/>
      <c r="DR15" s="400"/>
      <c r="DS15" s="400"/>
      <c r="DT15" s="400"/>
      <c r="DU15" s="400"/>
      <c r="DV15" s="400"/>
      <c r="DW15" s="400"/>
      <c r="DX15" s="400"/>
      <c r="DY15" s="400"/>
      <c r="DZ15" s="400"/>
      <c r="EA15" s="400"/>
      <c r="EB15" s="400"/>
      <c r="EC15" s="400"/>
      <c r="ED15" s="400"/>
      <c r="EE15" s="400"/>
      <c r="EF15" s="400"/>
      <c r="EG15" s="400"/>
      <c r="EH15" s="400"/>
      <c r="EI15" s="400"/>
      <c r="EJ15" s="400"/>
      <c r="EK15" s="400"/>
      <c r="EL15" s="400"/>
      <c r="EM15" s="101">
        <f>EM10+EM13</f>
        <v>0</v>
      </c>
      <c r="EN15" s="484">
        <f>EN10+EN13</f>
        <v>0</v>
      </c>
      <c r="EO15" s="102">
        <f>EO10+EO13</f>
        <v>0</v>
      </c>
      <c r="EP15" s="103">
        <f>EP10+EP13</f>
        <v>0.12</v>
      </c>
      <c r="EQ15" s="101">
        <f>EQ10+EQ13</f>
        <v>0.12</v>
      </c>
      <c r="ER15" s="284">
        <f t="shared" si="15"/>
        <v>1.1333333333333335</v>
      </c>
      <c r="ES15" s="284">
        <f t="shared" si="21"/>
        <v>1.0729166666666665</v>
      </c>
      <c r="ET15" s="284">
        <f t="shared" si="16"/>
        <v>0.51500000000000001</v>
      </c>
      <c r="EU15" s="284">
        <f t="shared" si="17"/>
        <v>1.0087939698492461</v>
      </c>
      <c r="EV15" s="284">
        <f t="shared" si="18"/>
        <v>0.80299999999999994</v>
      </c>
      <c r="EW15" s="581"/>
      <c r="EX15" s="580"/>
      <c r="EY15" s="580"/>
      <c r="EZ15" s="580"/>
      <c r="FA15" s="593"/>
      <c r="FB15" s="627"/>
    </row>
    <row r="16" spans="1:159" s="70" customFormat="1" ht="39.950000000000003" customHeight="1" thickBot="1" x14ac:dyDescent="0.3">
      <c r="A16" s="600"/>
      <c r="B16" s="578"/>
      <c r="C16" s="579"/>
      <c r="D16" s="585"/>
      <c r="E16" s="598"/>
      <c r="F16" s="223" t="s">
        <v>45</v>
      </c>
      <c r="G16" s="238">
        <f>G11+G14</f>
        <v>2082554302</v>
      </c>
      <c r="H16" s="239">
        <f t="shared" ref="H16:BS16" si="32">H11+H14</f>
        <v>199025000</v>
      </c>
      <c r="I16" s="239">
        <f t="shared" si="32"/>
        <v>0</v>
      </c>
      <c r="J16" s="239">
        <f t="shared" si="32"/>
        <v>0</v>
      </c>
      <c r="K16" s="239">
        <f t="shared" si="32"/>
        <v>0</v>
      </c>
      <c r="L16" s="239">
        <f t="shared" si="32"/>
        <v>0</v>
      </c>
      <c r="M16" s="239">
        <f t="shared" si="32"/>
        <v>158324000</v>
      </c>
      <c r="N16" s="239">
        <f t="shared" si="32"/>
        <v>158324000</v>
      </c>
      <c r="O16" s="239">
        <f t="shared" si="32"/>
        <v>0</v>
      </c>
      <c r="P16" s="239">
        <f t="shared" si="32"/>
        <v>0</v>
      </c>
      <c r="Q16" s="239">
        <f t="shared" si="32"/>
        <v>0</v>
      </c>
      <c r="R16" s="239">
        <f t="shared" si="32"/>
        <v>0</v>
      </c>
      <c r="S16" s="239">
        <f t="shared" si="32"/>
        <v>0</v>
      </c>
      <c r="T16" s="239">
        <f t="shared" si="32"/>
        <v>0</v>
      </c>
      <c r="U16" s="239">
        <f t="shared" si="32"/>
        <v>68958000</v>
      </c>
      <c r="V16" s="239">
        <f t="shared" si="32"/>
        <v>68958000</v>
      </c>
      <c r="W16" s="239">
        <f t="shared" si="32"/>
        <v>227282000</v>
      </c>
      <c r="X16" s="239">
        <f t="shared" si="32"/>
        <v>227282000</v>
      </c>
      <c r="Y16" s="239">
        <f t="shared" si="32"/>
        <v>227282000</v>
      </c>
      <c r="Z16" s="239">
        <f t="shared" si="32"/>
        <v>227282000</v>
      </c>
      <c r="AA16" s="239">
        <f t="shared" si="32"/>
        <v>227282000</v>
      </c>
      <c r="AB16" s="239">
        <f t="shared" si="32"/>
        <v>459101033</v>
      </c>
      <c r="AC16" s="239">
        <f t="shared" si="32"/>
        <v>0</v>
      </c>
      <c r="AD16" s="239">
        <f t="shared" si="32"/>
        <v>0</v>
      </c>
      <c r="AE16" s="239">
        <f t="shared" si="32"/>
        <v>29019433</v>
      </c>
      <c r="AF16" s="239">
        <f t="shared" si="32"/>
        <v>29019433</v>
      </c>
      <c r="AG16" s="239">
        <f t="shared" si="32"/>
        <v>316589400</v>
      </c>
      <c r="AH16" s="239">
        <f t="shared" si="32"/>
        <v>316589400</v>
      </c>
      <c r="AI16" s="239">
        <f t="shared" si="32"/>
        <v>31750200</v>
      </c>
      <c r="AJ16" s="239">
        <f t="shared" si="32"/>
        <v>31750200</v>
      </c>
      <c r="AK16" s="239">
        <f t="shared" si="32"/>
        <v>0</v>
      </c>
      <c r="AL16" s="239">
        <f t="shared" si="32"/>
        <v>0</v>
      </c>
      <c r="AM16" s="239">
        <f t="shared" si="32"/>
        <v>0</v>
      </c>
      <c r="AN16" s="239">
        <f t="shared" si="32"/>
        <v>0</v>
      </c>
      <c r="AO16" s="239">
        <f t="shared" si="32"/>
        <v>0</v>
      </c>
      <c r="AP16" s="239">
        <f t="shared" si="32"/>
        <v>0</v>
      </c>
      <c r="AQ16" s="239">
        <f t="shared" si="32"/>
        <v>0</v>
      </c>
      <c r="AR16" s="239">
        <f t="shared" si="32"/>
        <v>0</v>
      </c>
      <c r="AS16" s="239">
        <f t="shared" si="32"/>
        <v>0</v>
      </c>
      <c r="AT16" s="239">
        <f t="shared" si="32"/>
        <v>9699067</v>
      </c>
      <c r="AU16" s="239">
        <f t="shared" si="32"/>
        <v>0</v>
      </c>
      <c r="AV16" s="239">
        <f t="shared" si="32"/>
        <v>6628600</v>
      </c>
      <c r="AW16" s="239">
        <f t="shared" si="32"/>
        <v>70719734</v>
      </c>
      <c r="AX16" s="239">
        <f t="shared" si="32"/>
        <v>44305067</v>
      </c>
      <c r="AY16" s="239">
        <f t="shared" si="32"/>
        <v>-10087000</v>
      </c>
      <c r="AZ16" s="239">
        <f t="shared" si="32"/>
        <v>0</v>
      </c>
      <c r="BA16" s="239">
        <f t="shared" si="32"/>
        <v>437991767</v>
      </c>
      <c r="BB16" s="239">
        <f t="shared" si="32"/>
        <v>437991767</v>
      </c>
      <c r="BC16" s="239">
        <f t="shared" si="32"/>
        <v>437991767</v>
      </c>
      <c r="BD16" s="239">
        <f t="shared" si="32"/>
        <v>437991767</v>
      </c>
      <c r="BE16" s="239">
        <f t="shared" si="32"/>
        <v>437991767</v>
      </c>
      <c r="BF16" s="239">
        <f t="shared" si="32"/>
        <v>511964634</v>
      </c>
      <c r="BG16" s="239">
        <f t="shared" si="32"/>
        <v>363055367</v>
      </c>
      <c r="BH16" s="239">
        <f t="shared" si="32"/>
        <v>338808000</v>
      </c>
      <c r="BI16" s="239">
        <f t="shared" si="32"/>
        <v>0</v>
      </c>
      <c r="BJ16" s="239">
        <f t="shared" si="32"/>
        <v>17634367</v>
      </c>
      <c r="BK16" s="239">
        <f t="shared" si="32"/>
        <v>0</v>
      </c>
      <c r="BL16" s="239">
        <f t="shared" si="32"/>
        <v>6613000</v>
      </c>
      <c r="BM16" s="239">
        <f t="shared" si="32"/>
        <v>0</v>
      </c>
      <c r="BN16" s="239">
        <f t="shared" si="32"/>
        <v>0</v>
      </c>
      <c r="BO16" s="239">
        <f t="shared" si="32"/>
        <v>0</v>
      </c>
      <c r="BP16" s="239">
        <f t="shared" si="32"/>
        <v>0</v>
      </c>
      <c r="BQ16" s="239">
        <f t="shared" si="32"/>
        <v>121410000</v>
      </c>
      <c r="BR16" s="239">
        <f t="shared" si="32"/>
        <v>0</v>
      </c>
      <c r="BS16" s="239">
        <f t="shared" si="32"/>
        <v>0</v>
      </c>
      <c r="BT16" s="239">
        <f t="shared" ref="BT16:CM16" si="33">BT11+BT14</f>
        <v>0</v>
      </c>
      <c r="BU16" s="239">
        <f t="shared" si="33"/>
        <v>0</v>
      </c>
      <c r="BV16" s="239">
        <f t="shared" si="33"/>
        <v>11490000</v>
      </c>
      <c r="BW16" s="239">
        <f t="shared" si="33"/>
        <v>25055267</v>
      </c>
      <c r="BX16" s="239">
        <f t="shared" si="33"/>
        <v>137419267</v>
      </c>
      <c r="BY16" s="239">
        <f t="shared" si="33"/>
        <v>0</v>
      </c>
      <c r="BZ16" s="239">
        <f t="shared" si="33"/>
        <v>0</v>
      </c>
      <c r="CA16" s="239">
        <f t="shared" si="33"/>
        <v>2444000</v>
      </c>
      <c r="CB16" s="239">
        <f t="shared" si="33"/>
        <v>0</v>
      </c>
      <c r="CC16" s="239">
        <f t="shared" si="33"/>
        <v>0</v>
      </c>
      <c r="CD16" s="239">
        <f t="shared" si="33"/>
        <v>0</v>
      </c>
      <c r="CE16" s="239">
        <f t="shared" si="33"/>
        <v>511964634</v>
      </c>
      <c r="CF16" s="239">
        <f t="shared" si="33"/>
        <v>511964634</v>
      </c>
      <c r="CG16" s="239">
        <f t="shared" si="33"/>
        <v>511964634</v>
      </c>
      <c r="CH16" s="239">
        <f t="shared" si="33"/>
        <v>511964634</v>
      </c>
      <c r="CI16" s="239">
        <f t="shared" si="33"/>
        <v>511964634</v>
      </c>
      <c r="CJ16" s="239">
        <f t="shared" si="33"/>
        <v>503315901</v>
      </c>
      <c r="CK16" s="239">
        <f t="shared" si="33"/>
        <v>463247234</v>
      </c>
      <c r="CL16" s="239">
        <f t="shared" si="33"/>
        <v>463247234</v>
      </c>
      <c r="CM16" s="239">
        <f t="shared" si="33"/>
        <v>4496667</v>
      </c>
      <c r="CN16" s="239">
        <f t="shared" si="29"/>
        <v>4496667</v>
      </c>
      <c r="CO16" s="239">
        <f t="shared" si="29"/>
        <v>0</v>
      </c>
      <c r="CP16" s="239">
        <f t="shared" si="29"/>
        <v>0</v>
      </c>
      <c r="CQ16" s="239">
        <f t="shared" si="29"/>
        <v>25644000</v>
      </c>
      <c r="CR16" s="239">
        <f t="shared" si="29"/>
        <v>0</v>
      </c>
      <c r="CS16" s="239">
        <f t="shared" si="29"/>
        <v>0</v>
      </c>
      <c r="CT16" s="239">
        <f t="shared" si="29"/>
        <v>0</v>
      </c>
      <c r="CU16" s="239">
        <f t="shared" si="29"/>
        <v>0</v>
      </c>
      <c r="CV16" s="239">
        <f t="shared" si="29"/>
        <v>25644000</v>
      </c>
      <c r="CW16" s="239">
        <f t="shared" si="29"/>
        <v>0</v>
      </c>
      <c r="CX16" s="239">
        <f t="shared" si="29"/>
        <v>0</v>
      </c>
      <c r="CY16" s="239">
        <f t="shared" si="29"/>
        <v>0</v>
      </c>
      <c r="CZ16" s="239">
        <f t="shared" si="29"/>
        <v>0</v>
      </c>
      <c r="DA16" s="239">
        <f t="shared" si="29"/>
        <v>0</v>
      </c>
      <c r="DB16" s="239">
        <f t="shared" si="29"/>
        <v>0</v>
      </c>
      <c r="DC16" s="239">
        <f t="shared" si="29"/>
        <v>0</v>
      </c>
      <c r="DD16" s="239">
        <f t="shared" ref="DD16:DN16" si="34">DD11+DD14</f>
        <v>0</v>
      </c>
      <c r="DE16" s="239">
        <f t="shared" si="34"/>
        <v>9928000</v>
      </c>
      <c r="DF16" s="239">
        <f t="shared" si="34"/>
        <v>0</v>
      </c>
      <c r="DG16" s="239">
        <f t="shared" si="34"/>
        <v>0</v>
      </c>
      <c r="DH16" s="239">
        <f t="shared" si="34"/>
        <v>0</v>
      </c>
      <c r="DI16" s="239">
        <f t="shared" si="34"/>
        <v>503315901</v>
      </c>
      <c r="DJ16" s="239">
        <f t="shared" si="34"/>
        <v>493387901</v>
      </c>
      <c r="DK16" s="239">
        <f t="shared" si="34"/>
        <v>493387901</v>
      </c>
      <c r="DL16" s="239">
        <f t="shared" si="34"/>
        <v>503315901</v>
      </c>
      <c r="DM16" s="239">
        <f t="shared" si="34"/>
        <v>493387901</v>
      </c>
      <c r="DN16" s="239">
        <f t="shared" si="34"/>
        <v>402000000</v>
      </c>
      <c r="DO16" s="401"/>
      <c r="DP16" s="401"/>
      <c r="DQ16" s="401"/>
      <c r="DR16" s="401"/>
      <c r="DS16" s="401"/>
      <c r="DT16" s="401"/>
      <c r="DU16" s="401"/>
      <c r="DV16" s="401"/>
      <c r="DW16" s="401"/>
      <c r="DX16" s="401"/>
      <c r="DY16" s="401"/>
      <c r="DZ16" s="401"/>
      <c r="EA16" s="401"/>
      <c r="EB16" s="401"/>
      <c r="EC16" s="401"/>
      <c r="ED16" s="401"/>
      <c r="EE16" s="401"/>
      <c r="EF16" s="401"/>
      <c r="EG16" s="401"/>
      <c r="EH16" s="401"/>
      <c r="EI16" s="401"/>
      <c r="EJ16" s="401"/>
      <c r="EK16" s="401"/>
      <c r="EL16" s="401"/>
      <c r="EM16" s="240">
        <f>EK16+EI16+EG16+EE16+EC16+EA16+DY16+DW16+DU16+DS16+DQ16+DO16</f>
        <v>0</v>
      </c>
      <c r="EN16" s="291">
        <f>+EN11+EN14</f>
        <v>0</v>
      </c>
      <c r="EO16" s="291">
        <f>+EO11+EO14</f>
        <v>0</v>
      </c>
      <c r="EP16" s="291">
        <f>+EP11+EP14</f>
        <v>0</v>
      </c>
      <c r="EQ16" s="291">
        <f>+EQ11+EQ14</f>
        <v>0</v>
      </c>
      <c r="ER16" s="292">
        <f t="shared" si="15"/>
        <v>0</v>
      </c>
      <c r="ES16" s="292">
        <f t="shared" si="21"/>
        <v>1</v>
      </c>
      <c r="ET16" s="292">
        <f t="shared" si="16"/>
        <v>0.98027481353107504</v>
      </c>
      <c r="EU16" s="292">
        <f t="shared" si="17"/>
        <v>1</v>
      </c>
      <c r="EV16" s="344">
        <f t="shared" si="18"/>
        <v>0.8022005958719054</v>
      </c>
      <c r="EW16" s="582"/>
      <c r="EX16" s="580"/>
      <c r="EY16" s="580"/>
      <c r="EZ16" s="580"/>
      <c r="FA16" s="593"/>
      <c r="FB16" s="627"/>
    </row>
    <row r="17" spans="1:164" s="3" customFormat="1" ht="39.950000000000003" customHeight="1" x14ac:dyDescent="0.25">
      <c r="A17" s="600"/>
      <c r="B17" s="578">
        <v>2</v>
      </c>
      <c r="C17" s="579" t="s">
        <v>297</v>
      </c>
      <c r="D17" s="583" t="s">
        <v>284</v>
      </c>
      <c r="E17" s="595">
        <v>531</v>
      </c>
      <c r="F17" s="224" t="s">
        <v>41</v>
      </c>
      <c r="G17" s="506">
        <f>AA17+BE17+CI17+DL17+DN17</f>
        <v>600000</v>
      </c>
      <c r="H17" s="507">
        <v>60856</v>
      </c>
      <c r="I17" s="507"/>
      <c r="J17" s="507"/>
      <c r="K17" s="507">
        <v>1029</v>
      </c>
      <c r="L17" s="507">
        <v>1029</v>
      </c>
      <c r="M17" s="507">
        <v>8565</v>
      </c>
      <c r="N17" s="507">
        <v>8565</v>
      </c>
      <c r="O17" s="339">
        <v>11336</v>
      </c>
      <c r="P17" s="340">
        <v>11336</v>
      </c>
      <c r="Q17" s="508">
        <v>12981</v>
      </c>
      <c r="R17" s="508">
        <v>12981</v>
      </c>
      <c r="S17" s="508">
        <v>9245</v>
      </c>
      <c r="T17" s="508">
        <v>9245</v>
      </c>
      <c r="U17" s="508">
        <v>10850</v>
      </c>
      <c r="V17" s="508">
        <v>10850</v>
      </c>
      <c r="W17" s="508">
        <f t="shared" si="0"/>
        <v>54006</v>
      </c>
      <c r="X17" s="508">
        <f t="shared" si="1"/>
        <v>54006</v>
      </c>
      <c r="Y17" s="508">
        <f t="shared" si="2"/>
        <v>54006</v>
      </c>
      <c r="Z17" s="508">
        <f t="shared" si="7"/>
        <v>54006</v>
      </c>
      <c r="AA17" s="508">
        <f>V17+T17+R17+P17+N17+L17+J17</f>
        <v>54006</v>
      </c>
      <c r="AB17" s="507">
        <v>146494</v>
      </c>
      <c r="AC17" s="507">
        <v>8000</v>
      </c>
      <c r="AD17" s="507">
        <v>8313</v>
      </c>
      <c r="AE17" s="507">
        <v>10500</v>
      </c>
      <c r="AF17" s="507">
        <v>12086</v>
      </c>
      <c r="AG17" s="507">
        <v>10500</v>
      </c>
      <c r="AH17" s="507">
        <v>10262</v>
      </c>
      <c r="AI17" s="507">
        <v>10500</v>
      </c>
      <c r="AJ17" s="507">
        <v>10889</v>
      </c>
      <c r="AK17" s="507">
        <v>10500</v>
      </c>
      <c r="AL17" s="507">
        <v>11296</v>
      </c>
      <c r="AM17" s="507">
        <v>10500</v>
      </c>
      <c r="AN17" s="481">
        <v>11165</v>
      </c>
      <c r="AO17" s="507">
        <v>10500</v>
      </c>
      <c r="AP17" s="481">
        <v>12138</v>
      </c>
      <c r="AQ17" s="507">
        <v>11400</v>
      </c>
      <c r="AR17" s="481">
        <v>9110</v>
      </c>
      <c r="AS17" s="507">
        <v>10100</v>
      </c>
      <c r="AT17" s="481">
        <v>12271</v>
      </c>
      <c r="AU17" s="507">
        <v>10100</v>
      </c>
      <c r="AV17" s="481">
        <v>11878</v>
      </c>
      <c r="AW17" s="507">
        <v>10100</v>
      </c>
      <c r="AX17" s="481">
        <v>11978</v>
      </c>
      <c r="AY17" s="507">
        <v>10100</v>
      </c>
      <c r="AZ17" s="481">
        <v>9057</v>
      </c>
      <c r="BA17" s="481">
        <f>AY17+AW17+AU17+AS17+AO17+AM17+AK17+AI17+AG17+AE17+AQ17+AC17</f>
        <v>122800</v>
      </c>
      <c r="BB17" s="481">
        <f t="shared" si="9"/>
        <v>122800</v>
      </c>
      <c r="BC17" s="481">
        <f t="shared" si="3"/>
        <v>130443</v>
      </c>
      <c r="BD17" s="481">
        <f>AY17+AW17+AU17+AS17+AO17+AM17+AK17+AI17+AG17+AE17+AQ17+AC17</f>
        <v>122800</v>
      </c>
      <c r="BE17" s="481">
        <f t="shared" si="4"/>
        <v>130443</v>
      </c>
      <c r="BF17" s="506">
        <v>154900</v>
      </c>
      <c r="BG17" s="507">
        <v>10900</v>
      </c>
      <c r="BH17" s="507">
        <v>10904</v>
      </c>
      <c r="BI17" s="507">
        <v>12900</v>
      </c>
      <c r="BJ17" s="507">
        <v>9530</v>
      </c>
      <c r="BK17" s="507">
        <v>12900</v>
      </c>
      <c r="BL17" s="507">
        <v>16236</v>
      </c>
      <c r="BM17" s="507">
        <v>12900</v>
      </c>
      <c r="BN17" s="507">
        <v>13196</v>
      </c>
      <c r="BO17" s="507">
        <v>13200</v>
      </c>
      <c r="BP17" s="507">
        <v>14402</v>
      </c>
      <c r="BQ17" s="507">
        <v>13200</v>
      </c>
      <c r="BR17" s="507">
        <v>13812</v>
      </c>
      <c r="BS17" s="507">
        <v>13300</v>
      </c>
      <c r="BT17" s="507">
        <v>15835</v>
      </c>
      <c r="BU17" s="507">
        <v>13100</v>
      </c>
      <c r="BV17" s="481">
        <v>16199</v>
      </c>
      <c r="BW17" s="507">
        <v>13100</v>
      </c>
      <c r="BX17" s="507">
        <v>14650</v>
      </c>
      <c r="BY17" s="507">
        <v>13200</v>
      </c>
      <c r="BZ17" s="507">
        <v>15546</v>
      </c>
      <c r="CA17" s="507">
        <v>13300</v>
      </c>
      <c r="CB17" s="507">
        <v>13766</v>
      </c>
      <c r="CC17" s="507">
        <v>24240</v>
      </c>
      <c r="CD17" s="507">
        <v>12164</v>
      </c>
      <c r="CE17" s="341">
        <f>+BG17+BI17+BK17+BM17+BO17+BQ17+BS17+BU17+BW17+BY17+CA17+CC17</f>
        <v>166240</v>
      </c>
      <c r="CF17" s="342">
        <f t="shared" si="5"/>
        <v>166240</v>
      </c>
      <c r="CG17" s="342">
        <f t="shared" si="6"/>
        <v>166240</v>
      </c>
      <c r="CH17" s="342">
        <f>BG17+BI17+BK17+BM17+BO17+BQ17+BS17+BU17+BW17+BY17+CA17+CC17</f>
        <v>166240</v>
      </c>
      <c r="CI17" s="342">
        <f>BH17+BJ17+BL17+BN17+BP17+BR17+BT17+BV17+BX17+BZ17+CB17+CD17</f>
        <v>166240</v>
      </c>
      <c r="CJ17" s="506">
        <v>170357</v>
      </c>
      <c r="CK17" s="507">
        <v>11072</v>
      </c>
      <c r="CL17" s="507">
        <v>11073</v>
      </c>
      <c r="CM17" s="507">
        <v>9677</v>
      </c>
      <c r="CN17" s="507">
        <v>14356</v>
      </c>
      <c r="CO17" s="507">
        <v>16485</v>
      </c>
      <c r="CP17" s="507">
        <v>16558</v>
      </c>
      <c r="CQ17" s="507">
        <v>13399</v>
      </c>
      <c r="CR17" s="507">
        <v>12636</v>
      </c>
      <c r="CS17" s="507">
        <v>14624</v>
      </c>
      <c r="CT17" s="509">
        <v>15299</v>
      </c>
      <c r="CU17" s="507">
        <v>14024</v>
      </c>
      <c r="CV17" s="509">
        <v>14082</v>
      </c>
      <c r="CW17" s="507">
        <v>16079</v>
      </c>
      <c r="CX17" s="507"/>
      <c r="CY17" s="507">
        <v>16448</v>
      </c>
      <c r="CZ17" s="507"/>
      <c r="DA17" s="507">
        <v>14875</v>
      </c>
      <c r="DB17" s="507"/>
      <c r="DC17" s="507">
        <v>15785</v>
      </c>
      <c r="DD17" s="507"/>
      <c r="DE17" s="507">
        <v>13978</v>
      </c>
      <c r="DF17" s="507"/>
      <c r="DG17" s="507">
        <v>13911</v>
      </c>
      <c r="DH17" s="507"/>
      <c r="DI17" s="507">
        <f>DG17+DE17+DC17+DA17+CW17+CU17+CS17+CQ17+CO17+CM17+CK17+CY17</f>
        <v>170357</v>
      </c>
      <c r="DJ17" s="481">
        <f>CK17+CM17+CO17+CQ17+CS17+CU17</f>
        <v>79281</v>
      </c>
      <c r="DK17" s="481">
        <f>CL17+CN17+CP17+CR17+CT17+CV17</f>
        <v>84004</v>
      </c>
      <c r="DL17" s="507">
        <f>CK17+CM17+CO17+CQ17+CS17+CU17+CW17+CY17+DA17+DC17+DE17+DG17</f>
        <v>170357</v>
      </c>
      <c r="DM17" s="507">
        <f>CL17+CN17+CP17+CR17+CT17+CV17+CX17+CZ17+DB17+DD17+DF17+DH17</f>
        <v>84004</v>
      </c>
      <c r="DN17" s="507">
        <v>78954</v>
      </c>
      <c r="DO17" s="510"/>
      <c r="DP17" s="510"/>
      <c r="DQ17" s="510"/>
      <c r="DR17" s="510"/>
      <c r="DS17" s="510"/>
      <c r="DT17" s="510"/>
      <c r="DU17" s="510"/>
      <c r="DV17" s="510"/>
      <c r="DW17" s="510"/>
      <c r="DX17" s="510"/>
      <c r="DY17" s="510"/>
      <c r="DZ17" s="510"/>
      <c r="EA17" s="510"/>
      <c r="EB17" s="510"/>
      <c r="EC17" s="510"/>
      <c r="ED17" s="510"/>
      <c r="EE17" s="510"/>
      <c r="EF17" s="510"/>
      <c r="EG17" s="510"/>
      <c r="EH17" s="510"/>
      <c r="EI17" s="510"/>
      <c r="EJ17" s="510"/>
      <c r="EK17" s="510"/>
      <c r="EL17" s="510"/>
      <c r="EM17" s="506">
        <f>EK17+EI17+EG17+EE17+EA17+DY17+DW17+DU17+DS17+DQ17+DO17</f>
        <v>0</v>
      </c>
      <c r="EN17" s="506">
        <f>DO17+DQ17+DS17+DU17</f>
        <v>0</v>
      </c>
      <c r="EO17" s="506">
        <f>DP17+DR17+DT17+DV17</f>
        <v>0</v>
      </c>
      <c r="EP17" s="506">
        <f>EM17+CO17</f>
        <v>16485</v>
      </c>
      <c r="EQ17" s="511">
        <f>EO17+CO17</f>
        <v>16485</v>
      </c>
      <c r="ER17" s="343">
        <f t="shared" si="15"/>
        <v>1.0041357672561324</v>
      </c>
      <c r="ES17" s="343">
        <f t="shared" si="21"/>
        <v>1.0595729115424881</v>
      </c>
      <c r="ET17" s="343">
        <f t="shared" si="16"/>
        <v>0.49310565459593675</v>
      </c>
      <c r="EU17" s="343">
        <f t="shared" si="17"/>
        <v>1.0292806285177125</v>
      </c>
      <c r="EV17" s="343">
        <f t="shared" si="18"/>
        <v>0.72448833333333329</v>
      </c>
      <c r="EW17" s="593" t="s">
        <v>546</v>
      </c>
      <c r="EX17" s="580" t="s">
        <v>285</v>
      </c>
      <c r="EY17" s="580" t="s">
        <v>445</v>
      </c>
      <c r="EZ17" s="580" t="s">
        <v>302</v>
      </c>
      <c r="FA17" s="580" t="s">
        <v>458</v>
      </c>
      <c r="FB17" s="627"/>
    </row>
    <row r="18" spans="1:164" s="75" customFormat="1" ht="39.950000000000003" customHeight="1" x14ac:dyDescent="0.25">
      <c r="A18" s="600"/>
      <c r="B18" s="578"/>
      <c r="C18" s="579"/>
      <c r="D18" s="584"/>
      <c r="E18" s="587"/>
      <c r="F18" s="220" t="s">
        <v>3</v>
      </c>
      <c r="G18" s="228">
        <f t="shared" ref="G18:G21" si="35">AA18+BE18+CI18+DL18+DN18</f>
        <v>6387914120</v>
      </c>
      <c r="H18" s="229">
        <v>892352000</v>
      </c>
      <c r="I18" s="229"/>
      <c r="J18" s="229"/>
      <c r="K18" s="280">
        <v>106770000</v>
      </c>
      <c r="L18" s="280">
        <v>106770000</v>
      </c>
      <c r="M18" s="275">
        <v>416765949</v>
      </c>
      <c r="N18" s="275">
        <v>416765949</v>
      </c>
      <c r="O18" s="275">
        <v>39171000</v>
      </c>
      <c r="P18" s="275">
        <v>39171000</v>
      </c>
      <c r="Q18" s="275">
        <v>0</v>
      </c>
      <c r="R18" s="275">
        <v>0</v>
      </c>
      <c r="S18" s="275">
        <v>20627901</v>
      </c>
      <c r="T18" s="275">
        <v>20627901</v>
      </c>
      <c r="U18" s="275">
        <v>251264083</v>
      </c>
      <c r="V18" s="275">
        <v>251264083</v>
      </c>
      <c r="W18" s="228">
        <f t="shared" si="0"/>
        <v>834598933</v>
      </c>
      <c r="X18" s="99">
        <f t="shared" si="1"/>
        <v>834598933</v>
      </c>
      <c r="Y18" s="228">
        <f t="shared" si="2"/>
        <v>834598933</v>
      </c>
      <c r="Z18" s="99">
        <f t="shared" si="7"/>
        <v>834598933</v>
      </c>
      <c r="AA18" s="228">
        <f t="shared" ref="AA18:AA22" si="36">V18+T18+R18+P18+N18+L18+J18</f>
        <v>834598933</v>
      </c>
      <c r="AB18" s="285">
        <v>1175796000</v>
      </c>
      <c r="AC18" s="285"/>
      <c r="AD18" s="229"/>
      <c r="AE18" s="229">
        <v>320884000</v>
      </c>
      <c r="AF18" s="229">
        <v>318565447</v>
      </c>
      <c r="AG18" s="229">
        <v>387439000</v>
      </c>
      <c r="AH18" s="229">
        <v>387439000</v>
      </c>
      <c r="AI18" s="229">
        <v>121336000</v>
      </c>
      <c r="AJ18" s="229">
        <v>656831</v>
      </c>
      <c r="AK18" s="229">
        <v>26000000</v>
      </c>
      <c r="AL18" s="229">
        <v>677082</v>
      </c>
      <c r="AM18" s="229">
        <v>0</v>
      </c>
      <c r="AN18" s="229">
        <v>12223969</v>
      </c>
      <c r="AO18" s="229">
        <v>0</v>
      </c>
      <c r="AP18" s="229">
        <v>0</v>
      </c>
      <c r="AQ18" s="229">
        <v>60000000</v>
      </c>
      <c r="AR18" s="229">
        <v>0</v>
      </c>
      <c r="AS18" s="229">
        <v>129383000</v>
      </c>
      <c r="AT18" s="229">
        <v>104385801</v>
      </c>
      <c r="AU18" s="229">
        <v>0</v>
      </c>
      <c r="AV18" s="229">
        <v>93959378</v>
      </c>
      <c r="AW18" s="229">
        <f>11671400+32864791</f>
        <v>44536191</v>
      </c>
      <c r="AX18" s="229">
        <v>83881166</v>
      </c>
      <c r="AY18" s="229">
        <v>-10053491</v>
      </c>
      <c r="AZ18" s="229">
        <v>56315346</v>
      </c>
      <c r="BA18" s="217">
        <f>AY18+AW18+AU18+AS18+AO18+AM18+AK18+AI18+AG18+AE18+AQ18+AC18</f>
        <v>1079524700</v>
      </c>
      <c r="BB18" s="217">
        <f t="shared" si="9"/>
        <v>1079524700</v>
      </c>
      <c r="BC18" s="217">
        <f t="shared" si="3"/>
        <v>1058104020</v>
      </c>
      <c r="BD18" s="217">
        <f>AY18+AW18+AU18+AS18+AO18+AM18+AK18+AI18+AG18+AE18+AQ18+AC18</f>
        <v>1079524700</v>
      </c>
      <c r="BE18" s="217">
        <f t="shared" si="4"/>
        <v>1058104020</v>
      </c>
      <c r="BF18" s="229">
        <v>1549614668</v>
      </c>
      <c r="BG18" s="99">
        <v>1067921000</v>
      </c>
      <c r="BH18" s="99">
        <v>1038668000</v>
      </c>
      <c r="BI18" s="99">
        <v>0</v>
      </c>
      <c r="BJ18" s="99">
        <v>0</v>
      </c>
      <c r="BK18" s="99">
        <v>0</v>
      </c>
      <c r="BL18" s="99">
        <v>0</v>
      </c>
      <c r="BM18" s="99"/>
      <c r="BN18" s="99">
        <v>0</v>
      </c>
      <c r="BO18" s="99"/>
      <c r="BP18" s="99">
        <v>0</v>
      </c>
      <c r="BQ18" s="99">
        <v>402193668</v>
      </c>
      <c r="BR18" s="99">
        <v>50000000</v>
      </c>
      <c r="BS18" s="99">
        <v>18862000</v>
      </c>
      <c r="BT18" s="99">
        <v>-39000000</v>
      </c>
      <c r="BU18" s="99"/>
      <c r="BV18" s="99">
        <v>0</v>
      </c>
      <c r="BW18" s="99"/>
      <c r="BX18" s="99">
        <v>387489634</v>
      </c>
      <c r="BY18" s="99">
        <v>20367667</v>
      </c>
      <c r="BZ18" s="99">
        <v>20367667</v>
      </c>
      <c r="CA18" s="99">
        <v>40270333</v>
      </c>
      <c r="CB18" s="99">
        <v>-11217267</v>
      </c>
      <c r="CC18" s="99">
        <v>-17418474</v>
      </c>
      <c r="CD18" s="99">
        <v>83949133</v>
      </c>
      <c r="CE18" s="230">
        <f t="shared" ref="CE18:CE22" si="37">+BG18+BI18+BK18+BM18+BO18+BQ18+BS18+BU18+BW18+BY18+CA18+CC18</f>
        <v>1532196194</v>
      </c>
      <c r="CF18" s="230">
        <f t="shared" si="5"/>
        <v>1532196194</v>
      </c>
      <c r="CG18" s="230">
        <f t="shared" si="6"/>
        <v>1530257167</v>
      </c>
      <c r="CH18" s="230">
        <f t="shared" ref="CH18:CH22" si="38">BG18+BI18+BK18+BM18+BO18+BQ18+BS18+BU18+BW18+BY18+CA18+CC18</f>
        <v>1532196194</v>
      </c>
      <c r="CI18" s="230">
        <f t="shared" ref="CI18:CI22" si="39">BH18+BJ18+BL18+BN18+BP18+BR18+BT18+BV18+BX18+BZ18+CB18+CD18</f>
        <v>1530257167</v>
      </c>
      <c r="CJ18" s="273">
        <v>1642045000</v>
      </c>
      <c r="CK18" s="277">
        <v>593836400</v>
      </c>
      <c r="CL18" s="277">
        <v>593836400</v>
      </c>
      <c r="CM18" s="277">
        <v>803026000</v>
      </c>
      <c r="CN18" s="277">
        <v>471637000</v>
      </c>
      <c r="CO18" s="277">
        <v>0</v>
      </c>
      <c r="CP18" s="277">
        <v>55870000</v>
      </c>
      <c r="CQ18" s="277">
        <v>0</v>
      </c>
      <c r="CR18" s="277">
        <v>0</v>
      </c>
      <c r="CS18" s="277">
        <v>0</v>
      </c>
      <c r="CT18" s="390">
        <v>59367000</v>
      </c>
      <c r="CU18" s="277">
        <v>245128000</v>
      </c>
      <c r="CV18" s="448">
        <v>21070000</v>
      </c>
      <c r="CW18" s="277">
        <v>0</v>
      </c>
      <c r="CX18" s="277"/>
      <c r="CY18" s="277">
        <v>0</v>
      </c>
      <c r="CZ18" s="277"/>
      <c r="DA18" s="277">
        <v>0</v>
      </c>
      <c r="DB18" s="277"/>
      <c r="DC18" s="277">
        <v>0</v>
      </c>
      <c r="DD18" s="277"/>
      <c r="DE18" s="277">
        <v>54600</v>
      </c>
      <c r="DF18" s="277"/>
      <c r="DG18" s="277">
        <v>0</v>
      </c>
      <c r="DH18" s="277"/>
      <c r="DI18" s="229">
        <f>DG18+DE18+DC18+DA18+CY18+CW18+CU18+CS18+CQ18+CO18+CM18+CK18</f>
        <v>1642045000</v>
      </c>
      <c r="DJ18" s="229">
        <f t="shared" ref="DJ18:DJ21" si="40">CK18+CM18+CO18+CQ18+CS18+CU18</f>
        <v>1641990400</v>
      </c>
      <c r="DK18" s="229">
        <f t="shared" ref="DK18:DK21" si="41">CL18+CN18+CP18+CR18+CT18+CV18</f>
        <v>1201780400</v>
      </c>
      <c r="DL18" s="229">
        <f t="shared" ref="DL18" si="42">CK18+CM18+CO18+CQ18+CS18+CU18+CW18+CY18+DA18+DC18+DE18+DG18</f>
        <v>1642045000</v>
      </c>
      <c r="DM18" s="229">
        <f t="shared" ref="DM18:DM22" si="43">CL18+CN18+CP18+CR18+CT18+CV18+CX18+CZ18+DB18+DD18+DF18+DH18</f>
        <v>1201780400</v>
      </c>
      <c r="DN18" s="229">
        <v>1322909000</v>
      </c>
      <c r="DO18" s="278"/>
      <c r="DP18" s="278"/>
      <c r="DQ18" s="278"/>
      <c r="DR18" s="278"/>
      <c r="DS18" s="278"/>
      <c r="DT18" s="278"/>
      <c r="DU18" s="278"/>
      <c r="DV18" s="278"/>
      <c r="DW18" s="278"/>
      <c r="DX18" s="278"/>
      <c r="DY18" s="278"/>
      <c r="DZ18" s="278"/>
      <c r="EA18" s="278"/>
      <c r="EB18" s="278"/>
      <c r="EC18" s="278"/>
      <c r="ED18" s="278"/>
      <c r="EE18" s="278"/>
      <c r="EF18" s="278"/>
      <c r="EG18" s="278"/>
      <c r="EH18" s="278"/>
      <c r="EI18" s="278"/>
      <c r="EJ18" s="278"/>
      <c r="EK18" s="278"/>
      <c r="EL18" s="278"/>
      <c r="EM18" s="492">
        <f>EK18+EI18+EG18+EE18+EC18+EA18+DY18+DW18+DU18+DS18+DQ18+DO18</f>
        <v>0</v>
      </c>
      <c r="EN18" s="99">
        <f>DO18+DQ18+DS18+DU18</f>
        <v>0</v>
      </c>
      <c r="EO18" s="99">
        <f>DP18+DR18+DT18+DV18</f>
        <v>0</v>
      </c>
      <c r="EP18" s="99">
        <f>DO18+DQ18+DS18+DU18+DW18+DY18+EA18+EC18+EE18+EI18+EK18</f>
        <v>0</v>
      </c>
      <c r="EQ18" s="229">
        <f>DP18+DR18+DT18+DV18</f>
        <v>0</v>
      </c>
      <c r="ER18" s="274">
        <f t="shared" si="15"/>
        <v>8.5955092849450077E-2</v>
      </c>
      <c r="ES18" s="274">
        <f t="shared" si="21"/>
        <v>0.73190464450949289</v>
      </c>
      <c r="ET18" s="274">
        <f t="shared" si="16"/>
        <v>0.73188030778693636</v>
      </c>
      <c r="EU18" s="274">
        <f t="shared" si="17"/>
        <v>0.90889515648236829</v>
      </c>
      <c r="EV18" s="274">
        <f t="shared" si="18"/>
        <v>0.72398288911247921</v>
      </c>
      <c r="EW18" s="593"/>
      <c r="EX18" s="580"/>
      <c r="EY18" s="580"/>
      <c r="EZ18" s="580"/>
      <c r="FA18" s="580"/>
      <c r="FB18" s="627"/>
      <c r="FC18" s="3"/>
    </row>
    <row r="19" spans="1:164" s="75" customFormat="1" ht="39.950000000000003" customHeight="1" x14ac:dyDescent="0.25">
      <c r="A19" s="600"/>
      <c r="B19" s="578"/>
      <c r="C19" s="579"/>
      <c r="D19" s="584"/>
      <c r="E19" s="587"/>
      <c r="F19" s="221" t="s">
        <v>228</v>
      </c>
      <c r="G19" s="485"/>
      <c r="H19" s="229"/>
      <c r="I19" s="229"/>
      <c r="J19" s="229"/>
      <c r="K19" s="487"/>
      <c r="L19" s="487"/>
      <c r="M19" s="493"/>
      <c r="N19" s="493"/>
      <c r="O19" s="279"/>
      <c r="P19" s="279"/>
      <c r="Q19" s="493"/>
      <c r="R19" s="493"/>
      <c r="S19" s="493"/>
      <c r="T19" s="493"/>
      <c r="U19" s="280">
        <f>467742816+2584</f>
        <v>467745400</v>
      </c>
      <c r="V19" s="280">
        <f>467742816+2584</f>
        <v>467745400</v>
      </c>
      <c r="W19" s="228">
        <f t="shared" si="0"/>
        <v>467745400</v>
      </c>
      <c r="X19" s="99">
        <f t="shared" si="1"/>
        <v>467745400</v>
      </c>
      <c r="Y19" s="228">
        <f t="shared" si="2"/>
        <v>467745400</v>
      </c>
      <c r="Z19" s="99">
        <f t="shared" si="7"/>
        <v>467745400</v>
      </c>
      <c r="AA19" s="228">
        <f t="shared" si="36"/>
        <v>467745400</v>
      </c>
      <c r="AB19" s="285">
        <f>AB18</f>
        <v>1175796000</v>
      </c>
      <c r="AC19" s="285">
        <v>0</v>
      </c>
      <c r="AD19" s="229">
        <v>0</v>
      </c>
      <c r="AE19" s="285">
        <v>0</v>
      </c>
      <c r="AF19" s="229">
        <v>0</v>
      </c>
      <c r="AG19" s="229">
        <v>0</v>
      </c>
      <c r="AH19" s="229">
        <v>0</v>
      </c>
      <c r="AI19" s="229">
        <v>74843285</v>
      </c>
      <c r="AJ19" s="229">
        <v>81859409</v>
      </c>
      <c r="AK19" s="229">
        <v>91288000</v>
      </c>
      <c r="AL19" s="229">
        <v>81652000</v>
      </c>
      <c r="AM19" s="229">
        <v>90222082</v>
      </c>
      <c r="AN19" s="229">
        <v>88509051</v>
      </c>
      <c r="AO19" s="229">
        <v>86594000</v>
      </c>
      <c r="AP19" s="229">
        <v>85001200</v>
      </c>
      <c r="AQ19" s="229">
        <v>88883000</v>
      </c>
      <c r="AR19" s="229">
        <v>84603000</v>
      </c>
      <c r="AS19" s="229">
        <v>84603000</v>
      </c>
      <c r="AT19" s="229">
        <v>86726733</v>
      </c>
      <c r="AU19" s="229">
        <v>104003000</v>
      </c>
      <c r="AV19" s="229">
        <v>86594000</v>
      </c>
      <c r="AW19" s="229">
        <v>99603000</v>
      </c>
      <c r="AX19" s="229">
        <v>92932110</v>
      </c>
      <c r="AY19" s="229">
        <v>119633574</v>
      </c>
      <c r="AZ19" s="229">
        <v>171752155</v>
      </c>
      <c r="BA19" s="217">
        <f t="shared" ref="BA19:BA22" si="44">AY19+AW19+AU19+AS19+AO19+AM19+AK19+AI19+AG19+AE19+AQ19+AC19</f>
        <v>839672941</v>
      </c>
      <c r="BB19" s="217">
        <f t="shared" si="9"/>
        <v>839672941</v>
      </c>
      <c r="BC19" s="217">
        <f t="shared" si="3"/>
        <v>859629658</v>
      </c>
      <c r="BD19" s="217">
        <f t="shared" ref="BD19:BD22" si="45">AY19+AW19+AU19+AS19+AO19+AM19+AK19+AI19+AG19+AE19+AQ19+AC19</f>
        <v>839672941</v>
      </c>
      <c r="BE19" s="217">
        <f t="shared" si="4"/>
        <v>859629658</v>
      </c>
      <c r="BF19" s="231">
        <f>BG19+BI19+BK19+BM19+BO19+BQ19+BS19+BU19+BW19+BY19+CA19+CC19</f>
        <v>1423321000</v>
      </c>
      <c r="BG19" s="99">
        <v>719750</v>
      </c>
      <c r="BH19" s="99">
        <v>0</v>
      </c>
      <c r="BI19" s="99">
        <v>69502250</v>
      </c>
      <c r="BJ19" s="99">
        <v>46143437</v>
      </c>
      <c r="BK19" s="99">
        <v>132240750</v>
      </c>
      <c r="BL19" s="99">
        <v>119922833</v>
      </c>
      <c r="BM19" s="99">
        <v>128284750</v>
      </c>
      <c r="BN19" s="99">
        <v>106358333</v>
      </c>
      <c r="BO19" s="99">
        <v>128284750</v>
      </c>
      <c r="BP19" s="99">
        <v>147336171</v>
      </c>
      <c r="BQ19" s="99">
        <v>132240750</v>
      </c>
      <c r="BR19" s="99">
        <v>146350000</v>
      </c>
      <c r="BS19" s="99">
        <v>163944750</v>
      </c>
      <c r="BT19" s="99">
        <v>134970869</v>
      </c>
      <c r="BU19" s="99">
        <v>199604750</v>
      </c>
      <c r="BV19" s="99">
        <v>127763000</v>
      </c>
      <c r="BW19" s="99">
        <v>203560750</v>
      </c>
      <c r="BX19" s="99">
        <v>126503327</v>
      </c>
      <c r="BY19" s="99">
        <v>140822250</v>
      </c>
      <c r="BZ19" s="99">
        <v>99134333</v>
      </c>
      <c r="CA19" s="99">
        <v>78244750</v>
      </c>
      <c r="CB19" s="99">
        <v>109638399</v>
      </c>
      <c r="CC19" s="99">
        <f>116870750-71000000</f>
        <v>45870750</v>
      </c>
      <c r="CD19" s="99">
        <v>191933133</v>
      </c>
      <c r="CE19" s="230">
        <f t="shared" si="37"/>
        <v>1423321000</v>
      </c>
      <c r="CF19" s="230">
        <f t="shared" si="5"/>
        <v>1423321000</v>
      </c>
      <c r="CG19" s="230">
        <f t="shared" si="6"/>
        <v>1356053835</v>
      </c>
      <c r="CH19" s="230">
        <f t="shared" si="38"/>
        <v>1423321000</v>
      </c>
      <c r="CI19" s="230">
        <f t="shared" si="39"/>
        <v>1356053835</v>
      </c>
      <c r="CJ19" s="273">
        <v>1642045000</v>
      </c>
      <c r="CK19" s="277">
        <v>0</v>
      </c>
      <c r="CL19" s="277">
        <v>0</v>
      </c>
      <c r="CM19" s="277">
        <v>43360250</v>
      </c>
      <c r="CN19" s="277">
        <v>15717836</v>
      </c>
      <c r="CO19" s="277">
        <v>100080750</v>
      </c>
      <c r="CP19" s="277">
        <v>93553121</v>
      </c>
      <c r="CQ19" s="277">
        <v>128441000</v>
      </c>
      <c r="CR19" s="229">
        <v>110074373</v>
      </c>
      <c r="CS19" s="277">
        <v>128441000</v>
      </c>
      <c r="CT19" s="390">
        <v>116557714</v>
      </c>
      <c r="CU19" s="277">
        <v>128441000</v>
      </c>
      <c r="CV19" s="448">
        <v>117798979</v>
      </c>
      <c r="CW19" s="277">
        <v>188951850</v>
      </c>
      <c r="CX19" s="277"/>
      <c r="CY19" s="277">
        <v>188951850</v>
      </c>
      <c r="CZ19" s="277"/>
      <c r="DA19" s="277">
        <v>188951850</v>
      </c>
      <c r="DB19" s="277"/>
      <c r="DC19" s="277">
        <v>173951850</v>
      </c>
      <c r="DD19" s="277"/>
      <c r="DE19" s="277">
        <v>173951850</v>
      </c>
      <c r="DF19" s="277"/>
      <c r="DG19" s="277">
        <v>198521750</v>
      </c>
      <c r="DH19" s="277"/>
      <c r="DI19" s="229">
        <f>DE19+DC19+DA19+CY19+CW19+CU19+CS19+CQ19+CO19+CM19+CK19+DG19</f>
        <v>1642045000</v>
      </c>
      <c r="DJ19" s="229">
        <f t="shared" si="40"/>
        <v>528764000</v>
      </c>
      <c r="DK19" s="229">
        <f t="shared" si="41"/>
        <v>453702023</v>
      </c>
      <c r="DL19" s="229">
        <f>CK19+CM19+CO19+CQ19+CS19+CU19+CW19+CY19+DA19+DC19+DE19+DG19</f>
        <v>1642045000</v>
      </c>
      <c r="DM19" s="229">
        <f t="shared" si="43"/>
        <v>453702023</v>
      </c>
      <c r="DN19" s="229"/>
      <c r="DO19" s="278"/>
      <c r="DP19" s="278"/>
      <c r="DQ19" s="278"/>
      <c r="DR19" s="278"/>
      <c r="DS19" s="278"/>
      <c r="DT19" s="278"/>
      <c r="DU19" s="278"/>
      <c r="DV19" s="278"/>
      <c r="DW19" s="278"/>
      <c r="DX19" s="278"/>
      <c r="DY19" s="278"/>
      <c r="DZ19" s="278"/>
      <c r="EA19" s="278"/>
      <c r="EB19" s="278"/>
      <c r="EC19" s="278"/>
      <c r="ED19" s="278"/>
      <c r="EE19" s="278"/>
      <c r="EF19" s="278"/>
      <c r="EG19" s="278"/>
      <c r="EH19" s="278"/>
      <c r="EI19" s="278"/>
      <c r="EJ19" s="278"/>
      <c r="EK19" s="278"/>
      <c r="EL19" s="278"/>
      <c r="EM19" s="486">
        <f>EI19+EG19+EE19+EC19+EA19+DY19+DW19+DU19+DS19+DQ19+DO19+EK19</f>
        <v>0</v>
      </c>
      <c r="EN19" s="99">
        <f>+DO19+DQ19+DS19+DU19</f>
        <v>0</v>
      </c>
      <c r="EO19" s="99">
        <f>DP19+DR19+DT19+DV19</f>
        <v>0</v>
      </c>
      <c r="EP19" s="99">
        <f>DQ19+DS19+DU19+DW19+DY19+EA19+EC19+EE19+EG19+EI19+EK19</f>
        <v>0</v>
      </c>
      <c r="EQ19" s="229">
        <f>DP19+DR19+DT19+DV19</f>
        <v>0</v>
      </c>
      <c r="ER19" s="274">
        <f t="shared" si="15"/>
        <v>0.91714467342982386</v>
      </c>
      <c r="ES19" s="274">
        <f t="shared" si="21"/>
        <v>0.85804257286804697</v>
      </c>
      <c r="ET19" s="274">
        <f t="shared" si="16"/>
        <v>0.2763030385890764</v>
      </c>
      <c r="EU19" s="274">
        <f t="shared" si="17"/>
        <v>0.96245672662435233</v>
      </c>
      <c r="EV19" s="274">
        <f>IFERROR((AA19+BE19+CI19+DM19)/G19,0)</f>
        <v>0</v>
      </c>
      <c r="EW19" s="593"/>
      <c r="EX19" s="580"/>
      <c r="EY19" s="580"/>
      <c r="EZ19" s="580"/>
      <c r="FA19" s="580"/>
      <c r="FB19" s="627"/>
    </row>
    <row r="20" spans="1:164" s="3" customFormat="1" ht="39.950000000000003" customHeight="1" x14ac:dyDescent="0.25">
      <c r="A20" s="600"/>
      <c r="B20" s="578"/>
      <c r="C20" s="579"/>
      <c r="D20" s="584"/>
      <c r="E20" s="587"/>
      <c r="F20" s="222" t="s">
        <v>42</v>
      </c>
      <c r="G20" s="485">
        <f t="shared" si="35"/>
        <v>0</v>
      </c>
      <c r="H20" s="487"/>
      <c r="I20" s="487"/>
      <c r="J20" s="487"/>
      <c r="K20" s="275"/>
      <c r="L20" s="275"/>
      <c r="M20" s="493"/>
      <c r="N20" s="493"/>
      <c r="O20" s="279"/>
      <c r="P20" s="279"/>
      <c r="Q20" s="493"/>
      <c r="R20" s="493"/>
      <c r="S20" s="493"/>
      <c r="T20" s="493"/>
      <c r="U20" s="493"/>
      <c r="V20" s="493"/>
      <c r="W20" s="482">
        <f t="shared" si="0"/>
        <v>0</v>
      </c>
      <c r="X20" s="100">
        <f t="shared" si="1"/>
        <v>0</v>
      </c>
      <c r="Y20" s="482">
        <f t="shared" si="2"/>
        <v>0</v>
      </c>
      <c r="Z20" s="100">
        <f t="shared" si="7"/>
        <v>0</v>
      </c>
      <c r="AA20" s="482">
        <f t="shared" si="36"/>
        <v>0</v>
      </c>
      <c r="AB20" s="486">
        <v>0</v>
      </c>
      <c r="AC20" s="487">
        <v>0</v>
      </c>
      <c r="AD20" s="487">
        <v>0</v>
      </c>
      <c r="AE20" s="487">
        <v>0</v>
      </c>
      <c r="AF20" s="487">
        <v>0</v>
      </c>
      <c r="AG20" s="487">
        <v>0</v>
      </c>
      <c r="AH20" s="487">
        <v>0</v>
      </c>
      <c r="AI20" s="487">
        <v>0</v>
      </c>
      <c r="AJ20" s="487">
        <v>0</v>
      </c>
      <c r="AK20" s="487">
        <v>0</v>
      </c>
      <c r="AL20" s="487">
        <v>0</v>
      </c>
      <c r="AM20" s="487">
        <v>0</v>
      </c>
      <c r="AN20" s="487">
        <v>0</v>
      </c>
      <c r="AO20" s="487">
        <v>0</v>
      </c>
      <c r="AP20" s="487">
        <v>0</v>
      </c>
      <c r="AQ20" s="487">
        <v>0</v>
      </c>
      <c r="AR20" s="487">
        <v>0</v>
      </c>
      <c r="AS20" s="487">
        <v>0</v>
      </c>
      <c r="AT20" s="487">
        <v>0</v>
      </c>
      <c r="AU20" s="487">
        <v>0</v>
      </c>
      <c r="AV20" s="487"/>
      <c r="AW20" s="487">
        <v>0</v>
      </c>
      <c r="AX20" s="487">
        <v>0</v>
      </c>
      <c r="AY20" s="487">
        <v>0</v>
      </c>
      <c r="AZ20" s="487">
        <v>0</v>
      </c>
      <c r="BA20" s="232">
        <f t="shared" si="44"/>
        <v>0</v>
      </c>
      <c r="BB20" s="233">
        <f t="shared" si="9"/>
        <v>0</v>
      </c>
      <c r="BC20" s="233">
        <f t="shared" si="3"/>
        <v>0</v>
      </c>
      <c r="BD20" s="233">
        <f t="shared" si="45"/>
        <v>0</v>
      </c>
      <c r="BE20" s="233">
        <f t="shared" si="4"/>
        <v>0</v>
      </c>
      <c r="BF20" s="496">
        <v>0</v>
      </c>
      <c r="BG20" s="487">
        <v>0</v>
      </c>
      <c r="BH20" s="482">
        <v>0</v>
      </c>
      <c r="BI20" s="487">
        <v>0</v>
      </c>
      <c r="BJ20" s="482">
        <v>0</v>
      </c>
      <c r="BK20" s="487">
        <v>0</v>
      </c>
      <c r="BL20" s="482"/>
      <c r="BM20" s="487">
        <v>0</v>
      </c>
      <c r="BN20" s="482">
        <v>0</v>
      </c>
      <c r="BO20" s="487">
        <v>0</v>
      </c>
      <c r="BP20" s="482">
        <v>0</v>
      </c>
      <c r="BQ20" s="487">
        <v>0</v>
      </c>
      <c r="BR20" s="482">
        <v>0</v>
      </c>
      <c r="BS20" s="487">
        <v>0</v>
      </c>
      <c r="BT20" s="482">
        <v>0</v>
      </c>
      <c r="BU20" s="487">
        <v>0</v>
      </c>
      <c r="BV20" s="482">
        <v>0</v>
      </c>
      <c r="BW20" s="487">
        <v>0</v>
      </c>
      <c r="BX20" s="482">
        <v>0</v>
      </c>
      <c r="BY20" s="487">
        <v>0</v>
      </c>
      <c r="BZ20" s="482">
        <v>0</v>
      </c>
      <c r="CA20" s="487">
        <v>0</v>
      </c>
      <c r="CB20" s="482">
        <v>0</v>
      </c>
      <c r="CC20" s="497">
        <v>0</v>
      </c>
      <c r="CD20" s="497">
        <v>0</v>
      </c>
      <c r="CE20" s="227">
        <f t="shared" si="37"/>
        <v>0</v>
      </c>
      <c r="CF20" s="227">
        <f t="shared" si="5"/>
        <v>0</v>
      </c>
      <c r="CG20" s="227">
        <f t="shared" si="6"/>
        <v>0</v>
      </c>
      <c r="CH20" s="227">
        <f t="shared" si="38"/>
        <v>0</v>
      </c>
      <c r="CI20" s="227">
        <f t="shared" si="39"/>
        <v>0</v>
      </c>
      <c r="CJ20" s="227">
        <v>0</v>
      </c>
      <c r="CK20" s="227">
        <v>0</v>
      </c>
      <c r="CL20" s="227">
        <v>0</v>
      </c>
      <c r="CM20" s="227">
        <v>0</v>
      </c>
      <c r="CN20" s="487">
        <v>0</v>
      </c>
      <c r="CO20" s="227">
        <v>0</v>
      </c>
      <c r="CP20" s="227">
        <v>0</v>
      </c>
      <c r="CQ20" s="227">
        <v>0</v>
      </c>
      <c r="CR20" s="487">
        <v>0</v>
      </c>
      <c r="CS20" s="227">
        <v>0</v>
      </c>
      <c r="CT20" s="391"/>
      <c r="CU20" s="227">
        <v>0</v>
      </c>
      <c r="CV20" s="498">
        <v>0</v>
      </c>
      <c r="CW20" s="227">
        <v>0</v>
      </c>
      <c r="CX20" s="487"/>
      <c r="CY20" s="227">
        <v>0</v>
      </c>
      <c r="CZ20" s="487"/>
      <c r="DA20" s="227">
        <v>0</v>
      </c>
      <c r="DB20" s="487"/>
      <c r="DC20" s="227">
        <v>0</v>
      </c>
      <c r="DD20" s="487"/>
      <c r="DE20" s="227">
        <v>0</v>
      </c>
      <c r="DF20" s="487"/>
      <c r="DG20" s="227">
        <v>0</v>
      </c>
      <c r="DH20" s="497"/>
      <c r="DI20" s="486">
        <f>DE20+DC20+DA20+CY20+CW20+CU20+CS20+CQ20+CO20+CM20+CK20+DG20</f>
        <v>0</v>
      </c>
      <c r="DJ20" s="480">
        <f t="shared" si="40"/>
        <v>0</v>
      </c>
      <c r="DK20" s="480">
        <f t="shared" si="41"/>
        <v>0</v>
      </c>
      <c r="DL20" s="482">
        <f t="shared" ref="DL20:DL22" si="46">CK20+CM20+CO20+CQ20+CS20+CU20+CW20+CY20+DA20+DC20+DE20+DG20</f>
        <v>0</v>
      </c>
      <c r="DM20" s="482">
        <f t="shared" si="43"/>
        <v>0</v>
      </c>
      <c r="DN20" s="512"/>
      <c r="DO20" s="500"/>
      <c r="DP20" s="500"/>
      <c r="DQ20" s="500"/>
      <c r="DR20" s="500"/>
      <c r="DS20" s="500"/>
      <c r="DT20" s="500"/>
      <c r="DU20" s="500"/>
      <c r="DV20" s="500"/>
      <c r="DW20" s="500"/>
      <c r="DX20" s="500"/>
      <c r="DY20" s="500"/>
      <c r="DZ20" s="500"/>
      <c r="EA20" s="500"/>
      <c r="EB20" s="500"/>
      <c r="EC20" s="500"/>
      <c r="ED20" s="500"/>
      <c r="EE20" s="500"/>
      <c r="EF20" s="500"/>
      <c r="EG20" s="501"/>
      <c r="EH20" s="500"/>
      <c r="EI20" s="501"/>
      <c r="EJ20" s="500"/>
      <c r="EK20" s="501"/>
      <c r="EL20" s="500"/>
      <c r="EM20" s="482"/>
      <c r="EN20" s="100">
        <f>DO20+DQ20+DS20+DU20</f>
        <v>0</v>
      </c>
      <c r="EO20" s="100">
        <f>DP20+DR20+DT20+DV20</f>
        <v>0</v>
      </c>
      <c r="EP20" s="100">
        <f>DQ20+DS20+DU20+DW20+DY20+EA20+EC20+EE20+EG20+EI20+EK20</f>
        <v>0</v>
      </c>
      <c r="EQ20" s="482">
        <v>0</v>
      </c>
      <c r="ER20" s="274">
        <f t="shared" si="15"/>
        <v>0</v>
      </c>
      <c r="ES20" s="274">
        <f>IFERROR(DK20/DJ20,0)</f>
        <v>0</v>
      </c>
      <c r="ET20" s="274">
        <f>IFERROR(DM20/DL20,0)</f>
        <v>0</v>
      </c>
      <c r="EU20" s="274">
        <f>IFERROR((AA20+BE20+CI20+DK20)/(Z20+BD20+CH20+DJ20),0)</f>
        <v>0</v>
      </c>
      <c r="EV20" s="274">
        <f>IFERROR((AA20+BE20+CI20+DM20)/G20,0)</f>
        <v>0</v>
      </c>
      <c r="EW20" s="593"/>
      <c r="EX20" s="580"/>
      <c r="EY20" s="580"/>
      <c r="EZ20" s="580"/>
      <c r="FA20" s="580"/>
      <c r="FB20" s="627"/>
    </row>
    <row r="21" spans="1:164" s="3" customFormat="1" ht="39.950000000000003" customHeight="1" x14ac:dyDescent="0.25">
      <c r="A21" s="600"/>
      <c r="B21" s="578"/>
      <c r="C21" s="579"/>
      <c r="D21" s="584"/>
      <c r="E21" s="587"/>
      <c r="F21" s="222" t="s">
        <v>4</v>
      </c>
      <c r="G21" s="228">
        <f t="shared" si="35"/>
        <v>720653204</v>
      </c>
      <c r="H21" s="503"/>
      <c r="I21" s="503"/>
      <c r="J21" s="503"/>
      <c r="K21" s="487"/>
      <c r="L21" s="487"/>
      <c r="M21" s="486"/>
      <c r="N21" s="486"/>
      <c r="O21" s="281"/>
      <c r="P21" s="281"/>
      <c r="Q21" s="488"/>
      <c r="R21" s="488"/>
      <c r="S21" s="488"/>
      <c r="T21" s="488"/>
      <c r="U21" s="485"/>
      <c r="V21" s="485"/>
      <c r="W21" s="228">
        <f t="shared" si="0"/>
        <v>0</v>
      </c>
      <c r="X21" s="100">
        <f t="shared" si="1"/>
        <v>0</v>
      </c>
      <c r="Y21" s="228">
        <f t="shared" si="2"/>
        <v>0</v>
      </c>
      <c r="Z21" s="100">
        <f t="shared" si="7"/>
        <v>0</v>
      </c>
      <c r="AA21" s="228">
        <f t="shared" si="36"/>
        <v>0</v>
      </c>
      <c r="AB21" s="503">
        <f>AA18-AA19</f>
        <v>366853533</v>
      </c>
      <c r="AC21" s="503">
        <v>10344467</v>
      </c>
      <c r="AD21" s="503">
        <v>10344467</v>
      </c>
      <c r="AE21" s="229">
        <v>112473844</v>
      </c>
      <c r="AF21" s="229">
        <v>112473844</v>
      </c>
      <c r="AG21" s="229">
        <v>74124357</v>
      </c>
      <c r="AH21" s="229">
        <v>74124357</v>
      </c>
      <c r="AI21" s="229">
        <v>30758782</v>
      </c>
      <c r="AJ21" s="229">
        <v>30758782</v>
      </c>
      <c r="AK21" s="229">
        <v>9338213</v>
      </c>
      <c r="AL21" s="229">
        <v>9338213</v>
      </c>
      <c r="AM21" s="229">
        <v>33030520</v>
      </c>
      <c r="AN21" s="229">
        <v>23659093</v>
      </c>
      <c r="AO21" s="229">
        <f>21749600</f>
        <v>21749600</v>
      </c>
      <c r="AP21" s="229">
        <v>20000000</v>
      </c>
      <c r="AQ21" s="229">
        <v>37500000</v>
      </c>
      <c r="AR21" s="229">
        <v>23348514</v>
      </c>
      <c r="AS21" s="229">
        <f>37533750</f>
        <v>37533750</v>
      </c>
      <c r="AT21" s="229">
        <v>33627385</v>
      </c>
      <c r="AU21" s="277">
        <v>0</v>
      </c>
      <c r="AV21" s="277">
        <f>18812651+1189</f>
        <v>18813840</v>
      </c>
      <c r="AW21" s="277">
        <v>0</v>
      </c>
      <c r="AX21" s="277">
        <v>0</v>
      </c>
      <c r="AY21" s="277">
        <v>-10365038</v>
      </c>
      <c r="AZ21" s="277">
        <v>0</v>
      </c>
      <c r="BA21" s="217">
        <f t="shared" si="44"/>
        <v>356488495</v>
      </c>
      <c r="BB21" s="217">
        <f t="shared" si="9"/>
        <v>356488495</v>
      </c>
      <c r="BC21" s="217">
        <f t="shared" si="3"/>
        <v>356488495</v>
      </c>
      <c r="BD21" s="217">
        <f t="shared" si="45"/>
        <v>356488495</v>
      </c>
      <c r="BE21" s="217">
        <f t="shared" si="4"/>
        <v>356488495</v>
      </c>
      <c r="BF21" s="231">
        <v>198469653</v>
      </c>
      <c r="BG21" s="99">
        <v>79826168</v>
      </c>
      <c r="BH21" s="99">
        <v>57296500</v>
      </c>
      <c r="BI21" s="99">
        <v>57476044</v>
      </c>
      <c r="BJ21" s="99">
        <v>56099709</v>
      </c>
      <c r="BK21" s="99">
        <v>41645194</v>
      </c>
      <c r="BL21" s="99">
        <v>3253200</v>
      </c>
      <c r="BM21" s="99">
        <v>3928451</v>
      </c>
      <c r="BN21" s="99">
        <v>19946296</v>
      </c>
      <c r="BO21" s="99">
        <v>1559850</v>
      </c>
      <c r="BP21" s="99">
        <v>29413405</v>
      </c>
      <c r="BQ21" s="99">
        <v>1559850</v>
      </c>
      <c r="BR21" s="99">
        <v>540</v>
      </c>
      <c r="BS21" s="99">
        <v>1559850</v>
      </c>
      <c r="BT21" s="99">
        <v>0</v>
      </c>
      <c r="BU21" s="99">
        <v>1559850</v>
      </c>
      <c r="BV21" s="99">
        <v>12040142</v>
      </c>
      <c r="BW21" s="99">
        <f>1559850-4709</f>
        <v>1555141</v>
      </c>
      <c r="BX21" s="99">
        <v>0</v>
      </c>
      <c r="BY21" s="99">
        <v>1559850</v>
      </c>
      <c r="BZ21" s="99">
        <v>5104965</v>
      </c>
      <c r="CA21" s="99">
        <v>1559850</v>
      </c>
      <c r="CB21" s="99">
        <v>3403310</v>
      </c>
      <c r="CC21" s="99">
        <v>4679554</v>
      </c>
      <c r="CD21" s="99">
        <v>3403310</v>
      </c>
      <c r="CE21" s="230">
        <f t="shared" si="37"/>
        <v>198469652</v>
      </c>
      <c r="CF21" s="230">
        <f t="shared" si="5"/>
        <v>198469652</v>
      </c>
      <c r="CG21" s="230">
        <f t="shared" si="6"/>
        <v>189961377</v>
      </c>
      <c r="CH21" s="230">
        <f t="shared" si="38"/>
        <v>198469652</v>
      </c>
      <c r="CI21" s="230">
        <f t="shared" si="39"/>
        <v>189961377</v>
      </c>
      <c r="CJ21" s="273">
        <v>174203332</v>
      </c>
      <c r="CK21" s="502">
        <v>15270700</v>
      </c>
      <c r="CL21" s="502">
        <v>15270700</v>
      </c>
      <c r="CM21" s="502">
        <v>60561298</v>
      </c>
      <c r="CN21" s="502">
        <v>75486536</v>
      </c>
      <c r="CO21" s="502">
        <v>72580334</v>
      </c>
      <c r="CP21" s="502">
        <v>29258667</v>
      </c>
      <c r="CQ21" s="502">
        <v>19771000</v>
      </c>
      <c r="CR21" s="502">
        <v>23513792.076923072</v>
      </c>
      <c r="CS21" s="502">
        <v>6020000</v>
      </c>
      <c r="CT21" s="504">
        <v>21817857</v>
      </c>
      <c r="CU21" s="277">
        <v>0</v>
      </c>
      <c r="CV21" s="504">
        <v>0</v>
      </c>
      <c r="CW21" s="277">
        <v>0</v>
      </c>
      <c r="CX21" s="502"/>
      <c r="CY21" s="277">
        <v>0</v>
      </c>
      <c r="CZ21" s="502"/>
      <c r="DA21" s="277">
        <v>0</v>
      </c>
      <c r="DB21" s="502"/>
      <c r="DC21" s="277">
        <v>0</v>
      </c>
      <c r="DD21" s="502"/>
      <c r="DE21" s="277">
        <v>0</v>
      </c>
      <c r="DF21" s="502"/>
      <c r="DG21" s="277">
        <v>0</v>
      </c>
      <c r="DH21" s="502"/>
      <c r="DI21" s="229">
        <f>DE21+DC21+DA21+CY21+CW21+CU21+CS21+CQ21+CO21+CM21+CK21+DG21</f>
        <v>174203332</v>
      </c>
      <c r="DJ21" s="229">
        <f t="shared" si="40"/>
        <v>174203332</v>
      </c>
      <c r="DK21" s="229">
        <f t="shared" si="41"/>
        <v>165347552.07692307</v>
      </c>
      <c r="DL21" s="229">
        <f>CK21+CM21+CO21+CQ21+CS21+CU21+CW21+CY21+DA21+DC21+DE21+DG21</f>
        <v>174203332</v>
      </c>
      <c r="DM21" s="229">
        <f t="shared" si="43"/>
        <v>165347552.07692307</v>
      </c>
      <c r="DN21" s="486"/>
      <c r="DO21" s="505"/>
      <c r="DP21" s="505"/>
      <c r="DQ21" s="505"/>
      <c r="DR21" s="505"/>
      <c r="DS21" s="505"/>
      <c r="DT21" s="505"/>
      <c r="DU21" s="505"/>
      <c r="DV21" s="505"/>
      <c r="DW21" s="505"/>
      <c r="DX21" s="505"/>
      <c r="DY21" s="505"/>
      <c r="DZ21" s="505"/>
      <c r="EA21" s="505"/>
      <c r="EB21" s="505"/>
      <c r="EC21" s="505"/>
      <c r="ED21" s="505"/>
      <c r="EE21" s="505"/>
      <c r="EF21" s="505"/>
      <c r="EG21" s="505"/>
      <c r="EH21" s="505"/>
      <c r="EI21" s="505"/>
      <c r="EJ21" s="505"/>
      <c r="EK21" s="505"/>
      <c r="EL21" s="505"/>
      <c r="EM21" s="486">
        <f>EI21+EG21+EE21+EC21+EA21+DY21+DW21+DU21+DS21+DQ21+DO21+EK21</f>
        <v>0</v>
      </c>
      <c r="EN21" s="99">
        <f>DO21+DQ21+DS21+DU21</f>
        <v>0</v>
      </c>
      <c r="EO21" s="503">
        <f>DP21+DR21+DT21+DV21</f>
        <v>0</v>
      </c>
      <c r="EP21" s="99">
        <f>DQ21+DS21+DU21+DW21+DY21+EA21+EC21+EE21+EG21+EI21+EK21+DO21</f>
        <v>0</v>
      </c>
      <c r="EQ21" s="229">
        <f>DP21+DR21+DT21+DV21</f>
        <v>0</v>
      </c>
      <c r="ER21" s="274">
        <f t="shared" si="15"/>
        <v>0</v>
      </c>
      <c r="ES21" s="274">
        <f t="shared" si="21"/>
        <v>0.94916411861125061</v>
      </c>
      <c r="ET21" s="274">
        <f t="shared" si="16"/>
        <v>0.94916411861125061</v>
      </c>
      <c r="EU21" s="274">
        <f t="shared" si="17"/>
        <v>0.97618626953951193</v>
      </c>
      <c r="EV21" s="274">
        <f t="shared" si="18"/>
        <v>0.98771145417251638</v>
      </c>
      <c r="EW21" s="593"/>
      <c r="EX21" s="580"/>
      <c r="EY21" s="580"/>
      <c r="EZ21" s="580"/>
      <c r="FA21" s="580"/>
      <c r="FB21" s="627"/>
    </row>
    <row r="22" spans="1:164" s="3" customFormat="1" ht="39.950000000000003" customHeight="1" thickBot="1" x14ac:dyDescent="0.3">
      <c r="A22" s="600"/>
      <c r="B22" s="578"/>
      <c r="C22" s="579"/>
      <c r="D22" s="584"/>
      <c r="E22" s="587"/>
      <c r="F22" s="222" t="s">
        <v>43</v>
      </c>
      <c r="G22" s="484">
        <f t="shared" si="24"/>
        <v>600000</v>
      </c>
      <c r="H22" s="282">
        <f>H17+H20</f>
        <v>60856</v>
      </c>
      <c r="I22" s="513"/>
      <c r="J22" s="513"/>
      <c r="K22" s="282">
        <f>K17+K20</f>
        <v>1029</v>
      </c>
      <c r="L22" s="282">
        <f t="shared" ref="L22:V22" si="47">L17+L20</f>
        <v>1029</v>
      </c>
      <c r="M22" s="282">
        <f t="shared" si="47"/>
        <v>8565</v>
      </c>
      <c r="N22" s="282">
        <f t="shared" si="47"/>
        <v>8565</v>
      </c>
      <c r="O22" s="283">
        <f t="shared" si="47"/>
        <v>11336</v>
      </c>
      <c r="P22" s="283">
        <f t="shared" si="47"/>
        <v>11336</v>
      </c>
      <c r="Q22" s="283">
        <f t="shared" si="47"/>
        <v>12981</v>
      </c>
      <c r="R22" s="283">
        <f t="shared" si="47"/>
        <v>12981</v>
      </c>
      <c r="S22" s="283">
        <f t="shared" si="47"/>
        <v>9245</v>
      </c>
      <c r="T22" s="283">
        <f t="shared" si="47"/>
        <v>9245</v>
      </c>
      <c r="U22" s="283">
        <f t="shared" si="47"/>
        <v>10850</v>
      </c>
      <c r="V22" s="283">
        <f t="shared" si="47"/>
        <v>10850</v>
      </c>
      <c r="W22" s="101">
        <f t="shared" si="0"/>
        <v>54006</v>
      </c>
      <c r="X22" s="484">
        <f t="shared" si="1"/>
        <v>54006</v>
      </c>
      <c r="Y22" s="101">
        <f t="shared" si="2"/>
        <v>54006</v>
      </c>
      <c r="Z22" s="484">
        <f t="shared" si="7"/>
        <v>54006</v>
      </c>
      <c r="AA22" s="101">
        <f t="shared" si="36"/>
        <v>54006</v>
      </c>
      <c r="AB22" s="103">
        <f t="shared" ref="AB22:AZ22" si="48">AB17+AB20</f>
        <v>146494</v>
      </c>
      <c r="AC22" s="103">
        <f t="shared" si="48"/>
        <v>8000</v>
      </c>
      <c r="AD22" s="103">
        <f t="shared" si="48"/>
        <v>8313</v>
      </c>
      <c r="AE22" s="103">
        <f t="shared" si="48"/>
        <v>10500</v>
      </c>
      <c r="AF22" s="103">
        <f t="shared" si="48"/>
        <v>12086</v>
      </c>
      <c r="AG22" s="103">
        <f t="shared" si="48"/>
        <v>10500</v>
      </c>
      <c r="AH22" s="103">
        <f t="shared" si="48"/>
        <v>10262</v>
      </c>
      <c r="AI22" s="103">
        <f t="shared" si="48"/>
        <v>10500</v>
      </c>
      <c r="AJ22" s="103">
        <f t="shared" si="48"/>
        <v>10889</v>
      </c>
      <c r="AK22" s="103">
        <f t="shared" si="48"/>
        <v>10500</v>
      </c>
      <c r="AL22" s="103">
        <f t="shared" si="48"/>
        <v>11296</v>
      </c>
      <c r="AM22" s="103">
        <f t="shared" si="48"/>
        <v>10500</v>
      </c>
      <c r="AN22" s="101">
        <f t="shared" si="48"/>
        <v>11165</v>
      </c>
      <c r="AO22" s="101">
        <f t="shared" si="48"/>
        <v>10500</v>
      </c>
      <c r="AP22" s="101">
        <f t="shared" si="48"/>
        <v>12138</v>
      </c>
      <c r="AQ22" s="101">
        <f t="shared" si="48"/>
        <v>11400</v>
      </c>
      <c r="AR22" s="101">
        <f t="shared" si="48"/>
        <v>9110</v>
      </c>
      <c r="AS22" s="103">
        <f t="shared" si="48"/>
        <v>10100</v>
      </c>
      <c r="AT22" s="101">
        <f t="shared" si="48"/>
        <v>12271</v>
      </c>
      <c r="AU22" s="103">
        <f t="shared" si="48"/>
        <v>10100</v>
      </c>
      <c r="AV22" s="101">
        <f t="shared" si="48"/>
        <v>11878</v>
      </c>
      <c r="AW22" s="103">
        <f t="shared" si="48"/>
        <v>10100</v>
      </c>
      <c r="AX22" s="101">
        <f t="shared" si="48"/>
        <v>11978</v>
      </c>
      <c r="AY22" s="103">
        <f t="shared" si="48"/>
        <v>10100</v>
      </c>
      <c r="AZ22" s="101">
        <f t="shared" si="48"/>
        <v>9057</v>
      </c>
      <c r="BA22" s="236">
        <f t="shared" si="44"/>
        <v>122800</v>
      </c>
      <c r="BB22" s="101">
        <f t="shared" si="9"/>
        <v>122800</v>
      </c>
      <c r="BC22" s="101">
        <f t="shared" si="3"/>
        <v>130443</v>
      </c>
      <c r="BD22" s="236">
        <f t="shared" si="45"/>
        <v>122800</v>
      </c>
      <c r="BE22" s="236">
        <f t="shared" si="4"/>
        <v>130443</v>
      </c>
      <c r="BF22" s="102">
        <f>BF17+BF20</f>
        <v>154900</v>
      </c>
      <c r="BG22" s="483">
        <f>BG17+BG20</f>
        <v>10900</v>
      </c>
      <c r="BH22" s="483">
        <f t="shared" ref="BH22:CD22" si="49">BH17+BH20</f>
        <v>10904</v>
      </c>
      <c r="BI22" s="483">
        <f t="shared" si="49"/>
        <v>12900</v>
      </c>
      <c r="BJ22" s="483">
        <f t="shared" si="49"/>
        <v>9530</v>
      </c>
      <c r="BK22" s="483">
        <f t="shared" si="49"/>
        <v>12900</v>
      </c>
      <c r="BL22" s="483">
        <f t="shared" si="49"/>
        <v>16236</v>
      </c>
      <c r="BM22" s="483">
        <f t="shared" si="49"/>
        <v>12900</v>
      </c>
      <c r="BN22" s="483">
        <f t="shared" si="49"/>
        <v>13196</v>
      </c>
      <c r="BO22" s="483">
        <f t="shared" si="49"/>
        <v>13200</v>
      </c>
      <c r="BP22" s="483">
        <f t="shared" si="49"/>
        <v>14402</v>
      </c>
      <c r="BQ22" s="483">
        <f t="shared" si="49"/>
        <v>13200</v>
      </c>
      <c r="BR22" s="483">
        <f t="shared" si="49"/>
        <v>13812</v>
      </c>
      <c r="BS22" s="483">
        <f t="shared" si="49"/>
        <v>13300</v>
      </c>
      <c r="BT22" s="483">
        <f t="shared" si="49"/>
        <v>15835</v>
      </c>
      <c r="BU22" s="483">
        <f t="shared" si="49"/>
        <v>13100</v>
      </c>
      <c r="BV22" s="483">
        <f t="shared" si="49"/>
        <v>16199</v>
      </c>
      <c r="BW22" s="483">
        <f t="shared" si="49"/>
        <v>13100</v>
      </c>
      <c r="BX22" s="514">
        <f t="shared" si="49"/>
        <v>14650</v>
      </c>
      <c r="BY22" s="483">
        <f t="shared" si="49"/>
        <v>13200</v>
      </c>
      <c r="BZ22" s="483">
        <f t="shared" si="49"/>
        <v>15546</v>
      </c>
      <c r="CA22" s="483">
        <f t="shared" si="49"/>
        <v>13300</v>
      </c>
      <c r="CB22" s="483">
        <f t="shared" si="49"/>
        <v>13766</v>
      </c>
      <c r="CC22" s="483">
        <f t="shared" si="49"/>
        <v>24240</v>
      </c>
      <c r="CD22" s="483">
        <f t="shared" si="49"/>
        <v>12164</v>
      </c>
      <c r="CE22" s="241">
        <f t="shared" si="37"/>
        <v>166240</v>
      </c>
      <c r="CF22" s="241">
        <f t="shared" si="5"/>
        <v>166240</v>
      </c>
      <c r="CG22" s="241">
        <f t="shared" si="6"/>
        <v>166240</v>
      </c>
      <c r="CH22" s="241">
        <f t="shared" si="38"/>
        <v>166240</v>
      </c>
      <c r="CI22" s="241">
        <f t="shared" si="39"/>
        <v>166240</v>
      </c>
      <c r="CJ22" s="102">
        <f t="shared" ref="CJ22:CM22" si="50">CJ17+CJ20</f>
        <v>170357</v>
      </c>
      <c r="CK22" s="102">
        <f t="shared" si="50"/>
        <v>11072</v>
      </c>
      <c r="CL22" s="102">
        <f t="shared" si="50"/>
        <v>11073</v>
      </c>
      <c r="CM22" s="102">
        <f t="shared" si="50"/>
        <v>9677</v>
      </c>
      <c r="CN22" s="102">
        <f t="shared" ref="CN22:DC23" si="51">CN17+CN20</f>
        <v>14356</v>
      </c>
      <c r="CO22" s="102">
        <f t="shared" ref="CO22:CR22" si="52">CO17+CO20</f>
        <v>16485</v>
      </c>
      <c r="CP22" s="102">
        <f t="shared" si="52"/>
        <v>16558</v>
      </c>
      <c r="CQ22" s="102">
        <f t="shared" si="52"/>
        <v>13399</v>
      </c>
      <c r="CR22" s="102">
        <f t="shared" si="52"/>
        <v>12636</v>
      </c>
      <c r="CS22" s="102">
        <f t="shared" ref="CS22:CV22" si="53">CS17+CS20</f>
        <v>14624</v>
      </c>
      <c r="CT22" s="102">
        <f t="shared" si="53"/>
        <v>15299</v>
      </c>
      <c r="CU22" s="102">
        <f t="shared" si="53"/>
        <v>14024</v>
      </c>
      <c r="CV22" s="101">
        <f t="shared" si="53"/>
        <v>14082</v>
      </c>
      <c r="CW22" s="102">
        <f>CW17+CW20</f>
        <v>16079</v>
      </c>
      <c r="CX22" s="103"/>
      <c r="CY22" s="102">
        <f>CY17+CY20</f>
        <v>16448</v>
      </c>
      <c r="CZ22" s="103"/>
      <c r="DA22" s="102">
        <f>DA17+DA20</f>
        <v>14875</v>
      </c>
      <c r="DB22" s="103"/>
      <c r="DC22" s="102">
        <f>DC17+DC20</f>
        <v>15785</v>
      </c>
      <c r="DD22" s="103"/>
      <c r="DE22" s="102">
        <f>DE17+DE20</f>
        <v>13978</v>
      </c>
      <c r="DF22" s="103"/>
      <c r="DG22" s="102">
        <f>DG17+DG20</f>
        <v>13911</v>
      </c>
      <c r="DH22" s="103"/>
      <c r="DI22" s="514">
        <f>DG22+DE22+DC22+DA22+CW22+CU22+CS22+CQ22+CO22+CM22+CK22+CY22</f>
        <v>170357</v>
      </c>
      <c r="DJ22" s="483">
        <f>DJ17+DJ20</f>
        <v>79281</v>
      </c>
      <c r="DK22" s="483">
        <f>DK17+DK20</f>
        <v>84004</v>
      </c>
      <c r="DL22" s="514">
        <f t="shared" si="46"/>
        <v>170357</v>
      </c>
      <c r="DM22" s="514">
        <f t="shared" si="43"/>
        <v>84004</v>
      </c>
      <c r="DN22" s="103">
        <f>DN17+DN20</f>
        <v>78954</v>
      </c>
      <c r="DO22" s="400"/>
      <c r="DP22" s="400"/>
      <c r="DQ22" s="400"/>
      <c r="DR22" s="400"/>
      <c r="DS22" s="400"/>
      <c r="DT22" s="400"/>
      <c r="DU22" s="400"/>
      <c r="DV22" s="400"/>
      <c r="DW22" s="400"/>
      <c r="DX22" s="400"/>
      <c r="DY22" s="400"/>
      <c r="DZ22" s="400"/>
      <c r="EA22" s="400"/>
      <c r="EB22" s="400"/>
      <c r="EC22" s="400"/>
      <c r="ED22" s="400"/>
      <c r="EE22" s="400"/>
      <c r="EF22" s="400"/>
      <c r="EG22" s="400"/>
      <c r="EH22" s="400"/>
      <c r="EI22" s="400"/>
      <c r="EJ22" s="400"/>
      <c r="EK22" s="400"/>
      <c r="EL22" s="400"/>
      <c r="EM22" s="101">
        <f>EM17+EM20</f>
        <v>0</v>
      </c>
      <c r="EN22" s="484">
        <f>EN17+EN20</f>
        <v>0</v>
      </c>
      <c r="EO22" s="102">
        <f>EO17+EO20</f>
        <v>0</v>
      </c>
      <c r="EP22" s="103">
        <f>EP17+EP20</f>
        <v>16485</v>
      </c>
      <c r="EQ22" s="101">
        <f>EQ17+EQ20</f>
        <v>16485</v>
      </c>
      <c r="ER22" s="284">
        <f t="shared" si="15"/>
        <v>1.0041357672561324</v>
      </c>
      <c r="ES22" s="284">
        <f t="shared" si="21"/>
        <v>1.0595729115424881</v>
      </c>
      <c r="ET22" s="284">
        <f t="shared" si="16"/>
        <v>0.49310565459593675</v>
      </c>
      <c r="EU22" s="284">
        <f t="shared" si="17"/>
        <v>1.0292806285177125</v>
      </c>
      <c r="EV22" s="284">
        <f t="shared" si="18"/>
        <v>0.72448833333333329</v>
      </c>
      <c r="EW22" s="593"/>
      <c r="EX22" s="580"/>
      <c r="EY22" s="580"/>
      <c r="EZ22" s="580"/>
      <c r="FA22" s="580"/>
      <c r="FB22" s="627"/>
    </row>
    <row r="23" spans="1:164" s="28" customFormat="1" ht="39.950000000000003" customHeight="1" thickBot="1" x14ac:dyDescent="0.3">
      <c r="A23" s="600"/>
      <c r="B23" s="578"/>
      <c r="C23" s="579"/>
      <c r="D23" s="585"/>
      <c r="E23" s="588"/>
      <c r="F23" s="223" t="s">
        <v>45</v>
      </c>
      <c r="G23" s="238">
        <f>G18+G21</f>
        <v>7108567324</v>
      </c>
      <c r="H23" s="239">
        <f t="shared" ref="H23:BS23" si="54">H18+H21</f>
        <v>892352000</v>
      </c>
      <c r="I23" s="239">
        <f t="shared" si="54"/>
        <v>0</v>
      </c>
      <c r="J23" s="239">
        <f t="shared" si="54"/>
        <v>0</v>
      </c>
      <c r="K23" s="239">
        <f t="shared" si="54"/>
        <v>106770000</v>
      </c>
      <c r="L23" s="239">
        <f t="shared" si="54"/>
        <v>106770000</v>
      </c>
      <c r="M23" s="239">
        <f t="shared" si="54"/>
        <v>416765949</v>
      </c>
      <c r="N23" s="239">
        <f t="shared" si="54"/>
        <v>416765949</v>
      </c>
      <c r="O23" s="239">
        <f t="shared" si="54"/>
        <v>39171000</v>
      </c>
      <c r="P23" s="239">
        <f t="shared" si="54"/>
        <v>39171000</v>
      </c>
      <c r="Q23" s="239">
        <f t="shared" si="54"/>
        <v>0</v>
      </c>
      <c r="R23" s="239">
        <f t="shared" si="54"/>
        <v>0</v>
      </c>
      <c r="S23" s="239">
        <f t="shared" si="54"/>
        <v>20627901</v>
      </c>
      <c r="T23" s="239">
        <f t="shared" si="54"/>
        <v>20627901</v>
      </c>
      <c r="U23" s="239">
        <f t="shared" si="54"/>
        <v>251264083</v>
      </c>
      <c r="V23" s="239">
        <f t="shared" si="54"/>
        <v>251264083</v>
      </c>
      <c r="W23" s="239">
        <f t="shared" si="54"/>
        <v>834598933</v>
      </c>
      <c r="X23" s="239">
        <f t="shared" si="54"/>
        <v>834598933</v>
      </c>
      <c r="Y23" s="239">
        <f t="shared" si="54"/>
        <v>834598933</v>
      </c>
      <c r="Z23" s="239">
        <f t="shared" si="54"/>
        <v>834598933</v>
      </c>
      <c r="AA23" s="239">
        <f t="shared" si="54"/>
        <v>834598933</v>
      </c>
      <c r="AB23" s="239">
        <f t="shared" si="54"/>
        <v>1542649533</v>
      </c>
      <c r="AC23" s="239">
        <f t="shared" si="54"/>
        <v>10344467</v>
      </c>
      <c r="AD23" s="239">
        <f t="shared" si="54"/>
        <v>10344467</v>
      </c>
      <c r="AE23" s="239">
        <f t="shared" si="54"/>
        <v>433357844</v>
      </c>
      <c r="AF23" s="239">
        <f t="shared" si="54"/>
        <v>431039291</v>
      </c>
      <c r="AG23" s="239">
        <f t="shared" si="54"/>
        <v>461563357</v>
      </c>
      <c r="AH23" s="239">
        <f t="shared" si="54"/>
        <v>461563357</v>
      </c>
      <c r="AI23" s="239">
        <f t="shared" si="54"/>
        <v>152094782</v>
      </c>
      <c r="AJ23" s="239">
        <f t="shared" si="54"/>
        <v>31415613</v>
      </c>
      <c r="AK23" s="239">
        <f t="shared" si="54"/>
        <v>35338213</v>
      </c>
      <c r="AL23" s="239">
        <f t="shared" si="54"/>
        <v>10015295</v>
      </c>
      <c r="AM23" s="239">
        <f t="shared" si="54"/>
        <v>33030520</v>
      </c>
      <c r="AN23" s="239">
        <f t="shared" si="54"/>
        <v>35883062</v>
      </c>
      <c r="AO23" s="239">
        <f t="shared" si="54"/>
        <v>21749600</v>
      </c>
      <c r="AP23" s="239">
        <f t="shared" si="54"/>
        <v>20000000</v>
      </c>
      <c r="AQ23" s="239">
        <f t="shared" si="54"/>
        <v>97500000</v>
      </c>
      <c r="AR23" s="239">
        <f t="shared" si="54"/>
        <v>23348514</v>
      </c>
      <c r="AS23" s="239">
        <f t="shared" si="54"/>
        <v>166916750</v>
      </c>
      <c r="AT23" s="239">
        <f t="shared" si="54"/>
        <v>138013186</v>
      </c>
      <c r="AU23" s="239">
        <f t="shared" si="54"/>
        <v>0</v>
      </c>
      <c r="AV23" s="239">
        <f t="shared" si="54"/>
        <v>112773218</v>
      </c>
      <c r="AW23" s="239">
        <f t="shared" si="54"/>
        <v>44536191</v>
      </c>
      <c r="AX23" s="239">
        <f t="shared" si="54"/>
        <v>83881166</v>
      </c>
      <c r="AY23" s="239">
        <f t="shared" si="54"/>
        <v>-20418529</v>
      </c>
      <c r="AZ23" s="239">
        <f t="shared" si="54"/>
        <v>56315346</v>
      </c>
      <c r="BA23" s="239">
        <f t="shared" si="54"/>
        <v>1436013195</v>
      </c>
      <c r="BB23" s="239">
        <f t="shared" si="54"/>
        <v>1436013195</v>
      </c>
      <c r="BC23" s="239">
        <f t="shared" si="54"/>
        <v>1414592515</v>
      </c>
      <c r="BD23" s="239">
        <f t="shared" si="54"/>
        <v>1436013195</v>
      </c>
      <c r="BE23" s="239">
        <f t="shared" si="54"/>
        <v>1414592515</v>
      </c>
      <c r="BF23" s="239">
        <f t="shared" si="54"/>
        <v>1748084321</v>
      </c>
      <c r="BG23" s="239">
        <f t="shared" si="54"/>
        <v>1147747168</v>
      </c>
      <c r="BH23" s="239">
        <f t="shared" si="54"/>
        <v>1095964500</v>
      </c>
      <c r="BI23" s="239">
        <f t="shared" si="54"/>
        <v>57476044</v>
      </c>
      <c r="BJ23" s="239">
        <f t="shared" si="54"/>
        <v>56099709</v>
      </c>
      <c r="BK23" s="239">
        <f t="shared" si="54"/>
        <v>41645194</v>
      </c>
      <c r="BL23" s="239">
        <f t="shared" si="54"/>
        <v>3253200</v>
      </c>
      <c r="BM23" s="239">
        <f t="shared" si="54"/>
        <v>3928451</v>
      </c>
      <c r="BN23" s="239">
        <f t="shared" si="54"/>
        <v>19946296</v>
      </c>
      <c r="BO23" s="239">
        <f t="shared" si="54"/>
        <v>1559850</v>
      </c>
      <c r="BP23" s="239">
        <f t="shared" si="54"/>
        <v>29413405</v>
      </c>
      <c r="BQ23" s="239">
        <f t="shared" si="54"/>
        <v>403753518</v>
      </c>
      <c r="BR23" s="239">
        <f t="shared" si="54"/>
        <v>50000540</v>
      </c>
      <c r="BS23" s="239">
        <f t="shared" si="54"/>
        <v>20421850</v>
      </c>
      <c r="BT23" s="239">
        <f t="shared" ref="BT23:CM23" si="55">BT18+BT21</f>
        <v>-39000000</v>
      </c>
      <c r="BU23" s="239">
        <f t="shared" si="55"/>
        <v>1559850</v>
      </c>
      <c r="BV23" s="239">
        <f t="shared" si="55"/>
        <v>12040142</v>
      </c>
      <c r="BW23" s="239">
        <f t="shared" si="55"/>
        <v>1555141</v>
      </c>
      <c r="BX23" s="239">
        <f t="shared" si="55"/>
        <v>387489634</v>
      </c>
      <c r="BY23" s="239">
        <f t="shared" si="55"/>
        <v>21927517</v>
      </c>
      <c r="BZ23" s="239">
        <f t="shared" si="55"/>
        <v>25472632</v>
      </c>
      <c r="CA23" s="239">
        <f t="shared" si="55"/>
        <v>41830183</v>
      </c>
      <c r="CB23" s="239">
        <f t="shared" si="55"/>
        <v>-7813957</v>
      </c>
      <c r="CC23" s="239">
        <f t="shared" si="55"/>
        <v>-12738920</v>
      </c>
      <c r="CD23" s="239">
        <f t="shared" si="55"/>
        <v>87352443</v>
      </c>
      <c r="CE23" s="239">
        <f t="shared" si="55"/>
        <v>1730665846</v>
      </c>
      <c r="CF23" s="239">
        <f t="shared" si="55"/>
        <v>1730665846</v>
      </c>
      <c r="CG23" s="239">
        <f t="shared" si="55"/>
        <v>1720218544</v>
      </c>
      <c r="CH23" s="239">
        <f t="shared" si="55"/>
        <v>1730665846</v>
      </c>
      <c r="CI23" s="239">
        <f t="shared" si="55"/>
        <v>1720218544</v>
      </c>
      <c r="CJ23" s="239">
        <f t="shared" si="55"/>
        <v>1816248332</v>
      </c>
      <c r="CK23" s="239">
        <f t="shared" si="55"/>
        <v>609107100</v>
      </c>
      <c r="CL23" s="239">
        <f t="shared" si="55"/>
        <v>609107100</v>
      </c>
      <c r="CM23" s="239">
        <f t="shared" si="55"/>
        <v>863587298</v>
      </c>
      <c r="CN23" s="239">
        <f t="shared" si="51"/>
        <v>547123536</v>
      </c>
      <c r="CO23" s="239">
        <f t="shared" si="51"/>
        <v>72580334</v>
      </c>
      <c r="CP23" s="239">
        <f t="shared" si="51"/>
        <v>85128667</v>
      </c>
      <c r="CQ23" s="239">
        <f t="shared" si="51"/>
        <v>19771000</v>
      </c>
      <c r="CR23" s="239">
        <f t="shared" si="51"/>
        <v>23513792.076923072</v>
      </c>
      <c r="CS23" s="239">
        <f t="shared" si="51"/>
        <v>6020000</v>
      </c>
      <c r="CT23" s="239">
        <f t="shared" si="51"/>
        <v>81184857</v>
      </c>
      <c r="CU23" s="239">
        <f t="shared" si="51"/>
        <v>245128000</v>
      </c>
      <c r="CV23" s="239">
        <f t="shared" si="51"/>
        <v>21070000</v>
      </c>
      <c r="CW23" s="239">
        <f t="shared" si="51"/>
        <v>0</v>
      </c>
      <c r="CX23" s="239">
        <f t="shared" si="51"/>
        <v>0</v>
      </c>
      <c r="CY23" s="239">
        <f t="shared" si="51"/>
        <v>0</v>
      </c>
      <c r="CZ23" s="239">
        <f t="shared" si="51"/>
        <v>0</v>
      </c>
      <c r="DA23" s="239">
        <f t="shared" si="51"/>
        <v>0</v>
      </c>
      <c r="DB23" s="239">
        <f t="shared" si="51"/>
        <v>0</v>
      </c>
      <c r="DC23" s="239">
        <f t="shared" si="51"/>
        <v>0</v>
      </c>
      <c r="DD23" s="239">
        <f t="shared" ref="DD23:DN23" si="56">DD18+DD21</f>
        <v>0</v>
      </c>
      <c r="DE23" s="239">
        <f t="shared" si="56"/>
        <v>54600</v>
      </c>
      <c r="DF23" s="239">
        <f t="shared" si="56"/>
        <v>0</v>
      </c>
      <c r="DG23" s="239">
        <f t="shared" si="56"/>
        <v>0</v>
      </c>
      <c r="DH23" s="239">
        <f t="shared" si="56"/>
        <v>0</v>
      </c>
      <c r="DI23" s="239">
        <f t="shared" si="56"/>
        <v>1816248332</v>
      </c>
      <c r="DJ23" s="239">
        <f t="shared" si="56"/>
        <v>1816193732</v>
      </c>
      <c r="DK23" s="239">
        <f t="shared" si="56"/>
        <v>1367127952.0769231</v>
      </c>
      <c r="DL23" s="239">
        <f t="shared" si="56"/>
        <v>1816248332</v>
      </c>
      <c r="DM23" s="239">
        <f t="shared" si="56"/>
        <v>1367127952.0769231</v>
      </c>
      <c r="DN23" s="239">
        <f t="shared" si="56"/>
        <v>1322909000</v>
      </c>
      <c r="DO23" s="401"/>
      <c r="DP23" s="401"/>
      <c r="DQ23" s="401"/>
      <c r="DR23" s="401"/>
      <c r="DS23" s="401"/>
      <c r="DT23" s="401"/>
      <c r="DU23" s="401"/>
      <c r="DV23" s="401"/>
      <c r="DW23" s="401"/>
      <c r="DX23" s="401"/>
      <c r="DY23" s="401"/>
      <c r="DZ23" s="401"/>
      <c r="EA23" s="401"/>
      <c r="EB23" s="401"/>
      <c r="EC23" s="401"/>
      <c r="ED23" s="401"/>
      <c r="EE23" s="401"/>
      <c r="EF23" s="401"/>
      <c r="EG23" s="401"/>
      <c r="EH23" s="401"/>
      <c r="EI23" s="401"/>
      <c r="EJ23" s="401"/>
      <c r="EK23" s="401"/>
      <c r="EL23" s="401"/>
      <c r="EM23" s="240">
        <f>EK23+EI23+EG23+EE23+EC23+EA23+DY23+DW23+DU23+DS23+DQ23+DO23</f>
        <v>0</v>
      </c>
      <c r="EN23" s="291">
        <f>+EN18+EN21</f>
        <v>0</v>
      </c>
      <c r="EO23" s="291">
        <f>+EO18+EO21</f>
        <v>0</v>
      </c>
      <c r="EP23" s="291">
        <f>+EP18+EP21</f>
        <v>0</v>
      </c>
      <c r="EQ23" s="291">
        <f>+EQ18+EQ21</f>
        <v>0</v>
      </c>
      <c r="ER23" s="292">
        <f t="shared" si="15"/>
        <v>8.5955092849450077E-2</v>
      </c>
      <c r="ES23" s="292">
        <f t="shared" si="21"/>
        <v>0.7527434590204406</v>
      </c>
      <c r="ET23" s="292">
        <f t="shared" si="16"/>
        <v>0.75272083007034696</v>
      </c>
      <c r="EU23" s="292">
        <f t="shared" si="17"/>
        <v>0.9173294196812245</v>
      </c>
      <c r="EV23" s="344">
        <f t="shared" si="18"/>
        <v>0.75071919570342438</v>
      </c>
      <c r="EW23" s="594"/>
      <c r="EX23" s="580"/>
      <c r="EY23" s="580"/>
      <c r="EZ23" s="580"/>
      <c r="FA23" s="580"/>
      <c r="FB23" s="627"/>
    </row>
    <row r="24" spans="1:164" s="28" customFormat="1" ht="39.950000000000003" customHeight="1" x14ac:dyDescent="0.25">
      <c r="A24" s="600"/>
      <c r="B24" s="578">
        <v>3</v>
      </c>
      <c r="C24" s="590" t="s">
        <v>323</v>
      </c>
      <c r="D24" s="583" t="s">
        <v>284</v>
      </c>
      <c r="E24" s="586">
        <v>531</v>
      </c>
      <c r="F24" s="224" t="s">
        <v>41</v>
      </c>
      <c r="G24" s="506">
        <f>AA24+BE24+CI24+DL24+DN24</f>
        <v>148</v>
      </c>
      <c r="H24" s="345">
        <v>28</v>
      </c>
      <c r="I24" s="345"/>
      <c r="J24" s="345"/>
      <c r="K24" s="345">
        <v>0</v>
      </c>
      <c r="L24" s="507">
        <v>0</v>
      </c>
      <c r="M24" s="345">
        <v>1</v>
      </c>
      <c r="N24" s="507">
        <v>1</v>
      </c>
      <c r="O24" s="345">
        <v>8</v>
      </c>
      <c r="P24" s="507">
        <v>8</v>
      </c>
      <c r="Q24" s="346">
        <v>7.5</v>
      </c>
      <c r="R24" s="506">
        <v>7.5</v>
      </c>
      <c r="S24" s="347">
        <v>5.5</v>
      </c>
      <c r="T24" s="506">
        <v>5.5</v>
      </c>
      <c r="U24" s="345">
        <v>5</v>
      </c>
      <c r="V24" s="345">
        <v>5</v>
      </c>
      <c r="W24" s="506">
        <f t="shared" si="0"/>
        <v>27</v>
      </c>
      <c r="X24" s="506">
        <f t="shared" si="1"/>
        <v>27</v>
      </c>
      <c r="Y24" s="506">
        <f t="shared" si="2"/>
        <v>27</v>
      </c>
      <c r="Z24" s="506">
        <f t="shared" si="7"/>
        <v>27</v>
      </c>
      <c r="AA24" s="481">
        <f>V24+T24+R24+P24+N24+L24+J24</f>
        <v>27</v>
      </c>
      <c r="AB24" s="507">
        <v>37</v>
      </c>
      <c r="AC24" s="345">
        <v>0</v>
      </c>
      <c r="AD24" s="345">
        <v>0</v>
      </c>
      <c r="AE24" s="348">
        <v>1.34</v>
      </c>
      <c r="AF24" s="348">
        <v>0.34</v>
      </c>
      <c r="AG24" s="348">
        <v>1.34</v>
      </c>
      <c r="AH24" s="348">
        <v>1.34</v>
      </c>
      <c r="AI24" s="348">
        <v>3.73</v>
      </c>
      <c r="AJ24" s="348">
        <v>4.7300000000000004</v>
      </c>
      <c r="AK24" s="348">
        <v>7.63</v>
      </c>
      <c r="AL24" s="348">
        <v>7.63</v>
      </c>
      <c r="AM24" s="348">
        <v>4.16</v>
      </c>
      <c r="AN24" s="348">
        <v>4.16</v>
      </c>
      <c r="AO24" s="348">
        <v>4.28</v>
      </c>
      <c r="AP24" s="348">
        <v>4.32</v>
      </c>
      <c r="AQ24" s="348">
        <v>0.16</v>
      </c>
      <c r="AR24" s="348">
        <v>0.16</v>
      </c>
      <c r="AS24" s="348">
        <v>5.77</v>
      </c>
      <c r="AT24" s="348">
        <v>5.77</v>
      </c>
      <c r="AU24" s="348">
        <v>0.78</v>
      </c>
      <c r="AV24" s="348">
        <v>0.82</v>
      </c>
      <c r="AW24" s="348">
        <v>5.39</v>
      </c>
      <c r="AX24" s="348">
        <v>4.05</v>
      </c>
      <c r="AY24" s="348">
        <v>2.42</v>
      </c>
      <c r="AZ24" s="348">
        <v>3.93</v>
      </c>
      <c r="BA24" s="481">
        <f>AY24+AW24+AU24+AS24+AO24+AM24+AK24+AI24+AG24+AE24+AQ24+AC24</f>
        <v>37</v>
      </c>
      <c r="BB24" s="481">
        <f t="shared" si="9"/>
        <v>37</v>
      </c>
      <c r="BC24" s="481">
        <f t="shared" si="3"/>
        <v>37.25</v>
      </c>
      <c r="BD24" s="481">
        <f>AY24+AW24+AU24+AS24+AO24+AM24+AK24+AI24+AG24+AE24+AQ24+AC24</f>
        <v>37</v>
      </c>
      <c r="BE24" s="481">
        <f t="shared" si="4"/>
        <v>37.25</v>
      </c>
      <c r="BF24" s="506">
        <v>35</v>
      </c>
      <c r="BG24" s="481">
        <v>0.42</v>
      </c>
      <c r="BH24" s="481">
        <v>0.42</v>
      </c>
      <c r="BI24" s="481">
        <v>2.6</v>
      </c>
      <c r="BJ24" s="481">
        <v>2.6</v>
      </c>
      <c r="BK24" s="481">
        <v>4.28</v>
      </c>
      <c r="BL24" s="481">
        <v>4.28</v>
      </c>
      <c r="BM24" s="481">
        <v>1.35</v>
      </c>
      <c r="BN24" s="481">
        <v>1.35</v>
      </c>
      <c r="BO24" s="481">
        <v>3.75</v>
      </c>
      <c r="BP24" s="481">
        <v>3.14</v>
      </c>
      <c r="BQ24" s="481">
        <v>5.77</v>
      </c>
      <c r="BR24" s="481">
        <v>5.77</v>
      </c>
      <c r="BS24" s="481">
        <v>4.03</v>
      </c>
      <c r="BT24" s="481">
        <v>4.03</v>
      </c>
      <c r="BU24" s="481">
        <v>1.77</v>
      </c>
      <c r="BV24" s="481">
        <v>1.77</v>
      </c>
      <c r="BW24" s="481">
        <v>3.82</v>
      </c>
      <c r="BX24" s="481">
        <v>4.4800000000000004</v>
      </c>
      <c r="BY24" s="481">
        <v>1.52</v>
      </c>
      <c r="BZ24" s="481">
        <v>1.52</v>
      </c>
      <c r="CA24" s="481">
        <v>1.77</v>
      </c>
      <c r="CB24" s="481">
        <v>1.77</v>
      </c>
      <c r="CC24" s="481">
        <v>3.92</v>
      </c>
      <c r="CD24" s="481">
        <v>3.87</v>
      </c>
      <c r="CE24" s="349">
        <f>+BG24+BI24+BK24+BM24+BO24+BQ24+BS24+BU24+BW24+BY24+CA24+CC24</f>
        <v>35</v>
      </c>
      <c r="CF24" s="349">
        <f t="shared" si="5"/>
        <v>35</v>
      </c>
      <c r="CG24" s="349">
        <f t="shared" si="6"/>
        <v>35</v>
      </c>
      <c r="CH24" s="349">
        <f>BG24+BI24+BK24+BM24+BO24+BQ24+BS24+BU24+BW24+BY24+CA24+CC24</f>
        <v>35</v>
      </c>
      <c r="CI24" s="349">
        <f>BH24+BJ24+BL24+BN24+BP24+BR24+BT24+BV24+BX24+BZ24+CB24+CD24</f>
        <v>35</v>
      </c>
      <c r="CJ24" s="481">
        <v>35.700000000000003</v>
      </c>
      <c r="CK24" s="481">
        <v>0.17</v>
      </c>
      <c r="CL24" s="481">
        <v>0.17</v>
      </c>
      <c r="CM24" s="481">
        <v>2.1</v>
      </c>
      <c r="CN24" s="481">
        <v>2.1</v>
      </c>
      <c r="CO24" s="481">
        <v>1.61</v>
      </c>
      <c r="CP24" s="481">
        <v>1.61</v>
      </c>
      <c r="CQ24" s="481">
        <v>0.77</v>
      </c>
      <c r="CR24" s="481">
        <v>0.23</v>
      </c>
      <c r="CS24" s="481">
        <v>4.1500000000000004</v>
      </c>
      <c r="CT24" s="515">
        <v>4.6900000000000004</v>
      </c>
      <c r="CU24" s="481">
        <v>3.59</v>
      </c>
      <c r="CV24" s="515">
        <v>2.61</v>
      </c>
      <c r="CW24" s="481">
        <v>2.93</v>
      </c>
      <c r="CX24" s="507"/>
      <c r="CY24" s="481">
        <v>1.5</v>
      </c>
      <c r="CZ24" s="507"/>
      <c r="DA24" s="481">
        <v>12.78</v>
      </c>
      <c r="DB24" s="507"/>
      <c r="DC24" s="481">
        <v>0.92</v>
      </c>
      <c r="DD24" s="507"/>
      <c r="DE24" s="481">
        <v>2.4700000000000002</v>
      </c>
      <c r="DF24" s="507"/>
      <c r="DG24" s="481">
        <v>2.71</v>
      </c>
      <c r="DH24" s="507"/>
      <c r="DI24" s="481">
        <f>DG24+DE24+DC24+DA24+CW24+CU24+CS24+CQ24+CO24+CM24+CK24+CY24</f>
        <v>35.699999999999996</v>
      </c>
      <c r="DJ24" s="481">
        <f>CK24+CM24+CO24+CQ24+CS24+CU24</f>
        <v>12.39</v>
      </c>
      <c r="DK24" s="481">
        <f>CL24+CN24+CP24+CR24+CT24+CV24</f>
        <v>11.41</v>
      </c>
      <c r="DL24" s="481">
        <f>CK24+CM24+CO24+CQ24+CS24+CU24+CW24+CY24+DA24+DC24+DE24+DG24</f>
        <v>35.700000000000003</v>
      </c>
      <c r="DM24" s="481">
        <f>CL24+CN24+CP24+CR24+CT24+CV24+CX24+CZ24+DB24+DD24+DF24+DH24</f>
        <v>11.41</v>
      </c>
      <c r="DN24" s="481">
        <v>13.05</v>
      </c>
      <c r="DO24" s="510"/>
      <c r="DP24" s="510"/>
      <c r="DQ24" s="510"/>
      <c r="DR24" s="510"/>
      <c r="DS24" s="510"/>
      <c r="DT24" s="510"/>
      <c r="DU24" s="510"/>
      <c r="DV24" s="510"/>
      <c r="DW24" s="510"/>
      <c r="DX24" s="510"/>
      <c r="DY24" s="510"/>
      <c r="DZ24" s="510"/>
      <c r="EA24" s="510"/>
      <c r="EB24" s="510"/>
      <c r="EC24" s="510"/>
      <c r="ED24" s="510"/>
      <c r="EE24" s="510"/>
      <c r="EF24" s="510"/>
      <c r="EG24" s="510"/>
      <c r="EH24" s="510"/>
      <c r="EI24" s="510"/>
      <c r="EJ24" s="510"/>
      <c r="EK24" s="510"/>
      <c r="EL24" s="510"/>
      <c r="EM24" s="506">
        <f>EK24+EI24+EG24+EE24+EA24+DY24+DW24+DU24+DS24+DQ24+DO24</f>
        <v>0</v>
      </c>
      <c r="EN24" s="506">
        <f>DO24+DQ24+DS24+DU24</f>
        <v>0</v>
      </c>
      <c r="EO24" s="506">
        <f>DP24+DR24+DT24+DV24</f>
        <v>0</v>
      </c>
      <c r="EP24" s="506">
        <f>EM24+CO24</f>
        <v>1.61</v>
      </c>
      <c r="EQ24" s="511">
        <f>EO24+CO24</f>
        <v>1.61</v>
      </c>
      <c r="ER24" s="343">
        <f t="shared" si="15"/>
        <v>0.72701949860724235</v>
      </c>
      <c r="ES24" s="343">
        <f t="shared" si="21"/>
        <v>0.92090395480225984</v>
      </c>
      <c r="ET24" s="343">
        <f t="shared" si="16"/>
        <v>0.31960784313725488</v>
      </c>
      <c r="EU24" s="343">
        <f t="shared" si="17"/>
        <v>0.99344644941197591</v>
      </c>
      <c r="EV24" s="343">
        <f t="shared" si="18"/>
        <v>0.74770270270270267</v>
      </c>
      <c r="EW24" s="581" t="s">
        <v>551</v>
      </c>
      <c r="EX24" s="580" t="s">
        <v>285</v>
      </c>
      <c r="EY24" s="580" t="s">
        <v>445</v>
      </c>
      <c r="EZ24" s="580" t="s">
        <v>398</v>
      </c>
      <c r="FA24" s="580" t="s">
        <v>459</v>
      </c>
      <c r="FB24" s="627"/>
      <c r="FC24" s="3"/>
      <c r="FD24" s="3"/>
      <c r="FE24" s="3"/>
      <c r="FF24" s="3"/>
      <c r="FG24" s="3"/>
      <c r="FH24" s="3"/>
    </row>
    <row r="25" spans="1:164" s="28" customFormat="1" ht="39.950000000000003" customHeight="1" x14ac:dyDescent="0.25">
      <c r="A25" s="600"/>
      <c r="B25" s="578"/>
      <c r="C25" s="591"/>
      <c r="D25" s="584"/>
      <c r="E25" s="587"/>
      <c r="F25" s="220" t="s">
        <v>3</v>
      </c>
      <c r="G25" s="228">
        <f t="shared" ref="G25:G28" si="57">AA25+BE25+CI25+DL25+DN25</f>
        <v>2639124681</v>
      </c>
      <c r="H25" s="228">
        <v>302855000</v>
      </c>
      <c r="I25" s="286"/>
      <c r="J25" s="277"/>
      <c r="K25" s="286">
        <v>0</v>
      </c>
      <c r="L25" s="277">
        <v>0</v>
      </c>
      <c r="M25" s="228">
        <v>176784000</v>
      </c>
      <c r="N25" s="229">
        <v>176784000</v>
      </c>
      <c r="O25" s="286">
        <v>0</v>
      </c>
      <c r="P25" s="277">
        <v>0</v>
      </c>
      <c r="Q25" s="286">
        <v>0</v>
      </c>
      <c r="R25" s="277">
        <v>0</v>
      </c>
      <c r="S25" s="228">
        <v>13739500</v>
      </c>
      <c r="T25" s="229">
        <v>13739500</v>
      </c>
      <c r="U25" s="287">
        <v>87165000</v>
      </c>
      <c r="V25" s="287">
        <v>87165000</v>
      </c>
      <c r="W25" s="228">
        <f t="shared" si="0"/>
        <v>277688500</v>
      </c>
      <c r="X25" s="99">
        <f t="shared" si="1"/>
        <v>277688500</v>
      </c>
      <c r="Y25" s="228">
        <f t="shared" si="2"/>
        <v>277688500</v>
      </c>
      <c r="Z25" s="99">
        <f t="shared" si="7"/>
        <v>277688500</v>
      </c>
      <c r="AA25" s="228">
        <f t="shared" ref="AA25:AA29" si="58">V25+T25+R25+P25+N25+L25+J25</f>
        <v>277688500</v>
      </c>
      <c r="AB25" s="285">
        <v>522269000</v>
      </c>
      <c r="AC25" s="288">
        <v>0</v>
      </c>
      <c r="AD25" s="277"/>
      <c r="AE25" s="229">
        <v>23608000</v>
      </c>
      <c r="AF25" s="287">
        <v>23608000</v>
      </c>
      <c r="AG25" s="229">
        <v>302360000</v>
      </c>
      <c r="AH25" s="229">
        <v>271391000</v>
      </c>
      <c r="AI25" s="229">
        <v>66923000</v>
      </c>
      <c r="AJ25" s="229">
        <v>55520000</v>
      </c>
      <c r="AK25" s="277">
        <v>0</v>
      </c>
      <c r="AL25" s="229">
        <v>11403000</v>
      </c>
      <c r="AM25" s="277">
        <v>0</v>
      </c>
      <c r="AN25" s="277">
        <v>0</v>
      </c>
      <c r="AO25" s="277">
        <v>0</v>
      </c>
      <c r="AP25" s="277">
        <v>0</v>
      </c>
      <c r="AQ25" s="277">
        <v>0</v>
      </c>
      <c r="AR25" s="277">
        <v>3836000</v>
      </c>
      <c r="AS25" s="229">
        <f>244343767-39124025</f>
        <v>205219742</v>
      </c>
      <c r="AT25" s="277">
        <v>25405456</v>
      </c>
      <c r="AU25" s="277">
        <v>0</v>
      </c>
      <c r="AV25" s="277">
        <v>0</v>
      </c>
      <c r="AW25" s="229">
        <v>41504833</v>
      </c>
      <c r="AX25" s="277">
        <v>69098900</v>
      </c>
      <c r="AY25" s="277">
        <v>-131597785</v>
      </c>
      <c r="AZ25" s="277">
        <v>22554000</v>
      </c>
      <c r="BA25" s="217">
        <f>AY25+AW25+AU25+AS25+AO25+AM25+AK25+AI25+AG25+AE25+AQ25+AC25</f>
        <v>508017790</v>
      </c>
      <c r="BB25" s="217">
        <f t="shared" si="9"/>
        <v>508017790</v>
      </c>
      <c r="BC25" s="217">
        <f t="shared" si="3"/>
        <v>482816356</v>
      </c>
      <c r="BD25" s="217">
        <f>AY25+AW25+AU25+AS25+AO25+AM25+AK25+AI25+AG25+AE25+AQ25+AC25</f>
        <v>508017790</v>
      </c>
      <c r="BE25" s="217">
        <f t="shared" si="4"/>
        <v>482816356</v>
      </c>
      <c r="BF25" s="229">
        <v>805910325</v>
      </c>
      <c r="BG25" s="99">
        <v>542736000</v>
      </c>
      <c r="BH25" s="99">
        <v>507279425</v>
      </c>
      <c r="BI25" s="99">
        <v>0</v>
      </c>
      <c r="BJ25" s="99">
        <v>0</v>
      </c>
      <c r="BK25" s="99">
        <v>0</v>
      </c>
      <c r="BL25" s="99">
        <v>0</v>
      </c>
      <c r="BM25" s="99"/>
      <c r="BN25" s="99">
        <v>0</v>
      </c>
      <c r="BO25" s="99"/>
      <c r="BP25" s="99">
        <v>0</v>
      </c>
      <c r="BQ25" s="99">
        <f>166980000-12671675</f>
        <v>154308325</v>
      </c>
      <c r="BR25" s="99">
        <v>0</v>
      </c>
      <c r="BS25" s="99"/>
      <c r="BT25" s="99">
        <v>71651933</v>
      </c>
      <c r="BU25" s="99"/>
      <c r="BV25" s="99">
        <v>5026700</v>
      </c>
      <c r="BW25" s="99"/>
      <c r="BX25" s="99">
        <v>83929267</v>
      </c>
      <c r="BY25" s="99">
        <v>13690000</v>
      </c>
      <c r="BZ25" s="99">
        <v>-3782567</v>
      </c>
      <c r="CA25" s="99">
        <v>95176000</v>
      </c>
      <c r="CB25" s="99">
        <v>29490500</v>
      </c>
      <c r="CC25" s="99">
        <v>-45624500</v>
      </c>
      <c r="CD25" s="99">
        <v>30236567</v>
      </c>
      <c r="CE25" s="230">
        <f t="shared" ref="CE25:CE29" si="59">+BG25+BI25+BK25+BM25+BO25+BQ25+BS25+BU25+BW25+BY25+CA25+CC25</f>
        <v>760285825</v>
      </c>
      <c r="CF25" s="230">
        <f t="shared" si="5"/>
        <v>760285825</v>
      </c>
      <c r="CG25" s="230">
        <f t="shared" si="6"/>
        <v>723831825</v>
      </c>
      <c r="CH25" s="230">
        <f t="shared" ref="CH25:CH29" si="60">BG25+BI25+BK25+BM25+BO25+BQ25+BS25+BU25+BW25+BY25+CA25+CC25</f>
        <v>760285825</v>
      </c>
      <c r="CI25" s="230">
        <f t="shared" ref="CI25:CI29" si="61">BH25+BJ25+BL25+BN25+BP25+BR25+BT25+BV25+BX25+BZ25+CB25+CD25</f>
        <v>723831825</v>
      </c>
      <c r="CJ25" s="273">
        <v>700685000</v>
      </c>
      <c r="CK25" s="277">
        <v>248600000</v>
      </c>
      <c r="CL25" s="277">
        <v>248600000</v>
      </c>
      <c r="CM25" s="277">
        <v>452085000</v>
      </c>
      <c r="CN25" s="277">
        <v>215523000</v>
      </c>
      <c r="CO25" s="277">
        <v>0</v>
      </c>
      <c r="CP25" s="277">
        <v>44090000</v>
      </c>
      <c r="CQ25" s="277">
        <v>0</v>
      </c>
      <c r="CR25" s="229">
        <v>53130000</v>
      </c>
      <c r="CS25" s="277">
        <v>0</v>
      </c>
      <c r="CT25" s="390">
        <v>57122499</v>
      </c>
      <c r="CU25" s="277">
        <v>0</v>
      </c>
      <c r="CV25" s="390">
        <v>27391000</v>
      </c>
      <c r="CW25" s="277">
        <v>0</v>
      </c>
      <c r="CX25" s="277"/>
      <c r="CY25" s="277">
        <v>0</v>
      </c>
      <c r="CZ25" s="277"/>
      <c r="DA25" s="277">
        <v>0</v>
      </c>
      <c r="DB25" s="277"/>
      <c r="DC25" s="277">
        <v>0</v>
      </c>
      <c r="DD25" s="277"/>
      <c r="DE25" s="277">
        <v>0</v>
      </c>
      <c r="DF25" s="277"/>
      <c r="DG25" s="277">
        <v>0</v>
      </c>
      <c r="DH25" s="277"/>
      <c r="DI25" s="229">
        <f>DG25+DE25+DC25+DA25+CY25+CW25+CU25+CS25+CQ25+CO25+CM25+CK25</f>
        <v>700685000</v>
      </c>
      <c r="DJ25" s="229">
        <f t="shared" ref="DJ25:DJ28" si="62">CK25+CM25+CO25+CQ25+CS25+CU25</f>
        <v>700685000</v>
      </c>
      <c r="DK25" s="229">
        <f t="shared" ref="DK25:DK28" si="63">CL25+CN25+CP25+CR25+CT25+CV25</f>
        <v>645856499</v>
      </c>
      <c r="DL25" s="229">
        <f t="shared" ref="DL25" si="64">CK25+CM25+CO25+CQ25+CS25+CU25+CW25+CY25+DA25+DC25+DE25+DG25</f>
        <v>700685000</v>
      </c>
      <c r="DM25" s="229">
        <f t="shared" ref="DM25:DM29" si="65">CL25+CN25+CP25+CR25+CT25+CV25+CX25+CZ25+DB25+DD25+DF25+DH25</f>
        <v>645856499</v>
      </c>
      <c r="DN25" s="229">
        <v>454103000</v>
      </c>
      <c r="DO25" s="278"/>
      <c r="DP25" s="278"/>
      <c r="DQ25" s="278"/>
      <c r="DR25" s="278"/>
      <c r="DS25" s="278"/>
      <c r="DT25" s="278"/>
      <c r="DU25" s="278"/>
      <c r="DV25" s="278"/>
      <c r="DW25" s="278"/>
      <c r="DX25" s="278"/>
      <c r="DY25" s="278"/>
      <c r="DZ25" s="278"/>
      <c r="EA25" s="278"/>
      <c r="EB25" s="278"/>
      <c r="EC25" s="278"/>
      <c r="ED25" s="278"/>
      <c r="EE25" s="278"/>
      <c r="EF25" s="278"/>
      <c r="EG25" s="278"/>
      <c r="EH25" s="278"/>
      <c r="EI25" s="278"/>
      <c r="EJ25" s="278"/>
      <c r="EK25" s="278"/>
      <c r="EL25" s="278"/>
      <c r="EM25" s="492">
        <f>EK25+EI25+EG25+EE25+EC25+EA25+DY25+DW25+DU25+DS25+DQ25+DO25</f>
        <v>0</v>
      </c>
      <c r="EN25" s="99">
        <f>DO25+DQ25+DS25+DU25</f>
        <v>0</v>
      </c>
      <c r="EO25" s="99">
        <f>DP25+DR25+DT25+DV25</f>
        <v>0</v>
      </c>
      <c r="EP25" s="99">
        <f>DO25+DQ25+DS25+DU25+DW25+DY25+EA25+EC25+EE25+EI25+EK25</f>
        <v>0</v>
      </c>
      <c r="EQ25" s="229">
        <f>DP25+DR25+DT25+DV25</f>
        <v>0</v>
      </c>
      <c r="ER25" s="274">
        <f t="shared" si="15"/>
        <v>0</v>
      </c>
      <c r="ES25" s="274">
        <f t="shared" si="21"/>
        <v>0.92175014307427727</v>
      </c>
      <c r="ET25" s="274">
        <f t="shared" si="16"/>
        <v>0.92175014307427727</v>
      </c>
      <c r="EU25" s="274">
        <f t="shared" si="17"/>
        <v>0.94815279230722926</v>
      </c>
      <c r="EV25" s="274">
        <f t="shared" si="18"/>
        <v>0.80715897787475543</v>
      </c>
      <c r="EW25" s="581"/>
      <c r="EX25" s="580"/>
      <c r="EY25" s="580"/>
      <c r="EZ25" s="580"/>
      <c r="FA25" s="580"/>
      <c r="FB25" s="627"/>
      <c r="FC25" s="3"/>
      <c r="FD25" s="70"/>
      <c r="FE25" s="70"/>
      <c r="FF25" s="70"/>
      <c r="FG25" s="70"/>
      <c r="FH25" s="70"/>
    </row>
    <row r="26" spans="1:164" s="28" customFormat="1" ht="39.950000000000003" customHeight="1" x14ac:dyDescent="0.25">
      <c r="A26" s="600"/>
      <c r="B26" s="578"/>
      <c r="C26" s="591"/>
      <c r="D26" s="584"/>
      <c r="E26" s="587"/>
      <c r="F26" s="221" t="s">
        <v>228</v>
      </c>
      <c r="G26" s="485"/>
      <c r="H26" s="286"/>
      <c r="I26" s="286"/>
      <c r="J26" s="277"/>
      <c r="K26" s="286"/>
      <c r="L26" s="277"/>
      <c r="M26" s="286"/>
      <c r="N26" s="277"/>
      <c r="O26" s="286"/>
      <c r="P26" s="277"/>
      <c r="Q26" s="286"/>
      <c r="R26" s="277"/>
      <c r="S26" s="286"/>
      <c r="T26" s="277"/>
      <c r="U26" s="287">
        <f>W25-AB28</f>
        <v>156692133</v>
      </c>
      <c r="V26" s="287">
        <v>156692133</v>
      </c>
      <c r="W26" s="228">
        <f t="shared" si="0"/>
        <v>156692133</v>
      </c>
      <c r="X26" s="99">
        <f t="shared" si="1"/>
        <v>156692133</v>
      </c>
      <c r="Y26" s="228">
        <f t="shared" si="2"/>
        <v>156692133</v>
      </c>
      <c r="Z26" s="99">
        <f t="shared" si="7"/>
        <v>156692133</v>
      </c>
      <c r="AA26" s="228">
        <f>V26+T26+R26+P26+N26+L26+J26</f>
        <v>156692133</v>
      </c>
      <c r="AB26" s="285">
        <f>AB25</f>
        <v>522269000</v>
      </c>
      <c r="AC26" s="288">
        <v>0</v>
      </c>
      <c r="AD26" s="277">
        <v>0</v>
      </c>
      <c r="AE26" s="288">
        <v>0</v>
      </c>
      <c r="AF26" s="277">
        <v>0</v>
      </c>
      <c r="AG26" s="277">
        <v>0</v>
      </c>
      <c r="AH26" s="277">
        <v>0</v>
      </c>
      <c r="AI26" s="229">
        <v>18776134</v>
      </c>
      <c r="AJ26" s="229">
        <v>16572267</v>
      </c>
      <c r="AK26" s="229">
        <v>39069150</v>
      </c>
      <c r="AL26" s="229">
        <v>40656283</v>
      </c>
      <c r="AM26" s="229">
        <v>47107167</v>
      </c>
      <c r="AN26" s="229">
        <v>46835667</v>
      </c>
      <c r="AO26" s="229">
        <v>46784750</v>
      </c>
      <c r="AP26" s="229">
        <v>47056250</v>
      </c>
      <c r="AQ26" s="229">
        <v>43645000</v>
      </c>
      <c r="AR26" s="229">
        <v>43144000</v>
      </c>
      <c r="AS26" s="229">
        <v>47285750</v>
      </c>
      <c r="AT26" s="229">
        <v>46784750</v>
      </c>
      <c r="AU26" s="229">
        <v>43645000</v>
      </c>
      <c r="AV26" s="229">
        <v>43144000</v>
      </c>
      <c r="AW26" s="229">
        <v>47285750</v>
      </c>
      <c r="AX26" s="229">
        <v>38204133</v>
      </c>
      <c r="AY26" s="229">
        <v>47285750</v>
      </c>
      <c r="AZ26" s="229">
        <v>66623328</v>
      </c>
      <c r="BA26" s="217">
        <f t="shared" ref="BA26:BA29" si="66">AY26+AW26+AU26+AS26+AO26+AM26+AK26+AI26+AG26+AE26+AQ26+AC26</f>
        <v>380884451</v>
      </c>
      <c r="BB26" s="217">
        <f t="shared" si="9"/>
        <v>380884451</v>
      </c>
      <c r="BC26" s="217">
        <f t="shared" si="3"/>
        <v>389020678</v>
      </c>
      <c r="BD26" s="217">
        <f t="shared" ref="BD26:BD29" si="67">AY26+AW26+AU26+AS26+AO26+AM26+AK26+AI26+AG26+AE26+AQ26+AC26</f>
        <v>380884451</v>
      </c>
      <c r="BE26" s="217">
        <f t="shared" si="4"/>
        <v>389020678</v>
      </c>
      <c r="BF26" s="231">
        <f>BG26+BI26+BK26+BM26+BO26+BQ26+BS26+BU26+BW26+BY26+CA26+CC26</f>
        <v>709220000</v>
      </c>
      <c r="BG26" s="99">
        <v>0</v>
      </c>
      <c r="BH26" s="482">
        <v>0</v>
      </c>
      <c r="BI26" s="99">
        <v>32172500</v>
      </c>
      <c r="BJ26" s="99">
        <v>4853200</v>
      </c>
      <c r="BK26" s="99">
        <v>64345000</v>
      </c>
      <c r="BL26" s="99">
        <v>47506400</v>
      </c>
      <c r="BM26" s="99">
        <v>69345000</v>
      </c>
      <c r="BN26" s="99">
        <v>40947000</v>
      </c>
      <c r="BO26" s="99">
        <v>64345000</v>
      </c>
      <c r="BP26" s="99">
        <v>49256000</v>
      </c>
      <c r="BQ26" s="99">
        <v>68845000</v>
      </c>
      <c r="BR26" s="99">
        <v>48226731</v>
      </c>
      <c r="BS26" s="99">
        <v>79525000</v>
      </c>
      <c r="BT26" s="99">
        <v>68869700</v>
      </c>
      <c r="BU26" s="99">
        <v>99705000</v>
      </c>
      <c r="BV26" s="99">
        <v>89347200</v>
      </c>
      <c r="BW26" s="99">
        <v>94705000</v>
      </c>
      <c r="BX26" s="99">
        <v>71485000</v>
      </c>
      <c r="BY26" s="99">
        <v>67032500</v>
      </c>
      <c r="BZ26" s="99">
        <v>65216831</v>
      </c>
      <c r="CA26" s="99">
        <v>26565000</v>
      </c>
      <c r="CB26" s="99">
        <v>46822000</v>
      </c>
      <c r="CC26" s="99">
        <f>62635000-20000000</f>
        <v>42635000</v>
      </c>
      <c r="CD26" s="99">
        <v>125833367</v>
      </c>
      <c r="CE26" s="230">
        <f t="shared" si="59"/>
        <v>709220000</v>
      </c>
      <c r="CF26" s="230">
        <f t="shared" si="5"/>
        <v>709220000</v>
      </c>
      <c r="CG26" s="230">
        <f t="shared" si="6"/>
        <v>658363429</v>
      </c>
      <c r="CH26" s="230">
        <f t="shared" si="60"/>
        <v>709220000</v>
      </c>
      <c r="CI26" s="230">
        <f t="shared" si="61"/>
        <v>658363429</v>
      </c>
      <c r="CJ26" s="273">
        <v>700685000</v>
      </c>
      <c r="CK26" s="277">
        <v>0</v>
      </c>
      <c r="CL26" s="277">
        <v>0</v>
      </c>
      <c r="CM26" s="277">
        <v>18400500</v>
      </c>
      <c r="CN26" s="277">
        <v>2004433</v>
      </c>
      <c r="CO26" s="277">
        <v>42934500</v>
      </c>
      <c r="CP26" s="502">
        <v>31380799</v>
      </c>
      <c r="CQ26" s="277">
        <v>69135000</v>
      </c>
      <c r="CR26" s="229">
        <v>48023033</v>
      </c>
      <c r="CS26" s="277">
        <v>61335000</v>
      </c>
      <c r="CT26" s="390">
        <v>2356301</v>
      </c>
      <c r="CU26" s="277">
        <v>61335000</v>
      </c>
      <c r="CV26" s="390">
        <v>102695832</v>
      </c>
      <c r="CW26" s="277">
        <v>69135000</v>
      </c>
      <c r="CX26" s="487"/>
      <c r="CY26" s="277">
        <v>61335000</v>
      </c>
      <c r="CZ26" s="487"/>
      <c r="DA26" s="277">
        <v>61335000</v>
      </c>
      <c r="DB26" s="487"/>
      <c r="DC26" s="277">
        <v>69135000</v>
      </c>
      <c r="DD26" s="487"/>
      <c r="DE26" s="277">
        <v>61335000</v>
      </c>
      <c r="DF26" s="487"/>
      <c r="DG26" s="277">
        <v>125270000</v>
      </c>
      <c r="DH26" s="487"/>
      <c r="DI26" s="229">
        <f>DE26+DC26+DA26+CY26+CW26+CU26+CS26+CQ26+CO26+CM26+CK26+DG26</f>
        <v>700685000</v>
      </c>
      <c r="DJ26" s="229">
        <f t="shared" si="62"/>
        <v>253140000</v>
      </c>
      <c r="DK26" s="229">
        <f t="shared" si="63"/>
        <v>186460398</v>
      </c>
      <c r="DL26" s="229">
        <f>CK26+CM26+CO26+CQ26+CS26+CU26+CW26+CY26+DA26+DC26+DE26+DG26</f>
        <v>700685000</v>
      </c>
      <c r="DM26" s="229">
        <f t="shared" si="65"/>
        <v>186460398</v>
      </c>
      <c r="DN26" s="229"/>
      <c r="DO26" s="278"/>
      <c r="DP26" s="278"/>
      <c r="DQ26" s="278"/>
      <c r="DR26" s="278"/>
      <c r="DS26" s="278"/>
      <c r="DT26" s="278"/>
      <c r="DU26" s="278"/>
      <c r="DV26" s="278"/>
      <c r="DW26" s="278"/>
      <c r="DX26" s="278"/>
      <c r="DY26" s="278"/>
      <c r="DZ26" s="278"/>
      <c r="EA26" s="278"/>
      <c r="EB26" s="278"/>
      <c r="EC26" s="278"/>
      <c r="ED26" s="278"/>
      <c r="EE26" s="278"/>
      <c r="EF26" s="278"/>
      <c r="EG26" s="278"/>
      <c r="EH26" s="278"/>
      <c r="EI26" s="278"/>
      <c r="EJ26" s="278"/>
      <c r="EK26" s="278"/>
      <c r="EL26" s="278"/>
      <c r="EM26" s="486">
        <f>EI26+EG26+EE26+EC26+EA26+DY26+DW26+DU26+DS26+DQ26+DO26+EK26</f>
        <v>0</v>
      </c>
      <c r="EN26" s="99">
        <f>+DO26+DQ26+DS26+DU26</f>
        <v>0</v>
      </c>
      <c r="EO26" s="99">
        <f>DP26+DR26+DT26+DV26</f>
        <v>0</v>
      </c>
      <c r="EP26" s="99">
        <f>DQ26+DS26+DU26+DW26+DY26+EA26+EC26+EE26+EG26+EI26+EK26</f>
        <v>0</v>
      </c>
      <c r="EQ26" s="229">
        <f>DP26+DR26+DT26+DV26</f>
        <v>0</v>
      </c>
      <c r="ER26" s="274">
        <f t="shared" si="15"/>
        <v>1.6743430667644901</v>
      </c>
      <c r="ES26" s="274">
        <f t="shared" si="21"/>
        <v>0.73659002133206919</v>
      </c>
      <c r="ET26" s="274">
        <f t="shared" si="16"/>
        <v>0.26611158794608131</v>
      </c>
      <c r="EU26" s="274">
        <f t="shared" si="17"/>
        <v>0.92706361911097968</v>
      </c>
      <c r="EV26" s="274">
        <f>IFERROR((AA26+BE26+CI26+DM26)/G26,0)</f>
        <v>0</v>
      </c>
      <c r="EW26" s="581"/>
      <c r="EX26" s="580"/>
      <c r="EY26" s="580"/>
      <c r="EZ26" s="580"/>
      <c r="FA26" s="580"/>
      <c r="FB26" s="627"/>
      <c r="FC26" s="249"/>
      <c r="FE26" s="70"/>
      <c r="FF26" s="70"/>
      <c r="FG26" s="70"/>
      <c r="FH26" s="70"/>
    </row>
    <row r="27" spans="1:164" s="28" customFormat="1" ht="39.950000000000003" customHeight="1" x14ac:dyDescent="0.25">
      <c r="A27" s="600"/>
      <c r="B27" s="578"/>
      <c r="C27" s="591"/>
      <c r="D27" s="584"/>
      <c r="E27" s="587"/>
      <c r="F27" s="222" t="s">
        <v>42</v>
      </c>
      <c r="G27" s="485">
        <f t="shared" si="57"/>
        <v>1</v>
      </c>
      <c r="H27" s="289"/>
      <c r="I27" s="289"/>
      <c r="J27" s="289"/>
      <c r="K27" s="289"/>
      <c r="L27" s="289"/>
      <c r="M27" s="289"/>
      <c r="N27" s="289"/>
      <c r="O27" s="289"/>
      <c r="P27" s="289"/>
      <c r="Q27" s="289"/>
      <c r="R27" s="289"/>
      <c r="S27" s="275"/>
      <c r="T27" s="289"/>
      <c r="U27" s="289"/>
      <c r="V27" s="487"/>
      <c r="W27" s="482">
        <f t="shared" si="0"/>
        <v>0</v>
      </c>
      <c r="X27" s="100">
        <f t="shared" si="1"/>
        <v>0</v>
      </c>
      <c r="Y27" s="482">
        <f t="shared" si="2"/>
        <v>0</v>
      </c>
      <c r="Z27" s="100">
        <f t="shared" si="7"/>
        <v>0</v>
      </c>
      <c r="AA27" s="482">
        <f t="shared" si="58"/>
        <v>0</v>
      </c>
      <c r="AB27" s="486">
        <v>1</v>
      </c>
      <c r="AC27" s="487">
        <v>1</v>
      </c>
      <c r="AD27" s="289">
        <v>1</v>
      </c>
      <c r="AE27" s="487">
        <v>0</v>
      </c>
      <c r="AF27" s="289"/>
      <c r="AG27" s="289">
        <v>0</v>
      </c>
      <c r="AH27" s="289"/>
      <c r="AI27" s="289">
        <v>0</v>
      </c>
      <c r="AJ27" s="289"/>
      <c r="AK27" s="289">
        <v>0</v>
      </c>
      <c r="AL27" s="289"/>
      <c r="AM27" s="289">
        <v>0</v>
      </c>
      <c r="AN27" s="289">
        <v>0</v>
      </c>
      <c r="AO27" s="289">
        <v>0</v>
      </c>
      <c r="AP27" s="289">
        <v>0</v>
      </c>
      <c r="AQ27" s="289">
        <v>0</v>
      </c>
      <c r="AR27" s="289">
        <v>0</v>
      </c>
      <c r="AS27" s="289">
        <v>0</v>
      </c>
      <c r="AT27" s="289">
        <v>0</v>
      </c>
      <c r="AU27" s="289">
        <v>0</v>
      </c>
      <c r="AV27" s="289">
        <v>0</v>
      </c>
      <c r="AW27" s="289">
        <v>0</v>
      </c>
      <c r="AX27" s="289">
        <v>0</v>
      </c>
      <c r="AY27" s="289">
        <v>0</v>
      </c>
      <c r="AZ27" s="289">
        <v>0</v>
      </c>
      <c r="BA27" s="232">
        <f t="shared" si="66"/>
        <v>1</v>
      </c>
      <c r="BB27" s="233">
        <f t="shared" si="9"/>
        <v>1</v>
      </c>
      <c r="BC27" s="233">
        <f t="shared" si="3"/>
        <v>1</v>
      </c>
      <c r="BD27" s="233">
        <f t="shared" si="67"/>
        <v>1</v>
      </c>
      <c r="BE27" s="233">
        <f t="shared" si="4"/>
        <v>1</v>
      </c>
      <c r="BF27" s="496">
        <v>0</v>
      </c>
      <c r="BG27" s="487">
        <v>0</v>
      </c>
      <c r="BH27" s="482">
        <v>0</v>
      </c>
      <c r="BI27" s="487">
        <v>0</v>
      </c>
      <c r="BJ27" s="482">
        <v>0</v>
      </c>
      <c r="BK27" s="487">
        <v>0</v>
      </c>
      <c r="BL27" s="482"/>
      <c r="BM27" s="487">
        <v>0</v>
      </c>
      <c r="BN27" s="482">
        <v>0</v>
      </c>
      <c r="BO27" s="487">
        <v>0</v>
      </c>
      <c r="BP27" s="482">
        <v>0</v>
      </c>
      <c r="BQ27" s="487">
        <v>0</v>
      </c>
      <c r="BR27" s="482">
        <v>0</v>
      </c>
      <c r="BS27" s="487">
        <v>0</v>
      </c>
      <c r="BT27" s="482">
        <v>0</v>
      </c>
      <c r="BU27" s="487">
        <v>0</v>
      </c>
      <c r="BV27" s="482">
        <v>0</v>
      </c>
      <c r="BW27" s="487">
        <v>0</v>
      </c>
      <c r="BX27" s="482">
        <v>0</v>
      </c>
      <c r="BY27" s="487">
        <v>0</v>
      </c>
      <c r="BZ27" s="482">
        <v>0</v>
      </c>
      <c r="CA27" s="487">
        <v>0</v>
      </c>
      <c r="CB27" s="482">
        <v>0</v>
      </c>
      <c r="CC27" s="487">
        <v>0</v>
      </c>
      <c r="CD27" s="482">
        <v>0</v>
      </c>
      <c r="CE27" s="227">
        <f t="shared" si="59"/>
        <v>0</v>
      </c>
      <c r="CF27" s="227">
        <f t="shared" si="5"/>
        <v>0</v>
      </c>
      <c r="CG27" s="227">
        <f t="shared" si="6"/>
        <v>0</v>
      </c>
      <c r="CH27" s="227">
        <f t="shared" si="60"/>
        <v>0</v>
      </c>
      <c r="CI27" s="227">
        <f t="shared" si="61"/>
        <v>0</v>
      </c>
      <c r="CJ27" s="227">
        <v>0</v>
      </c>
      <c r="CK27" s="227">
        <v>0</v>
      </c>
      <c r="CL27" s="227">
        <v>0</v>
      </c>
      <c r="CM27" s="227">
        <v>0</v>
      </c>
      <c r="CN27" s="487">
        <v>0</v>
      </c>
      <c r="CO27" s="227">
        <v>0</v>
      </c>
      <c r="CP27" s="227">
        <v>0</v>
      </c>
      <c r="CQ27" s="227">
        <v>0</v>
      </c>
      <c r="CR27" s="487">
        <v>0</v>
      </c>
      <c r="CS27" s="227">
        <v>0</v>
      </c>
      <c r="CT27" s="391"/>
      <c r="CU27" s="227">
        <v>0</v>
      </c>
      <c r="CV27" s="498">
        <v>0</v>
      </c>
      <c r="CW27" s="227">
        <v>0</v>
      </c>
      <c r="CX27" s="487"/>
      <c r="CY27" s="227">
        <v>0</v>
      </c>
      <c r="CZ27" s="487"/>
      <c r="DA27" s="227">
        <v>0</v>
      </c>
      <c r="DB27" s="487"/>
      <c r="DC27" s="227">
        <v>0</v>
      </c>
      <c r="DD27" s="487"/>
      <c r="DE27" s="227">
        <v>0</v>
      </c>
      <c r="DF27" s="487"/>
      <c r="DG27" s="227">
        <v>0</v>
      </c>
      <c r="DH27" s="497"/>
      <c r="DI27" s="486">
        <f>DE27+DC27+DA27+CY27+CW27+CU27+CS27+CQ27+CO27+CM27+CK27+DG27</f>
        <v>0</v>
      </c>
      <c r="DJ27" s="480">
        <f t="shared" si="62"/>
        <v>0</v>
      </c>
      <c r="DK27" s="480">
        <f t="shared" si="63"/>
        <v>0</v>
      </c>
      <c r="DL27" s="482">
        <f t="shared" ref="DL27:DL29" si="68">CK27+CM27+CO27+CQ27+CS27+CU27+CW27+CY27+DA27+DC27+DE27+DG27</f>
        <v>0</v>
      </c>
      <c r="DM27" s="482">
        <f t="shared" si="65"/>
        <v>0</v>
      </c>
      <c r="DN27" s="512"/>
      <c r="DO27" s="500"/>
      <c r="DP27" s="500"/>
      <c r="DQ27" s="500"/>
      <c r="DR27" s="500"/>
      <c r="DS27" s="500"/>
      <c r="DT27" s="500"/>
      <c r="DU27" s="500"/>
      <c r="DV27" s="500"/>
      <c r="DW27" s="500"/>
      <c r="DX27" s="500"/>
      <c r="DY27" s="500"/>
      <c r="DZ27" s="500"/>
      <c r="EA27" s="500"/>
      <c r="EB27" s="500"/>
      <c r="EC27" s="500"/>
      <c r="ED27" s="500"/>
      <c r="EE27" s="500"/>
      <c r="EF27" s="500"/>
      <c r="EG27" s="501"/>
      <c r="EH27" s="500"/>
      <c r="EI27" s="501"/>
      <c r="EJ27" s="500"/>
      <c r="EK27" s="501"/>
      <c r="EL27" s="500"/>
      <c r="EM27" s="482"/>
      <c r="EN27" s="100">
        <f>DO27+DQ27+DS27+DU27</f>
        <v>0</v>
      </c>
      <c r="EO27" s="100">
        <f>DP27+DR27+DT27+DV27</f>
        <v>0</v>
      </c>
      <c r="EP27" s="100">
        <f>DQ27+DS27+DU27+DW27+DY27+EA27+EC27+EE27+EG27+EI27+EK27</f>
        <v>0</v>
      </c>
      <c r="EQ27" s="482">
        <v>0</v>
      </c>
      <c r="ER27" s="274">
        <f t="shared" si="15"/>
        <v>0</v>
      </c>
      <c r="ES27" s="274">
        <f>IFERROR(DK27/DJ27,0)</f>
        <v>0</v>
      </c>
      <c r="ET27" s="274">
        <f>IFERROR(DM27/DL27,0)</f>
        <v>0</v>
      </c>
      <c r="EU27" s="274">
        <f t="shared" si="17"/>
        <v>1</v>
      </c>
      <c r="EV27" s="274">
        <f t="shared" si="18"/>
        <v>1</v>
      </c>
      <c r="EW27" s="581"/>
      <c r="EX27" s="580"/>
      <c r="EY27" s="580"/>
      <c r="EZ27" s="580"/>
      <c r="FA27" s="580"/>
      <c r="FB27" s="627"/>
      <c r="FC27" s="3"/>
      <c r="FD27" s="3"/>
      <c r="FE27" s="3"/>
      <c r="FF27" s="3"/>
      <c r="FG27" s="3"/>
      <c r="FH27" s="3"/>
    </row>
    <row r="28" spans="1:164" s="28" customFormat="1" ht="39.950000000000003" customHeight="1" x14ac:dyDescent="0.25">
      <c r="A28" s="600"/>
      <c r="B28" s="578"/>
      <c r="C28" s="591"/>
      <c r="D28" s="584"/>
      <c r="E28" s="587"/>
      <c r="F28" s="222" t="s">
        <v>4</v>
      </c>
      <c r="G28" s="228">
        <f t="shared" si="57"/>
        <v>275900240</v>
      </c>
      <c r="H28" s="277"/>
      <c r="I28" s="277"/>
      <c r="J28" s="277"/>
      <c r="K28" s="277"/>
      <c r="L28" s="277"/>
      <c r="M28" s="277"/>
      <c r="N28" s="277"/>
      <c r="O28" s="277"/>
      <c r="P28" s="277"/>
      <c r="Q28" s="277"/>
      <c r="R28" s="277"/>
      <c r="S28" s="286"/>
      <c r="T28" s="277"/>
      <c r="U28" s="277"/>
      <c r="V28" s="277"/>
      <c r="W28" s="228">
        <f t="shared" si="0"/>
        <v>0</v>
      </c>
      <c r="X28" s="100">
        <f t="shared" si="1"/>
        <v>0</v>
      </c>
      <c r="Y28" s="228">
        <f t="shared" si="2"/>
        <v>0</v>
      </c>
      <c r="Z28" s="100">
        <f t="shared" si="7"/>
        <v>0</v>
      </c>
      <c r="AA28" s="228">
        <f t="shared" si="58"/>
        <v>0</v>
      </c>
      <c r="AB28" s="503">
        <f>AA25-AA26</f>
        <v>120996367</v>
      </c>
      <c r="AC28" s="503">
        <v>24279467</v>
      </c>
      <c r="AD28" s="229">
        <v>24279467</v>
      </c>
      <c r="AE28" s="229">
        <v>45874433</v>
      </c>
      <c r="AF28" s="229">
        <v>45874433</v>
      </c>
      <c r="AG28" s="229">
        <v>32123100</v>
      </c>
      <c r="AH28" s="229">
        <v>32123100</v>
      </c>
      <c r="AI28" s="229">
        <v>14359167</v>
      </c>
      <c r="AJ28" s="229">
        <v>14359167</v>
      </c>
      <c r="AK28" s="277">
        <v>0</v>
      </c>
      <c r="AL28" s="277">
        <v>0</v>
      </c>
      <c r="AM28" s="229">
        <v>0</v>
      </c>
      <c r="AN28" s="277">
        <v>0</v>
      </c>
      <c r="AO28" s="277">
        <v>0</v>
      </c>
      <c r="AP28" s="277">
        <v>0</v>
      </c>
      <c r="AQ28" s="277">
        <v>0</v>
      </c>
      <c r="AR28" s="277">
        <v>0</v>
      </c>
      <c r="AS28" s="277">
        <v>0</v>
      </c>
      <c r="AT28" s="277">
        <v>0</v>
      </c>
      <c r="AU28" s="277">
        <v>0</v>
      </c>
      <c r="AV28" s="277">
        <v>0</v>
      </c>
      <c r="AW28" s="277">
        <v>0</v>
      </c>
      <c r="AX28" s="277">
        <v>0</v>
      </c>
      <c r="AY28" s="277">
        <v>0</v>
      </c>
      <c r="AZ28" s="277">
        <v>0</v>
      </c>
      <c r="BA28" s="217">
        <f t="shared" si="66"/>
        <v>116636167</v>
      </c>
      <c r="BB28" s="217">
        <f t="shared" si="9"/>
        <v>116636167</v>
      </c>
      <c r="BC28" s="217">
        <f t="shared" si="3"/>
        <v>116636167</v>
      </c>
      <c r="BD28" s="217">
        <f t="shared" si="67"/>
        <v>116636167</v>
      </c>
      <c r="BE28" s="217">
        <f t="shared" si="4"/>
        <v>116636167</v>
      </c>
      <c r="BF28" s="231">
        <v>93795678</v>
      </c>
      <c r="BG28" s="99">
        <v>65203945</v>
      </c>
      <c r="BH28" s="99">
        <v>41037200</v>
      </c>
      <c r="BI28" s="99">
        <v>28591733</v>
      </c>
      <c r="BJ28" s="99">
        <v>32564899</v>
      </c>
      <c r="BK28" s="217">
        <v>0</v>
      </c>
      <c r="BL28" s="99">
        <v>11218178</v>
      </c>
      <c r="BM28" s="217">
        <v>0</v>
      </c>
      <c r="BN28" s="99">
        <v>0</v>
      </c>
      <c r="BO28" s="217">
        <v>0</v>
      </c>
      <c r="BP28" s="99">
        <v>1534400</v>
      </c>
      <c r="BQ28" s="217">
        <v>0</v>
      </c>
      <c r="BR28" s="99">
        <v>7441000</v>
      </c>
      <c r="BS28" s="217">
        <v>0</v>
      </c>
      <c r="BT28" s="99">
        <v>0</v>
      </c>
      <c r="BU28" s="217">
        <v>0</v>
      </c>
      <c r="BV28" s="99">
        <v>0</v>
      </c>
      <c r="BW28" s="217">
        <v>0</v>
      </c>
      <c r="BX28" s="99">
        <v>0</v>
      </c>
      <c r="BY28" s="217">
        <v>0</v>
      </c>
      <c r="BZ28" s="99">
        <v>0</v>
      </c>
      <c r="CA28" s="217">
        <v>0</v>
      </c>
      <c r="CB28" s="99">
        <v>0</v>
      </c>
      <c r="CC28" s="217">
        <v>-1</v>
      </c>
      <c r="CD28" s="99">
        <v>0</v>
      </c>
      <c r="CE28" s="230">
        <f t="shared" si="59"/>
        <v>93795677</v>
      </c>
      <c r="CF28" s="230">
        <f t="shared" si="5"/>
        <v>93795677</v>
      </c>
      <c r="CG28" s="230">
        <f t="shared" si="6"/>
        <v>93795677</v>
      </c>
      <c r="CH28" s="230">
        <f t="shared" si="60"/>
        <v>93795677</v>
      </c>
      <c r="CI28" s="230">
        <f t="shared" si="61"/>
        <v>93795677</v>
      </c>
      <c r="CJ28" s="273">
        <v>65468396</v>
      </c>
      <c r="CK28" s="502">
        <v>19381466</v>
      </c>
      <c r="CL28" s="502">
        <v>19381466</v>
      </c>
      <c r="CM28" s="502">
        <v>16481467</v>
      </c>
      <c r="CN28" s="502">
        <v>14361831</v>
      </c>
      <c r="CO28" s="502">
        <f>11969463+8818000</f>
        <v>20787463</v>
      </c>
      <c r="CP28" s="502">
        <v>15340267</v>
      </c>
      <c r="CQ28" s="502">
        <v>8818000</v>
      </c>
      <c r="CR28" s="503">
        <v>8377100</v>
      </c>
      <c r="CS28" s="277">
        <v>0</v>
      </c>
      <c r="CT28" s="504">
        <v>7603131</v>
      </c>
      <c r="CU28" s="277">
        <v>0</v>
      </c>
      <c r="CV28" s="504">
        <v>0</v>
      </c>
      <c r="CW28" s="277">
        <v>0</v>
      </c>
      <c r="CX28" s="502"/>
      <c r="CY28" s="277">
        <v>0</v>
      </c>
      <c r="CZ28" s="502"/>
      <c r="DA28" s="277">
        <v>0</v>
      </c>
      <c r="DB28" s="502"/>
      <c r="DC28" s="277">
        <v>0</v>
      </c>
      <c r="DD28" s="502"/>
      <c r="DE28" s="277">
        <v>0</v>
      </c>
      <c r="DF28" s="502"/>
      <c r="DG28" s="277">
        <v>0</v>
      </c>
      <c r="DH28" s="502"/>
      <c r="DI28" s="229">
        <f>DE28+DC28+DA28+CY28+CW28+CU28+CS28+CQ28+CO28+CM28+CK28+DG28</f>
        <v>65468396</v>
      </c>
      <c r="DJ28" s="229">
        <f t="shared" si="62"/>
        <v>65468396</v>
      </c>
      <c r="DK28" s="229">
        <f t="shared" si="63"/>
        <v>65063795</v>
      </c>
      <c r="DL28" s="229">
        <f t="shared" si="68"/>
        <v>65468396</v>
      </c>
      <c r="DM28" s="229">
        <f t="shared" si="65"/>
        <v>65063795</v>
      </c>
      <c r="DN28" s="486"/>
      <c r="DO28" s="505"/>
      <c r="DP28" s="505"/>
      <c r="DQ28" s="505"/>
      <c r="DR28" s="505"/>
      <c r="DS28" s="505"/>
      <c r="DT28" s="505"/>
      <c r="DU28" s="505"/>
      <c r="DV28" s="505"/>
      <c r="DW28" s="505"/>
      <c r="DX28" s="505"/>
      <c r="DY28" s="505"/>
      <c r="DZ28" s="505"/>
      <c r="EA28" s="505"/>
      <c r="EB28" s="505"/>
      <c r="EC28" s="505"/>
      <c r="ED28" s="505"/>
      <c r="EE28" s="505"/>
      <c r="EF28" s="505"/>
      <c r="EG28" s="505"/>
      <c r="EH28" s="505"/>
      <c r="EI28" s="505"/>
      <c r="EJ28" s="505"/>
      <c r="EK28" s="505"/>
      <c r="EL28" s="505"/>
      <c r="EM28" s="486">
        <f>EI28+EG28+EE28+EC28+EA28+DY28+DW28+DU28+DS28+DQ28+DO28+EK28</f>
        <v>0</v>
      </c>
      <c r="EN28" s="99">
        <f>DO28+DQ28+DS28+DU28</f>
        <v>0</v>
      </c>
      <c r="EO28" s="503">
        <f>DP28+DR28+DT28+DV28</f>
        <v>0</v>
      </c>
      <c r="EP28" s="99">
        <f>DQ28+DS28+DU28+DW28+DY28+EA28+EC28+EE28+EG28+EI28+EK28+DO28</f>
        <v>0</v>
      </c>
      <c r="EQ28" s="229">
        <f>DP28+DR28+DT28+DV28</f>
        <v>0</v>
      </c>
      <c r="ER28" s="274">
        <f t="shared" si="15"/>
        <v>0</v>
      </c>
      <c r="ES28" s="274">
        <f t="shared" si="21"/>
        <v>0.99381990357607053</v>
      </c>
      <c r="ET28" s="274">
        <f t="shared" si="16"/>
        <v>0.99381990357607053</v>
      </c>
      <c r="EU28" s="274">
        <f t="shared" si="17"/>
        <v>0.99853352429124387</v>
      </c>
      <c r="EV28" s="274">
        <f t="shared" si="18"/>
        <v>0.99853352429124387</v>
      </c>
      <c r="EW28" s="581"/>
      <c r="EX28" s="580"/>
      <c r="EY28" s="580"/>
      <c r="EZ28" s="580"/>
      <c r="FA28" s="580"/>
      <c r="FB28" s="627"/>
      <c r="FC28" s="70"/>
      <c r="FD28" s="70"/>
      <c r="FE28" s="70"/>
      <c r="FF28" s="70"/>
      <c r="FG28" s="70"/>
      <c r="FH28" s="70"/>
    </row>
    <row r="29" spans="1:164" s="28" customFormat="1" ht="39.950000000000003" customHeight="1" thickBot="1" x14ac:dyDescent="0.3">
      <c r="A29" s="600"/>
      <c r="B29" s="578"/>
      <c r="C29" s="591"/>
      <c r="D29" s="584"/>
      <c r="E29" s="587"/>
      <c r="F29" s="222" t="s">
        <v>43</v>
      </c>
      <c r="G29" s="484">
        <f t="shared" si="24"/>
        <v>149</v>
      </c>
      <c r="H29" s="282">
        <f>H24+H27</f>
        <v>28</v>
      </c>
      <c r="I29" s="290"/>
      <c r="J29" s="290"/>
      <c r="K29" s="282">
        <f t="shared" ref="K29:V29" si="69">K24+K27</f>
        <v>0</v>
      </c>
      <c r="L29" s="282">
        <f t="shared" si="69"/>
        <v>0</v>
      </c>
      <c r="M29" s="282">
        <f t="shared" si="69"/>
        <v>1</v>
      </c>
      <c r="N29" s="282">
        <f t="shared" si="69"/>
        <v>1</v>
      </c>
      <c r="O29" s="282">
        <f t="shared" si="69"/>
        <v>8</v>
      </c>
      <c r="P29" s="282">
        <f t="shared" si="69"/>
        <v>8</v>
      </c>
      <c r="Q29" s="282">
        <f t="shared" si="69"/>
        <v>7.5</v>
      </c>
      <c r="R29" s="282">
        <f t="shared" si="69"/>
        <v>7.5</v>
      </c>
      <c r="S29" s="282">
        <f t="shared" si="69"/>
        <v>5.5</v>
      </c>
      <c r="T29" s="282">
        <f t="shared" si="69"/>
        <v>5.5</v>
      </c>
      <c r="U29" s="282">
        <f t="shared" si="69"/>
        <v>5</v>
      </c>
      <c r="V29" s="282">
        <f t="shared" si="69"/>
        <v>5</v>
      </c>
      <c r="W29" s="101">
        <f t="shared" si="0"/>
        <v>27</v>
      </c>
      <c r="X29" s="484">
        <f t="shared" si="1"/>
        <v>27</v>
      </c>
      <c r="Y29" s="101">
        <f t="shared" si="2"/>
        <v>27</v>
      </c>
      <c r="Z29" s="484">
        <f t="shared" si="7"/>
        <v>27</v>
      </c>
      <c r="AA29" s="101">
        <f t="shared" si="58"/>
        <v>27</v>
      </c>
      <c r="AB29" s="103">
        <f t="shared" ref="AB29:AZ29" si="70">AB24+AB27</f>
        <v>38</v>
      </c>
      <c r="AC29" s="101">
        <f t="shared" si="70"/>
        <v>1</v>
      </c>
      <c r="AD29" s="101">
        <f t="shared" si="70"/>
        <v>1</v>
      </c>
      <c r="AE29" s="101">
        <f t="shared" si="70"/>
        <v>1.34</v>
      </c>
      <c r="AF29" s="101">
        <f t="shared" si="70"/>
        <v>0.34</v>
      </c>
      <c r="AG29" s="101">
        <f t="shared" si="70"/>
        <v>1.34</v>
      </c>
      <c r="AH29" s="101">
        <f t="shared" si="70"/>
        <v>1.34</v>
      </c>
      <c r="AI29" s="101">
        <f t="shared" si="70"/>
        <v>3.73</v>
      </c>
      <c r="AJ29" s="101">
        <f t="shared" si="70"/>
        <v>4.7300000000000004</v>
      </c>
      <c r="AK29" s="101">
        <f t="shared" si="70"/>
        <v>7.63</v>
      </c>
      <c r="AL29" s="101">
        <f t="shared" si="70"/>
        <v>7.63</v>
      </c>
      <c r="AM29" s="101">
        <f t="shared" si="70"/>
        <v>4.16</v>
      </c>
      <c r="AN29" s="101">
        <f t="shared" si="70"/>
        <v>4.16</v>
      </c>
      <c r="AO29" s="101">
        <f t="shared" si="70"/>
        <v>4.28</v>
      </c>
      <c r="AP29" s="101">
        <f t="shared" si="70"/>
        <v>4.32</v>
      </c>
      <c r="AQ29" s="101">
        <f t="shared" si="70"/>
        <v>0.16</v>
      </c>
      <c r="AR29" s="101">
        <f t="shared" si="70"/>
        <v>0.16</v>
      </c>
      <c r="AS29" s="101">
        <f t="shared" si="70"/>
        <v>5.77</v>
      </c>
      <c r="AT29" s="101">
        <f t="shared" si="70"/>
        <v>5.77</v>
      </c>
      <c r="AU29" s="101">
        <f t="shared" si="70"/>
        <v>0.78</v>
      </c>
      <c r="AV29" s="101">
        <f t="shared" si="70"/>
        <v>0.82</v>
      </c>
      <c r="AW29" s="101">
        <f t="shared" si="70"/>
        <v>5.39</v>
      </c>
      <c r="AX29" s="101">
        <f t="shared" si="70"/>
        <v>4.05</v>
      </c>
      <c r="AY29" s="101">
        <f t="shared" si="70"/>
        <v>2.42</v>
      </c>
      <c r="AZ29" s="101">
        <f t="shared" si="70"/>
        <v>3.93</v>
      </c>
      <c r="BA29" s="236">
        <f t="shared" si="66"/>
        <v>38</v>
      </c>
      <c r="BB29" s="101">
        <f t="shared" si="9"/>
        <v>38</v>
      </c>
      <c r="BC29" s="101">
        <f t="shared" si="3"/>
        <v>38.25</v>
      </c>
      <c r="BD29" s="236">
        <f t="shared" si="67"/>
        <v>38</v>
      </c>
      <c r="BE29" s="236">
        <f t="shared" si="4"/>
        <v>38.25</v>
      </c>
      <c r="BF29" s="102">
        <f>BF24+BF27</f>
        <v>35</v>
      </c>
      <c r="BG29" s="483">
        <f>BG24+BG27</f>
        <v>0.42</v>
      </c>
      <c r="BH29" s="483">
        <f t="shared" ref="BH29:CD29" si="71">BH24+BH27</f>
        <v>0.42</v>
      </c>
      <c r="BI29" s="483">
        <f t="shared" si="71"/>
        <v>2.6</v>
      </c>
      <c r="BJ29" s="483">
        <f t="shared" si="71"/>
        <v>2.6</v>
      </c>
      <c r="BK29" s="483">
        <f t="shared" si="71"/>
        <v>4.28</v>
      </c>
      <c r="BL29" s="483">
        <f t="shared" si="71"/>
        <v>4.28</v>
      </c>
      <c r="BM29" s="483">
        <f t="shared" si="71"/>
        <v>1.35</v>
      </c>
      <c r="BN29" s="483">
        <f t="shared" si="71"/>
        <v>1.35</v>
      </c>
      <c r="BO29" s="483">
        <f t="shared" si="71"/>
        <v>3.75</v>
      </c>
      <c r="BP29" s="483">
        <f t="shared" si="71"/>
        <v>3.14</v>
      </c>
      <c r="BQ29" s="483">
        <f t="shared" si="71"/>
        <v>5.77</v>
      </c>
      <c r="BR29" s="483">
        <f t="shared" si="71"/>
        <v>5.77</v>
      </c>
      <c r="BS29" s="483">
        <f t="shared" si="71"/>
        <v>4.03</v>
      </c>
      <c r="BT29" s="483">
        <f t="shared" si="71"/>
        <v>4.03</v>
      </c>
      <c r="BU29" s="483">
        <f t="shared" si="71"/>
        <v>1.77</v>
      </c>
      <c r="BV29" s="483">
        <f t="shared" si="71"/>
        <v>1.77</v>
      </c>
      <c r="BW29" s="483">
        <f t="shared" si="71"/>
        <v>3.82</v>
      </c>
      <c r="BX29" s="483">
        <f t="shared" si="71"/>
        <v>4.4800000000000004</v>
      </c>
      <c r="BY29" s="483">
        <f t="shared" si="71"/>
        <v>1.52</v>
      </c>
      <c r="BZ29" s="483">
        <f t="shared" si="71"/>
        <v>1.52</v>
      </c>
      <c r="CA29" s="483">
        <f t="shared" si="71"/>
        <v>1.77</v>
      </c>
      <c r="CB29" s="483">
        <f t="shared" si="71"/>
        <v>1.77</v>
      </c>
      <c r="CC29" s="483">
        <f t="shared" si="71"/>
        <v>3.92</v>
      </c>
      <c r="CD29" s="483">
        <f t="shared" si="71"/>
        <v>3.87</v>
      </c>
      <c r="CE29" s="237">
        <f t="shared" si="59"/>
        <v>35</v>
      </c>
      <c r="CF29" s="237">
        <f t="shared" si="5"/>
        <v>35</v>
      </c>
      <c r="CG29" s="237">
        <f t="shared" si="6"/>
        <v>35</v>
      </c>
      <c r="CH29" s="237">
        <f t="shared" si="60"/>
        <v>35</v>
      </c>
      <c r="CI29" s="237">
        <f t="shared" si="61"/>
        <v>35</v>
      </c>
      <c r="CJ29" s="102">
        <f t="shared" ref="CJ29:CM29" si="72">CJ24+CJ27</f>
        <v>35.700000000000003</v>
      </c>
      <c r="CK29" s="101">
        <f t="shared" si="72"/>
        <v>0.17</v>
      </c>
      <c r="CL29" s="101">
        <f t="shared" si="72"/>
        <v>0.17</v>
      </c>
      <c r="CM29" s="101">
        <f t="shared" si="72"/>
        <v>2.1</v>
      </c>
      <c r="CN29" s="101">
        <f t="shared" ref="CN29:DC30" si="73">CN24+CN27</f>
        <v>2.1</v>
      </c>
      <c r="CO29" s="101">
        <f t="shared" ref="CO29:CR29" si="74">CO24+CO27</f>
        <v>1.61</v>
      </c>
      <c r="CP29" s="101">
        <f t="shared" si="74"/>
        <v>1.61</v>
      </c>
      <c r="CQ29" s="101">
        <f t="shared" si="74"/>
        <v>0.77</v>
      </c>
      <c r="CR29" s="101">
        <f t="shared" si="74"/>
        <v>0.23</v>
      </c>
      <c r="CS29" s="101">
        <f t="shared" ref="CS29:CV29" si="75">CS24+CS27</f>
        <v>4.1500000000000004</v>
      </c>
      <c r="CT29" s="101">
        <f t="shared" si="75"/>
        <v>4.6900000000000004</v>
      </c>
      <c r="CU29" s="101">
        <f t="shared" si="75"/>
        <v>3.59</v>
      </c>
      <c r="CV29" s="101">
        <f t="shared" si="75"/>
        <v>2.61</v>
      </c>
      <c r="CW29" s="101">
        <f>CW24+CW27</f>
        <v>2.93</v>
      </c>
      <c r="CX29" s="101"/>
      <c r="CY29" s="101">
        <f>CY24+CY27</f>
        <v>1.5</v>
      </c>
      <c r="CZ29" s="101"/>
      <c r="DA29" s="101">
        <f>DA24+DA27</f>
        <v>12.78</v>
      </c>
      <c r="DB29" s="101"/>
      <c r="DC29" s="101">
        <f>DC24+DC27</f>
        <v>0.92</v>
      </c>
      <c r="DD29" s="101"/>
      <c r="DE29" s="101">
        <f>DE24+DE27</f>
        <v>2.4700000000000002</v>
      </c>
      <c r="DF29" s="101"/>
      <c r="DG29" s="101">
        <f>DG24+DG27</f>
        <v>2.71</v>
      </c>
      <c r="DH29" s="101"/>
      <c r="DI29" s="483">
        <f>DG29+DE29+DC29+DA29+CW29+CU29+CS29+CQ29+CO29+CM29+CK29+CY29</f>
        <v>35.699999999999996</v>
      </c>
      <c r="DJ29" s="483">
        <f>DJ24+DJ27</f>
        <v>12.39</v>
      </c>
      <c r="DK29" s="483">
        <f>DK24+DK27</f>
        <v>11.41</v>
      </c>
      <c r="DL29" s="484">
        <f t="shared" si="68"/>
        <v>35.700000000000003</v>
      </c>
      <c r="DM29" s="483">
        <f t="shared" si="65"/>
        <v>11.41</v>
      </c>
      <c r="DN29" s="101">
        <f>DN24+DN27</f>
        <v>13.05</v>
      </c>
      <c r="DO29" s="400"/>
      <c r="DP29" s="400"/>
      <c r="DQ29" s="400"/>
      <c r="DR29" s="400"/>
      <c r="DS29" s="400"/>
      <c r="DT29" s="400"/>
      <c r="DU29" s="400"/>
      <c r="DV29" s="400"/>
      <c r="DW29" s="400"/>
      <c r="DX29" s="400"/>
      <c r="DY29" s="400"/>
      <c r="DZ29" s="400"/>
      <c r="EA29" s="400"/>
      <c r="EB29" s="400"/>
      <c r="EC29" s="400"/>
      <c r="ED29" s="400"/>
      <c r="EE29" s="400"/>
      <c r="EF29" s="400"/>
      <c r="EG29" s="400"/>
      <c r="EH29" s="400"/>
      <c r="EI29" s="400"/>
      <c r="EJ29" s="400"/>
      <c r="EK29" s="400"/>
      <c r="EL29" s="400"/>
      <c r="EM29" s="101">
        <f>EM24+EM27</f>
        <v>0</v>
      </c>
      <c r="EN29" s="484">
        <f>EN24+EN27</f>
        <v>0</v>
      </c>
      <c r="EO29" s="102">
        <f>EO24+EO27</f>
        <v>0</v>
      </c>
      <c r="EP29" s="103">
        <f>EP24+EP27</f>
        <v>1.61</v>
      </c>
      <c r="EQ29" s="101">
        <f>EQ24+EQ27</f>
        <v>1.61</v>
      </c>
      <c r="ER29" s="284">
        <f t="shared" si="15"/>
        <v>0.72701949860724235</v>
      </c>
      <c r="ES29" s="284">
        <f t="shared" si="21"/>
        <v>0.92090395480225984</v>
      </c>
      <c r="ET29" s="284">
        <f t="shared" si="16"/>
        <v>0.31960784313725488</v>
      </c>
      <c r="EU29" s="284">
        <f t="shared" si="17"/>
        <v>0.99350476020998302</v>
      </c>
      <c r="EV29" s="284">
        <f t="shared" si="18"/>
        <v>0.74939597315436235</v>
      </c>
      <c r="EW29" s="581"/>
      <c r="EX29" s="580"/>
      <c r="EY29" s="580"/>
      <c r="EZ29" s="580"/>
      <c r="FA29" s="580"/>
      <c r="FB29" s="627"/>
      <c r="FC29" s="3"/>
      <c r="FD29" s="3"/>
      <c r="FE29" s="3"/>
      <c r="FF29" s="3"/>
      <c r="FG29" s="3"/>
      <c r="FH29" s="3"/>
    </row>
    <row r="30" spans="1:164" s="28" customFormat="1" ht="39.950000000000003" customHeight="1" thickBot="1" x14ac:dyDescent="0.3">
      <c r="A30" s="600"/>
      <c r="B30" s="589"/>
      <c r="C30" s="592"/>
      <c r="D30" s="585"/>
      <c r="E30" s="588"/>
      <c r="F30" s="223" t="s">
        <v>45</v>
      </c>
      <c r="G30" s="238">
        <f>G25+G28</f>
        <v>2915024921</v>
      </c>
      <c r="H30" s="239">
        <f t="shared" ref="H30:BS30" si="76">H25+H28</f>
        <v>302855000</v>
      </c>
      <c r="I30" s="239">
        <f t="shared" si="76"/>
        <v>0</v>
      </c>
      <c r="J30" s="239">
        <f t="shared" si="76"/>
        <v>0</v>
      </c>
      <c r="K30" s="239">
        <f t="shared" si="76"/>
        <v>0</v>
      </c>
      <c r="L30" s="239">
        <f t="shared" si="76"/>
        <v>0</v>
      </c>
      <c r="M30" s="239">
        <f t="shared" si="76"/>
        <v>176784000</v>
      </c>
      <c r="N30" s="239">
        <f t="shared" si="76"/>
        <v>176784000</v>
      </c>
      <c r="O30" s="239">
        <f t="shared" si="76"/>
        <v>0</v>
      </c>
      <c r="P30" s="239">
        <f t="shared" si="76"/>
        <v>0</v>
      </c>
      <c r="Q30" s="239">
        <f t="shared" si="76"/>
        <v>0</v>
      </c>
      <c r="R30" s="239">
        <f t="shared" si="76"/>
        <v>0</v>
      </c>
      <c r="S30" s="239">
        <f t="shared" si="76"/>
        <v>13739500</v>
      </c>
      <c r="T30" s="239">
        <f t="shared" si="76"/>
        <v>13739500</v>
      </c>
      <c r="U30" s="239">
        <f t="shared" si="76"/>
        <v>87165000</v>
      </c>
      <c r="V30" s="239">
        <f t="shared" si="76"/>
        <v>87165000</v>
      </c>
      <c r="W30" s="239">
        <f t="shared" si="76"/>
        <v>277688500</v>
      </c>
      <c r="X30" s="239">
        <f t="shared" si="76"/>
        <v>277688500</v>
      </c>
      <c r="Y30" s="239">
        <f t="shared" si="76"/>
        <v>277688500</v>
      </c>
      <c r="Z30" s="239">
        <f t="shared" si="76"/>
        <v>277688500</v>
      </c>
      <c r="AA30" s="239">
        <f t="shared" si="76"/>
        <v>277688500</v>
      </c>
      <c r="AB30" s="239">
        <f t="shared" si="76"/>
        <v>643265367</v>
      </c>
      <c r="AC30" s="239">
        <f t="shared" si="76"/>
        <v>24279467</v>
      </c>
      <c r="AD30" s="239">
        <f t="shared" si="76"/>
        <v>24279467</v>
      </c>
      <c r="AE30" s="239">
        <f t="shared" si="76"/>
        <v>69482433</v>
      </c>
      <c r="AF30" s="239">
        <f t="shared" si="76"/>
        <v>69482433</v>
      </c>
      <c r="AG30" s="239">
        <f t="shared" si="76"/>
        <v>334483100</v>
      </c>
      <c r="AH30" s="239">
        <f t="shared" si="76"/>
        <v>303514100</v>
      </c>
      <c r="AI30" s="239">
        <f t="shared" si="76"/>
        <v>81282167</v>
      </c>
      <c r="AJ30" s="239">
        <f t="shared" si="76"/>
        <v>69879167</v>
      </c>
      <c r="AK30" s="239">
        <f t="shared" si="76"/>
        <v>0</v>
      </c>
      <c r="AL30" s="239">
        <f t="shared" si="76"/>
        <v>11403000</v>
      </c>
      <c r="AM30" s="239">
        <f t="shared" si="76"/>
        <v>0</v>
      </c>
      <c r="AN30" s="239">
        <f t="shared" si="76"/>
        <v>0</v>
      </c>
      <c r="AO30" s="239">
        <f t="shared" si="76"/>
        <v>0</v>
      </c>
      <c r="AP30" s="239">
        <f t="shared" si="76"/>
        <v>0</v>
      </c>
      <c r="AQ30" s="239">
        <f t="shared" si="76"/>
        <v>0</v>
      </c>
      <c r="AR30" s="239">
        <f t="shared" si="76"/>
        <v>3836000</v>
      </c>
      <c r="AS30" s="239">
        <f t="shared" si="76"/>
        <v>205219742</v>
      </c>
      <c r="AT30" s="239">
        <f t="shared" si="76"/>
        <v>25405456</v>
      </c>
      <c r="AU30" s="239">
        <f t="shared" si="76"/>
        <v>0</v>
      </c>
      <c r="AV30" s="239">
        <f t="shared" si="76"/>
        <v>0</v>
      </c>
      <c r="AW30" s="239">
        <f t="shared" si="76"/>
        <v>41504833</v>
      </c>
      <c r="AX30" s="239">
        <f t="shared" si="76"/>
        <v>69098900</v>
      </c>
      <c r="AY30" s="239">
        <f t="shared" si="76"/>
        <v>-131597785</v>
      </c>
      <c r="AZ30" s="239">
        <f t="shared" si="76"/>
        <v>22554000</v>
      </c>
      <c r="BA30" s="239">
        <f t="shared" si="76"/>
        <v>624653957</v>
      </c>
      <c r="BB30" s="239">
        <f t="shared" si="76"/>
        <v>624653957</v>
      </c>
      <c r="BC30" s="239">
        <f t="shared" si="76"/>
        <v>599452523</v>
      </c>
      <c r="BD30" s="239">
        <f t="shared" si="76"/>
        <v>624653957</v>
      </c>
      <c r="BE30" s="239">
        <f t="shared" si="76"/>
        <v>599452523</v>
      </c>
      <c r="BF30" s="239">
        <f t="shared" si="76"/>
        <v>899706003</v>
      </c>
      <c r="BG30" s="239">
        <f t="shared" si="76"/>
        <v>607939945</v>
      </c>
      <c r="BH30" s="239">
        <f t="shared" si="76"/>
        <v>548316625</v>
      </c>
      <c r="BI30" s="239">
        <f t="shared" si="76"/>
        <v>28591733</v>
      </c>
      <c r="BJ30" s="239">
        <f t="shared" si="76"/>
        <v>32564899</v>
      </c>
      <c r="BK30" s="239">
        <f t="shared" si="76"/>
        <v>0</v>
      </c>
      <c r="BL30" s="239">
        <f t="shared" si="76"/>
        <v>11218178</v>
      </c>
      <c r="BM30" s="239">
        <f t="shared" si="76"/>
        <v>0</v>
      </c>
      <c r="BN30" s="239">
        <f t="shared" si="76"/>
        <v>0</v>
      </c>
      <c r="BO30" s="239">
        <f t="shared" si="76"/>
        <v>0</v>
      </c>
      <c r="BP30" s="239">
        <f t="shared" si="76"/>
        <v>1534400</v>
      </c>
      <c r="BQ30" s="239">
        <f t="shared" si="76"/>
        <v>154308325</v>
      </c>
      <c r="BR30" s="239">
        <f t="shared" si="76"/>
        <v>7441000</v>
      </c>
      <c r="BS30" s="239">
        <f t="shared" si="76"/>
        <v>0</v>
      </c>
      <c r="BT30" s="239">
        <f t="shared" ref="BT30:CM30" si="77">BT25+BT28</f>
        <v>71651933</v>
      </c>
      <c r="BU30" s="239">
        <f t="shared" si="77"/>
        <v>0</v>
      </c>
      <c r="BV30" s="239">
        <f t="shared" si="77"/>
        <v>5026700</v>
      </c>
      <c r="BW30" s="239">
        <f t="shared" si="77"/>
        <v>0</v>
      </c>
      <c r="BX30" s="239">
        <f t="shared" si="77"/>
        <v>83929267</v>
      </c>
      <c r="BY30" s="239">
        <f t="shared" si="77"/>
        <v>13690000</v>
      </c>
      <c r="BZ30" s="239">
        <f t="shared" si="77"/>
        <v>-3782567</v>
      </c>
      <c r="CA30" s="239">
        <f t="shared" si="77"/>
        <v>95176000</v>
      </c>
      <c r="CB30" s="239">
        <f t="shared" si="77"/>
        <v>29490500</v>
      </c>
      <c r="CC30" s="239">
        <f t="shared" si="77"/>
        <v>-45624501</v>
      </c>
      <c r="CD30" s="239">
        <f t="shared" si="77"/>
        <v>30236567</v>
      </c>
      <c r="CE30" s="239">
        <f t="shared" si="77"/>
        <v>854081502</v>
      </c>
      <c r="CF30" s="239">
        <f t="shared" si="77"/>
        <v>854081502</v>
      </c>
      <c r="CG30" s="239">
        <f t="shared" si="77"/>
        <v>817627502</v>
      </c>
      <c r="CH30" s="239">
        <f t="shared" si="77"/>
        <v>854081502</v>
      </c>
      <c r="CI30" s="239">
        <f t="shared" si="77"/>
        <v>817627502</v>
      </c>
      <c r="CJ30" s="239">
        <f t="shared" si="77"/>
        <v>766153396</v>
      </c>
      <c r="CK30" s="239">
        <f t="shared" si="77"/>
        <v>267981466</v>
      </c>
      <c r="CL30" s="239">
        <f t="shared" si="77"/>
        <v>267981466</v>
      </c>
      <c r="CM30" s="239">
        <f t="shared" si="77"/>
        <v>468566467</v>
      </c>
      <c r="CN30" s="239">
        <f t="shared" si="73"/>
        <v>229884831</v>
      </c>
      <c r="CO30" s="239">
        <f t="shared" si="73"/>
        <v>20787463</v>
      </c>
      <c r="CP30" s="239">
        <f t="shared" si="73"/>
        <v>59430267</v>
      </c>
      <c r="CQ30" s="239">
        <f t="shared" si="73"/>
        <v>8818000</v>
      </c>
      <c r="CR30" s="239">
        <f t="shared" si="73"/>
        <v>61507100</v>
      </c>
      <c r="CS30" s="239">
        <f t="shared" si="73"/>
        <v>0</v>
      </c>
      <c r="CT30" s="239">
        <f t="shared" si="73"/>
        <v>64725630</v>
      </c>
      <c r="CU30" s="239">
        <f t="shared" si="73"/>
        <v>0</v>
      </c>
      <c r="CV30" s="239">
        <f t="shared" si="73"/>
        <v>27391000</v>
      </c>
      <c r="CW30" s="239">
        <f t="shared" si="73"/>
        <v>0</v>
      </c>
      <c r="CX30" s="239">
        <f t="shared" si="73"/>
        <v>0</v>
      </c>
      <c r="CY30" s="239">
        <f t="shared" si="73"/>
        <v>0</v>
      </c>
      <c r="CZ30" s="239">
        <f t="shared" si="73"/>
        <v>0</v>
      </c>
      <c r="DA30" s="239">
        <f t="shared" si="73"/>
        <v>0</v>
      </c>
      <c r="DB30" s="239">
        <f t="shared" si="73"/>
        <v>0</v>
      </c>
      <c r="DC30" s="239">
        <f t="shared" si="73"/>
        <v>0</v>
      </c>
      <c r="DD30" s="239">
        <f t="shared" ref="DD30:DN30" si="78">DD25+DD28</f>
        <v>0</v>
      </c>
      <c r="DE30" s="239">
        <f t="shared" si="78"/>
        <v>0</v>
      </c>
      <c r="DF30" s="239">
        <f t="shared" si="78"/>
        <v>0</v>
      </c>
      <c r="DG30" s="239">
        <f t="shared" si="78"/>
        <v>0</v>
      </c>
      <c r="DH30" s="239">
        <f t="shared" si="78"/>
        <v>0</v>
      </c>
      <c r="DI30" s="239">
        <f t="shared" si="78"/>
        <v>766153396</v>
      </c>
      <c r="DJ30" s="239">
        <f t="shared" si="78"/>
        <v>766153396</v>
      </c>
      <c r="DK30" s="239">
        <f t="shared" si="78"/>
        <v>710920294</v>
      </c>
      <c r="DL30" s="239">
        <f t="shared" si="78"/>
        <v>766153396</v>
      </c>
      <c r="DM30" s="239">
        <f t="shared" si="78"/>
        <v>710920294</v>
      </c>
      <c r="DN30" s="239">
        <f t="shared" si="78"/>
        <v>454103000</v>
      </c>
      <c r="DO30" s="401"/>
      <c r="DP30" s="401"/>
      <c r="DQ30" s="401"/>
      <c r="DR30" s="401"/>
      <c r="DS30" s="401"/>
      <c r="DT30" s="401"/>
      <c r="DU30" s="401"/>
      <c r="DV30" s="401"/>
      <c r="DW30" s="401"/>
      <c r="DX30" s="401"/>
      <c r="DY30" s="401"/>
      <c r="DZ30" s="401"/>
      <c r="EA30" s="401"/>
      <c r="EB30" s="401"/>
      <c r="EC30" s="401"/>
      <c r="ED30" s="401"/>
      <c r="EE30" s="401"/>
      <c r="EF30" s="401"/>
      <c r="EG30" s="401"/>
      <c r="EH30" s="401"/>
      <c r="EI30" s="401"/>
      <c r="EJ30" s="401"/>
      <c r="EK30" s="401"/>
      <c r="EL30" s="401"/>
      <c r="EM30" s="240">
        <f>EK30+EI30+EG30+EE30+EC30+EA30+DY30+DW30+DU30+DS30+DQ30+DO30</f>
        <v>0</v>
      </c>
      <c r="EN30" s="291">
        <f>+EN25+EN28</f>
        <v>0</v>
      </c>
      <c r="EO30" s="291">
        <f>+EO25+EO28</f>
        <v>0</v>
      </c>
      <c r="EP30" s="291">
        <f>+EP25+EP28</f>
        <v>0</v>
      </c>
      <c r="EQ30" s="291">
        <f>+EQ25+EQ28</f>
        <v>0</v>
      </c>
      <c r="ER30" s="292">
        <f t="shared" si="15"/>
        <v>0</v>
      </c>
      <c r="ES30" s="292">
        <f t="shared" si="21"/>
        <v>0.92790855944988859</v>
      </c>
      <c r="ET30" s="292">
        <f t="shared" si="16"/>
        <v>0.92790855944988859</v>
      </c>
      <c r="EU30" s="292">
        <f t="shared" si="17"/>
        <v>0.95366305189083089</v>
      </c>
      <c r="EV30" s="344">
        <f t="shared" si="18"/>
        <v>0.82527212775070469</v>
      </c>
      <c r="EW30" s="582"/>
      <c r="EX30" s="580"/>
      <c r="EY30" s="580"/>
      <c r="EZ30" s="580"/>
      <c r="FA30" s="580"/>
      <c r="FB30" s="627"/>
      <c r="FC30" s="71"/>
      <c r="FD30" s="71"/>
      <c r="FE30" s="71"/>
      <c r="FF30" s="71"/>
      <c r="FG30" s="71"/>
      <c r="FH30" s="71"/>
    </row>
    <row r="31" spans="1:164" s="3" customFormat="1" ht="39.950000000000003" customHeight="1" x14ac:dyDescent="0.25">
      <c r="A31" s="600"/>
      <c r="B31" s="578">
        <v>4</v>
      </c>
      <c r="C31" s="602" t="s">
        <v>331</v>
      </c>
      <c r="D31" s="583" t="s">
        <v>284</v>
      </c>
      <c r="E31" s="586">
        <v>540</v>
      </c>
      <c r="F31" s="224" t="s">
        <v>41</v>
      </c>
      <c r="G31" s="506">
        <f>AA31+BE31+CI31+DL31+DN31</f>
        <v>94.12</v>
      </c>
      <c r="H31" s="345">
        <v>12</v>
      </c>
      <c r="I31" s="345"/>
      <c r="J31" s="345"/>
      <c r="K31" s="348">
        <v>1</v>
      </c>
      <c r="L31" s="516">
        <v>1</v>
      </c>
      <c r="M31" s="348">
        <v>1.4</v>
      </c>
      <c r="N31" s="348">
        <v>1.4</v>
      </c>
      <c r="O31" s="348">
        <v>2</v>
      </c>
      <c r="P31" s="348">
        <v>2</v>
      </c>
      <c r="Q31" s="348">
        <v>2.2000000000000002</v>
      </c>
      <c r="R31" s="348">
        <v>2.2000000000000002</v>
      </c>
      <c r="S31" s="350">
        <v>3.2</v>
      </c>
      <c r="T31" s="516">
        <v>3.2</v>
      </c>
      <c r="U31" s="348">
        <v>1.2</v>
      </c>
      <c r="V31" s="348">
        <v>1.2</v>
      </c>
      <c r="W31" s="506">
        <f t="shared" si="0"/>
        <v>11.000000000000002</v>
      </c>
      <c r="X31" s="506">
        <f t="shared" si="1"/>
        <v>11.000000000000002</v>
      </c>
      <c r="Y31" s="506">
        <f t="shared" si="2"/>
        <v>11.000000000000002</v>
      </c>
      <c r="Z31" s="506">
        <f t="shared" si="7"/>
        <v>11.000000000000002</v>
      </c>
      <c r="AA31" s="506">
        <f>V31+T31+R31+P31+N31+L31+J31</f>
        <v>11.000000000000002</v>
      </c>
      <c r="AB31" s="507">
        <v>24</v>
      </c>
      <c r="AC31" s="345">
        <v>0</v>
      </c>
      <c r="AD31" s="348">
        <v>0</v>
      </c>
      <c r="AE31" s="348">
        <v>0.57999999999999996</v>
      </c>
      <c r="AF31" s="348">
        <v>0.57999999999999996</v>
      </c>
      <c r="AG31" s="348">
        <v>1.78</v>
      </c>
      <c r="AH31" s="348">
        <v>1.78</v>
      </c>
      <c r="AI31" s="348">
        <v>2.58</v>
      </c>
      <c r="AJ31" s="348">
        <v>2.58</v>
      </c>
      <c r="AK31" s="348">
        <v>1.7</v>
      </c>
      <c r="AL31" s="348">
        <v>1.7</v>
      </c>
      <c r="AM31" s="348">
        <v>3.5</v>
      </c>
      <c r="AN31" s="348">
        <v>0.7</v>
      </c>
      <c r="AO31" s="348">
        <v>0.78</v>
      </c>
      <c r="AP31" s="348">
        <v>0.78</v>
      </c>
      <c r="AQ31" s="348">
        <v>2.5</v>
      </c>
      <c r="AR31" s="348">
        <v>0.5</v>
      </c>
      <c r="AS31" s="348">
        <v>1.7</v>
      </c>
      <c r="AT31" s="348">
        <v>1.25</v>
      </c>
      <c r="AU31" s="348">
        <v>3.09</v>
      </c>
      <c r="AV31" s="348">
        <v>1.25</v>
      </c>
      <c r="AW31" s="348">
        <v>3.2</v>
      </c>
      <c r="AX31" s="348">
        <v>5.75</v>
      </c>
      <c r="AY31" s="348">
        <v>0.59</v>
      </c>
      <c r="AZ31" s="348">
        <v>4.25</v>
      </c>
      <c r="BA31" s="481">
        <f>AY31+AW31+AU31+AS31+AO31+AM31+AK31+AI31+AG31+AE31+AQ31+AC31</f>
        <v>22</v>
      </c>
      <c r="BB31" s="481">
        <f t="shared" si="9"/>
        <v>22</v>
      </c>
      <c r="BC31" s="481">
        <f t="shared" si="3"/>
        <v>21.119999999999997</v>
      </c>
      <c r="BD31" s="481">
        <f>AY31+AW31+AU31+AS31+AO31+AM31+AK31+AI31+AG31+AE31+AQ31+AC31</f>
        <v>22</v>
      </c>
      <c r="BE31" s="481">
        <f t="shared" si="4"/>
        <v>21.119999999999997</v>
      </c>
      <c r="BF31" s="506">
        <v>24</v>
      </c>
      <c r="BG31" s="517">
        <v>0.38</v>
      </c>
      <c r="BH31" s="517">
        <v>0.38</v>
      </c>
      <c r="BI31" s="517">
        <v>1.56</v>
      </c>
      <c r="BJ31" s="517">
        <v>1.56</v>
      </c>
      <c r="BK31" s="517">
        <v>1.56</v>
      </c>
      <c r="BL31" s="481">
        <v>1.56</v>
      </c>
      <c r="BM31" s="517">
        <v>1.96</v>
      </c>
      <c r="BN31" s="481">
        <v>1.96</v>
      </c>
      <c r="BO31" s="517">
        <v>1.44</v>
      </c>
      <c r="BP31" s="481">
        <v>1.44</v>
      </c>
      <c r="BQ31" s="517">
        <v>2.6799999999999997</v>
      </c>
      <c r="BR31" s="481">
        <v>2.68</v>
      </c>
      <c r="BS31" s="518">
        <v>1.7600000000000007</v>
      </c>
      <c r="BT31" s="481">
        <v>1.76</v>
      </c>
      <c r="BU31" s="481">
        <v>2.0099999999999998</v>
      </c>
      <c r="BV31" s="481">
        <v>2.0099999999999998</v>
      </c>
      <c r="BW31" s="518">
        <v>3.7600000000000007</v>
      </c>
      <c r="BX31" s="481">
        <v>3.76</v>
      </c>
      <c r="BY31" s="517">
        <v>2.68</v>
      </c>
      <c r="BZ31" s="481">
        <v>2.68</v>
      </c>
      <c r="CA31" s="517">
        <v>2.1900000000000004</v>
      </c>
      <c r="CB31" s="481">
        <v>2.19</v>
      </c>
      <c r="CC31" s="517">
        <v>2.02</v>
      </c>
      <c r="CD31" s="481">
        <v>2.02</v>
      </c>
      <c r="CE31" s="349">
        <f>+BG31+BI31+BK31+BM31+BO31+BQ31+BS31+BU31+BW31+BY31+CA31+CC31</f>
        <v>24</v>
      </c>
      <c r="CF31" s="349">
        <f t="shared" si="5"/>
        <v>24</v>
      </c>
      <c r="CG31" s="349">
        <f t="shared" si="6"/>
        <v>24</v>
      </c>
      <c r="CH31" s="349">
        <f>BG31+BI31+BK31+BM31+BO31+BQ31+BS31+BU31+BW31+BY31+CA31+CC31</f>
        <v>24</v>
      </c>
      <c r="CI31" s="349">
        <f>BH31+BJ31+BL31+BN31+BP31+BR31+BT31+BV31+BX31+BZ31+CB31+CD31</f>
        <v>24</v>
      </c>
      <c r="CJ31" s="506">
        <v>25</v>
      </c>
      <c r="CK31" s="349">
        <v>1.08</v>
      </c>
      <c r="CL31" s="349">
        <v>1.08</v>
      </c>
      <c r="CM31" s="349">
        <v>1.35</v>
      </c>
      <c r="CN31" s="349">
        <v>1.35</v>
      </c>
      <c r="CO31" s="349">
        <v>1.63</v>
      </c>
      <c r="CP31" s="349">
        <v>1.63</v>
      </c>
      <c r="CQ31" s="349">
        <v>2.95</v>
      </c>
      <c r="CR31" s="349">
        <v>2.95</v>
      </c>
      <c r="CS31" s="349">
        <v>1.86</v>
      </c>
      <c r="CT31" s="398">
        <v>1.86</v>
      </c>
      <c r="CU31" s="349">
        <v>1.37</v>
      </c>
      <c r="CV31" s="398">
        <v>1.37</v>
      </c>
      <c r="CW31" s="349">
        <v>1.86</v>
      </c>
      <c r="CX31" s="349"/>
      <c r="CY31" s="349">
        <v>2.74</v>
      </c>
      <c r="CZ31" s="349"/>
      <c r="DA31" s="349">
        <v>2.54</v>
      </c>
      <c r="DB31" s="349"/>
      <c r="DC31" s="349">
        <v>3.26</v>
      </c>
      <c r="DD31" s="349"/>
      <c r="DE31" s="349">
        <v>1.63</v>
      </c>
      <c r="DF31" s="349"/>
      <c r="DG31" s="349">
        <v>2.73</v>
      </c>
      <c r="DH31" s="349"/>
      <c r="DI31" s="481">
        <f>DG31+DE31+DC31+DA31+CW31+CU31+CS31+CQ31+CO31+CM31+CK31+CY31</f>
        <v>25</v>
      </c>
      <c r="DJ31" s="481">
        <f>CK31+CM31+CO31+CQ31+CS31+CU31</f>
        <v>10.240000000000002</v>
      </c>
      <c r="DK31" s="481">
        <f>CL31+CN31+CP31+CR31+CT31+CV31</f>
        <v>10.240000000000002</v>
      </c>
      <c r="DL31" s="481">
        <f>CK31+CM31+CO31+CQ31+CS31+CU31+CW31+CY31+DA31+DC31+DE31+DG31</f>
        <v>25</v>
      </c>
      <c r="DM31" s="481">
        <f>CL31+CN31+CP31+CR31+CT31+CV31+CX31+CZ31+DB31+DD31+DF31+DH31</f>
        <v>10.240000000000002</v>
      </c>
      <c r="DN31" s="506">
        <v>13</v>
      </c>
      <c r="DO31" s="510"/>
      <c r="DP31" s="510"/>
      <c r="DQ31" s="510"/>
      <c r="DR31" s="510"/>
      <c r="DS31" s="510"/>
      <c r="DT31" s="510"/>
      <c r="DU31" s="510"/>
      <c r="DV31" s="510"/>
      <c r="DW31" s="510"/>
      <c r="DX31" s="510"/>
      <c r="DY31" s="510"/>
      <c r="DZ31" s="510"/>
      <c r="EA31" s="510"/>
      <c r="EB31" s="510"/>
      <c r="EC31" s="510"/>
      <c r="ED31" s="510"/>
      <c r="EE31" s="510"/>
      <c r="EF31" s="510"/>
      <c r="EG31" s="510"/>
      <c r="EH31" s="510"/>
      <c r="EI31" s="510"/>
      <c r="EJ31" s="510"/>
      <c r="EK31" s="510"/>
      <c r="EL31" s="510"/>
      <c r="EM31" s="506">
        <f>EK31+EI31+EG31+EE31+EA31+DY31+DW31+DU31+DS31+DQ31+DO31</f>
        <v>0</v>
      </c>
      <c r="EN31" s="506">
        <f>DO31+DQ31+DS31+DU31</f>
        <v>0</v>
      </c>
      <c r="EO31" s="506">
        <f>DP31+DR31+DT31+DV31</f>
        <v>0</v>
      </c>
      <c r="EP31" s="506">
        <f>EM31+CO31</f>
        <v>1.63</v>
      </c>
      <c r="EQ31" s="511">
        <f>EO31+CO31</f>
        <v>1.63</v>
      </c>
      <c r="ER31" s="343">
        <f t="shared" si="15"/>
        <v>1</v>
      </c>
      <c r="ES31" s="343">
        <f t="shared" si="21"/>
        <v>1</v>
      </c>
      <c r="ET31" s="343">
        <f t="shared" si="16"/>
        <v>0.40960000000000008</v>
      </c>
      <c r="EU31" s="343">
        <f t="shared" si="17"/>
        <v>0.98691255205234962</v>
      </c>
      <c r="EV31" s="343">
        <f t="shared" si="18"/>
        <v>0.70505737356566078</v>
      </c>
      <c r="EW31" s="581" t="s">
        <v>549</v>
      </c>
      <c r="EX31" s="580" t="s">
        <v>285</v>
      </c>
      <c r="EY31" s="580" t="s">
        <v>325</v>
      </c>
      <c r="EZ31" s="580" t="s">
        <v>399</v>
      </c>
      <c r="FA31" s="580" t="s">
        <v>455</v>
      </c>
      <c r="FB31" s="627"/>
    </row>
    <row r="32" spans="1:164" s="70" customFormat="1" ht="39.950000000000003" customHeight="1" x14ac:dyDescent="0.25">
      <c r="A32" s="600"/>
      <c r="B32" s="578"/>
      <c r="C32" s="603"/>
      <c r="D32" s="584"/>
      <c r="E32" s="587"/>
      <c r="F32" s="220" t="s">
        <v>3</v>
      </c>
      <c r="G32" s="228">
        <f>AA32+BE32+CI32+DL32+DN32</f>
        <v>2106906899</v>
      </c>
      <c r="H32" s="228">
        <v>275768000</v>
      </c>
      <c r="I32" s="286"/>
      <c r="J32" s="277"/>
      <c r="K32" s="228">
        <v>105470000</v>
      </c>
      <c r="L32" s="229">
        <v>105470000</v>
      </c>
      <c r="M32" s="228">
        <v>68004000</v>
      </c>
      <c r="N32" s="229">
        <v>68004000</v>
      </c>
      <c r="O32" s="286">
        <v>0</v>
      </c>
      <c r="P32" s="277">
        <v>0</v>
      </c>
      <c r="Q32" s="286">
        <v>0</v>
      </c>
      <c r="R32" s="277">
        <v>0</v>
      </c>
      <c r="S32" s="286">
        <v>0</v>
      </c>
      <c r="T32" s="218">
        <v>0</v>
      </c>
      <c r="U32" s="287">
        <v>82521000</v>
      </c>
      <c r="V32" s="287">
        <v>82521000</v>
      </c>
      <c r="W32" s="228">
        <f t="shared" si="0"/>
        <v>255995000</v>
      </c>
      <c r="X32" s="99">
        <f t="shared" si="1"/>
        <v>255995000</v>
      </c>
      <c r="Y32" s="228">
        <f t="shared" si="2"/>
        <v>255995000</v>
      </c>
      <c r="Z32" s="99">
        <f t="shared" si="7"/>
        <v>255995000</v>
      </c>
      <c r="AA32" s="228">
        <f t="shared" ref="AA32:AA36" si="79">V32+T32+R32+P32+N32+L32+J32</f>
        <v>255995000</v>
      </c>
      <c r="AB32" s="285">
        <v>375215000</v>
      </c>
      <c r="AC32" s="288">
        <v>0</v>
      </c>
      <c r="AD32" s="277">
        <v>0</v>
      </c>
      <c r="AE32" s="288">
        <v>0</v>
      </c>
      <c r="AF32" s="277">
        <v>0</v>
      </c>
      <c r="AG32" s="229">
        <v>62278000</v>
      </c>
      <c r="AH32" s="229">
        <v>62278000</v>
      </c>
      <c r="AI32" s="229">
        <v>181578000</v>
      </c>
      <c r="AJ32" s="229">
        <v>104174000</v>
      </c>
      <c r="AK32" s="229">
        <v>35208000</v>
      </c>
      <c r="AL32" s="229">
        <v>0</v>
      </c>
      <c r="AM32" s="277">
        <v>0</v>
      </c>
      <c r="AN32" s="277">
        <v>24890000</v>
      </c>
      <c r="AO32" s="277">
        <v>0</v>
      </c>
      <c r="AP32" s="277">
        <v>0</v>
      </c>
      <c r="AQ32" s="277">
        <v>0</v>
      </c>
      <c r="AR32" s="277">
        <v>15000000</v>
      </c>
      <c r="AS32" s="229">
        <f>54108500-7000000</f>
        <v>47108500</v>
      </c>
      <c r="AT32" s="277">
        <v>0</v>
      </c>
      <c r="AU32" s="277">
        <v>0</v>
      </c>
      <c r="AV32" s="229">
        <v>31500233</v>
      </c>
      <c r="AW32" s="229">
        <v>28936000</v>
      </c>
      <c r="AX32" s="277">
        <v>22733000</v>
      </c>
      <c r="AY32" s="277">
        <v>-71727267</v>
      </c>
      <c r="AZ32" s="277">
        <v>7441000</v>
      </c>
      <c r="BA32" s="217">
        <f>AY32+AW32+AU32+AS32+AO32+AM32+AK32+AI32+AG32+AE32+AQ32+AC32</f>
        <v>283381233</v>
      </c>
      <c r="BB32" s="217">
        <f t="shared" si="9"/>
        <v>283381233</v>
      </c>
      <c r="BC32" s="217">
        <f t="shared" si="3"/>
        <v>268016233</v>
      </c>
      <c r="BD32" s="217">
        <f>AY32+AW32+AU32+AS32+AO32+AM32+AK32+AI32+AG32+AE32+AQ32+AC32</f>
        <v>283381233</v>
      </c>
      <c r="BE32" s="217">
        <f t="shared" si="4"/>
        <v>268016233</v>
      </c>
      <c r="BF32" s="229">
        <v>563700740</v>
      </c>
      <c r="BG32" s="99">
        <v>388296000</v>
      </c>
      <c r="BH32" s="99">
        <v>388296000</v>
      </c>
      <c r="BI32" s="99">
        <v>0</v>
      </c>
      <c r="BJ32" s="99">
        <v>0</v>
      </c>
      <c r="BK32" s="99">
        <v>50000000</v>
      </c>
      <c r="BL32" s="99">
        <v>0</v>
      </c>
      <c r="BM32" s="99"/>
      <c r="BN32" s="99">
        <v>0</v>
      </c>
      <c r="BO32" s="99"/>
      <c r="BP32" s="99">
        <v>0</v>
      </c>
      <c r="BQ32" s="99">
        <f>132444000-7039260</f>
        <v>125404740</v>
      </c>
      <c r="BR32" s="99">
        <v>50000000</v>
      </c>
      <c r="BS32" s="99"/>
      <c r="BT32" s="99">
        <v>-11000000</v>
      </c>
      <c r="BU32" s="99"/>
      <c r="BV32" s="99">
        <v>-23023000</v>
      </c>
      <c r="BW32" s="99"/>
      <c r="BX32" s="99">
        <v>88484666</v>
      </c>
      <c r="BY32" s="99"/>
      <c r="BZ32" s="99">
        <v>24541000</v>
      </c>
      <c r="CA32" s="99"/>
      <c r="CB32" s="99">
        <v>2702000</v>
      </c>
      <c r="CC32" s="99">
        <v>-43700074</v>
      </c>
      <c r="CD32" s="99">
        <v>0</v>
      </c>
      <c r="CE32" s="230">
        <f t="shared" ref="CE32:CE36" si="80">+BG32+BI32+BK32+BM32+BO32+BQ32+BS32+BU32+BW32+BY32+CA32+CC32</f>
        <v>520000666</v>
      </c>
      <c r="CF32" s="230">
        <f t="shared" si="5"/>
        <v>520000666</v>
      </c>
      <c r="CG32" s="230">
        <f t="shared" si="6"/>
        <v>520000666</v>
      </c>
      <c r="CH32" s="230">
        <f t="shared" ref="CH32:CI36" si="81">BG32+BI32+BK32+BM32+BO32+BQ32+BS32+BU32+BW32+BY32+CA32+CC32</f>
        <v>520000666</v>
      </c>
      <c r="CI32" s="230">
        <f t="shared" si="81"/>
        <v>520000666</v>
      </c>
      <c r="CJ32" s="273">
        <v>583907000</v>
      </c>
      <c r="CK32" s="277">
        <v>244431000</v>
      </c>
      <c r="CL32" s="277">
        <v>244431000</v>
      </c>
      <c r="CM32" s="277">
        <v>236270000</v>
      </c>
      <c r="CN32" s="277">
        <v>146310000</v>
      </c>
      <c r="CO32" s="277">
        <v>0</v>
      </c>
      <c r="CP32" s="277">
        <v>24549000</v>
      </c>
      <c r="CQ32" s="277">
        <v>0</v>
      </c>
      <c r="CR32" s="229">
        <v>0</v>
      </c>
      <c r="CS32" s="277">
        <v>50000000</v>
      </c>
      <c r="CT32" s="390">
        <v>0</v>
      </c>
      <c r="CU32" s="277">
        <v>0</v>
      </c>
      <c r="CV32" s="448">
        <v>0</v>
      </c>
      <c r="CW32" s="277">
        <v>0</v>
      </c>
      <c r="CX32" s="227"/>
      <c r="CY32" s="277">
        <v>0</v>
      </c>
      <c r="CZ32" s="227"/>
      <c r="DA32" s="277">
        <v>0</v>
      </c>
      <c r="DB32" s="227"/>
      <c r="DC32" s="277">
        <v>0</v>
      </c>
      <c r="DD32" s="227"/>
      <c r="DE32" s="277">
        <v>53206000</v>
      </c>
      <c r="DF32" s="227"/>
      <c r="DG32" s="277">
        <v>0</v>
      </c>
      <c r="DH32" s="227"/>
      <c r="DI32" s="229">
        <f>DG32+DE32+DC32+DA32+CY32+CW32+CU32+CS32+CQ32+CO32+CM32+CK32</f>
        <v>583907000</v>
      </c>
      <c r="DJ32" s="229">
        <f t="shared" ref="DJ32:DJ35" si="82">CK32+CM32+CO32+CQ32+CS32+CU32</f>
        <v>530701000</v>
      </c>
      <c r="DK32" s="229">
        <f t="shared" ref="DK32:DK35" si="83">CL32+CN32+CP32+CR32+CT32+CV32</f>
        <v>415290000</v>
      </c>
      <c r="DL32" s="229">
        <f t="shared" ref="DL32:DL33" si="84">CK32+CM32+CO32+CQ32+CS32+CU32+CW32+CY32+DA32+DC32+DE32+DG32</f>
        <v>583907000</v>
      </c>
      <c r="DM32" s="229">
        <f t="shared" ref="DM32:DM36" si="85">CL32+CN32+CP32+CR32+CT32+CV32+CX32+CZ32+DB32+DD32+DF32+DH32</f>
        <v>415290000</v>
      </c>
      <c r="DN32" s="229">
        <v>478988000</v>
      </c>
      <c r="DO32" s="278"/>
      <c r="DP32" s="278"/>
      <c r="DQ32" s="278"/>
      <c r="DR32" s="278"/>
      <c r="DS32" s="278"/>
      <c r="DT32" s="278"/>
      <c r="DU32" s="278"/>
      <c r="DV32" s="278"/>
      <c r="DW32" s="278"/>
      <c r="DX32" s="278"/>
      <c r="DY32" s="278"/>
      <c r="DZ32" s="278"/>
      <c r="EA32" s="278"/>
      <c r="EB32" s="278"/>
      <c r="EC32" s="278"/>
      <c r="ED32" s="278"/>
      <c r="EE32" s="278"/>
      <c r="EF32" s="278"/>
      <c r="EG32" s="278"/>
      <c r="EH32" s="278"/>
      <c r="EI32" s="278"/>
      <c r="EJ32" s="278"/>
      <c r="EK32" s="278"/>
      <c r="EL32" s="278"/>
      <c r="EM32" s="492">
        <f>EK32+EI32+EG32+EE32+EC32+EA32+DY32+DW32+DU32+DS32+DQ32+DO32</f>
        <v>0</v>
      </c>
      <c r="EN32" s="99">
        <f>DO32+DQ32+DS32+DU32</f>
        <v>0</v>
      </c>
      <c r="EO32" s="99">
        <f>DP32+DR32+DT32+DV32</f>
        <v>0</v>
      </c>
      <c r="EP32" s="99">
        <f>DO32+DQ32+DS32+DU32+DW32+DY32+EA32+EC32+EE32+EI32+EK32</f>
        <v>0</v>
      </c>
      <c r="EQ32" s="229">
        <f>DP32+DR32+DT32+DV32</f>
        <v>0</v>
      </c>
      <c r="ER32" s="274">
        <f t="shared" si="15"/>
        <v>0</v>
      </c>
      <c r="ES32" s="274">
        <f t="shared" si="21"/>
        <v>0.78253102971352984</v>
      </c>
      <c r="ET32" s="274">
        <f t="shared" si="16"/>
        <v>0.71122627404706573</v>
      </c>
      <c r="EU32" s="274">
        <f t="shared" si="17"/>
        <v>0.91775497283356677</v>
      </c>
      <c r="EV32" s="274">
        <f t="shared" si="18"/>
        <v>0.69262761429687647</v>
      </c>
      <c r="EW32" s="581"/>
      <c r="EX32" s="580"/>
      <c r="EY32" s="580"/>
      <c r="EZ32" s="580"/>
      <c r="FA32" s="580"/>
      <c r="FB32" s="627"/>
    </row>
    <row r="33" spans="1:158" s="70" customFormat="1" ht="39.950000000000003" customHeight="1" x14ac:dyDescent="0.25">
      <c r="A33" s="600"/>
      <c r="B33" s="578"/>
      <c r="C33" s="603"/>
      <c r="D33" s="584"/>
      <c r="E33" s="587"/>
      <c r="F33" s="221" t="s">
        <v>228</v>
      </c>
      <c r="G33" s="485"/>
      <c r="H33" s="286"/>
      <c r="I33" s="286"/>
      <c r="J33" s="277"/>
      <c r="K33" s="286"/>
      <c r="L33" s="277"/>
      <c r="M33" s="286"/>
      <c r="N33" s="277"/>
      <c r="O33" s="286"/>
      <c r="P33" s="277"/>
      <c r="Q33" s="286"/>
      <c r="R33" s="277"/>
      <c r="S33" s="286"/>
      <c r="T33" s="218"/>
      <c r="U33" s="287">
        <f>166746093-2584</f>
        <v>166743509</v>
      </c>
      <c r="V33" s="287">
        <f>166746093-2584</f>
        <v>166743509</v>
      </c>
      <c r="W33" s="228">
        <f t="shared" si="0"/>
        <v>166743509</v>
      </c>
      <c r="X33" s="99">
        <f t="shared" si="1"/>
        <v>166743509</v>
      </c>
      <c r="Y33" s="228">
        <f t="shared" si="2"/>
        <v>166743509</v>
      </c>
      <c r="Z33" s="99">
        <f t="shared" si="7"/>
        <v>166743509</v>
      </c>
      <c r="AA33" s="228">
        <f t="shared" si="79"/>
        <v>166743509</v>
      </c>
      <c r="AB33" s="285">
        <f>AB32</f>
        <v>375215000</v>
      </c>
      <c r="AC33" s="288">
        <v>0</v>
      </c>
      <c r="AD33" s="277">
        <v>0</v>
      </c>
      <c r="AE33" s="288">
        <v>0</v>
      </c>
      <c r="AF33" s="277">
        <v>0</v>
      </c>
      <c r="AG33" s="277">
        <v>0</v>
      </c>
      <c r="AH33" s="277">
        <v>0</v>
      </c>
      <c r="AI33" s="229">
        <v>6718534</v>
      </c>
      <c r="AJ33" s="229">
        <v>6470500</v>
      </c>
      <c r="AK33" s="229">
        <v>18829667</v>
      </c>
      <c r="AL33" s="229">
        <v>16122167</v>
      </c>
      <c r="AM33" s="229">
        <v>22592667</v>
      </c>
      <c r="AN33" s="229">
        <v>14882000</v>
      </c>
      <c r="AO33" s="229">
        <v>2232300</v>
      </c>
      <c r="AP33" s="229">
        <v>22323000</v>
      </c>
      <c r="AQ33" s="229">
        <v>27301000</v>
      </c>
      <c r="AR33" s="229">
        <v>27301000</v>
      </c>
      <c r="AS33" s="229">
        <v>18705000</v>
      </c>
      <c r="AT33" s="229">
        <v>27301000</v>
      </c>
      <c r="AU33" s="229">
        <v>18705000</v>
      </c>
      <c r="AV33" s="229">
        <v>27301000</v>
      </c>
      <c r="AW33" s="229">
        <v>33705000</v>
      </c>
      <c r="AX33" s="229">
        <v>34742000</v>
      </c>
      <c r="AY33" s="229">
        <v>26146000</v>
      </c>
      <c r="AZ33" s="229">
        <v>57372211</v>
      </c>
      <c r="BA33" s="217">
        <f t="shared" ref="BA33:BA36" si="86">AY33+AW33+AU33+AS33+AO33+AM33+AK33+AI33+AG33+AE33+AQ33+AC33</f>
        <v>174935168</v>
      </c>
      <c r="BB33" s="217">
        <f t="shared" si="9"/>
        <v>174935168</v>
      </c>
      <c r="BC33" s="217">
        <f t="shared" si="3"/>
        <v>233814878</v>
      </c>
      <c r="BD33" s="217">
        <f t="shared" ref="BD33:BD36" si="87">AY33+AW33+AU33+AS33+AO33+AM33+AK33+AI33+AG33+AE33+AQ33+AC33</f>
        <v>174935168</v>
      </c>
      <c r="BE33" s="217">
        <f t="shared" si="4"/>
        <v>233814878</v>
      </c>
      <c r="BF33" s="231">
        <f>BG33+BI33+BK33+BM33+BO33+BQ33+BS33+BU33+BW33+BY33+CA33+CC33</f>
        <v>550565000</v>
      </c>
      <c r="BG33" s="99">
        <v>0</v>
      </c>
      <c r="BH33" s="99"/>
      <c r="BI33" s="99">
        <v>24268500</v>
      </c>
      <c r="BJ33" s="99">
        <v>5963000</v>
      </c>
      <c r="BK33" s="99">
        <v>48537000</v>
      </c>
      <c r="BL33" s="99">
        <v>47019000</v>
      </c>
      <c r="BM33" s="99">
        <v>48537000</v>
      </c>
      <c r="BN33" s="99">
        <v>58687000</v>
      </c>
      <c r="BO33" s="99">
        <v>48537000</v>
      </c>
      <c r="BP33" s="99">
        <v>56127000</v>
      </c>
      <c r="BQ33" s="99">
        <v>48537000</v>
      </c>
      <c r="BR33" s="99">
        <v>48537000</v>
      </c>
      <c r="BS33" s="99">
        <v>61694500</v>
      </c>
      <c r="BT33" s="99">
        <v>47019000</v>
      </c>
      <c r="BU33" s="99">
        <v>74852000</v>
      </c>
      <c r="BV33" s="99">
        <v>40947000</v>
      </c>
      <c r="BW33" s="99">
        <v>74852000</v>
      </c>
      <c r="BX33" s="99">
        <v>18129000</v>
      </c>
      <c r="BY33" s="99">
        <v>74852000</v>
      </c>
      <c r="BZ33" s="99">
        <v>35869000</v>
      </c>
      <c r="CA33" s="99">
        <v>19236000</v>
      </c>
      <c r="CB33" s="99">
        <v>81529500</v>
      </c>
      <c r="CC33" s="99">
        <v>26662000</v>
      </c>
      <c r="CD33" s="99">
        <v>57580000</v>
      </c>
      <c r="CE33" s="230">
        <f t="shared" si="80"/>
        <v>550565000</v>
      </c>
      <c r="CF33" s="230">
        <f t="shared" si="5"/>
        <v>550565000</v>
      </c>
      <c r="CG33" s="230">
        <f t="shared" si="6"/>
        <v>497406500</v>
      </c>
      <c r="CH33" s="230">
        <f t="shared" ref="CH33:CH36" si="88">BG33+BI33+BK33+BM33+BO33+BQ33+BS33+BU33+BW33+BY33+CA33+CC33</f>
        <v>550565000</v>
      </c>
      <c r="CI33" s="230">
        <f t="shared" si="81"/>
        <v>497406500</v>
      </c>
      <c r="CJ33" s="273">
        <v>583907000</v>
      </c>
      <c r="CK33" s="277">
        <v>0</v>
      </c>
      <c r="CL33" s="277">
        <v>0</v>
      </c>
      <c r="CM33" s="277">
        <v>13631100</v>
      </c>
      <c r="CN33" s="277">
        <v>2730800</v>
      </c>
      <c r="CO33" s="277">
        <v>31805899.999999996</v>
      </c>
      <c r="CP33" s="502">
        <v>30661067</v>
      </c>
      <c r="CQ33" s="277">
        <v>45437000</v>
      </c>
      <c r="CR33" s="229">
        <v>37904100</v>
      </c>
      <c r="CS33" s="277">
        <v>45437000</v>
      </c>
      <c r="CT33" s="390">
        <v>29050200</v>
      </c>
      <c r="CU33" s="277">
        <v>45437000</v>
      </c>
      <c r="CV33" s="390">
        <v>42114800</v>
      </c>
      <c r="CW33" s="277">
        <v>45437000</v>
      </c>
      <c r="CX33" s="487"/>
      <c r="CY33" s="277">
        <v>45437000</v>
      </c>
      <c r="CZ33" s="487"/>
      <c r="DA33" s="277">
        <v>45437000</v>
      </c>
      <c r="DB33" s="487"/>
      <c r="DC33" s="277">
        <v>45437000</v>
      </c>
      <c r="DD33" s="487"/>
      <c r="DE33" s="277">
        <v>45437000</v>
      </c>
      <c r="DF33" s="487"/>
      <c r="DG33" s="502">
        <v>174974000</v>
      </c>
      <c r="DH33" s="487"/>
      <c r="DI33" s="229">
        <f>DG33+DE33+DC33+DA33+CY33+CW33+CU33+CS33+CQ33+CO33+CM33+CK33</f>
        <v>583907000</v>
      </c>
      <c r="DJ33" s="229">
        <f t="shared" si="82"/>
        <v>181748000</v>
      </c>
      <c r="DK33" s="229">
        <f t="shared" si="83"/>
        <v>142460967</v>
      </c>
      <c r="DL33" s="229">
        <f t="shared" si="84"/>
        <v>583907000</v>
      </c>
      <c r="DM33" s="229">
        <f t="shared" si="85"/>
        <v>142460967</v>
      </c>
      <c r="DN33" s="229"/>
      <c r="DO33" s="278"/>
      <c r="DP33" s="278"/>
      <c r="DQ33" s="278"/>
      <c r="DR33" s="278"/>
      <c r="DS33" s="278"/>
      <c r="DT33" s="278"/>
      <c r="DU33" s="278"/>
      <c r="DV33" s="278"/>
      <c r="DW33" s="278"/>
      <c r="DX33" s="278"/>
      <c r="DY33" s="278"/>
      <c r="DZ33" s="278"/>
      <c r="EA33" s="278"/>
      <c r="EB33" s="278"/>
      <c r="EC33" s="278"/>
      <c r="ED33" s="278"/>
      <c r="EE33" s="278"/>
      <c r="EF33" s="278"/>
      <c r="EG33" s="278"/>
      <c r="EH33" s="278"/>
      <c r="EI33" s="278"/>
      <c r="EJ33" s="278"/>
      <c r="EK33" s="278"/>
      <c r="EL33" s="278"/>
      <c r="EM33" s="486">
        <f>EI33+EG33+EE33+EC33+EA33+DY33+DW33+DU33+DS33+DQ33+DO33+EK33</f>
        <v>0</v>
      </c>
      <c r="EN33" s="99">
        <f>+DO33+DQ33+DS33+DU33</f>
        <v>0</v>
      </c>
      <c r="EO33" s="99">
        <f>DP33+DR33+DT33+DV33</f>
        <v>0</v>
      </c>
      <c r="EP33" s="99">
        <f>DQ33+DS33+DU33+DW33+DY33+EA33+EC33+EE33+EG33+EI33+EK33</f>
        <v>0</v>
      </c>
      <c r="EQ33" s="229">
        <f>DP33+DR33+DT33+DV33</f>
        <v>0</v>
      </c>
      <c r="ER33" s="274">
        <f t="shared" si="15"/>
        <v>0.92688337698351564</v>
      </c>
      <c r="ES33" s="274">
        <f t="shared" si="21"/>
        <v>0.78383787992164977</v>
      </c>
      <c r="ET33" s="274">
        <f t="shared" si="16"/>
        <v>0.24397886478497433</v>
      </c>
      <c r="EU33" s="274">
        <f t="shared" si="17"/>
        <v>0.96874666376022578</v>
      </c>
      <c r="EV33" s="274">
        <f>IFERROR((AA33+BE33+CI33+DM33)/G33,0)</f>
        <v>0</v>
      </c>
      <c r="EW33" s="581"/>
      <c r="EX33" s="580"/>
      <c r="EY33" s="580"/>
      <c r="EZ33" s="580"/>
      <c r="FA33" s="580"/>
      <c r="FB33" s="627"/>
    </row>
    <row r="34" spans="1:158" s="3" customFormat="1" ht="39.950000000000003" customHeight="1" x14ac:dyDescent="0.25">
      <c r="A34" s="600"/>
      <c r="B34" s="578"/>
      <c r="C34" s="603"/>
      <c r="D34" s="584"/>
      <c r="E34" s="587"/>
      <c r="F34" s="222" t="s">
        <v>42</v>
      </c>
      <c r="G34" s="485">
        <f t="shared" ref="G34" si="89">AA34+BE34+CI34+DL34+DN34</f>
        <v>1.88</v>
      </c>
      <c r="H34" s="289"/>
      <c r="I34" s="289"/>
      <c r="J34" s="289"/>
      <c r="K34" s="289"/>
      <c r="L34" s="289"/>
      <c r="M34" s="289"/>
      <c r="N34" s="289"/>
      <c r="O34" s="289"/>
      <c r="P34" s="289"/>
      <c r="Q34" s="289"/>
      <c r="R34" s="289"/>
      <c r="S34" s="275"/>
      <c r="T34" s="487"/>
      <c r="U34" s="289"/>
      <c r="V34" s="487"/>
      <c r="W34" s="482">
        <f t="shared" si="0"/>
        <v>0</v>
      </c>
      <c r="X34" s="100">
        <f t="shared" si="1"/>
        <v>0</v>
      </c>
      <c r="Y34" s="482">
        <f t="shared" si="2"/>
        <v>0</v>
      </c>
      <c r="Z34" s="100">
        <f t="shared" si="7"/>
        <v>0</v>
      </c>
      <c r="AA34" s="482">
        <f t="shared" si="79"/>
        <v>0</v>
      </c>
      <c r="AB34" s="486">
        <v>1</v>
      </c>
      <c r="AC34" s="487">
        <v>1</v>
      </c>
      <c r="AD34" s="289">
        <v>1</v>
      </c>
      <c r="AE34" s="487">
        <v>0</v>
      </c>
      <c r="AF34" s="289">
        <v>0</v>
      </c>
      <c r="AG34" s="289">
        <v>0</v>
      </c>
      <c r="AH34" s="289">
        <v>0</v>
      </c>
      <c r="AI34" s="289">
        <v>0</v>
      </c>
      <c r="AJ34" s="289">
        <v>0</v>
      </c>
      <c r="AK34" s="289">
        <v>0</v>
      </c>
      <c r="AL34" s="289">
        <v>0</v>
      </c>
      <c r="AM34" s="289">
        <v>0</v>
      </c>
      <c r="AN34" s="289">
        <v>0</v>
      </c>
      <c r="AO34" s="289">
        <v>0</v>
      </c>
      <c r="AP34" s="289">
        <v>0</v>
      </c>
      <c r="AQ34" s="289">
        <v>0</v>
      </c>
      <c r="AR34" s="289">
        <v>0</v>
      </c>
      <c r="AS34" s="289">
        <v>0</v>
      </c>
      <c r="AT34" s="289">
        <v>0</v>
      </c>
      <c r="AU34" s="289">
        <v>0</v>
      </c>
      <c r="AV34" s="289">
        <v>0</v>
      </c>
      <c r="AW34" s="289">
        <v>0</v>
      </c>
      <c r="AX34" s="289">
        <v>0</v>
      </c>
      <c r="AY34" s="289">
        <v>0</v>
      </c>
      <c r="AZ34" s="289">
        <v>0</v>
      </c>
      <c r="BA34" s="232">
        <f t="shared" si="86"/>
        <v>1</v>
      </c>
      <c r="BB34" s="233">
        <f t="shared" si="9"/>
        <v>1</v>
      </c>
      <c r="BC34" s="233">
        <f t="shared" si="3"/>
        <v>1</v>
      </c>
      <c r="BD34" s="233">
        <f t="shared" si="87"/>
        <v>1</v>
      </c>
      <c r="BE34" s="233">
        <f t="shared" si="4"/>
        <v>1</v>
      </c>
      <c r="BF34" s="519">
        <f>BA31-BE31</f>
        <v>0.88000000000000256</v>
      </c>
      <c r="BG34" s="520">
        <v>0.25</v>
      </c>
      <c r="BH34" s="521">
        <v>0.25</v>
      </c>
      <c r="BI34" s="487">
        <v>0.63</v>
      </c>
      <c r="BJ34" s="521">
        <v>0.63</v>
      </c>
      <c r="BK34" s="487"/>
      <c r="BL34" s="482">
        <v>0</v>
      </c>
      <c r="BM34" s="487"/>
      <c r="BN34" s="482">
        <v>0</v>
      </c>
      <c r="BO34" s="487"/>
      <c r="BP34" s="482">
        <v>0</v>
      </c>
      <c r="BQ34" s="487">
        <v>0</v>
      </c>
      <c r="BR34" s="482">
        <v>0</v>
      </c>
      <c r="BS34" s="487"/>
      <c r="BT34" s="482">
        <v>0</v>
      </c>
      <c r="BU34" s="487"/>
      <c r="BV34" s="482">
        <v>0</v>
      </c>
      <c r="BW34" s="487"/>
      <c r="BX34" s="482"/>
      <c r="BY34" s="487"/>
      <c r="BZ34" s="482">
        <v>0</v>
      </c>
      <c r="CA34" s="487"/>
      <c r="CB34" s="482">
        <v>0</v>
      </c>
      <c r="CC34" s="497"/>
      <c r="CD34" s="482">
        <v>0</v>
      </c>
      <c r="CE34" s="227">
        <f t="shared" si="80"/>
        <v>0.88</v>
      </c>
      <c r="CF34" s="227">
        <f t="shared" si="5"/>
        <v>0.88</v>
      </c>
      <c r="CG34" s="227">
        <f t="shared" si="6"/>
        <v>0.88</v>
      </c>
      <c r="CH34" s="227">
        <f t="shared" si="88"/>
        <v>0.88</v>
      </c>
      <c r="CI34" s="227">
        <f t="shared" si="81"/>
        <v>0.88</v>
      </c>
      <c r="CJ34" s="227">
        <v>0</v>
      </c>
      <c r="CK34" s="227">
        <v>0</v>
      </c>
      <c r="CL34" s="227">
        <v>0</v>
      </c>
      <c r="CM34" s="227">
        <v>0</v>
      </c>
      <c r="CN34" s="521">
        <v>0</v>
      </c>
      <c r="CO34" s="227">
        <v>0</v>
      </c>
      <c r="CP34" s="227">
        <v>0</v>
      </c>
      <c r="CQ34" s="227">
        <v>0</v>
      </c>
      <c r="CR34" s="487">
        <v>0</v>
      </c>
      <c r="CS34" s="227">
        <v>0</v>
      </c>
      <c r="CT34" s="437">
        <v>0</v>
      </c>
      <c r="CU34" s="227">
        <v>0</v>
      </c>
      <c r="CV34" s="499">
        <v>0</v>
      </c>
      <c r="CW34" s="227">
        <v>0</v>
      </c>
      <c r="CX34" s="487"/>
      <c r="CY34" s="227">
        <v>0</v>
      </c>
      <c r="CZ34" s="487"/>
      <c r="DA34" s="227">
        <v>0</v>
      </c>
      <c r="DB34" s="487"/>
      <c r="DC34" s="227">
        <v>0</v>
      </c>
      <c r="DD34" s="487"/>
      <c r="DE34" s="227">
        <v>0</v>
      </c>
      <c r="DF34" s="487"/>
      <c r="DG34" s="227">
        <v>0</v>
      </c>
      <c r="DH34" s="497"/>
      <c r="DI34" s="486">
        <f>DE34+DC34+DA34+CY34+CW34+CU34+CS34+CQ34+CO34+CM34+CK34+DG34</f>
        <v>0</v>
      </c>
      <c r="DJ34" s="480">
        <f t="shared" si="82"/>
        <v>0</v>
      </c>
      <c r="DK34" s="480">
        <f t="shared" si="83"/>
        <v>0</v>
      </c>
      <c r="DL34" s="482">
        <f t="shared" ref="DL34:DL36" si="90">CK34+CM34+CO34+CQ34+CS34+CU34+CW34+CY34+DA34+DC34+DE34+DG34</f>
        <v>0</v>
      </c>
      <c r="DM34" s="482">
        <f t="shared" si="85"/>
        <v>0</v>
      </c>
      <c r="DN34" s="512"/>
      <c r="DO34" s="500"/>
      <c r="DP34" s="500"/>
      <c r="DQ34" s="500"/>
      <c r="DR34" s="500"/>
      <c r="DS34" s="500"/>
      <c r="DT34" s="500"/>
      <c r="DU34" s="500"/>
      <c r="DV34" s="500"/>
      <c r="DW34" s="500"/>
      <c r="DX34" s="500"/>
      <c r="DY34" s="500"/>
      <c r="DZ34" s="500"/>
      <c r="EA34" s="500"/>
      <c r="EB34" s="500"/>
      <c r="EC34" s="500"/>
      <c r="ED34" s="500"/>
      <c r="EE34" s="500"/>
      <c r="EF34" s="500"/>
      <c r="EG34" s="501"/>
      <c r="EH34" s="500"/>
      <c r="EI34" s="501"/>
      <c r="EJ34" s="500"/>
      <c r="EK34" s="501"/>
      <c r="EL34" s="500"/>
      <c r="EM34" s="482"/>
      <c r="EN34" s="100">
        <f>DO34+DQ34+DS34+DU34</f>
        <v>0</v>
      </c>
      <c r="EO34" s="100">
        <f>DP34+DR34+DT34+DV34</f>
        <v>0</v>
      </c>
      <c r="EP34" s="100">
        <f>DQ34+DS34+DU34+DW34+DY34+EA34+EC34+EE34+EG34+EI34+EK34</f>
        <v>0</v>
      </c>
      <c r="EQ34" s="482">
        <v>0</v>
      </c>
      <c r="ER34" s="274">
        <f t="shared" si="15"/>
        <v>0</v>
      </c>
      <c r="ES34" s="274">
        <f>IFERROR(DK34/DJ34,0)</f>
        <v>0</v>
      </c>
      <c r="ET34" s="274">
        <f>IFERROR(DM34/DL34,0)</f>
        <v>0</v>
      </c>
      <c r="EU34" s="274">
        <f t="shared" si="17"/>
        <v>1</v>
      </c>
      <c r="EV34" s="274">
        <f t="shared" si="18"/>
        <v>1</v>
      </c>
      <c r="EW34" s="581"/>
      <c r="EX34" s="580"/>
      <c r="EY34" s="580"/>
      <c r="EZ34" s="580"/>
      <c r="FA34" s="580"/>
      <c r="FB34" s="627"/>
    </row>
    <row r="35" spans="1:158" s="70" customFormat="1" ht="39.950000000000003" customHeight="1" x14ac:dyDescent="0.25">
      <c r="A35" s="600"/>
      <c r="B35" s="578"/>
      <c r="C35" s="603"/>
      <c r="D35" s="584"/>
      <c r="E35" s="587"/>
      <c r="F35" s="222" t="s">
        <v>4</v>
      </c>
      <c r="G35" s="228">
        <f>AA35+BE35+CI35+DL35+DN35</f>
        <v>146039585</v>
      </c>
      <c r="H35" s="277"/>
      <c r="I35" s="277"/>
      <c r="J35" s="277"/>
      <c r="K35" s="277"/>
      <c r="L35" s="277"/>
      <c r="M35" s="277"/>
      <c r="N35" s="277"/>
      <c r="O35" s="277"/>
      <c r="P35" s="277"/>
      <c r="Q35" s="277"/>
      <c r="R35" s="277"/>
      <c r="S35" s="286"/>
      <c r="T35" s="502"/>
      <c r="U35" s="277"/>
      <c r="V35" s="277"/>
      <c r="W35" s="228">
        <f t="shared" si="0"/>
        <v>0</v>
      </c>
      <c r="X35" s="100">
        <f t="shared" si="1"/>
        <v>0</v>
      </c>
      <c r="Y35" s="228">
        <f t="shared" si="2"/>
        <v>0</v>
      </c>
      <c r="Z35" s="100">
        <f t="shared" si="7"/>
        <v>0</v>
      </c>
      <c r="AA35" s="228">
        <f t="shared" si="79"/>
        <v>0</v>
      </c>
      <c r="AB35" s="503">
        <f>AA32-AA33</f>
        <v>89251491</v>
      </c>
      <c r="AC35" s="503">
        <v>13928886</v>
      </c>
      <c r="AD35" s="229">
        <v>13928886</v>
      </c>
      <c r="AE35" s="229">
        <v>28117717</v>
      </c>
      <c r="AF35" s="229">
        <v>28117717</v>
      </c>
      <c r="AG35" s="229">
        <v>27834767</v>
      </c>
      <c r="AH35" s="229">
        <v>27834767</v>
      </c>
      <c r="AI35" s="229">
        <v>11910334</v>
      </c>
      <c r="AJ35" s="229">
        <v>11910334</v>
      </c>
      <c r="AK35" s="277">
        <v>7454700</v>
      </c>
      <c r="AL35" s="229">
        <v>7454700</v>
      </c>
      <c r="AM35" s="277">
        <v>0</v>
      </c>
      <c r="AN35" s="277">
        <v>0</v>
      </c>
      <c r="AO35" s="229">
        <v>0</v>
      </c>
      <c r="AP35" s="277">
        <v>0</v>
      </c>
      <c r="AQ35" s="277">
        <v>0</v>
      </c>
      <c r="AR35" s="277">
        <v>0</v>
      </c>
      <c r="AS35" s="277">
        <v>0</v>
      </c>
      <c r="AT35" s="277">
        <v>0</v>
      </c>
      <c r="AU35" s="277">
        <v>0</v>
      </c>
      <c r="AV35" s="277">
        <v>0</v>
      </c>
      <c r="AW35" s="277">
        <v>0</v>
      </c>
      <c r="AX35" s="277">
        <v>0</v>
      </c>
      <c r="AY35" s="277">
        <v>0</v>
      </c>
      <c r="AZ35" s="277">
        <v>0</v>
      </c>
      <c r="BA35" s="217">
        <f t="shared" si="86"/>
        <v>89246404</v>
      </c>
      <c r="BB35" s="217">
        <f t="shared" si="9"/>
        <v>89246404</v>
      </c>
      <c r="BC35" s="217">
        <f t="shared" si="3"/>
        <v>89246404</v>
      </c>
      <c r="BD35" s="217">
        <f t="shared" si="87"/>
        <v>89246404</v>
      </c>
      <c r="BE35" s="217">
        <f t="shared" si="4"/>
        <v>89246404</v>
      </c>
      <c r="BF35" s="231">
        <v>34199015</v>
      </c>
      <c r="BG35" s="99">
        <v>26750400</v>
      </c>
      <c r="BH35" s="99">
        <v>5705267</v>
      </c>
      <c r="BI35" s="99">
        <v>6372166</v>
      </c>
      <c r="BJ35" s="99">
        <v>19783299</v>
      </c>
      <c r="BK35" s="99">
        <v>1078789</v>
      </c>
      <c r="BL35" s="99">
        <v>7634000</v>
      </c>
      <c r="BM35" s="99"/>
      <c r="BN35" s="99">
        <v>1076449</v>
      </c>
      <c r="BO35" s="99"/>
      <c r="BP35" s="99">
        <v>0</v>
      </c>
      <c r="BQ35" s="99">
        <v>0</v>
      </c>
      <c r="BR35" s="99">
        <v>0</v>
      </c>
      <c r="BS35" s="99"/>
      <c r="BT35" s="99">
        <v>0</v>
      </c>
      <c r="BU35" s="99"/>
      <c r="BV35" s="99">
        <v>0</v>
      </c>
      <c r="BW35" s="99">
        <v>-2340</v>
      </c>
      <c r="BX35" s="99"/>
      <c r="BY35" s="99"/>
      <c r="BZ35" s="99">
        <v>0</v>
      </c>
      <c r="CA35" s="99"/>
      <c r="CB35" s="99">
        <v>0</v>
      </c>
      <c r="CC35" s="99"/>
      <c r="CD35" s="99">
        <v>0</v>
      </c>
      <c r="CE35" s="230">
        <f t="shared" si="80"/>
        <v>34199015</v>
      </c>
      <c r="CF35" s="230">
        <f t="shared" si="5"/>
        <v>34199015</v>
      </c>
      <c r="CG35" s="230">
        <f t="shared" si="6"/>
        <v>34199015</v>
      </c>
      <c r="CH35" s="230">
        <f t="shared" si="88"/>
        <v>34199015</v>
      </c>
      <c r="CI35" s="230">
        <f t="shared" si="81"/>
        <v>34199015</v>
      </c>
      <c r="CJ35" s="273">
        <v>22594166</v>
      </c>
      <c r="CK35" s="273">
        <v>4593333</v>
      </c>
      <c r="CL35" s="502">
        <v>4593333</v>
      </c>
      <c r="CM35" s="502">
        <v>18000833</v>
      </c>
      <c r="CN35" s="502">
        <v>14368783</v>
      </c>
      <c r="CO35" s="277">
        <v>0</v>
      </c>
      <c r="CP35" s="502">
        <v>3289000</v>
      </c>
      <c r="CQ35" s="277">
        <v>0</v>
      </c>
      <c r="CR35" s="502">
        <v>-800558</v>
      </c>
      <c r="CS35" s="277">
        <v>0</v>
      </c>
      <c r="CT35" s="504">
        <v>800558</v>
      </c>
      <c r="CU35" s="277">
        <v>0</v>
      </c>
      <c r="CV35" s="504">
        <v>0</v>
      </c>
      <c r="CW35" s="277">
        <v>0</v>
      </c>
      <c r="CX35" s="502"/>
      <c r="CY35" s="277">
        <v>0</v>
      </c>
      <c r="CZ35" s="502"/>
      <c r="DA35" s="277">
        <v>0</v>
      </c>
      <c r="DB35" s="502"/>
      <c r="DC35" s="277">
        <v>0</v>
      </c>
      <c r="DD35" s="502"/>
      <c r="DE35" s="277">
        <v>0</v>
      </c>
      <c r="DF35" s="502"/>
      <c r="DG35" s="277">
        <v>0</v>
      </c>
      <c r="DH35" s="502"/>
      <c r="DI35" s="229">
        <f>DE35+DC35+DA35+CY35+CW35+CU35+CS35+CQ35+CO35+CM35+CK35+DG35</f>
        <v>22594166</v>
      </c>
      <c r="DJ35" s="229">
        <f t="shared" si="82"/>
        <v>22594166</v>
      </c>
      <c r="DK35" s="229">
        <f t="shared" si="83"/>
        <v>22251116</v>
      </c>
      <c r="DL35" s="229">
        <f t="shared" si="90"/>
        <v>22594166</v>
      </c>
      <c r="DM35" s="229">
        <f t="shared" si="85"/>
        <v>22251116</v>
      </c>
      <c r="DN35" s="486"/>
      <c r="DO35" s="505"/>
      <c r="DP35" s="505"/>
      <c r="DQ35" s="505"/>
      <c r="DR35" s="505"/>
      <c r="DS35" s="505"/>
      <c r="DT35" s="505"/>
      <c r="DU35" s="505"/>
      <c r="DV35" s="505"/>
      <c r="DW35" s="505"/>
      <c r="DX35" s="505"/>
      <c r="DY35" s="505"/>
      <c r="DZ35" s="505"/>
      <c r="EA35" s="505"/>
      <c r="EB35" s="505"/>
      <c r="EC35" s="505"/>
      <c r="ED35" s="505"/>
      <c r="EE35" s="505"/>
      <c r="EF35" s="505"/>
      <c r="EG35" s="505"/>
      <c r="EH35" s="505"/>
      <c r="EI35" s="505"/>
      <c r="EJ35" s="505"/>
      <c r="EK35" s="505"/>
      <c r="EL35" s="505"/>
      <c r="EM35" s="486">
        <f>EI35+EG35+EE35+EC35+EA35+DY35+DW35+DU35+DS35+DQ35+DO35+EK35</f>
        <v>0</v>
      </c>
      <c r="EN35" s="99">
        <f>DO35+DQ35+DS35+DU35</f>
        <v>0</v>
      </c>
      <c r="EO35" s="503">
        <f>DP35+DR35+DT35+DV35</f>
        <v>0</v>
      </c>
      <c r="EP35" s="99">
        <f>DQ35+DS35+DU35+DW35+DY35+EA35+EC35+EE35+EG35+EI35+EK35+DO35</f>
        <v>0</v>
      </c>
      <c r="EQ35" s="229">
        <f>DP35+DR35+DT35+DV35</f>
        <v>0</v>
      </c>
      <c r="ER35" s="274">
        <f t="shared" si="15"/>
        <v>0</v>
      </c>
      <c r="ES35" s="274">
        <f t="shared" si="21"/>
        <v>0.98481687706463694</v>
      </c>
      <c r="ET35" s="274">
        <f t="shared" si="16"/>
        <v>0.98481687706463694</v>
      </c>
      <c r="EU35" s="274">
        <f t="shared" si="17"/>
        <v>0.99765097935604241</v>
      </c>
      <c r="EV35" s="274">
        <f t="shared" si="18"/>
        <v>0.99765097935604241</v>
      </c>
      <c r="EW35" s="581"/>
      <c r="EX35" s="580"/>
      <c r="EY35" s="580"/>
      <c r="EZ35" s="580"/>
      <c r="FA35" s="580"/>
      <c r="FB35" s="627"/>
    </row>
    <row r="36" spans="1:158" s="3" customFormat="1" ht="39.950000000000003" customHeight="1" thickBot="1" x14ac:dyDescent="0.3">
      <c r="A36" s="600"/>
      <c r="B36" s="578"/>
      <c r="C36" s="603"/>
      <c r="D36" s="584"/>
      <c r="E36" s="587"/>
      <c r="F36" s="222" t="s">
        <v>43</v>
      </c>
      <c r="G36" s="484">
        <f>AA36+BE36+CH36+CJ36+DN36</f>
        <v>96</v>
      </c>
      <c r="H36" s="282">
        <f>H31+H34</f>
        <v>12</v>
      </c>
      <c r="I36" s="290"/>
      <c r="J36" s="290"/>
      <c r="K36" s="282">
        <f t="shared" ref="K36:V36" si="91">K31+K34</f>
        <v>1</v>
      </c>
      <c r="L36" s="282">
        <f t="shared" si="91"/>
        <v>1</v>
      </c>
      <c r="M36" s="282">
        <f t="shared" si="91"/>
        <v>1.4</v>
      </c>
      <c r="N36" s="282">
        <f t="shared" si="91"/>
        <v>1.4</v>
      </c>
      <c r="O36" s="282">
        <f t="shared" si="91"/>
        <v>2</v>
      </c>
      <c r="P36" s="282">
        <f t="shared" si="91"/>
        <v>2</v>
      </c>
      <c r="Q36" s="282">
        <f t="shared" si="91"/>
        <v>2.2000000000000002</v>
      </c>
      <c r="R36" s="282">
        <f t="shared" si="91"/>
        <v>2.2000000000000002</v>
      </c>
      <c r="S36" s="282">
        <f t="shared" si="91"/>
        <v>3.2</v>
      </c>
      <c r="T36" s="282">
        <f t="shared" si="91"/>
        <v>3.2</v>
      </c>
      <c r="U36" s="282">
        <f t="shared" si="91"/>
        <v>1.2</v>
      </c>
      <c r="V36" s="282">
        <f t="shared" si="91"/>
        <v>1.2</v>
      </c>
      <c r="W36" s="101">
        <f t="shared" si="0"/>
        <v>11.000000000000002</v>
      </c>
      <c r="X36" s="484">
        <f t="shared" si="1"/>
        <v>11.000000000000002</v>
      </c>
      <c r="Y36" s="101">
        <f t="shared" si="2"/>
        <v>11.000000000000002</v>
      </c>
      <c r="Z36" s="484">
        <f t="shared" si="7"/>
        <v>11.000000000000002</v>
      </c>
      <c r="AA36" s="101">
        <f t="shared" si="79"/>
        <v>11.000000000000002</v>
      </c>
      <c r="AB36" s="103">
        <f t="shared" ref="AB36:AZ36" si="92">AB31+AB34</f>
        <v>25</v>
      </c>
      <c r="AC36" s="101">
        <f t="shared" si="92"/>
        <v>1</v>
      </c>
      <c r="AD36" s="101">
        <f t="shared" si="92"/>
        <v>1</v>
      </c>
      <c r="AE36" s="101">
        <f t="shared" si="92"/>
        <v>0.57999999999999996</v>
      </c>
      <c r="AF36" s="101">
        <f t="shared" si="92"/>
        <v>0.57999999999999996</v>
      </c>
      <c r="AG36" s="101">
        <f t="shared" si="92"/>
        <v>1.78</v>
      </c>
      <c r="AH36" s="101">
        <f t="shared" si="92"/>
        <v>1.78</v>
      </c>
      <c r="AI36" s="101">
        <f t="shared" si="92"/>
        <v>2.58</v>
      </c>
      <c r="AJ36" s="101">
        <f t="shared" si="92"/>
        <v>2.58</v>
      </c>
      <c r="AK36" s="101">
        <f t="shared" si="92"/>
        <v>1.7</v>
      </c>
      <c r="AL36" s="101">
        <f t="shared" si="92"/>
        <v>1.7</v>
      </c>
      <c r="AM36" s="101">
        <f t="shared" si="92"/>
        <v>3.5</v>
      </c>
      <c r="AN36" s="101">
        <f t="shared" si="92"/>
        <v>0.7</v>
      </c>
      <c r="AO36" s="101">
        <f t="shared" si="92"/>
        <v>0.78</v>
      </c>
      <c r="AP36" s="101">
        <f t="shared" si="92"/>
        <v>0.78</v>
      </c>
      <c r="AQ36" s="101">
        <f t="shared" si="92"/>
        <v>2.5</v>
      </c>
      <c r="AR36" s="101">
        <f t="shared" si="92"/>
        <v>0.5</v>
      </c>
      <c r="AS36" s="101">
        <f t="shared" si="92"/>
        <v>1.7</v>
      </c>
      <c r="AT36" s="101">
        <f t="shared" si="92"/>
        <v>1.25</v>
      </c>
      <c r="AU36" s="101">
        <f t="shared" si="92"/>
        <v>3.09</v>
      </c>
      <c r="AV36" s="101">
        <f t="shared" si="92"/>
        <v>1.25</v>
      </c>
      <c r="AW36" s="101">
        <f t="shared" si="92"/>
        <v>3.2</v>
      </c>
      <c r="AX36" s="101">
        <f t="shared" si="92"/>
        <v>5.75</v>
      </c>
      <c r="AY36" s="101">
        <f t="shared" si="92"/>
        <v>0.59</v>
      </c>
      <c r="AZ36" s="101">
        <f t="shared" si="92"/>
        <v>4.25</v>
      </c>
      <c r="BA36" s="236">
        <f t="shared" si="86"/>
        <v>23</v>
      </c>
      <c r="BB36" s="101">
        <f t="shared" si="9"/>
        <v>23</v>
      </c>
      <c r="BC36" s="101">
        <f t="shared" si="3"/>
        <v>22.119999999999997</v>
      </c>
      <c r="BD36" s="236">
        <f t="shared" si="87"/>
        <v>23</v>
      </c>
      <c r="BE36" s="236">
        <f t="shared" si="4"/>
        <v>22.119999999999997</v>
      </c>
      <c r="BF36" s="101">
        <f>BF31+BF34</f>
        <v>24.880000000000003</v>
      </c>
      <c r="BG36" s="483">
        <f>BG31+BG34</f>
        <v>0.63</v>
      </c>
      <c r="BH36" s="483">
        <f t="shared" ref="BH36:CD36" si="93">BH31+BH34</f>
        <v>0.63</v>
      </c>
      <c r="BI36" s="483">
        <f t="shared" si="93"/>
        <v>2.19</v>
      </c>
      <c r="BJ36" s="483">
        <f t="shared" si="93"/>
        <v>2.19</v>
      </c>
      <c r="BK36" s="483">
        <f t="shared" si="93"/>
        <v>1.56</v>
      </c>
      <c r="BL36" s="483">
        <f t="shared" si="93"/>
        <v>1.56</v>
      </c>
      <c r="BM36" s="483">
        <f t="shared" si="93"/>
        <v>1.96</v>
      </c>
      <c r="BN36" s="483">
        <f t="shared" si="93"/>
        <v>1.96</v>
      </c>
      <c r="BO36" s="483">
        <f t="shared" si="93"/>
        <v>1.44</v>
      </c>
      <c r="BP36" s="483">
        <f t="shared" si="93"/>
        <v>1.44</v>
      </c>
      <c r="BQ36" s="483">
        <f t="shared" si="93"/>
        <v>2.6799999999999997</v>
      </c>
      <c r="BR36" s="483">
        <f t="shared" si="93"/>
        <v>2.68</v>
      </c>
      <c r="BS36" s="483">
        <f t="shared" si="93"/>
        <v>1.7600000000000007</v>
      </c>
      <c r="BT36" s="483">
        <f t="shared" si="93"/>
        <v>1.76</v>
      </c>
      <c r="BU36" s="483">
        <f t="shared" si="93"/>
        <v>2.0099999999999998</v>
      </c>
      <c r="BV36" s="483">
        <f t="shared" si="93"/>
        <v>2.0099999999999998</v>
      </c>
      <c r="BW36" s="483">
        <f t="shared" si="93"/>
        <v>3.7600000000000007</v>
      </c>
      <c r="BX36" s="483">
        <f t="shared" si="93"/>
        <v>3.76</v>
      </c>
      <c r="BY36" s="483">
        <f t="shared" si="93"/>
        <v>2.68</v>
      </c>
      <c r="BZ36" s="483">
        <f t="shared" si="93"/>
        <v>2.68</v>
      </c>
      <c r="CA36" s="483">
        <f t="shared" si="93"/>
        <v>2.1900000000000004</v>
      </c>
      <c r="CB36" s="483">
        <f t="shared" si="93"/>
        <v>2.19</v>
      </c>
      <c r="CC36" s="483">
        <f t="shared" si="93"/>
        <v>2.02</v>
      </c>
      <c r="CD36" s="483">
        <f t="shared" si="93"/>
        <v>2.02</v>
      </c>
      <c r="CE36" s="237">
        <f t="shared" si="80"/>
        <v>24.88</v>
      </c>
      <c r="CF36" s="237">
        <f t="shared" si="5"/>
        <v>24.88</v>
      </c>
      <c r="CG36" s="237">
        <f t="shared" si="6"/>
        <v>24.88</v>
      </c>
      <c r="CH36" s="237">
        <f t="shared" si="88"/>
        <v>24.88</v>
      </c>
      <c r="CI36" s="237">
        <f t="shared" si="81"/>
        <v>24.88</v>
      </c>
      <c r="CJ36" s="102">
        <f t="shared" ref="CJ36:CM36" si="94">CJ31+CJ34</f>
        <v>25</v>
      </c>
      <c r="CK36" s="101">
        <f t="shared" si="94"/>
        <v>1.08</v>
      </c>
      <c r="CL36" s="101">
        <f t="shared" si="94"/>
        <v>1.08</v>
      </c>
      <c r="CM36" s="101">
        <f t="shared" si="94"/>
        <v>1.35</v>
      </c>
      <c r="CN36" s="101">
        <f t="shared" ref="CN36:DC37" si="95">CN31+CN34</f>
        <v>1.35</v>
      </c>
      <c r="CO36" s="101">
        <f t="shared" ref="CO36:CR36" si="96">CO31+CO34</f>
        <v>1.63</v>
      </c>
      <c r="CP36" s="101">
        <f t="shared" si="96"/>
        <v>1.63</v>
      </c>
      <c r="CQ36" s="102">
        <f t="shared" si="96"/>
        <v>2.95</v>
      </c>
      <c r="CR36" s="102">
        <f t="shared" si="96"/>
        <v>2.95</v>
      </c>
      <c r="CS36" s="101">
        <f t="shared" ref="CS36:CV36" si="97">CS31+CS34</f>
        <v>1.86</v>
      </c>
      <c r="CT36" s="101">
        <f t="shared" si="97"/>
        <v>1.86</v>
      </c>
      <c r="CU36" s="102">
        <f t="shared" si="97"/>
        <v>1.37</v>
      </c>
      <c r="CV36" s="101">
        <f t="shared" si="97"/>
        <v>1.37</v>
      </c>
      <c r="CW36" s="102">
        <f>CW31+CW34</f>
        <v>1.86</v>
      </c>
      <c r="CX36" s="103"/>
      <c r="CY36" s="102">
        <f>CY31+CY34</f>
        <v>2.74</v>
      </c>
      <c r="CZ36" s="103"/>
      <c r="DA36" s="102">
        <f>DA31+DA34</f>
        <v>2.54</v>
      </c>
      <c r="DB36" s="103"/>
      <c r="DC36" s="102">
        <f>DC31+DC34</f>
        <v>3.26</v>
      </c>
      <c r="DD36" s="103"/>
      <c r="DE36" s="102">
        <f>DE31+DE34</f>
        <v>1.63</v>
      </c>
      <c r="DF36" s="103"/>
      <c r="DG36" s="102">
        <f>DG31+DG34</f>
        <v>2.73</v>
      </c>
      <c r="DH36" s="103"/>
      <c r="DI36" s="483">
        <f>DG36+DE36+DC36+DA36+CW36+CU36+CS36+CQ36+CO36+CM36+CK36+CY36</f>
        <v>25</v>
      </c>
      <c r="DJ36" s="483">
        <f>DJ31+DJ34</f>
        <v>10.240000000000002</v>
      </c>
      <c r="DK36" s="483">
        <f>DK31+DK34</f>
        <v>10.240000000000002</v>
      </c>
      <c r="DL36" s="484">
        <f t="shared" si="90"/>
        <v>25</v>
      </c>
      <c r="DM36" s="483">
        <f t="shared" si="85"/>
        <v>10.240000000000002</v>
      </c>
      <c r="DN36" s="102">
        <f>DN31+DN34</f>
        <v>13</v>
      </c>
      <c r="DO36" s="400"/>
      <c r="DP36" s="400"/>
      <c r="DQ36" s="400"/>
      <c r="DR36" s="400"/>
      <c r="DS36" s="400"/>
      <c r="DT36" s="400"/>
      <c r="DU36" s="400"/>
      <c r="DV36" s="400"/>
      <c r="DW36" s="400"/>
      <c r="DX36" s="400"/>
      <c r="DY36" s="400"/>
      <c r="DZ36" s="400"/>
      <c r="EA36" s="400"/>
      <c r="EB36" s="400"/>
      <c r="EC36" s="400"/>
      <c r="ED36" s="400"/>
      <c r="EE36" s="400"/>
      <c r="EF36" s="400"/>
      <c r="EG36" s="400"/>
      <c r="EH36" s="400"/>
      <c r="EI36" s="400"/>
      <c r="EJ36" s="400"/>
      <c r="EK36" s="400"/>
      <c r="EL36" s="400"/>
      <c r="EM36" s="101">
        <f>EM31+EM34</f>
        <v>0</v>
      </c>
      <c r="EN36" s="484">
        <f>EN31+EN34</f>
        <v>0</v>
      </c>
      <c r="EO36" s="102">
        <f>EO31+EO34</f>
        <v>0</v>
      </c>
      <c r="EP36" s="103">
        <f>EP31+EP34</f>
        <v>1.63</v>
      </c>
      <c r="EQ36" s="101">
        <f>EQ31+EQ34</f>
        <v>1.63</v>
      </c>
      <c r="ER36" s="284">
        <f t="shared" si="15"/>
        <v>1</v>
      </c>
      <c r="ES36" s="284">
        <f t="shared" si="21"/>
        <v>1</v>
      </c>
      <c r="ET36" s="284">
        <f t="shared" si="16"/>
        <v>0.40960000000000008</v>
      </c>
      <c r="EU36" s="284">
        <f t="shared" si="17"/>
        <v>0.9872685185185186</v>
      </c>
      <c r="EV36" s="284">
        <f t="shared" si="18"/>
        <v>0.71083333333333343</v>
      </c>
      <c r="EW36" s="581"/>
      <c r="EX36" s="580"/>
      <c r="EY36" s="580"/>
      <c r="EZ36" s="580"/>
      <c r="FA36" s="580"/>
      <c r="FB36" s="627"/>
    </row>
    <row r="37" spans="1:158" s="71" customFormat="1" ht="39.950000000000003" customHeight="1" thickBot="1" x14ac:dyDescent="0.3">
      <c r="A37" s="601"/>
      <c r="B37" s="589"/>
      <c r="C37" s="604"/>
      <c r="D37" s="585"/>
      <c r="E37" s="588"/>
      <c r="F37" s="223" t="s">
        <v>45</v>
      </c>
      <c r="G37" s="238">
        <f>G32+G35</f>
        <v>2252946484</v>
      </c>
      <c r="H37" s="239">
        <f t="shared" ref="H37:BS37" si="98">H32+H35</f>
        <v>275768000</v>
      </c>
      <c r="I37" s="239">
        <f t="shared" si="98"/>
        <v>0</v>
      </c>
      <c r="J37" s="239">
        <f t="shared" si="98"/>
        <v>0</v>
      </c>
      <c r="K37" s="239">
        <f t="shared" si="98"/>
        <v>105470000</v>
      </c>
      <c r="L37" s="239">
        <f t="shared" si="98"/>
        <v>105470000</v>
      </c>
      <c r="M37" s="239">
        <f t="shared" si="98"/>
        <v>68004000</v>
      </c>
      <c r="N37" s="239">
        <f t="shared" si="98"/>
        <v>68004000</v>
      </c>
      <c r="O37" s="239">
        <f t="shared" si="98"/>
        <v>0</v>
      </c>
      <c r="P37" s="239">
        <f t="shared" si="98"/>
        <v>0</v>
      </c>
      <c r="Q37" s="239">
        <f t="shared" si="98"/>
        <v>0</v>
      </c>
      <c r="R37" s="239">
        <f t="shared" si="98"/>
        <v>0</v>
      </c>
      <c r="S37" s="239">
        <f t="shared" si="98"/>
        <v>0</v>
      </c>
      <c r="T37" s="239">
        <f t="shared" si="98"/>
        <v>0</v>
      </c>
      <c r="U37" s="239">
        <f t="shared" si="98"/>
        <v>82521000</v>
      </c>
      <c r="V37" s="239">
        <f t="shared" si="98"/>
        <v>82521000</v>
      </c>
      <c r="W37" s="239">
        <f t="shared" si="98"/>
        <v>255995000</v>
      </c>
      <c r="X37" s="239">
        <f t="shared" si="98"/>
        <v>255995000</v>
      </c>
      <c r="Y37" s="239">
        <f t="shared" si="98"/>
        <v>255995000</v>
      </c>
      <c r="Z37" s="239">
        <f t="shared" si="98"/>
        <v>255995000</v>
      </c>
      <c r="AA37" s="239">
        <f t="shared" si="98"/>
        <v>255995000</v>
      </c>
      <c r="AB37" s="239">
        <f t="shared" si="98"/>
        <v>464466491</v>
      </c>
      <c r="AC37" s="239">
        <f t="shared" si="98"/>
        <v>13928886</v>
      </c>
      <c r="AD37" s="239">
        <f t="shared" si="98"/>
        <v>13928886</v>
      </c>
      <c r="AE37" s="239">
        <f t="shared" si="98"/>
        <v>28117717</v>
      </c>
      <c r="AF37" s="239">
        <f t="shared" si="98"/>
        <v>28117717</v>
      </c>
      <c r="AG37" s="239">
        <f t="shared" si="98"/>
        <v>90112767</v>
      </c>
      <c r="AH37" s="239">
        <f t="shared" si="98"/>
        <v>90112767</v>
      </c>
      <c r="AI37" s="239">
        <f t="shared" si="98"/>
        <v>193488334</v>
      </c>
      <c r="AJ37" s="239">
        <f t="shared" si="98"/>
        <v>116084334</v>
      </c>
      <c r="AK37" s="239">
        <f t="shared" si="98"/>
        <v>42662700</v>
      </c>
      <c r="AL37" s="239">
        <f t="shared" si="98"/>
        <v>7454700</v>
      </c>
      <c r="AM37" s="239">
        <f t="shared" si="98"/>
        <v>0</v>
      </c>
      <c r="AN37" s="239">
        <f t="shared" si="98"/>
        <v>24890000</v>
      </c>
      <c r="AO37" s="239">
        <f t="shared" si="98"/>
        <v>0</v>
      </c>
      <c r="AP37" s="239">
        <f t="shared" si="98"/>
        <v>0</v>
      </c>
      <c r="AQ37" s="239">
        <f t="shared" si="98"/>
        <v>0</v>
      </c>
      <c r="AR37" s="239">
        <f t="shared" si="98"/>
        <v>15000000</v>
      </c>
      <c r="AS37" s="239">
        <f t="shared" si="98"/>
        <v>47108500</v>
      </c>
      <c r="AT37" s="239">
        <f t="shared" si="98"/>
        <v>0</v>
      </c>
      <c r="AU37" s="239">
        <f t="shared" si="98"/>
        <v>0</v>
      </c>
      <c r="AV37" s="239">
        <f t="shared" si="98"/>
        <v>31500233</v>
      </c>
      <c r="AW37" s="239">
        <f t="shared" si="98"/>
        <v>28936000</v>
      </c>
      <c r="AX37" s="239">
        <f t="shared" si="98"/>
        <v>22733000</v>
      </c>
      <c r="AY37" s="239">
        <f t="shared" si="98"/>
        <v>-71727267</v>
      </c>
      <c r="AZ37" s="239">
        <f t="shared" si="98"/>
        <v>7441000</v>
      </c>
      <c r="BA37" s="239">
        <f t="shared" si="98"/>
        <v>372627637</v>
      </c>
      <c r="BB37" s="239">
        <f t="shared" si="98"/>
        <v>372627637</v>
      </c>
      <c r="BC37" s="239">
        <f t="shared" si="98"/>
        <v>357262637</v>
      </c>
      <c r="BD37" s="239">
        <f t="shared" si="98"/>
        <v>372627637</v>
      </c>
      <c r="BE37" s="239">
        <f t="shared" si="98"/>
        <v>357262637</v>
      </c>
      <c r="BF37" s="239">
        <f t="shared" si="98"/>
        <v>597899755</v>
      </c>
      <c r="BG37" s="239">
        <f t="shared" si="98"/>
        <v>415046400</v>
      </c>
      <c r="BH37" s="239">
        <f t="shared" si="98"/>
        <v>394001267</v>
      </c>
      <c r="BI37" s="239">
        <f t="shared" si="98"/>
        <v>6372166</v>
      </c>
      <c r="BJ37" s="239">
        <f t="shared" si="98"/>
        <v>19783299</v>
      </c>
      <c r="BK37" s="239">
        <f t="shared" si="98"/>
        <v>51078789</v>
      </c>
      <c r="BL37" s="239">
        <f t="shared" si="98"/>
        <v>7634000</v>
      </c>
      <c r="BM37" s="239">
        <f t="shared" si="98"/>
        <v>0</v>
      </c>
      <c r="BN37" s="239">
        <f t="shared" si="98"/>
        <v>1076449</v>
      </c>
      <c r="BO37" s="239">
        <f t="shared" si="98"/>
        <v>0</v>
      </c>
      <c r="BP37" s="239">
        <f t="shared" si="98"/>
        <v>0</v>
      </c>
      <c r="BQ37" s="239">
        <f t="shared" si="98"/>
        <v>125404740</v>
      </c>
      <c r="BR37" s="239">
        <f t="shared" si="98"/>
        <v>50000000</v>
      </c>
      <c r="BS37" s="239">
        <f t="shared" si="98"/>
        <v>0</v>
      </c>
      <c r="BT37" s="239">
        <f t="shared" ref="BT37:CM37" si="99">BT32+BT35</f>
        <v>-11000000</v>
      </c>
      <c r="BU37" s="239">
        <f t="shared" si="99"/>
        <v>0</v>
      </c>
      <c r="BV37" s="239">
        <f t="shared" si="99"/>
        <v>-23023000</v>
      </c>
      <c r="BW37" s="239">
        <f t="shared" si="99"/>
        <v>-2340</v>
      </c>
      <c r="BX37" s="239">
        <f t="shared" si="99"/>
        <v>88484666</v>
      </c>
      <c r="BY37" s="239">
        <f t="shared" si="99"/>
        <v>0</v>
      </c>
      <c r="BZ37" s="239">
        <f t="shared" si="99"/>
        <v>24541000</v>
      </c>
      <c r="CA37" s="239">
        <f t="shared" si="99"/>
        <v>0</v>
      </c>
      <c r="CB37" s="239">
        <f t="shared" si="99"/>
        <v>2702000</v>
      </c>
      <c r="CC37" s="239">
        <f t="shared" si="99"/>
        <v>-43700074</v>
      </c>
      <c r="CD37" s="239">
        <f t="shared" si="99"/>
        <v>0</v>
      </c>
      <c r="CE37" s="239">
        <f t="shared" si="99"/>
        <v>554199681</v>
      </c>
      <c r="CF37" s="239">
        <f t="shared" si="99"/>
        <v>554199681</v>
      </c>
      <c r="CG37" s="239">
        <f t="shared" si="99"/>
        <v>554199681</v>
      </c>
      <c r="CH37" s="239">
        <f t="shared" si="99"/>
        <v>554199681</v>
      </c>
      <c r="CI37" s="239">
        <f t="shared" si="99"/>
        <v>554199681</v>
      </c>
      <c r="CJ37" s="239">
        <f t="shared" si="99"/>
        <v>606501166</v>
      </c>
      <c r="CK37" s="239">
        <f t="shared" si="99"/>
        <v>249024333</v>
      </c>
      <c r="CL37" s="239">
        <f t="shared" si="99"/>
        <v>249024333</v>
      </c>
      <c r="CM37" s="239">
        <f t="shared" si="99"/>
        <v>254270833</v>
      </c>
      <c r="CN37" s="239">
        <f t="shared" si="95"/>
        <v>160678783</v>
      </c>
      <c r="CO37" s="239">
        <f t="shared" si="95"/>
        <v>0</v>
      </c>
      <c r="CP37" s="239">
        <f t="shared" si="95"/>
        <v>27838000</v>
      </c>
      <c r="CQ37" s="239">
        <f t="shared" si="95"/>
        <v>0</v>
      </c>
      <c r="CR37" s="239">
        <f t="shared" si="95"/>
        <v>-800558</v>
      </c>
      <c r="CS37" s="239">
        <f t="shared" si="95"/>
        <v>50000000</v>
      </c>
      <c r="CT37" s="239">
        <f t="shared" si="95"/>
        <v>800558</v>
      </c>
      <c r="CU37" s="239">
        <f t="shared" si="95"/>
        <v>0</v>
      </c>
      <c r="CV37" s="239">
        <f t="shared" si="95"/>
        <v>0</v>
      </c>
      <c r="CW37" s="239">
        <f t="shared" si="95"/>
        <v>0</v>
      </c>
      <c r="CX37" s="239">
        <f t="shared" si="95"/>
        <v>0</v>
      </c>
      <c r="CY37" s="239">
        <f t="shared" si="95"/>
        <v>0</v>
      </c>
      <c r="CZ37" s="239">
        <f t="shared" si="95"/>
        <v>0</v>
      </c>
      <c r="DA37" s="239">
        <f t="shared" si="95"/>
        <v>0</v>
      </c>
      <c r="DB37" s="239">
        <f t="shared" si="95"/>
        <v>0</v>
      </c>
      <c r="DC37" s="239">
        <f t="shared" si="95"/>
        <v>0</v>
      </c>
      <c r="DD37" s="239">
        <f t="shared" ref="DD37:DN37" si="100">DD32+DD35</f>
        <v>0</v>
      </c>
      <c r="DE37" s="239">
        <f t="shared" si="100"/>
        <v>53206000</v>
      </c>
      <c r="DF37" s="239">
        <f t="shared" si="100"/>
        <v>0</v>
      </c>
      <c r="DG37" s="239">
        <f t="shared" si="100"/>
        <v>0</v>
      </c>
      <c r="DH37" s="239">
        <f t="shared" si="100"/>
        <v>0</v>
      </c>
      <c r="DI37" s="239">
        <f t="shared" si="100"/>
        <v>606501166</v>
      </c>
      <c r="DJ37" s="239">
        <f t="shared" si="100"/>
        <v>553295166</v>
      </c>
      <c r="DK37" s="239">
        <f t="shared" si="100"/>
        <v>437541116</v>
      </c>
      <c r="DL37" s="239">
        <f t="shared" si="100"/>
        <v>606501166</v>
      </c>
      <c r="DM37" s="239">
        <f t="shared" si="100"/>
        <v>437541116</v>
      </c>
      <c r="DN37" s="239">
        <f t="shared" si="100"/>
        <v>478988000</v>
      </c>
      <c r="DO37" s="401"/>
      <c r="DP37" s="401"/>
      <c r="DQ37" s="401"/>
      <c r="DR37" s="401"/>
      <c r="DS37" s="401"/>
      <c r="DT37" s="401"/>
      <c r="DU37" s="401"/>
      <c r="DV37" s="401"/>
      <c r="DW37" s="401"/>
      <c r="DX37" s="401"/>
      <c r="DY37" s="401"/>
      <c r="DZ37" s="401"/>
      <c r="EA37" s="401"/>
      <c r="EB37" s="401"/>
      <c r="EC37" s="401"/>
      <c r="ED37" s="401"/>
      <c r="EE37" s="401"/>
      <c r="EF37" s="401"/>
      <c r="EG37" s="401"/>
      <c r="EH37" s="401"/>
      <c r="EI37" s="401"/>
      <c r="EJ37" s="401"/>
      <c r="EK37" s="401"/>
      <c r="EL37" s="401"/>
      <c r="EM37" s="240">
        <f>EK37+EI37+EG37+EE37+EC37+EA37+DY37+DW37+DU37+DS37+DQ37+DO37</f>
        <v>0</v>
      </c>
      <c r="EN37" s="291">
        <f>+EN32+EN35</f>
        <v>0</v>
      </c>
      <c r="EO37" s="291">
        <f>+EO32+EO35</f>
        <v>0</v>
      </c>
      <c r="EP37" s="291">
        <f>+EP32+EP35</f>
        <v>0</v>
      </c>
      <c r="EQ37" s="291">
        <f>+EQ32+EQ35</f>
        <v>0</v>
      </c>
      <c r="ER37" s="292">
        <f t="shared" si="15"/>
        <v>0</v>
      </c>
      <c r="ES37" s="292">
        <f>DK37/DJ37</f>
        <v>0.79079150313776647</v>
      </c>
      <c r="ET37" s="292">
        <f>DM37/DL37</f>
        <v>0.72141842510489085</v>
      </c>
      <c r="EU37" s="292">
        <f>(AA37+BE37+CI37+DK37)/(Z37+BD37+CH37+DJ37)</f>
        <v>0.92447570443337579</v>
      </c>
      <c r="EV37" s="344">
        <f>(AA37+BE37+CI37+DM37)/G37</f>
        <v>0.7123997153942162</v>
      </c>
      <c r="EW37" s="582"/>
      <c r="EX37" s="580"/>
      <c r="EY37" s="580"/>
      <c r="EZ37" s="580"/>
      <c r="FA37" s="580"/>
      <c r="FB37" s="627"/>
    </row>
    <row r="38" spans="1:158" s="72" customFormat="1" ht="39.950000000000003" customHeight="1" x14ac:dyDescent="0.25">
      <c r="A38" s="574" t="s">
        <v>5</v>
      </c>
      <c r="B38" s="575"/>
      <c r="C38" s="575"/>
      <c r="D38" s="575"/>
      <c r="E38" s="575"/>
      <c r="F38" s="225" t="s">
        <v>44</v>
      </c>
      <c r="G38" s="522">
        <f>G11+G18+G25+G32</f>
        <v>13093242701</v>
      </c>
      <c r="H38" s="523">
        <f t="shared" ref="H38:BS38" si="101">H11+H18+H25+H32</f>
        <v>1670000000</v>
      </c>
      <c r="I38" s="523">
        <f t="shared" si="101"/>
        <v>0</v>
      </c>
      <c r="J38" s="523">
        <f t="shared" si="101"/>
        <v>0</v>
      </c>
      <c r="K38" s="523">
        <f t="shared" si="101"/>
        <v>212240000</v>
      </c>
      <c r="L38" s="523">
        <f t="shared" si="101"/>
        <v>212240000</v>
      </c>
      <c r="M38" s="523">
        <f t="shared" si="101"/>
        <v>819877949</v>
      </c>
      <c r="N38" s="523">
        <f t="shared" si="101"/>
        <v>819877949</v>
      </c>
      <c r="O38" s="523">
        <f t="shared" si="101"/>
        <v>39171000</v>
      </c>
      <c r="P38" s="523">
        <f t="shared" si="101"/>
        <v>39171000</v>
      </c>
      <c r="Q38" s="523">
        <f t="shared" si="101"/>
        <v>0</v>
      </c>
      <c r="R38" s="523">
        <f t="shared" si="101"/>
        <v>0</v>
      </c>
      <c r="S38" s="523">
        <f t="shared" si="101"/>
        <v>34367401</v>
      </c>
      <c r="T38" s="523">
        <f t="shared" si="101"/>
        <v>34367401</v>
      </c>
      <c r="U38" s="523">
        <f t="shared" si="101"/>
        <v>489908083</v>
      </c>
      <c r="V38" s="523">
        <f t="shared" si="101"/>
        <v>489908083</v>
      </c>
      <c r="W38" s="523">
        <f t="shared" si="101"/>
        <v>1595564433</v>
      </c>
      <c r="X38" s="523">
        <f t="shared" si="101"/>
        <v>1595564433</v>
      </c>
      <c r="Y38" s="523">
        <f t="shared" si="101"/>
        <v>1595564433</v>
      </c>
      <c r="Z38" s="523">
        <f t="shared" si="101"/>
        <v>1595564433</v>
      </c>
      <c r="AA38" s="523">
        <f t="shared" si="101"/>
        <v>1595564433</v>
      </c>
      <c r="AB38" s="523">
        <f t="shared" si="101"/>
        <v>2481000000</v>
      </c>
      <c r="AC38" s="523">
        <f t="shared" si="101"/>
        <v>0</v>
      </c>
      <c r="AD38" s="523">
        <f t="shared" si="101"/>
        <v>0</v>
      </c>
      <c r="AE38" s="523">
        <f t="shared" si="101"/>
        <v>344492000</v>
      </c>
      <c r="AF38" s="523">
        <f t="shared" si="101"/>
        <v>342173447</v>
      </c>
      <c r="AG38" s="523">
        <f t="shared" si="101"/>
        <v>1052117000</v>
      </c>
      <c r="AH38" s="523">
        <f t="shared" si="101"/>
        <v>1021148000</v>
      </c>
      <c r="AI38" s="523">
        <f t="shared" si="101"/>
        <v>395775000</v>
      </c>
      <c r="AJ38" s="523">
        <f t="shared" si="101"/>
        <v>186288831</v>
      </c>
      <c r="AK38" s="523">
        <f t="shared" si="101"/>
        <v>61208000</v>
      </c>
      <c r="AL38" s="523">
        <f t="shared" si="101"/>
        <v>12080082</v>
      </c>
      <c r="AM38" s="523">
        <f t="shared" si="101"/>
        <v>0</v>
      </c>
      <c r="AN38" s="523">
        <f t="shared" si="101"/>
        <v>37113969</v>
      </c>
      <c r="AO38" s="523">
        <f t="shared" si="101"/>
        <v>0</v>
      </c>
      <c r="AP38" s="523">
        <f t="shared" si="101"/>
        <v>0</v>
      </c>
      <c r="AQ38" s="523">
        <f t="shared" si="101"/>
        <v>60000000</v>
      </c>
      <c r="AR38" s="523">
        <f t="shared" si="101"/>
        <v>18836000</v>
      </c>
      <c r="AS38" s="523">
        <f t="shared" si="101"/>
        <v>381711242</v>
      </c>
      <c r="AT38" s="523">
        <f t="shared" si="101"/>
        <v>139490324</v>
      </c>
      <c r="AU38" s="523">
        <f t="shared" si="101"/>
        <v>0</v>
      </c>
      <c r="AV38" s="523">
        <f t="shared" si="101"/>
        <v>132088211</v>
      </c>
      <c r="AW38" s="523">
        <f t="shared" si="101"/>
        <v>185696758</v>
      </c>
      <c r="AX38" s="523">
        <f t="shared" si="101"/>
        <v>220018133</v>
      </c>
      <c r="AY38" s="523">
        <f t="shared" si="101"/>
        <v>-223465543</v>
      </c>
      <c r="AZ38" s="523">
        <f t="shared" si="101"/>
        <v>86310346</v>
      </c>
      <c r="BA38" s="523">
        <f t="shared" si="101"/>
        <v>2257534457</v>
      </c>
      <c r="BB38" s="523">
        <f t="shared" si="101"/>
        <v>2257534457</v>
      </c>
      <c r="BC38" s="523">
        <f t="shared" si="101"/>
        <v>2195547343</v>
      </c>
      <c r="BD38" s="523">
        <f t="shared" si="101"/>
        <v>2257534457</v>
      </c>
      <c r="BE38" s="523">
        <f t="shared" si="101"/>
        <v>2195547343</v>
      </c>
      <c r="BF38" s="523">
        <f t="shared" si="101"/>
        <v>3396551000</v>
      </c>
      <c r="BG38" s="523">
        <f t="shared" si="101"/>
        <v>2327369000</v>
      </c>
      <c r="BH38" s="523">
        <f t="shared" si="101"/>
        <v>2262659425</v>
      </c>
      <c r="BI38" s="523">
        <f t="shared" si="101"/>
        <v>0</v>
      </c>
      <c r="BJ38" s="523">
        <f t="shared" si="101"/>
        <v>0</v>
      </c>
      <c r="BK38" s="523">
        <f t="shared" si="101"/>
        <v>50000000</v>
      </c>
      <c r="BL38" s="523">
        <f t="shared" si="101"/>
        <v>0</v>
      </c>
      <c r="BM38" s="523">
        <f t="shared" si="101"/>
        <v>0</v>
      </c>
      <c r="BN38" s="523">
        <f t="shared" si="101"/>
        <v>0</v>
      </c>
      <c r="BO38" s="523">
        <f t="shared" si="101"/>
        <v>0</v>
      </c>
      <c r="BP38" s="523">
        <f t="shared" si="101"/>
        <v>0</v>
      </c>
      <c r="BQ38" s="523">
        <f t="shared" si="101"/>
        <v>803316733</v>
      </c>
      <c r="BR38" s="523">
        <f t="shared" si="101"/>
        <v>100000000</v>
      </c>
      <c r="BS38" s="523">
        <f t="shared" si="101"/>
        <v>18862000</v>
      </c>
      <c r="BT38" s="523">
        <f t="shared" ref="BT38:DM38" si="102">BT11+BT18+BT25+BT32</f>
        <v>21651933</v>
      </c>
      <c r="BU38" s="523">
        <f t="shared" si="102"/>
        <v>0</v>
      </c>
      <c r="BV38" s="523">
        <f t="shared" si="102"/>
        <v>-6506300</v>
      </c>
      <c r="BW38" s="523">
        <f t="shared" si="102"/>
        <v>25055267</v>
      </c>
      <c r="BX38" s="523">
        <f t="shared" si="102"/>
        <v>697322834</v>
      </c>
      <c r="BY38" s="523">
        <f t="shared" si="102"/>
        <v>34057667</v>
      </c>
      <c r="BZ38" s="523">
        <f t="shared" si="102"/>
        <v>41126100</v>
      </c>
      <c r="CA38" s="523">
        <f t="shared" si="102"/>
        <v>137890333</v>
      </c>
      <c r="CB38" s="523">
        <f t="shared" si="102"/>
        <v>20975233</v>
      </c>
      <c r="CC38" s="523">
        <f t="shared" si="102"/>
        <v>-106743048</v>
      </c>
      <c r="CD38" s="523">
        <f t="shared" si="102"/>
        <v>114185700</v>
      </c>
      <c r="CE38" s="523">
        <f t="shared" si="102"/>
        <v>3289807952</v>
      </c>
      <c r="CF38" s="523">
        <f t="shared" si="102"/>
        <v>3289807952</v>
      </c>
      <c r="CG38" s="523">
        <f t="shared" si="102"/>
        <v>3251414925</v>
      </c>
      <c r="CH38" s="523">
        <f t="shared" si="102"/>
        <v>3289807952</v>
      </c>
      <c r="CI38" s="523">
        <f t="shared" si="102"/>
        <v>3251414925</v>
      </c>
      <c r="CJ38" s="523">
        <f t="shared" si="102"/>
        <v>3392716000</v>
      </c>
      <c r="CK38" s="523">
        <f t="shared" si="102"/>
        <v>1517374400</v>
      </c>
      <c r="CL38" s="523">
        <f t="shared" si="102"/>
        <v>1517374400</v>
      </c>
      <c r="CM38" s="523">
        <f t="shared" si="102"/>
        <v>1491381000</v>
      </c>
      <c r="CN38" s="523">
        <f t="shared" si="102"/>
        <v>833470000</v>
      </c>
      <c r="CO38" s="523">
        <f t="shared" si="102"/>
        <v>0</v>
      </c>
      <c r="CP38" s="523">
        <f t="shared" si="102"/>
        <v>124509000</v>
      </c>
      <c r="CQ38" s="523">
        <f t="shared" si="102"/>
        <v>25644000</v>
      </c>
      <c r="CR38" s="523">
        <f t="shared" si="102"/>
        <v>53130000</v>
      </c>
      <c r="CS38" s="523">
        <f t="shared" si="102"/>
        <v>50000000</v>
      </c>
      <c r="CT38" s="523">
        <f t="shared" si="102"/>
        <v>116489499</v>
      </c>
      <c r="CU38" s="523">
        <f t="shared" si="102"/>
        <v>245128000</v>
      </c>
      <c r="CV38" s="523">
        <f t="shared" si="102"/>
        <v>74105000</v>
      </c>
      <c r="CW38" s="523">
        <f t="shared" si="102"/>
        <v>0</v>
      </c>
      <c r="CX38" s="523">
        <f t="shared" si="102"/>
        <v>0</v>
      </c>
      <c r="CY38" s="523">
        <f t="shared" si="102"/>
        <v>0</v>
      </c>
      <c r="CZ38" s="523">
        <f t="shared" si="102"/>
        <v>0</v>
      </c>
      <c r="DA38" s="523">
        <f t="shared" si="102"/>
        <v>0</v>
      </c>
      <c r="DB38" s="523">
        <f t="shared" si="102"/>
        <v>0</v>
      </c>
      <c r="DC38" s="523">
        <f t="shared" si="102"/>
        <v>0</v>
      </c>
      <c r="DD38" s="523">
        <f t="shared" si="102"/>
        <v>0</v>
      </c>
      <c r="DE38" s="523">
        <f t="shared" si="102"/>
        <v>63188600</v>
      </c>
      <c r="DF38" s="523">
        <f t="shared" si="102"/>
        <v>0</v>
      </c>
      <c r="DG38" s="523">
        <f t="shared" si="102"/>
        <v>0</v>
      </c>
      <c r="DH38" s="523">
        <f t="shared" si="102"/>
        <v>0</v>
      </c>
      <c r="DI38" s="523">
        <f t="shared" si="102"/>
        <v>3392716000</v>
      </c>
      <c r="DJ38" s="523">
        <f>DJ11+DJ18+DJ25+DJ32</f>
        <v>3329527400</v>
      </c>
      <c r="DK38" s="523">
        <f>DK11+DK18+DK25+DK32</f>
        <v>2719077899</v>
      </c>
      <c r="DL38" s="523">
        <f t="shared" si="102"/>
        <v>3392716000</v>
      </c>
      <c r="DM38" s="523">
        <f t="shared" si="102"/>
        <v>2719077899</v>
      </c>
      <c r="DN38" s="524">
        <f>DN11+DN18+DN25+DN32</f>
        <v>2658000000</v>
      </c>
      <c r="DO38" s="352">
        <f t="shared" ref="DO38:EF38" si="103">DO11+DO18+DO32+DO25</f>
        <v>0</v>
      </c>
      <c r="DP38" s="351">
        <f t="shared" si="103"/>
        <v>0</v>
      </c>
      <c r="DQ38" s="351">
        <f t="shared" si="103"/>
        <v>0</v>
      </c>
      <c r="DR38" s="351">
        <f t="shared" si="103"/>
        <v>0</v>
      </c>
      <c r="DS38" s="351">
        <f t="shared" si="103"/>
        <v>0</v>
      </c>
      <c r="DT38" s="351">
        <f t="shared" si="103"/>
        <v>0</v>
      </c>
      <c r="DU38" s="351">
        <f t="shared" si="103"/>
        <v>0</v>
      </c>
      <c r="DV38" s="351">
        <f t="shared" si="103"/>
        <v>0</v>
      </c>
      <c r="DW38" s="351">
        <f t="shared" si="103"/>
        <v>0</v>
      </c>
      <c r="DX38" s="351">
        <f t="shared" si="103"/>
        <v>0</v>
      </c>
      <c r="DY38" s="351">
        <f t="shared" si="103"/>
        <v>0</v>
      </c>
      <c r="DZ38" s="351">
        <f t="shared" si="103"/>
        <v>0</v>
      </c>
      <c r="EA38" s="351">
        <f t="shared" si="103"/>
        <v>0</v>
      </c>
      <c r="EB38" s="351">
        <f t="shared" si="103"/>
        <v>0</v>
      </c>
      <c r="EC38" s="351">
        <f t="shared" si="103"/>
        <v>0</v>
      </c>
      <c r="ED38" s="351">
        <f t="shared" si="103"/>
        <v>0</v>
      </c>
      <c r="EE38" s="351">
        <f t="shared" si="103"/>
        <v>0</v>
      </c>
      <c r="EF38" s="351">
        <f t="shared" si="103"/>
        <v>0</v>
      </c>
      <c r="EG38" s="351">
        <f t="shared" ref="EG38:EQ38" si="104">EG11+EG18+EG32+EG25</f>
        <v>0</v>
      </c>
      <c r="EH38" s="351">
        <f t="shared" si="104"/>
        <v>0</v>
      </c>
      <c r="EI38" s="351">
        <f t="shared" si="104"/>
        <v>0</v>
      </c>
      <c r="EJ38" s="351">
        <f t="shared" si="104"/>
        <v>0</v>
      </c>
      <c r="EK38" s="351">
        <f t="shared" si="104"/>
        <v>0</v>
      </c>
      <c r="EL38" s="351">
        <f t="shared" si="104"/>
        <v>0</v>
      </c>
      <c r="EM38" s="351">
        <f t="shared" si="104"/>
        <v>0</v>
      </c>
      <c r="EN38" s="351">
        <f t="shared" si="104"/>
        <v>0</v>
      </c>
      <c r="EO38" s="351">
        <f t="shared" si="104"/>
        <v>0</v>
      </c>
      <c r="EP38" s="351">
        <f t="shared" si="104"/>
        <v>0</v>
      </c>
      <c r="EQ38" s="351">
        <f t="shared" si="104"/>
        <v>0</v>
      </c>
      <c r="ER38" s="596"/>
      <c r="ES38" s="596"/>
      <c r="ET38" s="596"/>
      <c r="EU38" s="596"/>
      <c r="EV38" s="596"/>
      <c r="EW38" s="597"/>
      <c r="EX38" s="597"/>
      <c r="EY38" s="597"/>
      <c r="EZ38" s="597"/>
      <c r="FA38" s="597"/>
    </row>
    <row r="39" spans="1:158" s="72" customFormat="1" ht="39.950000000000003" customHeight="1" x14ac:dyDescent="0.25">
      <c r="A39" s="574"/>
      <c r="B39" s="575"/>
      <c r="C39" s="575"/>
      <c r="D39" s="575"/>
      <c r="E39" s="575"/>
      <c r="F39" s="479" t="s">
        <v>46</v>
      </c>
      <c r="G39" s="234">
        <f>G14+G21+G28+G35</f>
        <v>1265850330</v>
      </c>
      <c r="H39" s="354">
        <f t="shared" ref="H39:BS39" si="105">H14+H21+H28+H35</f>
        <v>0</v>
      </c>
      <c r="I39" s="354">
        <f t="shared" si="105"/>
        <v>0</v>
      </c>
      <c r="J39" s="354">
        <f t="shared" si="105"/>
        <v>0</v>
      </c>
      <c r="K39" s="354">
        <f t="shared" si="105"/>
        <v>0</v>
      </c>
      <c r="L39" s="354">
        <f t="shared" si="105"/>
        <v>0</v>
      </c>
      <c r="M39" s="354">
        <f t="shared" si="105"/>
        <v>0</v>
      </c>
      <c r="N39" s="354">
        <f t="shared" si="105"/>
        <v>0</v>
      </c>
      <c r="O39" s="354">
        <f t="shared" si="105"/>
        <v>0</v>
      </c>
      <c r="P39" s="354">
        <f t="shared" si="105"/>
        <v>0</v>
      </c>
      <c r="Q39" s="354">
        <f t="shared" si="105"/>
        <v>0</v>
      </c>
      <c r="R39" s="354">
        <f t="shared" si="105"/>
        <v>0</v>
      </c>
      <c r="S39" s="354">
        <f t="shared" si="105"/>
        <v>0</v>
      </c>
      <c r="T39" s="354">
        <f t="shared" si="105"/>
        <v>0</v>
      </c>
      <c r="U39" s="354">
        <f t="shared" si="105"/>
        <v>0</v>
      </c>
      <c r="V39" s="354">
        <f t="shared" si="105"/>
        <v>0</v>
      </c>
      <c r="W39" s="354">
        <f t="shared" si="105"/>
        <v>0</v>
      </c>
      <c r="X39" s="354">
        <f t="shared" si="105"/>
        <v>0</v>
      </c>
      <c r="Y39" s="354">
        <f t="shared" si="105"/>
        <v>0</v>
      </c>
      <c r="Z39" s="354">
        <f t="shared" si="105"/>
        <v>0</v>
      </c>
      <c r="AA39" s="354">
        <f t="shared" si="105"/>
        <v>0</v>
      </c>
      <c r="AB39" s="354">
        <f t="shared" si="105"/>
        <v>628482424</v>
      </c>
      <c r="AC39" s="354">
        <f t="shared" si="105"/>
        <v>48552820</v>
      </c>
      <c r="AD39" s="354">
        <f t="shared" si="105"/>
        <v>48552820</v>
      </c>
      <c r="AE39" s="354">
        <f t="shared" si="105"/>
        <v>215485427</v>
      </c>
      <c r="AF39" s="354">
        <f t="shared" si="105"/>
        <v>215485427</v>
      </c>
      <c r="AG39" s="354">
        <f t="shared" si="105"/>
        <v>150631624</v>
      </c>
      <c r="AH39" s="354">
        <f t="shared" si="105"/>
        <v>150631624</v>
      </c>
      <c r="AI39" s="354">
        <f t="shared" si="105"/>
        <v>62840483</v>
      </c>
      <c r="AJ39" s="354">
        <f t="shared" si="105"/>
        <v>62840483</v>
      </c>
      <c r="AK39" s="354">
        <f t="shared" si="105"/>
        <v>16792913</v>
      </c>
      <c r="AL39" s="354">
        <f t="shared" si="105"/>
        <v>16792913</v>
      </c>
      <c r="AM39" s="354">
        <f t="shared" si="105"/>
        <v>33030520</v>
      </c>
      <c r="AN39" s="354">
        <f t="shared" si="105"/>
        <v>23659093</v>
      </c>
      <c r="AO39" s="354">
        <f t="shared" si="105"/>
        <v>21749600</v>
      </c>
      <c r="AP39" s="354">
        <f t="shared" si="105"/>
        <v>20000000</v>
      </c>
      <c r="AQ39" s="354">
        <f t="shared" si="105"/>
        <v>37500000</v>
      </c>
      <c r="AR39" s="354">
        <f t="shared" si="105"/>
        <v>23348514</v>
      </c>
      <c r="AS39" s="354">
        <f t="shared" si="105"/>
        <v>37533750</v>
      </c>
      <c r="AT39" s="354">
        <f t="shared" si="105"/>
        <v>33627385</v>
      </c>
      <c r="AU39" s="354">
        <f t="shared" si="105"/>
        <v>0</v>
      </c>
      <c r="AV39" s="354">
        <f t="shared" si="105"/>
        <v>18813840</v>
      </c>
      <c r="AW39" s="354">
        <f t="shared" si="105"/>
        <v>0</v>
      </c>
      <c r="AX39" s="354">
        <f t="shared" si="105"/>
        <v>0</v>
      </c>
      <c r="AY39" s="354">
        <f t="shared" si="105"/>
        <v>-10365038</v>
      </c>
      <c r="AZ39" s="354">
        <f t="shared" si="105"/>
        <v>0</v>
      </c>
      <c r="BA39" s="354">
        <f t="shared" si="105"/>
        <v>613752099</v>
      </c>
      <c r="BB39" s="354">
        <f t="shared" si="105"/>
        <v>613752099</v>
      </c>
      <c r="BC39" s="354">
        <f t="shared" si="105"/>
        <v>613752099</v>
      </c>
      <c r="BD39" s="354">
        <f t="shared" si="105"/>
        <v>613752099</v>
      </c>
      <c r="BE39" s="354">
        <f t="shared" si="105"/>
        <v>613752099</v>
      </c>
      <c r="BF39" s="354">
        <f t="shared" si="105"/>
        <v>361103713</v>
      </c>
      <c r="BG39" s="354">
        <f t="shared" si="105"/>
        <v>206419880</v>
      </c>
      <c r="BH39" s="354">
        <f t="shared" si="105"/>
        <v>114430967</v>
      </c>
      <c r="BI39" s="354">
        <f t="shared" si="105"/>
        <v>92439943</v>
      </c>
      <c r="BJ39" s="354">
        <f t="shared" si="105"/>
        <v>126082274</v>
      </c>
      <c r="BK39" s="354">
        <f t="shared" si="105"/>
        <v>42723983</v>
      </c>
      <c r="BL39" s="354">
        <f t="shared" si="105"/>
        <v>28718378</v>
      </c>
      <c r="BM39" s="354">
        <f t="shared" si="105"/>
        <v>3928451</v>
      </c>
      <c r="BN39" s="354">
        <f t="shared" si="105"/>
        <v>21022745</v>
      </c>
      <c r="BO39" s="354">
        <f t="shared" si="105"/>
        <v>1559850</v>
      </c>
      <c r="BP39" s="354">
        <f t="shared" si="105"/>
        <v>30947805</v>
      </c>
      <c r="BQ39" s="354">
        <f t="shared" si="105"/>
        <v>1559850</v>
      </c>
      <c r="BR39" s="354">
        <f t="shared" si="105"/>
        <v>7441540</v>
      </c>
      <c r="BS39" s="354">
        <f t="shared" si="105"/>
        <v>1559850</v>
      </c>
      <c r="BT39" s="354">
        <f t="shared" ref="BT39:DM39" si="106">BT14+BT21+BT28+BT35</f>
        <v>0</v>
      </c>
      <c r="BU39" s="354">
        <f t="shared" si="106"/>
        <v>1559850</v>
      </c>
      <c r="BV39" s="354">
        <f t="shared" si="106"/>
        <v>12040142</v>
      </c>
      <c r="BW39" s="354">
        <f t="shared" si="106"/>
        <v>1552801</v>
      </c>
      <c r="BX39" s="354">
        <f t="shared" si="106"/>
        <v>0</v>
      </c>
      <c r="BY39" s="354">
        <f t="shared" si="106"/>
        <v>1559850</v>
      </c>
      <c r="BZ39" s="354">
        <f t="shared" si="106"/>
        <v>5104965</v>
      </c>
      <c r="CA39" s="354">
        <f t="shared" si="106"/>
        <v>1559850</v>
      </c>
      <c r="CB39" s="354">
        <f t="shared" si="106"/>
        <v>3403310</v>
      </c>
      <c r="CC39" s="354">
        <f t="shared" si="106"/>
        <v>4679553</v>
      </c>
      <c r="CD39" s="354">
        <f t="shared" si="106"/>
        <v>3403310</v>
      </c>
      <c r="CE39" s="354">
        <f t="shared" si="106"/>
        <v>361103711</v>
      </c>
      <c r="CF39" s="354">
        <f t="shared" si="106"/>
        <v>361103711</v>
      </c>
      <c r="CG39" s="354">
        <f t="shared" si="106"/>
        <v>352595436</v>
      </c>
      <c r="CH39" s="354">
        <f t="shared" si="106"/>
        <v>361103711</v>
      </c>
      <c r="CI39" s="354">
        <f t="shared" si="106"/>
        <v>352595436</v>
      </c>
      <c r="CJ39" s="354">
        <f t="shared" si="106"/>
        <v>299502795</v>
      </c>
      <c r="CK39" s="354">
        <f t="shared" si="106"/>
        <v>71985733</v>
      </c>
      <c r="CL39" s="354">
        <f t="shared" si="106"/>
        <v>71985733</v>
      </c>
      <c r="CM39" s="354">
        <f t="shared" si="106"/>
        <v>99540265</v>
      </c>
      <c r="CN39" s="354">
        <f t="shared" si="106"/>
        <v>108713817</v>
      </c>
      <c r="CO39" s="354">
        <f t="shared" si="106"/>
        <v>93367797</v>
      </c>
      <c r="CP39" s="354">
        <f t="shared" si="106"/>
        <v>47887934</v>
      </c>
      <c r="CQ39" s="354">
        <f t="shared" si="106"/>
        <v>28589000</v>
      </c>
      <c r="CR39" s="354">
        <f t="shared" si="106"/>
        <v>31090334.076923072</v>
      </c>
      <c r="CS39" s="354">
        <f t="shared" si="106"/>
        <v>6020000</v>
      </c>
      <c r="CT39" s="354">
        <f t="shared" si="106"/>
        <v>30221546</v>
      </c>
      <c r="CU39" s="354">
        <f t="shared" si="106"/>
        <v>0</v>
      </c>
      <c r="CV39" s="354">
        <f t="shared" si="106"/>
        <v>0</v>
      </c>
      <c r="CW39" s="354">
        <f t="shared" si="106"/>
        <v>0</v>
      </c>
      <c r="CX39" s="354">
        <f t="shared" si="106"/>
        <v>0</v>
      </c>
      <c r="CY39" s="354">
        <f t="shared" si="106"/>
        <v>0</v>
      </c>
      <c r="CZ39" s="354">
        <f t="shared" si="106"/>
        <v>0</v>
      </c>
      <c r="DA39" s="354">
        <f t="shared" si="106"/>
        <v>0</v>
      </c>
      <c r="DB39" s="354">
        <f t="shared" si="106"/>
        <v>0</v>
      </c>
      <c r="DC39" s="354">
        <f t="shared" si="106"/>
        <v>0</v>
      </c>
      <c r="DD39" s="354">
        <f t="shared" si="106"/>
        <v>0</v>
      </c>
      <c r="DE39" s="354">
        <f t="shared" si="106"/>
        <v>0</v>
      </c>
      <c r="DF39" s="354">
        <f t="shared" si="106"/>
        <v>0</v>
      </c>
      <c r="DG39" s="354">
        <f t="shared" si="106"/>
        <v>0</v>
      </c>
      <c r="DH39" s="354">
        <f t="shared" si="106"/>
        <v>0</v>
      </c>
      <c r="DI39" s="354">
        <f t="shared" si="106"/>
        <v>299502795</v>
      </c>
      <c r="DJ39" s="354">
        <f t="shared" si="106"/>
        <v>299502795</v>
      </c>
      <c r="DK39" s="354">
        <f>DK14+DK21+DK28+DK35</f>
        <v>289899364.07692307</v>
      </c>
      <c r="DL39" s="354">
        <f t="shared" si="106"/>
        <v>299502795</v>
      </c>
      <c r="DM39" s="354">
        <f t="shared" si="106"/>
        <v>289899364.07692307</v>
      </c>
      <c r="DN39" s="355">
        <f>DN14+DN21+DN28+DN35</f>
        <v>0</v>
      </c>
      <c r="DO39" s="353">
        <f t="shared" ref="DO39:EF39" si="107">DO14+DO21+DO28+DO35</f>
        <v>0</v>
      </c>
      <c r="DP39" s="338">
        <f t="shared" si="107"/>
        <v>0</v>
      </c>
      <c r="DQ39" s="338">
        <f t="shared" si="107"/>
        <v>0</v>
      </c>
      <c r="DR39" s="338">
        <f t="shared" si="107"/>
        <v>0</v>
      </c>
      <c r="DS39" s="338">
        <f t="shared" si="107"/>
        <v>0</v>
      </c>
      <c r="DT39" s="338">
        <f t="shared" si="107"/>
        <v>0</v>
      </c>
      <c r="DU39" s="338">
        <f t="shared" si="107"/>
        <v>0</v>
      </c>
      <c r="DV39" s="338">
        <f t="shared" si="107"/>
        <v>0</v>
      </c>
      <c r="DW39" s="338">
        <f t="shared" si="107"/>
        <v>0</v>
      </c>
      <c r="DX39" s="338">
        <f t="shared" si="107"/>
        <v>0</v>
      </c>
      <c r="DY39" s="338">
        <f t="shared" si="107"/>
        <v>0</v>
      </c>
      <c r="DZ39" s="338">
        <f t="shared" si="107"/>
        <v>0</v>
      </c>
      <c r="EA39" s="338">
        <f t="shared" si="107"/>
        <v>0</v>
      </c>
      <c r="EB39" s="338">
        <f t="shared" si="107"/>
        <v>0</v>
      </c>
      <c r="EC39" s="338">
        <f t="shared" si="107"/>
        <v>0</v>
      </c>
      <c r="ED39" s="338">
        <f t="shared" si="107"/>
        <v>0</v>
      </c>
      <c r="EE39" s="338">
        <f t="shared" si="107"/>
        <v>0</v>
      </c>
      <c r="EF39" s="338">
        <f t="shared" si="107"/>
        <v>0</v>
      </c>
      <c r="EG39" s="338">
        <f t="shared" ref="EG39:EQ39" si="108">EG14+EG21+EG28+EG35</f>
        <v>0</v>
      </c>
      <c r="EH39" s="338">
        <f t="shared" si="108"/>
        <v>0</v>
      </c>
      <c r="EI39" s="338">
        <f t="shared" si="108"/>
        <v>0</v>
      </c>
      <c r="EJ39" s="338">
        <f t="shared" si="108"/>
        <v>0</v>
      </c>
      <c r="EK39" s="338">
        <f t="shared" si="108"/>
        <v>0</v>
      </c>
      <c r="EL39" s="338">
        <f t="shared" si="108"/>
        <v>0</v>
      </c>
      <c r="EM39" s="338">
        <f t="shared" si="108"/>
        <v>0</v>
      </c>
      <c r="EN39" s="338">
        <f t="shared" si="108"/>
        <v>0</v>
      </c>
      <c r="EO39" s="338">
        <f t="shared" si="108"/>
        <v>0</v>
      </c>
      <c r="EP39" s="338">
        <f t="shared" si="108"/>
        <v>0</v>
      </c>
      <c r="EQ39" s="338">
        <f t="shared" si="108"/>
        <v>0</v>
      </c>
      <c r="ER39" s="597"/>
      <c r="ES39" s="597"/>
      <c r="ET39" s="597"/>
      <c r="EU39" s="597"/>
      <c r="EV39" s="597"/>
      <c r="EW39" s="597"/>
      <c r="EX39" s="597"/>
      <c r="EY39" s="597"/>
      <c r="EZ39" s="597"/>
      <c r="FA39" s="597"/>
    </row>
    <row r="40" spans="1:158" s="72" customFormat="1" ht="39.950000000000003" customHeight="1" thickBot="1" x14ac:dyDescent="0.3">
      <c r="A40" s="576"/>
      <c r="B40" s="577"/>
      <c r="C40" s="577"/>
      <c r="D40" s="577"/>
      <c r="E40" s="577"/>
      <c r="F40" s="226" t="s">
        <v>47</v>
      </c>
      <c r="G40" s="235">
        <f>G38+G39</f>
        <v>14359093031</v>
      </c>
      <c r="H40" s="356">
        <f t="shared" ref="H40:BS40" si="109">H38+H39</f>
        <v>1670000000</v>
      </c>
      <c r="I40" s="356">
        <f t="shared" si="109"/>
        <v>0</v>
      </c>
      <c r="J40" s="356">
        <f t="shared" si="109"/>
        <v>0</v>
      </c>
      <c r="K40" s="356">
        <f t="shared" si="109"/>
        <v>212240000</v>
      </c>
      <c r="L40" s="356">
        <f t="shared" si="109"/>
        <v>212240000</v>
      </c>
      <c r="M40" s="356">
        <f t="shared" si="109"/>
        <v>819877949</v>
      </c>
      <c r="N40" s="356">
        <f t="shared" si="109"/>
        <v>819877949</v>
      </c>
      <c r="O40" s="356">
        <f t="shared" si="109"/>
        <v>39171000</v>
      </c>
      <c r="P40" s="356">
        <f t="shared" si="109"/>
        <v>39171000</v>
      </c>
      <c r="Q40" s="356">
        <f t="shared" si="109"/>
        <v>0</v>
      </c>
      <c r="R40" s="356">
        <f t="shared" si="109"/>
        <v>0</v>
      </c>
      <c r="S40" s="356">
        <f t="shared" si="109"/>
        <v>34367401</v>
      </c>
      <c r="T40" s="356">
        <f t="shared" si="109"/>
        <v>34367401</v>
      </c>
      <c r="U40" s="356">
        <f t="shared" si="109"/>
        <v>489908083</v>
      </c>
      <c r="V40" s="356">
        <f t="shared" si="109"/>
        <v>489908083</v>
      </c>
      <c r="W40" s="356">
        <f t="shared" si="109"/>
        <v>1595564433</v>
      </c>
      <c r="X40" s="356">
        <f t="shared" si="109"/>
        <v>1595564433</v>
      </c>
      <c r="Y40" s="356">
        <f t="shared" si="109"/>
        <v>1595564433</v>
      </c>
      <c r="Z40" s="356">
        <f t="shared" si="109"/>
        <v>1595564433</v>
      </c>
      <c r="AA40" s="356">
        <f t="shared" si="109"/>
        <v>1595564433</v>
      </c>
      <c r="AB40" s="356">
        <f t="shared" si="109"/>
        <v>3109482424</v>
      </c>
      <c r="AC40" s="356">
        <f t="shared" si="109"/>
        <v>48552820</v>
      </c>
      <c r="AD40" s="356">
        <f t="shared" si="109"/>
        <v>48552820</v>
      </c>
      <c r="AE40" s="356">
        <f t="shared" si="109"/>
        <v>559977427</v>
      </c>
      <c r="AF40" s="356">
        <f t="shared" si="109"/>
        <v>557658874</v>
      </c>
      <c r="AG40" s="356">
        <f t="shared" si="109"/>
        <v>1202748624</v>
      </c>
      <c r="AH40" s="356">
        <f t="shared" si="109"/>
        <v>1171779624</v>
      </c>
      <c r="AI40" s="356">
        <f t="shared" si="109"/>
        <v>458615483</v>
      </c>
      <c r="AJ40" s="356">
        <f t="shared" si="109"/>
        <v>249129314</v>
      </c>
      <c r="AK40" s="356">
        <f t="shared" si="109"/>
        <v>78000913</v>
      </c>
      <c r="AL40" s="356">
        <f t="shared" si="109"/>
        <v>28872995</v>
      </c>
      <c r="AM40" s="356">
        <f t="shared" si="109"/>
        <v>33030520</v>
      </c>
      <c r="AN40" s="356">
        <f t="shared" si="109"/>
        <v>60773062</v>
      </c>
      <c r="AO40" s="356">
        <f t="shared" si="109"/>
        <v>21749600</v>
      </c>
      <c r="AP40" s="356">
        <f t="shared" si="109"/>
        <v>20000000</v>
      </c>
      <c r="AQ40" s="356">
        <f t="shared" si="109"/>
        <v>97500000</v>
      </c>
      <c r="AR40" s="356">
        <f t="shared" si="109"/>
        <v>42184514</v>
      </c>
      <c r="AS40" s="356">
        <f t="shared" si="109"/>
        <v>419244992</v>
      </c>
      <c r="AT40" s="356">
        <f t="shared" si="109"/>
        <v>173117709</v>
      </c>
      <c r="AU40" s="356">
        <f t="shared" si="109"/>
        <v>0</v>
      </c>
      <c r="AV40" s="356">
        <f t="shared" si="109"/>
        <v>150902051</v>
      </c>
      <c r="AW40" s="356">
        <f t="shared" si="109"/>
        <v>185696758</v>
      </c>
      <c r="AX40" s="356">
        <f t="shared" si="109"/>
        <v>220018133</v>
      </c>
      <c r="AY40" s="356">
        <f t="shared" si="109"/>
        <v>-233830581</v>
      </c>
      <c r="AZ40" s="356">
        <f t="shared" si="109"/>
        <v>86310346</v>
      </c>
      <c r="BA40" s="356">
        <f t="shared" si="109"/>
        <v>2871286556</v>
      </c>
      <c r="BB40" s="356">
        <f t="shared" si="109"/>
        <v>2871286556</v>
      </c>
      <c r="BC40" s="356">
        <f t="shared" si="109"/>
        <v>2809299442</v>
      </c>
      <c r="BD40" s="356">
        <f t="shared" si="109"/>
        <v>2871286556</v>
      </c>
      <c r="BE40" s="356">
        <f t="shared" si="109"/>
        <v>2809299442</v>
      </c>
      <c r="BF40" s="356">
        <f t="shared" si="109"/>
        <v>3757654713</v>
      </c>
      <c r="BG40" s="356">
        <f t="shared" si="109"/>
        <v>2533788880</v>
      </c>
      <c r="BH40" s="356">
        <f t="shared" si="109"/>
        <v>2377090392</v>
      </c>
      <c r="BI40" s="356">
        <f t="shared" si="109"/>
        <v>92439943</v>
      </c>
      <c r="BJ40" s="356">
        <f t="shared" si="109"/>
        <v>126082274</v>
      </c>
      <c r="BK40" s="356">
        <f t="shared" si="109"/>
        <v>92723983</v>
      </c>
      <c r="BL40" s="356">
        <f t="shared" si="109"/>
        <v>28718378</v>
      </c>
      <c r="BM40" s="356">
        <f t="shared" si="109"/>
        <v>3928451</v>
      </c>
      <c r="BN40" s="356">
        <f t="shared" si="109"/>
        <v>21022745</v>
      </c>
      <c r="BO40" s="356">
        <f t="shared" si="109"/>
        <v>1559850</v>
      </c>
      <c r="BP40" s="356">
        <f t="shared" si="109"/>
        <v>30947805</v>
      </c>
      <c r="BQ40" s="356">
        <f t="shared" si="109"/>
        <v>804876583</v>
      </c>
      <c r="BR40" s="356">
        <f t="shared" si="109"/>
        <v>107441540</v>
      </c>
      <c r="BS40" s="356">
        <f t="shared" si="109"/>
        <v>20421850</v>
      </c>
      <c r="BT40" s="356">
        <f t="shared" ref="BT40:DM40" si="110">BT38+BT39</f>
        <v>21651933</v>
      </c>
      <c r="BU40" s="356">
        <f t="shared" si="110"/>
        <v>1559850</v>
      </c>
      <c r="BV40" s="356">
        <f t="shared" si="110"/>
        <v>5533842</v>
      </c>
      <c r="BW40" s="356">
        <f t="shared" si="110"/>
        <v>26608068</v>
      </c>
      <c r="BX40" s="356">
        <f t="shared" si="110"/>
        <v>697322834</v>
      </c>
      <c r="BY40" s="356">
        <f t="shared" si="110"/>
        <v>35617517</v>
      </c>
      <c r="BZ40" s="356">
        <f t="shared" si="110"/>
        <v>46231065</v>
      </c>
      <c r="CA40" s="356">
        <f t="shared" si="110"/>
        <v>139450183</v>
      </c>
      <c r="CB40" s="356">
        <f t="shared" si="110"/>
        <v>24378543</v>
      </c>
      <c r="CC40" s="356">
        <f t="shared" si="110"/>
        <v>-102063495</v>
      </c>
      <c r="CD40" s="356">
        <f t="shared" si="110"/>
        <v>117589010</v>
      </c>
      <c r="CE40" s="356">
        <f t="shared" si="110"/>
        <v>3650911663</v>
      </c>
      <c r="CF40" s="356">
        <f t="shared" si="110"/>
        <v>3650911663</v>
      </c>
      <c r="CG40" s="356">
        <f t="shared" si="110"/>
        <v>3604010361</v>
      </c>
      <c r="CH40" s="356">
        <f t="shared" si="110"/>
        <v>3650911663</v>
      </c>
      <c r="CI40" s="356">
        <f t="shared" si="110"/>
        <v>3604010361</v>
      </c>
      <c r="CJ40" s="356">
        <f t="shared" si="110"/>
        <v>3692218795</v>
      </c>
      <c r="CK40" s="356">
        <f t="shared" si="110"/>
        <v>1589360133</v>
      </c>
      <c r="CL40" s="356">
        <f t="shared" si="110"/>
        <v>1589360133</v>
      </c>
      <c r="CM40" s="356">
        <f t="shared" si="110"/>
        <v>1590921265</v>
      </c>
      <c r="CN40" s="356">
        <f t="shared" si="110"/>
        <v>942183817</v>
      </c>
      <c r="CO40" s="356">
        <f t="shared" si="110"/>
        <v>93367797</v>
      </c>
      <c r="CP40" s="356">
        <f t="shared" si="110"/>
        <v>172396934</v>
      </c>
      <c r="CQ40" s="356">
        <f t="shared" si="110"/>
        <v>54233000</v>
      </c>
      <c r="CR40" s="356">
        <f t="shared" si="110"/>
        <v>84220334.076923072</v>
      </c>
      <c r="CS40" s="356">
        <f t="shared" si="110"/>
        <v>56020000</v>
      </c>
      <c r="CT40" s="356">
        <f t="shared" si="110"/>
        <v>146711045</v>
      </c>
      <c r="CU40" s="356">
        <f t="shared" si="110"/>
        <v>245128000</v>
      </c>
      <c r="CV40" s="356">
        <f t="shared" si="110"/>
        <v>74105000</v>
      </c>
      <c r="CW40" s="356">
        <f t="shared" si="110"/>
        <v>0</v>
      </c>
      <c r="CX40" s="356">
        <f t="shared" si="110"/>
        <v>0</v>
      </c>
      <c r="CY40" s="356">
        <f t="shared" si="110"/>
        <v>0</v>
      </c>
      <c r="CZ40" s="356">
        <f t="shared" si="110"/>
        <v>0</v>
      </c>
      <c r="DA40" s="356">
        <f t="shared" si="110"/>
        <v>0</v>
      </c>
      <c r="DB40" s="356">
        <f t="shared" si="110"/>
        <v>0</v>
      </c>
      <c r="DC40" s="356">
        <f t="shared" si="110"/>
        <v>0</v>
      </c>
      <c r="DD40" s="356">
        <f t="shared" si="110"/>
        <v>0</v>
      </c>
      <c r="DE40" s="356">
        <f t="shared" si="110"/>
        <v>63188600</v>
      </c>
      <c r="DF40" s="356">
        <f t="shared" si="110"/>
        <v>0</v>
      </c>
      <c r="DG40" s="356">
        <f t="shared" si="110"/>
        <v>0</v>
      </c>
      <c r="DH40" s="356">
        <f t="shared" si="110"/>
        <v>0</v>
      </c>
      <c r="DI40" s="356">
        <f t="shared" si="110"/>
        <v>3692218795</v>
      </c>
      <c r="DJ40" s="356">
        <f t="shared" si="110"/>
        <v>3629030195</v>
      </c>
      <c r="DK40" s="356">
        <f t="shared" si="110"/>
        <v>3008977263.0769229</v>
      </c>
      <c r="DL40" s="356">
        <f t="shared" si="110"/>
        <v>3692218795</v>
      </c>
      <c r="DM40" s="356">
        <f t="shared" si="110"/>
        <v>3008977263.0769229</v>
      </c>
      <c r="DN40" s="357">
        <f>DN38+DN39</f>
        <v>2658000000</v>
      </c>
      <c r="DO40" s="402">
        <f t="shared" ref="DO40:EF40" si="111">DO38+DO39</f>
        <v>0</v>
      </c>
      <c r="DP40" s="399">
        <f t="shared" si="111"/>
        <v>0</v>
      </c>
      <c r="DQ40" s="399">
        <f t="shared" si="111"/>
        <v>0</v>
      </c>
      <c r="DR40" s="399">
        <f t="shared" si="111"/>
        <v>0</v>
      </c>
      <c r="DS40" s="399">
        <f t="shared" si="111"/>
        <v>0</v>
      </c>
      <c r="DT40" s="399">
        <f t="shared" si="111"/>
        <v>0</v>
      </c>
      <c r="DU40" s="399">
        <f t="shared" si="111"/>
        <v>0</v>
      </c>
      <c r="DV40" s="399">
        <f t="shared" si="111"/>
        <v>0</v>
      </c>
      <c r="DW40" s="399">
        <f t="shared" si="111"/>
        <v>0</v>
      </c>
      <c r="DX40" s="399">
        <f t="shared" si="111"/>
        <v>0</v>
      </c>
      <c r="DY40" s="399">
        <f t="shared" si="111"/>
        <v>0</v>
      </c>
      <c r="DZ40" s="399">
        <f t="shared" si="111"/>
        <v>0</v>
      </c>
      <c r="EA40" s="399">
        <f t="shared" si="111"/>
        <v>0</v>
      </c>
      <c r="EB40" s="399">
        <f t="shared" si="111"/>
        <v>0</v>
      </c>
      <c r="EC40" s="399">
        <f t="shared" si="111"/>
        <v>0</v>
      </c>
      <c r="ED40" s="399">
        <f t="shared" si="111"/>
        <v>0</v>
      </c>
      <c r="EE40" s="399">
        <f t="shared" si="111"/>
        <v>0</v>
      </c>
      <c r="EF40" s="399">
        <f t="shared" si="111"/>
        <v>0</v>
      </c>
      <c r="EG40" s="399">
        <f t="shared" ref="EG40:EQ40" si="112">EG38+EG39</f>
        <v>0</v>
      </c>
      <c r="EH40" s="399">
        <f t="shared" si="112"/>
        <v>0</v>
      </c>
      <c r="EI40" s="399">
        <f t="shared" si="112"/>
        <v>0</v>
      </c>
      <c r="EJ40" s="399">
        <f t="shared" si="112"/>
        <v>0</v>
      </c>
      <c r="EK40" s="399">
        <f t="shared" si="112"/>
        <v>0</v>
      </c>
      <c r="EL40" s="399">
        <f t="shared" si="112"/>
        <v>0</v>
      </c>
      <c r="EM40" s="399">
        <f t="shared" si="112"/>
        <v>0</v>
      </c>
      <c r="EN40" s="399">
        <f t="shared" si="112"/>
        <v>0</v>
      </c>
      <c r="EO40" s="399">
        <f t="shared" si="112"/>
        <v>0</v>
      </c>
      <c r="EP40" s="399">
        <f t="shared" si="112"/>
        <v>0</v>
      </c>
      <c r="EQ40" s="399">
        <f t="shared" si="112"/>
        <v>0</v>
      </c>
      <c r="ER40" s="597"/>
      <c r="ES40" s="597"/>
      <c r="ET40" s="597"/>
      <c r="EU40" s="597"/>
      <c r="EV40" s="597"/>
      <c r="EW40" s="597"/>
      <c r="EX40" s="597"/>
      <c r="EY40" s="597"/>
      <c r="EZ40" s="597"/>
      <c r="FA40" s="597"/>
    </row>
    <row r="41" spans="1:158" ht="20.25" customHeight="1" thickBot="1" x14ac:dyDescent="0.3">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192"/>
      <c r="CG41" s="192"/>
      <c r="CH41" s="192"/>
      <c r="CI41" s="192"/>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c r="DI41" s="58"/>
      <c r="DJ41" s="58"/>
      <c r="DK41" s="58"/>
      <c r="DL41" s="58"/>
      <c r="DM41" s="58"/>
      <c r="DN41" s="58"/>
      <c r="DO41" s="58"/>
      <c r="DP41" s="58"/>
      <c r="DQ41" s="58"/>
      <c r="DR41" s="58"/>
      <c r="DS41" s="58"/>
      <c r="DT41" s="58"/>
      <c r="DU41" s="58"/>
      <c r="DV41" s="58"/>
      <c r="DW41" s="58"/>
      <c r="DX41" s="58"/>
      <c r="DY41" s="58"/>
      <c r="DZ41" s="58"/>
      <c r="EA41" s="58"/>
      <c r="EB41" s="58"/>
      <c r="EC41" s="58"/>
      <c r="ED41" s="58"/>
      <c r="EE41" s="58"/>
      <c r="EF41" s="58"/>
    </row>
    <row r="42" spans="1:158" ht="20.25" customHeight="1" x14ac:dyDescent="0.3">
      <c r="F42" s="19" t="s">
        <v>35</v>
      </c>
      <c r="G42"/>
      <c r="H42"/>
      <c r="I42"/>
      <c r="J42"/>
      <c r="K42"/>
      <c r="L42"/>
      <c r="M42"/>
      <c r="N42"/>
      <c r="O42"/>
      <c r="P42"/>
      <c r="Q42"/>
      <c r="R42"/>
      <c r="S42"/>
      <c r="T42"/>
      <c r="U42" s="182"/>
      <c r="V42" s="182"/>
      <c r="W42" s="183">
        <f>W12+W19+W26+W33</f>
        <v>967082009</v>
      </c>
      <c r="X42" s="182"/>
      <c r="Y42" s="182"/>
      <c r="Z42" s="182"/>
      <c r="AA42" s="183">
        <f>+AA11+AA18+AA25+AA32</f>
        <v>1595564433</v>
      </c>
      <c r="AB42" s="184"/>
      <c r="AC42" s="185"/>
      <c r="AD42" s="182"/>
      <c r="AE42" s="182"/>
      <c r="AF42" s="182"/>
      <c r="AG42" s="182"/>
      <c r="AH42" s="182"/>
      <c r="AI42" s="182"/>
      <c r="AJ42" s="182"/>
      <c r="AK42" s="182"/>
      <c r="AL42" s="182"/>
      <c r="AM42" s="182"/>
      <c r="AN42" s="186">
        <f>AN11+AN18+AN32+AN25</f>
        <v>37113969</v>
      </c>
      <c r="AO42" s="182"/>
      <c r="AP42" s="182"/>
      <c r="AQ42" s="182"/>
      <c r="AR42" s="182"/>
      <c r="AS42" s="182"/>
      <c r="AT42" s="182"/>
      <c r="AU42" s="182"/>
      <c r="AV42" s="182"/>
      <c r="AW42" s="182"/>
      <c r="AX42" s="182"/>
      <c r="AY42" s="182"/>
      <c r="AZ42" s="182"/>
      <c r="BA42" s="182"/>
      <c r="BB42" s="182"/>
      <c r="BC42" s="186"/>
      <c r="BD42" s="183"/>
      <c r="BE42" s="183">
        <f>+BE11+BE18+BE25+BE32</f>
        <v>2195547343</v>
      </c>
      <c r="BF42" s="183">
        <f>+BF11+BF18+BF25+BF32</f>
        <v>3396551000</v>
      </c>
      <c r="BG42" s="187"/>
      <c r="BH42" s="187"/>
      <c r="BI42" s="187"/>
      <c r="BJ42" s="187"/>
      <c r="BK42" s="187"/>
      <c r="BL42" s="187"/>
      <c r="BM42" s="187"/>
      <c r="BN42" s="187"/>
      <c r="BO42" s="187"/>
      <c r="BP42" s="187"/>
      <c r="BQ42" s="187"/>
      <c r="BR42" s="187"/>
      <c r="BS42" s="187"/>
      <c r="BT42" s="187"/>
      <c r="BW42" s="195"/>
      <c r="BX42" s="195"/>
      <c r="BY42" s="195"/>
      <c r="BZ42" s="195"/>
      <c r="CA42" s="195"/>
      <c r="CB42" s="195"/>
      <c r="CC42" s="195"/>
      <c r="CD42" s="195"/>
      <c r="CE42" s="195"/>
      <c r="CF42" s="266"/>
      <c r="CG42" s="266"/>
      <c r="CH42" s="271"/>
      <c r="CI42" s="267"/>
      <c r="CJ42" s="268"/>
      <c r="CT42" s="65"/>
      <c r="DL42" s="65"/>
      <c r="DM42" s="65"/>
      <c r="DN42" s="268"/>
      <c r="ER42" s="196"/>
      <c r="ES42" s="196"/>
      <c r="ET42" s="195"/>
      <c r="EU42" s="195"/>
      <c r="EV42" s="195"/>
      <c r="EW42" s="195"/>
      <c r="EX42" s="195"/>
      <c r="EY42" s="195"/>
      <c r="EZ42" s="195"/>
    </row>
    <row r="43" spans="1:158" ht="20.25" customHeight="1" x14ac:dyDescent="0.25">
      <c r="F43" s="31" t="s">
        <v>36</v>
      </c>
      <c r="G43" s="628" t="s">
        <v>37</v>
      </c>
      <c r="H43" s="629"/>
      <c r="I43" s="629"/>
      <c r="J43" s="629"/>
      <c r="K43" s="629"/>
      <c r="L43" s="629"/>
      <c r="M43" s="630"/>
      <c r="N43" s="631" t="s">
        <v>38</v>
      </c>
      <c r="O43" s="632"/>
      <c r="P43" s="632"/>
      <c r="Q43" s="632"/>
      <c r="R43" s="632"/>
      <c r="S43" s="632"/>
      <c r="T43" s="633"/>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9"/>
      <c r="BG43" s="187"/>
      <c r="BH43" s="187"/>
      <c r="BI43" s="187"/>
      <c r="BJ43" s="263"/>
      <c r="BK43" s="190"/>
      <c r="BL43" s="264"/>
      <c r="BM43" s="187"/>
      <c r="BN43" s="187"/>
      <c r="BO43" s="187"/>
      <c r="BP43" s="187"/>
      <c r="BQ43" s="187"/>
      <c r="BR43" s="187"/>
      <c r="BS43" s="187"/>
      <c r="BT43" s="187"/>
      <c r="BY43" s="270"/>
      <c r="CH43" s="272"/>
      <c r="CJ43" s="80"/>
      <c r="CK43" s="80"/>
      <c r="CL43" s="80"/>
      <c r="CM43" s="80"/>
      <c r="CN43" s="80"/>
      <c r="CO43" s="80"/>
      <c r="CP43" s="80"/>
      <c r="CQ43" s="80"/>
      <c r="CR43" s="80"/>
      <c r="CS43" s="80"/>
      <c r="CT43" s="80"/>
      <c r="CU43" s="80"/>
      <c r="CV43" s="80"/>
      <c r="CW43" s="80"/>
      <c r="CX43" s="80"/>
      <c r="CY43" s="80"/>
      <c r="CZ43" s="80"/>
      <c r="DA43" s="80"/>
      <c r="DB43" s="80"/>
      <c r="DC43" s="80"/>
      <c r="DD43" s="80"/>
      <c r="DE43" s="80"/>
      <c r="DF43" s="80"/>
      <c r="DG43" s="80"/>
      <c r="DH43" s="80"/>
      <c r="DL43" s="392"/>
      <c r="DM43" s="65"/>
      <c r="ER43" s="269"/>
      <c r="ES43" s="196"/>
      <c r="ET43" s="195"/>
      <c r="EU43" s="195"/>
      <c r="EV43" s="195"/>
      <c r="EW43" s="195"/>
      <c r="EX43" s="195"/>
      <c r="EY43" s="195"/>
      <c r="EZ43" s="195"/>
    </row>
    <row r="44" spans="1:158" ht="20.25" customHeight="1" x14ac:dyDescent="0.25">
      <c r="F44" s="20">
        <v>13</v>
      </c>
      <c r="G44" s="527" t="s">
        <v>91</v>
      </c>
      <c r="H44" s="527"/>
      <c r="I44" s="527"/>
      <c r="J44" s="527"/>
      <c r="K44" s="527"/>
      <c r="L44" s="527"/>
      <c r="M44" s="527"/>
      <c r="N44" s="527" t="s">
        <v>82</v>
      </c>
      <c r="O44" s="527"/>
      <c r="P44" s="527"/>
      <c r="Q44" s="527"/>
      <c r="R44" s="527"/>
      <c r="S44" s="527"/>
      <c r="T44" s="52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90"/>
      <c r="BJ44" s="190"/>
      <c r="BK44" s="190"/>
      <c r="BL44" s="264"/>
      <c r="BM44" s="265"/>
      <c r="BN44" s="187"/>
      <c r="BO44" s="187"/>
      <c r="BP44" s="187"/>
      <c r="BQ44" s="187"/>
      <c r="BR44" s="187"/>
      <c r="BS44" s="187"/>
      <c r="BT44" s="187"/>
      <c r="CE44" s="193"/>
      <c r="CF44" s="199"/>
      <c r="CG44" s="198"/>
      <c r="CH44" s="272"/>
      <c r="CJ44" s="80"/>
      <c r="CK44" s="80"/>
      <c r="CL44" s="80"/>
      <c r="CM44" s="80"/>
      <c r="CN44" s="80"/>
      <c r="CO44" s="80"/>
      <c r="CP44" s="80"/>
      <c r="CQ44" s="80"/>
      <c r="CR44" s="80"/>
      <c r="CS44" s="80"/>
      <c r="CT44" s="80"/>
      <c r="CU44" s="80"/>
      <c r="CV44" s="80"/>
      <c r="CW44" s="80"/>
      <c r="CX44" s="80"/>
      <c r="CY44" s="80"/>
      <c r="CZ44" s="80"/>
      <c r="DA44" s="80"/>
      <c r="DB44" s="80"/>
      <c r="DC44" s="80"/>
      <c r="DD44" s="80"/>
      <c r="DE44" s="80"/>
      <c r="DF44" s="80"/>
      <c r="DG44" s="80"/>
      <c r="DH44" s="80"/>
      <c r="DL44" s="65"/>
      <c r="DM44" s="65"/>
      <c r="DN44" s="80"/>
      <c r="DO44" s="80"/>
      <c r="DP44" s="80"/>
      <c r="DQ44" s="80"/>
      <c r="DR44" s="80"/>
      <c r="DS44" s="80"/>
      <c r="DT44" s="80"/>
      <c r="DU44" s="80"/>
      <c r="DV44" s="80"/>
      <c r="DW44" s="80"/>
      <c r="DX44" s="80"/>
      <c r="DY44" s="80"/>
      <c r="DZ44" s="80"/>
      <c r="EA44" s="80"/>
      <c r="EB44" s="80"/>
      <c r="EC44" s="80"/>
      <c r="ED44" s="80"/>
      <c r="EE44" s="80"/>
      <c r="EF44" s="80"/>
      <c r="ER44" s="196"/>
      <c r="ES44" s="196"/>
      <c r="ET44" s="195"/>
      <c r="EU44" s="195"/>
      <c r="EV44" s="195"/>
      <c r="EW44" s="195"/>
      <c r="EX44" s="195"/>
      <c r="EY44" s="195"/>
      <c r="EZ44" s="195"/>
    </row>
    <row r="45" spans="1:158" ht="20.25" customHeight="1" x14ac:dyDescent="0.25">
      <c r="F45" s="20">
        <v>14</v>
      </c>
      <c r="G45" s="527" t="s">
        <v>277</v>
      </c>
      <c r="H45" s="527"/>
      <c r="I45" s="527"/>
      <c r="J45" s="527"/>
      <c r="K45" s="527"/>
      <c r="L45" s="527"/>
      <c r="M45" s="527"/>
      <c r="N45" s="528" t="s">
        <v>334</v>
      </c>
      <c r="O45" s="528"/>
      <c r="P45" s="528"/>
      <c r="Q45" s="528"/>
      <c r="R45" s="528"/>
      <c r="S45" s="528"/>
      <c r="T45" s="528"/>
      <c r="BF45" s="262"/>
      <c r="BI45" s="80"/>
      <c r="BJ45" s="80"/>
      <c r="BK45" s="80"/>
      <c r="BL45" s="197"/>
      <c r="BM45" s="198"/>
      <c r="CE45" s="193"/>
      <c r="CF45" s="199"/>
      <c r="CG45" s="198"/>
      <c r="CJ45" s="80"/>
      <c r="CK45" s="80"/>
      <c r="CL45" s="80"/>
      <c r="CM45" s="80"/>
      <c r="CN45" s="80"/>
      <c r="CO45" s="80"/>
      <c r="CP45" s="80"/>
      <c r="CQ45" s="80"/>
      <c r="CR45" s="80"/>
      <c r="CS45" s="80"/>
      <c r="CT45" s="80"/>
      <c r="CU45" s="80"/>
      <c r="CV45" s="80"/>
      <c r="CW45" s="80"/>
      <c r="CX45" s="80"/>
      <c r="CY45" s="80"/>
      <c r="CZ45" s="80"/>
      <c r="DA45" s="80"/>
      <c r="DB45" s="80"/>
      <c r="DC45" s="80"/>
      <c r="DD45" s="80"/>
      <c r="DE45" s="80"/>
      <c r="DF45" s="80"/>
      <c r="DG45" s="80"/>
      <c r="DH45" s="80"/>
      <c r="DM45" s="65"/>
      <c r="ER45" s="196"/>
      <c r="ES45" s="196"/>
      <c r="ET45" s="195"/>
      <c r="EU45" s="195"/>
      <c r="EV45" s="195"/>
      <c r="EW45" s="195"/>
      <c r="EX45" s="195"/>
      <c r="EY45" s="195"/>
      <c r="EZ45" s="195"/>
    </row>
    <row r="46" spans="1:158" ht="20.25" customHeight="1" x14ac:dyDescent="0.25">
      <c r="G46" s="65"/>
      <c r="Q46" s="65"/>
      <c r="BI46" s="203"/>
      <c r="BJ46" s="80"/>
      <c r="BK46" s="80"/>
      <c r="BL46" s="178"/>
      <c r="BM46" s="198"/>
      <c r="CE46" s="200"/>
      <c r="CF46" s="199"/>
      <c r="CG46" s="201"/>
      <c r="DL46" s="392"/>
      <c r="ER46" s="196"/>
      <c r="ES46" s="196"/>
      <c r="ET46" s="195"/>
      <c r="EU46" s="195"/>
      <c r="EV46" s="195"/>
      <c r="EW46" s="195"/>
      <c r="EX46" s="195"/>
      <c r="EY46" s="195"/>
      <c r="EZ46" s="195"/>
    </row>
    <row r="47" spans="1:158" ht="20.25" customHeight="1" x14ac:dyDescent="0.25">
      <c r="BF47" s="78"/>
      <c r="BI47" s="203"/>
      <c r="BJ47" s="80"/>
      <c r="BK47" s="80"/>
      <c r="BL47" s="178"/>
      <c r="BM47" s="198"/>
      <c r="CE47" s="200"/>
      <c r="CF47" s="199"/>
      <c r="CG47" s="201"/>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ER47" s="196"/>
      <c r="ES47" s="196"/>
      <c r="ET47" s="195"/>
      <c r="EU47" s="195"/>
      <c r="EV47" s="195"/>
      <c r="EW47" s="195"/>
      <c r="EX47" s="195"/>
      <c r="EY47" s="195"/>
      <c r="EZ47" s="195"/>
    </row>
    <row r="48" spans="1:158" ht="20.25" customHeight="1" x14ac:dyDescent="0.25">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187"/>
      <c r="AU48" s="187"/>
      <c r="AV48" s="187"/>
      <c r="AW48" s="187"/>
      <c r="AX48" s="187"/>
      <c r="AY48" s="187"/>
      <c r="AZ48" s="187"/>
      <c r="BA48" s="187"/>
      <c r="BB48" s="187"/>
      <c r="BC48" s="187"/>
      <c r="BD48" s="187"/>
      <c r="BE48" s="187"/>
      <c r="BF48" s="187"/>
      <c r="BG48" s="187"/>
      <c r="BH48" s="187"/>
      <c r="BI48" s="191"/>
      <c r="BJ48" s="194"/>
      <c r="BK48" s="194"/>
      <c r="BL48" s="178"/>
      <c r="BM48" s="198"/>
      <c r="CE48" s="200"/>
      <c r="CF48" s="199"/>
      <c r="CG48" s="201"/>
      <c r="ER48" s="196"/>
      <c r="ES48" s="196"/>
      <c r="ET48" s="195"/>
      <c r="EU48" s="195"/>
      <c r="EV48" s="195"/>
      <c r="EW48" s="195"/>
      <c r="EX48" s="195"/>
      <c r="EY48" s="195"/>
      <c r="EZ48" s="195"/>
    </row>
    <row r="49" spans="21:156" ht="20.25" customHeight="1" x14ac:dyDescent="0.25">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c r="BC49" s="187"/>
      <c r="BD49" s="187"/>
      <c r="BE49" s="187"/>
      <c r="BF49" s="188"/>
      <c r="BG49" s="187"/>
      <c r="BH49" s="187"/>
      <c r="BI49" s="187"/>
      <c r="BL49" s="194"/>
      <c r="CG49" s="201"/>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ER49" s="196"/>
      <c r="ES49" s="196"/>
      <c r="ET49" s="195"/>
      <c r="EU49" s="195"/>
      <c r="EV49" s="195"/>
      <c r="EW49" s="195"/>
      <c r="EX49" s="195"/>
      <c r="EY49" s="195"/>
      <c r="EZ49" s="195"/>
    </row>
    <row r="50" spans="21:156" ht="20.25" customHeight="1" x14ac:dyDescent="0.25">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187"/>
      <c r="AV50" s="187"/>
      <c r="AW50" s="187"/>
      <c r="AX50" s="187"/>
      <c r="AY50" s="187"/>
      <c r="AZ50" s="187"/>
      <c r="BA50" s="187"/>
      <c r="BB50" s="187"/>
      <c r="BC50" s="187"/>
      <c r="BD50" s="187"/>
      <c r="BE50" s="187"/>
      <c r="BF50" s="187"/>
      <c r="BG50" s="187"/>
      <c r="BH50" s="187"/>
      <c r="BI50" s="187"/>
      <c r="ER50" s="196"/>
      <c r="ES50" s="196"/>
      <c r="ET50" s="195"/>
      <c r="EU50" s="195"/>
      <c r="EV50" s="195"/>
      <c r="EW50" s="195"/>
      <c r="EX50" s="195"/>
      <c r="EY50" s="195"/>
      <c r="EZ50" s="195"/>
    </row>
    <row r="51" spans="21:156" ht="20.25" customHeight="1" x14ac:dyDescent="0.25">
      <c r="CG51" s="201"/>
      <c r="CH51" s="201"/>
      <c r="ER51" s="196"/>
      <c r="ES51" s="196"/>
      <c r="ET51" s="195"/>
      <c r="EU51" s="195"/>
      <c r="EV51" s="195"/>
      <c r="EW51" s="195"/>
      <c r="EX51" s="195"/>
      <c r="EY51" s="195"/>
      <c r="EZ51" s="195"/>
    </row>
    <row r="52" spans="21:156" ht="20.25" customHeight="1" x14ac:dyDescent="0.25">
      <c r="CE52" s="202"/>
      <c r="CG52" s="201"/>
      <c r="CH52" s="203"/>
      <c r="ER52" s="196"/>
      <c r="ES52" s="196"/>
      <c r="ET52" s="195"/>
      <c r="EU52" s="195"/>
    </row>
    <row r="53" spans="21:156" ht="20.25" customHeight="1" x14ac:dyDescent="0.25">
      <c r="CE53" s="202"/>
      <c r="CG53" s="201"/>
      <c r="CH53" s="203"/>
    </row>
    <row r="54" spans="21:156" ht="20.25" customHeight="1" x14ac:dyDescent="0.25">
      <c r="CE54" s="202"/>
      <c r="CG54" s="201"/>
      <c r="CH54" s="203"/>
    </row>
    <row r="55" spans="21:156" ht="20.25" customHeight="1" x14ac:dyDescent="0.25">
      <c r="CE55" s="202"/>
      <c r="CG55" s="201"/>
      <c r="CH55" s="203"/>
    </row>
    <row r="56" spans="21:156" ht="20.25" customHeight="1" x14ac:dyDescent="0.25">
      <c r="CE56" s="202"/>
      <c r="CG56" s="201"/>
      <c r="CH56" s="203"/>
    </row>
    <row r="57" spans="21:156" ht="20.25" customHeight="1" x14ac:dyDescent="0.25">
      <c r="CE57" s="202"/>
      <c r="CG57" s="204"/>
      <c r="CH57" s="204">
        <f>SUM(CH52:CH56)</f>
        <v>0</v>
      </c>
    </row>
    <row r="58" spans="21:156" ht="20.25" customHeight="1" x14ac:dyDescent="0.25">
      <c r="CG58" s="201"/>
      <c r="CH58" s="5">
        <f>+$CH$51*CE57</f>
        <v>0</v>
      </c>
    </row>
  </sheetData>
  <sheetProtection formatCells="0" formatColumns="0" formatRows="0" insertHyperlinks="0" sort="0" autoFilter="0" pivotTables="0"/>
  <mergeCells count="75">
    <mergeCell ref="EZ7:EZ9"/>
    <mergeCell ref="FA7:FA9"/>
    <mergeCell ref="H8:AA8"/>
    <mergeCell ref="AB8:BE8"/>
    <mergeCell ref="BF8:CI8"/>
    <mergeCell ref="CJ8:DM8"/>
    <mergeCell ref="DN8:EQ8"/>
    <mergeCell ref="EU7:EU9"/>
    <mergeCell ref="EV7:EV9"/>
    <mergeCell ref="EW7:EW9"/>
    <mergeCell ref="EX7:EX9"/>
    <mergeCell ref="EY7:EY9"/>
    <mergeCell ref="A7:G8"/>
    <mergeCell ref="H7:EQ7"/>
    <mergeCell ref="ER7:ER9"/>
    <mergeCell ref="ES7:ES9"/>
    <mergeCell ref="ET7:ET9"/>
    <mergeCell ref="G43:M43"/>
    <mergeCell ref="N43:T43"/>
    <mergeCell ref="G44:M44"/>
    <mergeCell ref="N44:T44"/>
    <mergeCell ref="G45:M45"/>
    <mergeCell ref="N45:T45"/>
    <mergeCell ref="FB10:FB16"/>
    <mergeCell ref="EZ10:EZ16"/>
    <mergeCell ref="EY10:EY16"/>
    <mergeCell ref="EX10:EX16"/>
    <mergeCell ref="EW10:EW16"/>
    <mergeCell ref="FA10:FA16"/>
    <mergeCell ref="FB31:FB37"/>
    <mergeCell ref="FB17:FB23"/>
    <mergeCell ref="EW24:EW30"/>
    <mergeCell ref="EX24:EX30"/>
    <mergeCell ref="EY24:EY30"/>
    <mergeCell ref="EZ24:EZ30"/>
    <mergeCell ref="FA24:FA30"/>
    <mergeCell ref="FB24:FB30"/>
    <mergeCell ref="EZ17:EZ23"/>
    <mergeCell ref="FA17:FA23"/>
    <mergeCell ref="EY17:EY23"/>
    <mergeCell ref="EX17:EX23"/>
    <mergeCell ref="FA31:FA37"/>
    <mergeCell ref="A1:E3"/>
    <mergeCell ref="A4:E4"/>
    <mergeCell ref="A5:E5"/>
    <mergeCell ref="F1:FA1"/>
    <mergeCell ref="F2:FA2"/>
    <mergeCell ref="F3:EQ3"/>
    <mergeCell ref="ER3:FA3"/>
    <mergeCell ref="F4:FA4"/>
    <mergeCell ref="F5:FA5"/>
    <mergeCell ref="D10:D16"/>
    <mergeCell ref="E10:E16"/>
    <mergeCell ref="A10:A37"/>
    <mergeCell ref="C31:C37"/>
    <mergeCell ref="B31:B37"/>
    <mergeCell ref="B10:B16"/>
    <mergeCell ref="C10:C16"/>
    <mergeCell ref="D17:D23"/>
    <mergeCell ref="A38:E40"/>
    <mergeCell ref="B17:B23"/>
    <mergeCell ref="C17:C23"/>
    <mergeCell ref="EZ31:EZ37"/>
    <mergeCell ref="EY31:EY37"/>
    <mergeCell ref="EW31:EW37"/>
    <mergeCell ref="EX31:EX37"/>
    <mergeCell ref="D31:D37"/>
    <mergeCell ref="E31:E37"/>
    <mergeCell ref="B24:B30"/>
    <mergeCell ref="C24:C30"/>
    <mergeCell ref="D24:D30"/>
    <mergeCell ref="E24:E30"/>
    <mergeCell ref="EW17:EW23"/>
    <mergeCell ref="E17:E23"/>
    <mergeCell ref="ER38:FA40"/>
  </mergeCells>
  <dataValidations count="2">
    <dataValidation type="textLength" allowBlank="1" showInputMessage="1" showErrorMessage="1" sqref="EW10:EW37" xr:uid="{00000000-0002-0000-0100-000000000000}">
      <formula1>1</formula1>
      <formula2>3000</formula2>
    </dataValidation>
    <dataValidation type="textLength" allowBlank="1" showInputMessage="1" showErrorMessage="1" sqref="EX10:EY37" xr:uid="{00000000-0002-0000-0100-000001000000}">
      <formula1>1</formula1>
      <formula2>500</formula2>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12"/>
  <sheetViews>
    <sheetView zoomScale="60" zoomScaleNormal="60" zoomScalePageLayoutView="75" workbookViewId="0">
      <selection activeCell="C7" sqref="C7:C8"/>
    </sheetView>
  </sheetViews>
  <sheetFormatPr baseColWidth="10" defaultColWidth="10.85546875" defaultRowHeight="12.75" x14ac:dyDescent="0.25"/>
  <cols>
    <col min="1" max="1" width="11" style="6" customWidth="1"/>
    <col min="2" max="2" width="19.42578125" style="6" customWidth="1"/>
    <col min="3" max="3" width="42.85546875" style="15" customWidth="1"/>
    <col min="4" max="4" width="7.140625" style="6" customWidth="1"/>
    <col min="5" max="5" width="8.42578125" style="6" customWidth="1"/>
    <col min="6" max="6" width="9.28515625" style="6" customWidth="1"/>
    <col min="7" max="7" width="9.85546875" style="6" customWidth="1"/>
    <col min="8" max="10" width="8" style="6" customWidth="1"/>
    <col min="11" max="11" width="8.42578125" style="6" customWidth="1"/>
    <col min="12" max="12" width="7.7109375" style="6" customWidth="1"/>
    <col min="13" max="13" width="9.42578125" style="6" customWidth="1"/>
    <col min="14" max="14" width="8.42578125" style="7" customWidth="1"/>
    <col min="15" max="15" width="9.140625" style="7" customWidth="1"/>
    <col min="16" max="16" width="8.28515625" style="7" customWidth="1"/>
    <col min="17" max="18" width="8" style="7" customWidth="1"/>
    <col min="19" max="19" width="10" style="7" customWidth="1"/>
    <col min="20" max="20" width="16.42578125" style="7" customWidth="1"/>
    <col min="21" max="21" width="15.5703125" style="7" customWidth="1"/>
    <col min="22" max="22" width="72.7109375" style="68" customWidth="1"/>
    <col min="23" max="24" width="10.85546875" style="8"/>
    <col min="25" max="16384" width="10.85546875" style="6"/>
  </cols>
  <sheetData>
    <row r="1" spans="1:26" ht="43.5" customHeight="1" x14ac:dyDescent="0.25">
      <c r="A1" s="607"/>
      <c r="B1" s="608"/>
      <c r="C1" s="608"/>
      <c r="D1" s="692" t="s">
        <v>39</v>
      </c>
      <c r="E1" s="693"/>
      <c r="F1" s="693"/>
      <c r="G1" s="693"/>
      <c r="H1" s="693"/>
      <c r="I1" s="693"/>
      <c r="J1" s="693"/>
      <c r="K1" s="693"/>
      <c r="L1" s="693"/>
      <c r="M1" s="693"/>
      <c r="N1" s="693"/>
      <c r="O1" s="693"/>
      <c r="P1" s="693"/>
      <c r="Q1" s="693"/>
      <c r="R1" s="693"/>
      <c r="S1" s="693"/>
      <c r="T1" s="693"/>
      <c r="U1" s="693"/>
      <c r="V1" s="694"/>
      <c r="W1" s="6"/>
      <c r="X1" s="6"/>
    </row>
    <row r="2" spans="1:26" ht="36" customHeight="1" x14ac:dyDescent="0.25">
      <c r="A2" s="610"/>
      <c r="B2" s="526"/>
      <c r="C2" s="526"/>
      <c r="D2" s="695" t="s">
        <v>274</v>
      </c>
      <c r="E2" s="696"/>
      <c r="F2" s="696"/>
      <c r="G2" s="696"/>
      <c r="H2" s="696"/>
      <c r="I2" s="696"/>
      <c r="J2" s="696"/>
      <c r="K2" s="696"/>
      <c r="L2" s="696"/>
      <c r="M2" s="696"/>
      <c r="N2" s="696"/>
      <c r="O2" s="696"/>
      <c r="P2" s="696"/>
      <c r="Q2" s="696"/>
      <c r="R2" s="696"/>
      <c r="S2" s="696"/>
      <c r="T2" s="696"/>
      <c r="U2" s="696"/>
      <c r="V2" s="697"/>
      <c r="W2" s="6"/>
      <c r="X2" s="6"/>
    </row>
    <row r="3" spans="1:26" ht="43.5" customHeight="1" thickBot="1" x14ac:dyDescent="0.3">
      <c r="A3" s="612"/>
      <c r="B3" s="613"/>
      <c r="C3" s="613"/>
      <c r="D3" s="714" t="s">
        <v>40</v>
      </c>
      <c r="E3" s="715"/>
      <c r="F3" s="715"/>
      <c r="G3" s="715"/>
      <c r="H3" s="715"/>
      <c r="I3" s="715"/>
      <c r="J3" s="715"/>
      <c r="K3" s="715"/>
      <c r="L3" s="715"/>
      <c r="M3" s="715"/>
      <c r="N3" s="715"/>
      <c r="O3" s="715"/>
      <c r="P3" s="715"/>
      <c r="Q3" s="715"/>
      <c r="R3" s="715"/>
      <c r="S3" s="715"/>
      <c r="T3" s="715"/>
      <c r="U3" s="716"/>
      <c r="V3" s="66" t="s">
        <v>252</v>
      </c>
      <c r="W3" s="6"/>
      <c r="X3" s="6"/>
    </row>
    <row r="4" spans="1:26" ht="43.5" customHeight="1" thickBot="1" x14ac:dyDescent="0.3">
      <c r="A4" s="529" t="s">
        <v>0</v>
      </c>
      <c r="B4" s="530"/>
      <c r="C4" s="709"/>
      <c r="D4" s="706" t="s">
        <v>282</v>
      </c>
      <c r="E4" s="707"/>
      <c r="F4" s="707"/>
      <c r="G4" s="707"/>
      <c r="H4" s="707"/>
      <c r="I4" s="707"/>
      <c r="J4" s="707"/>
      <c r="K4" s="707"/>
      <c r="L4" s="707"/>
      <c r="M4" s="707"/>
      <c r="N4" s="707"/>
      <c r="O4" s="707"/>
      <c r="P4" s="707"/>
      <c r="Q4" s="707"/>
      <c r="R4" s="707"/>
      <c r="S4" s="707"/>
      <c r="T4" s="707"/>
      <c r="U4" s="707"/>
      <c r="V4" s="708"/>
      <c r="W4" s="6"/>
      <c r="X4" s="6"/>
    </row>
    <row r="5" spans="1:26" ht="43.5" customHeight="1" thickBot="1" x14ac:dyDescent="0.3">
      <c r="A5" s="703" t="s">
        <v>2</v>
      </c>
      <c r="B5" s="704"/>
      <c r="C5" s="705"/>
      <c r="D5" s="624" t="s">
        <v>283</v>
      </c>
      <c r="E5" s="625"/>
      <c r="F5" s="625"/>
      <c r="G5" s="625"/>
      <c r="H5" s="625"/>
      <c r="I5" s="625"/>
      <c r="J5" s="625"/>
      <c r="K5" s="625"/>
      <c r="L5" s="625"/>
      <c r="M5" s="625"/>
      <c r="N5" s="625"/>
      <c r="O5" s="625"/>
      <c r="P5" s="625"/>
      <c r="Q5" s="625"/>
      <c r="R5" s="625"/>
      <c r="S5" s="625"/>
      <c r="T5" s="625"/>
      <c r="U5" s="625"/>
      <c r="V5" s="626"/>
      <c r="W5" s="6"/>
      <c r="X5" s="6"/>
    </row>
    <row r="6" spans="1:26" ht="18.75" customHeight="1" thickBot="1" x14ac:dyDescent="0.3">
      <c r="A6" s="717"/>
      <c r="B6" s="718"/>
      <c r="C6" s="718"/>
      <c r="D6" s="718"/>
      <c r="E6" s="718"/>
      <c r="F6" s="718"/>
      <c r="G6" s="718"/>
      <c r="H6" s="718"/>
      <c r="I6" s="718"/>
      <c r="J6" s="718"/>
      <c r="K6" s="718"/>
      <c r="L6" s="718"/>
      <c r="M6" s="718"/>
      <c r="N6" s="718"/>
      <c r="O6" s="718"/>
      <c r="P6" s="718"/>
      <c r="Q6" s="718"/>
      <c r="R6" s="718"/>
      <c r="S6" s="718"/>
      <c r="T6" s="718"/>
      <c r="U6" s="718"/>
      <c r="V6" s="719"/>
      <c r="W6" s="6"/>
      <c r="X6" s="6"/>
    </row>
    <row r="7" spans="1:26" s="8" customFormat="1" ht="42.75" customHeight="1" x14ac:dyDescent="0.25">
      <c r="A7" s="710" t="s">
        <v>23</v>
      </c>
      <c r="B7" s="712" t="s">
        <v>24</v>
      </c>
      <c r="C7" s="698" t="s">
        <v>69</v>
      </c>
      <c r="D7" s="700" t="s">
        <v>25</v>
      </c>
      <c r="E7" s="701"/>
      <c r="F7" s="702" t="s">
        <v>443</v>
      </c>
      <c r="G7" s="702"/>
      <c r="H7" s="702"/>
      <c r="I7" s="702"/>
      <c r="J7" s="702"/>
      <c r="K7" s="702"/>
      <c r="L7" s="702"/>
      <c r="M7" s="702"/>
      <c r="N7" s="702"/>
      <c r="O7" s="702"/>
      <c r="P7" s="702"/>
      <c r="Q7" s="702"/>
      <c r="R7" s="702"/>
      <c r="S7" s="702"/>
      <c r="T7" s="712" t="s">
        <v>29</v>
      </c>
      <c r="U7" s="712"/>
      <c r="V7" s="720" t="s">
        <v>517</v>
      </c>
    </row>
    <row r="8" spans="1:26" s="8" customFormat="1" ht="59.25" customHeight="1" thickBot="1" x14ac:dyDescent="0.3">
      <c r="A8" s="711"/>
      <c r="B8" s="713"/>
      <c r="C8" s="699"/>
      <c r="D8" s="295" t="s">
        <v>26</v>
      </c>
      <c r="E8" s="295" t="s">
        <v>27</v>
      </c>
      <c r="F8" s="295" t="s">
        <v>28</v>
      </c>
      <c r="G8" s="214" t="s">
        <v>6</v>
      </c>
      <c r="H8" s="214" t="s">
        <v>7</v>
      </c>
      <c r="I8" s="214" t="s">
        <v>8</v>
      </c>
      <c r="J8" s="214" t="s">
        <v>9</v>
      </c>
      <c r="K8" s="359" t="s">
        <v>10</v>
      </c>
      <c r="L8" s="214" t="s">
        <v>11</v>
      </c>
      <c r="M8" s="214" t="s">
        <v>12</v>
      </c>
      <c r="N8" s="214" t="s">
        <v>13</v>
      </c>
      <c r="O8" s="214" t="s">
        <v>14</v>
      </c>
      <c r="P8" s="214" t="s">
        <v>15</v>
      </c>
      <c r="Q8" s="214" t="s">
        <v>16</v>
      </c>
      <c r="R8" s="214" t="s">
        <v>17</v>
      </c>
      <c r="S8" s="34" t="s">
        <v>18</v>
      </c>
      <c r="T8" s="34" t="s">
        <v>30</v>
      </c>
      <c r="U8" s="34" t="s">
        <v>31</v>
      </c>
      <c r="V8" s="721"/>
      <c r="X8" s="248"/>
    </row>
    <row r="9" spans="1:26" s="8" customFormat="1" ht="51.75" customHeight="1" x14ac:dyDescent="0.25">
      <c r="A9" s="691" t="s">
        <v>332</v>
      </c>
      <c r="B9" s="677" t="s">
        <v>278</v>
      </c>
      <c r="C9" s="677" t="s">
        <v>393</v>
      </c>
      <c r="D9" s="684" t="s">
        <v>279</v>
      </c>
      <c r="E9" s="685" t="s">
        <v>279</v>
      </c>
      <c r="F9" s="314" t="s">
        <v>19</v>
      </c>
      <c r="G9" s="215">
        <v>7.6899999999999996E-2</v>
      </c>
      <c r="H9" s="215">
        <v>0.15379999999999999</v>
      </c>
      <c r="I9" s="215">
        <v>5.1299999999999998E-2</v>
      </c>
      <c r="J9" s="215">
        <v>5.1299999999999998E-2</v>
      </c>
      <c r="K9" s="215">
        <v>7.6899999999999996E-2</v>
      </c>
      <c r="L9" s="367">
        <v>7.6899999999999996E-2</v>
      </c>
      <c r="M9" s="215">
        <v>0.1026</v>
      </c>
      <c r="N9" s="215">
        <v>0.1026</v>
      </c>
      <c r="O9" s="215">
        <v>7.6899999999999996E-2</v>
      </c>
      <c r="P9" s="215">
        <v>0.1026</v>
      </c>
      <c r="Q9" s="215">
        <v>0.12820000000000001</v>
      </c>
      <c r="R9" s="426">
        <v>0</v>
      </c>
      <c r="S9" s="317">
        <f t="shared" ref="S9:S18" si="0">SUM(G9:R9)</f>
        <v>1</v>
      </c>
      <c r="T9" s="681">
        <f>SUM(U9:U18)</f>
        <v>0.25000000000000006</v>
      </c>
      <c r="U9" s="676">
        <f>60%*0.25</f>
        <v>0.15</v>
      </c>
      <c r="V9" s="656" t="s">
        <v>548</v>
      </c>
    </row>
    <row r="10" spans="1:26" s="8" customFormat="1" ht="50.1" customHeight="1" thickBot="1" x14ac:dyDescent="0.3">
      <c r="A10" s="691"/>
      <c r="B10" s="677"/>
      <c r="C10" s="677"/>
      <c r="D10" s="660"/>
      <c r="E10" s="678"/>
      <c r="F10" s="315" t="s">
        <v>20</v>
      </c>
      <c r="G10" s="426">
        <v>7.6899999999999996E-2</v>
      </c>
      <c r="H10" s="426">
        <v>0.15379999999999999</v>
      </c>
      <c r="I10" s="426">
        <v>5.1299999999999998E-2</v>
      </c>
      <c r="J10" s="426">
        <v>5.1299999999999998E-2</v>
      </c>
      <c r="K10" s="367">
        <v>7.6899999999999996E-2</v>
      </c>
      <c r="L10" s="427">
        <v>0.102564102564103</v>
      </c>
      <c r="M10" s="296"/>
      <c r="N10" s="296"/>
      <c r="O10" s="215"/>
      <c r="P10" s="294"/>
      <c r="Q10" s="294"/>
      <c r="R10" s="294"/>
      <c r="S10" s="455">
        <f t="shared" si="0"/>
        <v>0.51276410256410299</v>
      </c>
      <c r="T10" s="682"/>
      <c r="U10" s="675"/>
      <c r="V10" s="657"/>
    </row>
    <row r="11" spans="1:26" s="8" customFormat="1" ht="50.1" customHeight="1" x14ac:dyDescent="0.25">
      <c r="A11" s="691"/>
      <c r="B11" s="677"/>
      <c r="C11" s="677" t="s">
        <v>438</v>
      </c>
      <c r="D11" s="660" t="s">
        <v>279</v>
      </c>
      <c r="E11" s="678" t="s">
        <v>279</v>
      </c>
      <c r="F11" s="314" t="s">
        <v>19</v>
      </c>
      <c r="G11" s="426">
        <v>0.33329999999999999</v>
      </c>
      <c r="H11" s="426">
        <v>0</v>
      </c>
      <c r="I11" s="426">
        <v>0</v>
      </c>
      <c r="J11" s="426">
        <v>0</v>
      </c>
      <c r="K11" s="426">
        <v>0.33329999999999999</v>
      </c>
      <c r="L11" s="427">
        <v>0</v>
      </c>
      <c r="M11" s="426">
        <v>0</v>
      </c>
      <c r="N11" s="426">
        <v>0</v>
      </c>
      <c r="O11" s="426">
        <v>0.33339999999999997</v>
      </c>
      <c r="P11" s="426">
        <v>0</v>
      </c>
      <c r="Q11" s="426">
        <v>0</v>
      </c>
      <c r="R11" s="426">
        <v>0</v>
      </c>
      <c r="S11" s="317">
        <f t="shared" si="0"/>
        <v>1</v>
      </c>
      <c r="T11" s="682"/>
      <c r="U11" s="675">
        <f>20%*0.25</f>
        <v>0.05</v>
      </c>
      <c r="V11" s="656" t="s">
        <v>518</v>
      </c>
      <c r="Z11" s="250"/>
    </row>
    <row r="12" spans="1:26" s="8" customFormat="1" ht="50.1" customHeight="1" thickBot="1" x14ac:dyDescent="0.3">
      <c r="A12" s="691"/>
      <c r="B12" s="677"/>
      <c r="C12" s="677"/>
      <c r="D12" s="660"/>
      <c r="E12" s="678"/>
      <c r="F12" s="315" t="s">
        <v>20</v>
      </c>
      <c r="G12" s="426">
        <v>0.33329999999999999</v>
      </c>
      <c r="H12" s="426">
        <v>0</v>
      </c>
      <c r="I12" s="426">
        <v>0</v>
      </c>
      <c r="J12" s="426">
        <v>0</v>
      </c>
      <c r="K12" s="427">
        <v>0.33329999999999999</v>
      </c>
      <c r="L12" s="427">
        <v>0</v>
      </c>
      <c r="M12" s="428"/>
      <c r="N12" s="426"/>
      <c r="O12" s="426"/>
      <c r="P12" s="429"/>
      <c r="Q12" s="429"/>
      <c r="R12" s="429"/>
      <c r="S12" s="455">
        <f t="shared" si="0"/>
        <v>0.66659999999999997</v>
      </c>
      <c r="T12" s="682"/>
      <c r="U12" s="675"/>
      <c r="V12" s="674"/>
      <c r="Z12" s="11"/>
    </row>
    <row r="13" spans="1:26" s="8" customFormat="1" ht="50.1" customHeight="1" x14ac:dyDescent="0.25">
      <c r="A13" s="691"/>
      <c r="B13" s="677"/>
      <c r="C13" s="677" t="s">
        <v>442</v>
      </c>
      <c r="D13" s="660" t="s">
        <v>279</v>
      </c>
      <c r="E13" s="678"/>
      <c r="F13" s="314" t="s">
        <v>19</v>
      </c>
      <c r="G13" s="430">
        <v>0</v>
      </c>
      <c r="H13" s="430">
        <v>0</v>
      </c>
      <c r="I13" s="430">
        <v>0</v>
      </c>
      <c r="J13" s="426">
        <v>0.22220000000000001</v>
      </c>
      <c r="K13" s="430">
        <v>0</v>
      </c>
      <c r="L13" s="427">
        <v>0.1111</v>
      </c>
      <c r="M13" s="426">
        <v>0.22220000000000001</v>
      </c>
      <c r="N13" s="426">
        <v>0.22220000000000001</v>
      </c>
      <c r="O13" s="426">
        <v>0.2223</v>
      </c>
      <c r="P13" s="430">
        <v>0</v>
      </c>
      <c r="Q13" s="430">
        <v>0</v>
      </c>
      <c r="R13" s="430">
        <v>0</v>
      </c>
      <c r="S13" s="317">
        <f t="shared" si="0"/>
        <v>1</v>
      </c>
      <c r="T13" s="682"/>
      <c r="U13" s="675">
        <f>5%*0.25</f>
        <v>1.2500000000000001E-2</v>
      </c>
      <c r="V13" s="656" t="s">
        <v>519</v>
      </c>
      <c r="Z13" s="11"/>
    </row>
    <row r="14" spans="1:26" s="8" customFormat="1" ht="50.1" customHeight="1" thickBot="1" x14ac:dyDescent="0.3">
      <c r="A14" s="691"/>
      <c r="B14" s="677"/>
      <c r="C14" s="677"/>
      <c r="D14" s="660"/>
      <c r="E14" s="678"/>
      <c r="F14" s="315" t="s">
        <v>20</v>
      </c>
      <c r="G14" s="426">
        <v>0</v>
      </c>
      <c r="H14" s="426">
        <v>0</v>
      </c>
      <c r="I14" s="426">
        <v>0.1111</v>
      </c>
      <c r="J14" s="426">
        <v>0</v>
      </c>
      <c r="K14" s="427">
        <v>0.1111</v>
      </c>
      <c r="L14" s="427">
        <v>0.1111</v>
      </c>
      <c r="M14" s="428"/>
      <c r="N14" s="428"/>
      <c r="O14" s="426"/>
      <c r="P14" s="429"/>
      <c r="Q14" s="429"/>
      <c r="R14" s="429"/>
      <c r="S14" s="455">
        <f t="shared" si="0"/>
        <v>0.33330000000000004</v>
      </c>
      <c r="T14" s="682"/>
      <c r="U14" s="675"/>
      <c r="V14" s="674"/>
      <c r="Z14" s="11"/>
    </row>
    <row r="15" spans="1:26" s="8" customFormat="1" ht="70.900000000000006" customHeight="1" x14ac:dyDescent="0.25">
      <c r="A15" s="691"/>
      <c r="B15" s="677"/>
      <c r="C15" s="677" t="s">
        <v>280</v>
      </c>
      <c r="D15" s="660" t="s">
        <v>279</v>
      </c>
      <c r="E15" s="678" t="s">
        <v>279</v>
      </c>
      <c r="F15" s="314" t="s">
        <v>19</v>
      </c>
      <c r="G15" s="426">
        <v>0.16669999999999999</v>
      </c>
      <c r="H15" s="426">
        <v>0</v>
      </c>
      <c r="I15" s="426">
        <v>0.16669999999999999</v>
      </c>
      <c r="J15" s="426">
        <v>0</v>
      </c>
      <c r="K15" s="426">
        <v>0.16669999999999999</v>
      </c>
      <c r="L15" s="427">
        <v>0</v>
      </c>
      <c r="M15" s="426">
        <v>0.16669999999999999</v>
      </c>
      <c r="N15" s="426">
        <v>0</v>
      </c>
      <c r="O15" s="426">
        <v>0.16669999999999999</v>
      </c>
      <c r="P15" s="426">
        <v>0</v>
      </c>
      <c r="Q15" s="426">
        <v>0.16650000000000001</v>
      </c>
      <c r="R15" s="426">
        <v>0</v>
      </c>
      <c r="S15" s="317">
        <f t="shared" si="0"/>
        <v>0.99999999999999989</v>
      </c>
      <c r="T15" s="682"/>
      <c r="U15" s="675">
        <f>5%*0.25</f>
        <v>1.2500000000000001E-2</v>
      </c>
      <c r="V15" s="656" t="s">
        <v>520</v>
      </c>
      <c r="Z15" s="11"/>
    </row>
    <row r="16" spans="1:26" s="8" customFormat="1" ht="70.900000000000006" customHeight="1" thickBot="1" x14ac:dyDescent="0.3">
      <c r="A16" s="691"/>
      <c r="B16" s="677"/>
      <c r="C16" s="677"/>
      <c r="D16" s="660"/>
      <c r="E16" s="678"/>
      <c r="F16" s="315" t="s">
        <v>20</v>
      </c>
      <c r="G16" s="426">
        <v>0.16669999999999999</v>
      </c>
      <c r="H16" s="426">
        <v>0</v>
      </c>
      <c r="I16" s="426">
        <v>0.16669999999999999</v>
      </c>
      <c r="J16" s="426">
        <v>0</v>
      </c>
      <c r="K16" s="427">
        <f>+K15</f>
        <v>0.16669999999999999</v>
      </c>
      <c r="L16" s="427">
        <v>0</v>
      </c>
      <c r="M16" s="428"/>
      <c r="N16" s="426"/>
      <c r="O16" s="426"/>
      <c r="P16" s="429"/>
      <c r="Q16" s="429"/>
      <c r="R16" s="429"/>
      <c r="S16" s="455">
        <f t="shared" si="0"/>
        <v>0.50009999999999999</v>
      </c>
      <c r="T16" s="682"/>
      <c r="U16" s="675"/>
      <c r="V16" s="674"/>
    </row>
    <row r="17" spans="1:23" s="8" customFormat="1" ht="53.25" customHeight="1" x14ac:dyDescent="0.25">
      <c r="A17" s="691"/>
      <c r="B17" s="677"/>
      <c r="C17" s="669" t="s">
        <v>281</v>
      </c>
      <c r="D17" s="660" t="s">
        <v>279</v>
      </c>
      <c r="E17" s="679" t="s">
        <v>279</v>
      </c>
      <c r="F17" s="314" t="s">
        <v>19</v>
      </c>
      <c r="G17" s="426">
        <v>8.3299999999999999E-2</v>
      </c>
      <c r="H17" s="426">
        <v>8.3299999999999999E-2</v>
      </c>
      <c r="I17" s="426">
        <v>8.3299999999999999E-2</v>
      </c>
      <c r="J17" s="426">
        <v>8.3299999999999999E-2</v>
      </c>
      <c r="K17" s="426">
        <v>8.3299999999999999E-2</v>
      </c>
      <c r="L17" s="427">
        <v>8.3299999999999999E-2</v>
      </c>
      <c r="M17" s="426">
        <v>8.3299999999999999E-2</v>
      </c>
      <c r="N17" s="426">
        <v>8.3299999999999999E-2</v>
      </c>
      <c r="O17" s="426">
        <v>8.3299999999999999E-2</v>
      </c>
      <c r="P17" s="426">
        <v>8.3299999999999999E-2</v>
      </c>
      <c r="Q17" s="426">
        <v>8.3299999999999999E-2</v>
      </c>
      <c r="R17" s="426">
        <v>8.3699999999999997E-2</v>
      </c>
      <c r="S17" s="317">
        <f t="shared" si="0"/>
        <v>1</v>
      </c>
      <c r="T17" s="682"/>
      <c r="U17" s="687">
        <f>10%*0.25</f>
        <v>2.5000000000000001E-2</v>
      </c>
      <c r="V17" s="656" t="s">
        <v>521</v>
      </c>
    </row>
    <row r="18" spans="1:23" s="8" customFormat="1" ht="51.75" customHeight="1" thickBot="1" x14ac:dyDescent="0.3">
      <c r="A18" s="691"/>
      <c r="B18" s="677"/>
      <c r="C18" s="669"/>
      <c r="D18" s="660"/>
      <c r="E18" s="680"/>
      <c r="F18" s="315" t="s">
        <v>20</v>
      </c>
      <c r="G18" s="426">
        <v>8.3299999999999999E-2</v>
      </c>
      <c r="H18" s="426">
        <v>8.3000000000000004E-2</v>
      </c>
      <c r="I18" s="426">
        <v>8.3299999999999999E-2</v>
      </c>
      <c r="J18" s="426">
        <v>8.3299999999999999E-2</v>
      </c>
      <c r="K18" s="427">
        <v>8.3299999999999999E-2</v>
      </c>
      <c r="L18" s="427">
        <v>8.3299999999999999E-2</v>
      </c>
      <c r="M18" s="426"/>
      <c r="N18" s="426"/>
      <c r="O18" s="426"/>
      <c r="P18" s="426"/>
      <c r="Q18" s="426"/>
      <c r="R18" s="426"/>
      <c r="S18" s="455">
        <f t="shared" si="0"/>
        <v>0.49949999999999994</v>
      </c>
      <c r="T18" s="682"/>
      <c r="U18" s="688"/>
      <c r="V18" s="673"/>
      <c r="W18" s="104"/>
    </row>
    <row r="19" spans="1:23" s="8" customFormat="1" ht="50.1" customHeight="1" x14ac:dyDescent="0.25">
      <c r="A19" s="691"/>
      <c r="B19" s="691" t="s">
        <v>297</v>
      </c>
      <c r="C19" s="669" t="s">
        <v>446</v>
      </c>
      <c r="D19" s="660" t="s">
        <v>279</v>
      </c>
      <c r="E19" s="660" t="s">
        <v>279</v>
      </c>
      <c r="F19" s="314" t="s">
        <v>19</v>
      </c>
      <c r="G19" s="431">
        <v>8.3000000000000004E-2</v>
      </c>
      <c r="H19" s="426">
        <v>8.3000000000000004E-2</v>
      </c>
      <c r="I19" s="426">
        <v>8.3000000000000004E-2</v>
      </c>
      <c r="J19" s="426">
        <v>8.3000000000000004E-2</v>
      </c>
      <c r="K19" s="426">
        <v>8.4000000000000005E-2</v>
      </c>
      <c r="L19" s="427">
        <v>8.4000000000000005E-2</v>
      </c>
      <c r="M19" s="426">
        <v>8.4000000000000005E-2</v>
      </c>
      <c r="N19" s="426">
        <v>8.4000000000000005E-2</v>
      </c>
      <c r="O19" s="426">
        <v>8.3000000000000004E-2</v>
      </c>
      <c r="P19" s="426">
        <v>8.3000000000000004E-2</v>
      </c>
      <c r="Q19" s="426">
        <v>8.3000000000000004E-2</v>
      </c>
      <c r="R19" s="426">
        <v>8.3000000000000004E-2</v>
      </c>
      <c r="S19" s="317">
        <f>SUM(G19:R19)</f>
        <v>0.99999999999999978</v>
      </c>
      <c r="T19" s="683">
        <f>SUM(U19:U30)</f>
        <v>0.25</v>
      </c>
      <c r="U19" s="668">
        <f>16%*0.25</f>
        <v>0.04</v>
      </c>
      <c r="V19" s="656" t="s">
        <v>522</v>
      </c>
    </row>
    <row r="20" spans="1:23" s="8" customFormat="1" ht="53.25" customHeight="1" thickBot="1" x14ac:dyDescent="0.3">
      <c r="A20" s="691"/>
      <c r="B20" s="691"/>
      <c r="C20" s="669"/>
      <c r="D20" s="660"/>
      <c r="E20" s="660"/>
      <c r="F20" s="315" t="s">
        <v>20</v>
      </c>
      <c r="G20" s="428">
        <v>8.3000000000000004E-2</v>
      </c>
      <c r="H20" s="428">
        <v>8.3000000000000004E-2</v>
      </c>
      <c r="I20" s="428">
        <v>8.3000000000000004E-2</v>
      </c>
      <c r="J20" s="428">
        <v>8.3000000000000004E-2</v>
      </c>
      <c r="K20" s="427">
        <v>8.4000000000000005E-2</v>
      </c>
      <c r="L20" s="427">
        <v>8.4000000000000005E-2</v>
      </c>
      <c r="M20" s="428"/>
      <c r="N20" s="428"/>
      <c r="O20" s="426"/>
      <c r="P20" s="426"/>
      <c r="Q20" s="426"/>
      <c r="R20" s="426"/>
      <c r="S20" s="316">
        <f t="shared" ref="S20:S50" si="1">SUM(G20:R20)</f>
        <v>0.5</v>
      </c>
      <c r="T20" s="663"/>
      <c r="U20" s="661"/>
      <c r="V20" s="673"/>
    </row>
    <row r="21" spans="1:23" s="8" customFormat="1" ht="50.1" customHeight="1" x14ac:dyDescent="0.25">
      <c r="A21" s="691"/>
      <c r="B21" s="691"/>
      <c r="C21" s="669" t="s">
        <v>447</v>
      </c>
      <c r="D21" s="660" t="s">
        <v>279</v>
      </c>
      <c r="E21" s="660" t="s">
        <v>279</v>
      </c>
      <c r="F21" s="314" t="s">
        <v>19</v>
      </c>
      <c r="G21" s="426">
        <v>8.3000000000000004E-2</v>
      </c>
      <c r="H21" s="426">
        <v>8.3000000000000004E-2</v>
      </c>
      <c r="I21" s="426">
        <v>8.3000000000000004E-2</v>
      </c>
      <c r="J21" s="426">
        <v>8.3000000000000004E-2</v>
      </c>
      <c r="K21" s="426">
        <v>8.4000000000000005E-2</v>
      </c>
      <c r="L21" s="427">
        <v>8.4000000000000005E-2</v>
      </c>
      <c r="M21" s="426">
        <v>8.4000000000000005E-2</v>
      </c>
      <c r="N21" s="426">
        <v>8.4000000000000005E-2</v>
      </c>
      <c r="O21" s="426">
        <v>8.3000000000000004E-2</v>
      </c>
      <c r="P21" s="426">
        <v>8.3000000000000004E-2</v>
      </c>
      <c r="Q21" s="426">
        <v>8.3000000000000004E-2</v>
      </c>
      <c r="R21" s="426">
        <v>8.3000000000000004E-2</v>
      </c>
      <c r="S21" s="317">
        <f t="shared" si="1"/>
        <v>0.99999999999999978</v>
      </c>
      <c r="T21" s="663"/>
      <c r="U21" s="661">
        <f>17%*0.25</f>
        <v>4.2500000000000003E-2</v>
      </c>
      <c r="V21" s="656" t="s">
        <v>524</v>
      </c>
    </row>
    <row r="22" spans="1:23" s="8" customFormat="1" ht="50.1" customHeight="1" thickBot="1" x14ac:dyDescent="0.3">
      <c r="A22" s="691"/>
      <c r="B22" s="691"/>
      <c r="C22" s="669"/>
      <c r="D22" s="660"/>
      <c r="E22" s="660"/>
      <c r="F22" s="315" t="s">
        <v>20</v>
      </c>
      <c r="G22" s="428">
        <v>8.3000000000000004E-2</v>
      </c>
      <c r="H22" s="428">
        <v>8.3000000000000004E-2</v>
      </c>
      <c r="I22" s="428">
        <v>8.3000000000000004E-2</v>
      </c>
      <c r="J22" s="428">
        <v>8.3000000000000004E-2</v>
      </c>
      <c r="K22" s="427">
        <v>8.4000000000000005E-2</v>
      </c>
      <c r="L22" s="427">
        <v>8.4000000000000005E-2</v>
      </c>
      <c r="M22" s="428"/>
      <c r="N22" s="428"/>
      <c r="O22" s="426"/>
      <c r="P22" s="426"/>
      <c r="Q22" s="426"/>
      <c r="R22" s="426"/>
      <c r="S22" s="316">
        <f t="shared" si="1"/>
        <v>0.5</v>
      </c>
      <c r="T22" s="663"/>
      <c r="U22" s="661"/>
      <c r="V22" s="673"/>
    </row>
    <row r="23" spans="1:23" s="8" customFormat="1" ht="54.75" customHeight="1" x14ac:dyDescent="0.25">
      <c r="A23" s="691"/>
      <c r="B23" s="691"/>
      <c r="C23" s="669" t="s">
        <v>298</v>
      </c>
      <c r="D23" s="660" t="s">
        <v>279</v>
      </c>
      <c r="E23" s="660" t="s">
        <v>279</v>
      </c>
      <c r="F23" s="314" t="s">
        <v>19</v>
      </c>
      <c r="G23" s="426">
        <v>8.3000000000000004E-2</v>
      </c>
      <c r="H23" s="426">
        <v>8.3000000000000004E-2</v>
      </c>
      <c r="I23" s="426">
        <v>8.3000000000000004E-2</v>
      </c>
      <c r="J23" s="426">
        <v>8.3000000000000004E-2</v>
      </c>
      <c r="K23" s="426">
        <v>8.4000000000000005E-2</v>
      </c>
      <c r="L23" s="427">
        <v>8.4000000000000005E-2</v>
      </c>
      <c r="M23" s="426">
        <v>8.4000000000000005E-2</v>
      </c>
      <c r="N23" s="426">
        <v>8.4000000000000005E-2</v>
      </c>
      <c r="O23" s="426">
        <v>8.3000000000000004E-2</v>
      </c>
      <c r="P23" s="426">
        <v>8.3000000000000004E-2</v>
      </c>
      <c r="Q23" s="426">
        <v>8.3000000000000004E-2</v>
      </c>
      <c r="R23" s="426">
        <v>8.3000000000000004E-2</v>
      </c>
      <c r="S23" s="317">
        <f t="shared" si="1"/>
        <v>0.99999999999999978</v>
      </c>
      <c r="T23" s="663"/>
      <c r="U23" s="661">
        <f>17%*0.25</f>
        <v>4.2500000000000003E-2</v>
      </c>
      <c r="V23" s="656" t="s">
        <v>523</v>
      </c>
    </row>
    <row r="24" spans="1:23" s="8" customFormat="1" ht="54.75" customHeight="1" thickBot="1" x14ac:dyDescent="0.3">
      <c r="A24" s="691"/>
      <c r="B24" s="691"/>
      <c r="C24" s="669"/>
      <c r="D24" s="660"/>
      <c r="E24" s="660"/>
      <c r="F24" s="315" t="s">
        <v>20</v>
      </c>
      <c r="G24" s="428">
        <v>8.3000000000000004E-2</v>
      </c>
      <c r="H24" s="428">
        <v>8.3000000000000004E-2</v>
      </c>
      <c r="I24" s="428">
        <v>8.3000000000000004E-2</v>
      </c>
      <c r="J24" s="428">
        <v>8.3000000000000004E-2</v>
      </c>
      <c r="K24" s="427">
        <v>8.4000000000000005E-2</v>
      </c>
      <c r="L24" s="427">
        <v>8.4000000000000005E-2</v>
      </c>
      <c r="M24" s="428"/>
      <c r="N24" s="428"/>
      <c r="O24" s="426"/>
      <c r="P24" s="426"/>
      <c r="Q24" s="426"/>
      <c r="R24" s="426"/>
      <c r="S24" s="316">
        <f t="shared" si="1"/>
        <v>0.5</v>
      </c>
      <c r="T24" s="663"/>
      <c r="U24" s="661"/>
      <c r="V24" s="673"/>
    </row>
    <row r="25" spans="1:23" s="8" customFormat="1" ht="50.1" customHeight="1" x14ac:dyDescent="0.25">
      <c r="A25" s="691"/>
      <c r="B25" s="691"/>
      <c r="C25" s="669" t="s">
        <v>299</v>
      </c>
      <c r="D25" s="660" t="s">
        <v>279</v>
      </c>
      <c r="E25" s="660" t="s">
        <v>279</v>
      </c>
      <c r="F25" s="314" t="s">
        <v>19</v>
      </c>
      <c r="G25" s="426">
        <v>8.3000000000000004E-2</v>
      </c>
      <c r="H25" s="426">
        <v>8.3000000000000004E-2</v>
      </c>
      <c r="I25" s="426">
        <v>8.3000000000000004E-2</v>
      </c>
      <c r="J25" s="426">
        <v>8.3000000000000004E-2</v>
      </c>
      <c r="K25" s="426">
        <v>8.4000000000000005E-2</v>
      </c>
      <c r="L25" s="427">
        <v>8.4000000000000005E-2</v>
      </c>
      <c r="M25" s="426">
        <v>8.4000000000000005E-2</v>
      </c>
      <c r="N25" s="426">
        <v>8.4000000000000005E-2</v>
      </c>
      <c r="O25" s="426">
        <v>8.3000000000000004E-2</v>
      </c>
      <c r="P25" s="426">
        <v>8.3000000000000004E-2</v>
      </c>
      <c r="Q25" s="426">
        <v>8.3000000000000004E-2</v>
      </c>
      <c r="R25" s="426">
        <v>8.3000000000000004E-2</v>
      </c>
      <c r="S25" s="317">
        <f t="shared" si="1"/>
        <v>0.99999999999999978</v>
      </c>
      <c r="T25" s="663"/>
      <c r="U25" s="661">
        <f>16%*0.25</f>
        <v>0.04</v>
      </c>
      <c r="V25" s="656" t="s">
        <v>539</v>
      </c>
    </row>
    <row r="26" spans="1:23" s="8" customFormat="1" ht="50.1" customHeight="1" thickBot="1" x14ac:dyDescent="0.3">
      <c r="A26" s="691"/>
      <c r="B26" s="691"/>
      <c r="C26" s="669"/>
      <c r="D26" s="660"/>
      <c r="E26" s="660"/>
      <c r="F26" s="315" t="s">
        <v>20</v>
      </c>
      <c r="G26" s="428">
        <v>8.3000000000000004E-2</v>
      </c>
      <c r="H26" s="428">
        <v>8.3000000000000004E-2</v>
      </c>
      <c r="I26" s="428">
        <v>8.3000000000000004E-2</v>
      </c>
      <c r="J26" s="428">
        <v>8.3000000000000004E-2</v>
      </c>
      <c r="K26" s="427">
        <v>8.4000000000000005E-2</v>
      </c>
      <c r="L26" s="427">
        <v>8.4000000000000005E-2</v>
      </c>
      <c r="M26" s="428"/>
      <c r="N26" s="428"/>
      <c r="O26" s="426"/>
      <c r="P26" s="426"/>
      <c r="Q26" s="426"/>
      <c r="R26" s="426"/>
      <c r="S26" s="316">
        <f t="shared" si="1"/>
        <v>0.5</v>
      </c>
      <c r="T26" s="663"/>
      <c r="U26" s="661"/>
      <c r="V26" s="673"/>
    </row>
    <row r="27" spans="1:23" s="8" customFormat="1" ht="50.1" customHeight="1" x14ac:dyDescent="0.25">
      <c r="A27" s="691"/>
      <c r="B27" s="691"/>
      <c r="C27" s="669" t="s">
        <v>300</v>
      </c>
      <c r="D27" s="660" t="s">
        <v>279</v>
      </c>
      <c r="E27" s="660" t="s">
        <v>279</v>
      </c>
      <c r="F27" s="314" t="s">
        <v>19</v>
      </c>
      <c r="G27" s="426">
        <v>8.3000000000000004E-2</v>
      </c>
      <c r="H27" s="426">
        <v>8.3000000000000004E-2</v>
      </c>
      <c r="I27" s="426">
        <v>8.3000000000000004E-2</v>
      </c>
      <c r="J27" s="426">
        <v>8.3000000000000004E-2</v>
      </c>
      <c r="K27" s="426">
        <v>8.4000000000000005E-2</v>
      </c>
      <c r="L27" s="427">
        <v>8.4000000000000005E-2</v>
      </c>
      <c r="M27" s="426">
        <v>8.4000000000000005E-2</v>
      </c>
      <c r="N27" s="426">
        <v>8.4000000000000005E-2</v>
      </c>
      <c r="O27" s="426">
        <v>8.3000000000000004E-2</v>
      </c>
      <c r="P27" s="426">
        <v>8.3000000000000004E-2</v>
      </c>
      <c r="Q27" s="426">
        <v>8.3000000000000004E-2</v>
      </c>
      <c r="R27" s="426">
        <v>8.3000000000000004E-2</v>
      </c>
      <c r="S27" s="317">
        <f t="shared" si="1"/>
        <v>0.99999999999999978</v>
      </c>
      <c r="T27" s="663"/>
      <c r="U27" s="661">
        <f>17%*0.25</f>
        <v>4.2500000000000003E-2</v>
      </c>
      <c r="V27" s="656" t="s">
        <v>540</v>
      </c>
    </row>
    <row r="28" spans="1:23" s="8" customFormat="1" ht="50.1" customHeight="1" thickBot="1" x14ac:dyDescent="0.3">
      <c r="A28" s="691"/>
      <c r="B28" s="691"/>
      <c r="C28" s="669"/>
      <c r="D28" s="660"/>
      <c r="E28" s="660"/>
      <c r="F28" s="315" t="s">
        <v>20</v>
      </c>
      <c r="G28" s="428">
        <v>8.3000000000000004E-2</v>
      </c>
      <c r="H28" s="428">
        <v>8.3000000000000004E-2</v>
      </c>
      <c r="I28" s="428">
        <v>8.3000000000000004E-2</v>
      </c>
      <c r="J28" s="428">
        <v>8.3000000000000004E-2</v>
      </c>
      <c r="K28" s="427">
        <v>8.4000000000000005E-2</v>
      </c>
      <c r="L28" s="427">
        <v>8.4000000000000005E-2</v>
      </c>
      <c r="M28" s="428"/>
      <c r="N28" s="428"/>
      <c r="O28" s="426"/>
      <c r="P28" s="426"/>
      <c r="Q28" s="426"/>
      <c r="R28" s="426"/>
      <c r="S28" s="316">
        <f t="shared" si="1"/>
        <v>0.5</v>
      </c>
      <c r="T28" s="663"/>
      <c r="U28" s="661"/>
      <c r="V28" s="673"/>
    </row>
    <row r="29" spans="1:23" s="8" customFormat="1" ht="50.1" customHeight="1" x14ac:dyDescent="0.25">
      <c r="A29" s="691"/>
      <c r="B29" s="691"/>
      <c r="C29" s="669" t="s">
        <v>301</v>
      </c>
      <c r="D29" s="660" t="s">
        <v>279</v>
      </c>
      <c r="E29" s="660" t="s">
        <v>279</v>
      </c>
      <c r="F29" s="314" t="s">
        <v>19</v>
      </c>
      <c r="G29" s="426">
        <v>8.3000000000000004E-2</v>
      </c>
      <c r="H29" s="426">
        <v>8.3000000000000004E-2</v>
      </c>
      <c r="I29" s="426">
        <v>8.3000000000000004E-2</v>
      </c>
      <c r="J29" s="426">
        <v>8.3000000000000004E-2</v>
      </c>
      <c r="K29" s="426">
        <v>8.4000000000000005E-2</v>
      </c>
      <c r="L29" s="427">
        <v>8.4000000000000005E-2</v>
      </c>
      <c r="M29" s="426">
        <v>8.4000000000000005E-2</v>
      </c>
      <c r="N29" s="426">
        <v>8.4000000000000005E-2</v>
      </c>
      <c r="O29" s="426">
        <v>8.3000000000000004E-2</v>
      </c>
      <c r="P29" s="426">
        <v>8.3000000000000004E-2</v>
      </c>
      <c r="Q29" s="426">
        <v>8.3000000000000004E-2</v>
      </c>
      <c r="R29" s="426">
        <v>8.3000000000000004E-2</v>
      </c>
      <c r="S29" s="317">
        <f t="shared" si="1"/>
        <v>0.99999999999999978</v>
      </c>
      <c r="T29" s="663"/>
      <c r="U29" s="661">
        <f>17%*0.25</f>
        <v>4.2500000000000003E-2</v>
      </c>
      <c r="V29" s="656" t="s">
        <v>541</v>
      </c>
    </row>
    <row r="30" spans="1:23" s="8" customFormat="1" ht="50.1" customHeight="1" thickBot="1" x14ac:dyDescent="0.3">
      <c r="A30" s="691"/>
      <c r="B30" s="691"/>
      <c r="C30" s="669"/>
      <c r="D30" s="660"/>
      <c r="E30" s="660"/>
      <c r="F30" s="315" t="s">
        <v>20</v>
      </c>
      <c r="G30" s="428">
        <v>8.3000000000000004E-2</v>
      </c>
      <c r="H30" s="428">
        <v>8.3000000000000004E-2</v>
      </c>
      <c r="I30" s="428">
        <v>8.3000000000000004E-2</v>
      </c>
      <c r="J30" s="428">
        <v>8.3000000000000004E-2</v>
      </c>
      <c r="K30" s="427">
        <v>8.4000000000000005E-2</v>
      </c>
      <c r="L30" s="427">
        <v>8.4000000000000005E-2</v>
      </c>
      <c r="M30" s="428"/>
      <c r="N30" s="428"/>
      <c r="O30" s="426"/>
      <c r="P30" s="426"/>
      <c r="Q30" s="426"/>
      <c r="R30" s="426"/>
      <c r="S30" s="316">
        <f t="shared" si="1"/>
        <v>0.5</v>
      </c>
      <c r="T30" s="664"/>
      <c r="U30" s="686"/>
      <c r="V30" s="673"/>
    </row>
    <row r="31" spans="1:23" s="8" customFormat="1" ht="50.1" customHeight="1" x14ac:dyDescent="0.25">
      <c r="A31" s="691"/>
      <c r="B31" s="691" t="s">
        <v>323</v>
      </c>
      <c r="C31" s="669" t="s">
        <v>324</v>
      </c>
      <c r="D31" s="660" t="s">
        <v>279</v>
      </c>
      <c r="E31" s="660" t="s">
        <v>279</v>
      </c>
      <c r="F31" s="314" t="s">
        <v>19</v>
      </c>
      <c r="G31" s="426">
        <v>8.3000000000000004E-2</v>
      </c>
      <c r="H31" s="426">
        <v>8.3000000000000004E-2</v>
      </c>
      <c r="I31" s="426">
        <v>8.3000000000000004E-2</v>
      </c>
      <c r="J31" s="426">
        <v>8.3000000000000004E-2</v>
      </c>
      <c r="K31" s="426">
        <v>8.4000000000000005E-2</v>
      </c>
      <c r="L31" s="427">
        <v>8.4000000000000005E-2</v>
      </c>
      <c r="M31" s="426">
        <v>8.4000000000000005E-2</v>
      </c>
      <c r="N31" s="426">
        <v>8.4000000000000005E-2</v>
      </c>
      <c r="O31" s="426">
        <v>8.3000000000000004E-2</v>
      </c>
      <c r="P31" s="426">
        <v>8.3000000000000004E-2</v>
      </c>
      <c r="Q31" s="426">
        <v>8.3000000000000004E-2</v>
      </c>
      <c r="R31" s="426">
        <v>8.3000000000000004E-2</v>
      </c>
      <c r="S31" s="317">
        <v>0.99999999999999978</v>
      </c>
      <c r="T31" s="670">
        <v>0.25</v>
      </c>
      <c r="U31" s="667">
        <v>3.5999999999999997E-2</v>
      </c>
      <c r="V31" s="658" t="s">
        <v>530</v>
      </c>
    </row>
    <row r="32" spans="1:23" s="8" customFormat="1" ht="50.1" customHeight="1" thickBot="1" x14ac:dyDescent="0.3">
      <c r="A32" s="691"/>
      <c r="B32" s="691"/>
      <c r="C32" s="669"/>
      <c r="D32" s="660"/>
      <c r="E32" s="660"/>
      <c r="F32" s="315" t="s">
        <v>20</v>
      </c>
      <c r="G32" s="428">
        <v>8.3000000000000004E-2</v>
      </c>
      <c r="H32" s="177">
        <v>8.3000000000000004E-2</v>
      </c>
      <c r="I32" s="177">
        <v>8.3000000000000004E-2</v>
      </c>
      <c r="J32" s="177">
        <v>8.3000000000000004E-2</v>
      </c>
      <c r="K32" s="427">
        <v>8.4000000000000005E-2</v>
      </c>
      <c r="L32" s="427">
        <v>8.4000000000000005E-2</v>
      </c>
      <c r="M32" s="428"/>
      <c r="N32" s="426"/>
      <c r="O32" s="426"/>
      <c r="P32" s="426"/>
      <c r="Q32" s="426"/>
      <c r="R32" s="426"/>
      <c r="S32" s="316">
        <f t="shared" si="1"/>
        <v>0.5</v>
      </c>
      <c r="T32" s="671"/>
      <c r="U32" s="668"/>
      <c r="V32" s="659"/>
    </row>
    <row r="33" spans="1:23" s="8" customFormat="1" ht="66" customHeight="1" x14ac:dyDescent="0.25">
      <c r="A33" s="691"/>
      <c r="B33" s="691"/>
      <c r="C33" s="669" t="s">
        <v>448</v>
      </c>
      <c r="D33" s="660" t="s">
        <v>279</v>
      </c>
      <c r="E33" s="660"/>
      <c r="F33" s="314" t="s">
        <v>19</v>
      </c>
      <c r="G33" s="426">
        <v>0</v>
      </c>
      <c r="H33" s="426">
        <v>3.85E-2</v>
      </c>
      <c r="I33" s="426">
        <v>0</v>
      </c>
      <c r="J33" s="426">
        <v>0</v>
      </c>
      <c r="K33" s="426">
        <v>7.6200000000000004E-2</v>
      </c>
      <c r="L33" s="427">
        <v>0.1792</v>
      </c>
      <c r="M33" s="426">
        <v>2.6200000000000001E-2</v>
      </c>
      <c r="N33" s="426">
        <v>0</v>
      </c>
      <c r="O33" s="426">
        <v>0.5907</v>
      </c>
      <c r="P33" s="426">
        <v>0</v>
      </c>
      <c r="Q33" s="426">
        <v>0</v>
      </c>
      <c r="R33" s="426">
        <v>8.9200000000000002E-2</v>
      </c>
      <c r="S33" s="317">
        <f>SUM(G33:R33)</f>
        <v>1</v>
      </c>
      <c r="T33" s="671"/>
      <c r="U33" s="667">
        <v>7.9500000000000001E-2</v>
      </c>
      <c r="V33" s="656" t="s">
        <v>531</v>
      </c>
      <c r="W33" s="6"/>
    </row>
    <row r="34" spans="1:23" s="8" customFormat="1" ht="50.1" customHeight="1" thickBot="1" x14ac:dyDescent="0.3">
      <c r="A34" s="691"/>
      <c r="B34" s="691"/>
      <c r="C34" s="669"/>
      <c r="D34" s="660"/>
      <c r="E34" s="660"/>
      <c r="F34" s="315" t="s">
        <v>20</v>
      </c>
      <c r="G34" s="426">
        <v>0</v>
      </c>
      <c r="H34" s="426">
        <v>3.85E-2</v>
      </c>
      <c r="I34" s="177">
        <v>0</v>
      </c>
      <c r="J34" s="177">
        <v>0</v>
      </c>
      <c r="K34" s="432">
        <v>7.6200000000000004E-2</v>
      </c>
      <c r="L34" s="432">
        <v>2.538E-2</v>
      </c>
      <c r="M34" s="428"/>
      <c r="N34" s="428"/>
      <c r="O34" s="426"/>
      <c r="P34" s="426"/>
      <c r="Q34" s="426"/>
      <c r="R34" s="428"/>
      <c r="S34" s="316">
        <f t="shared" ref="S34:S44" si="2">SUM(G34:R34)</f>
        <v>0.14007999999999998</v>
      </c>
      <c r="T34" s="671"/>
      <c r="U34" s="668"/>
      <c r="V34" s="657"/>
      <c r="W34" s="6"/>
    </row>
    <row r="35" spans="1:23" s="8" customFormat="1" ht="50.1" customHeight="1" x14ac:dyDescent="0.25">
      <c r="A35" s="691"/>
      <c r="B35" s="691"/>
      <c r="C35" s="669" t="s">
        <v>394</v>
      </c>
      <c r="D35" s="660" t="s">
        <v>279</v>
      </c>
      <c r="E35" s="660"/>
      <c r="F35" s="314" t="s">
        <v>19</v>
      </c>
      <c r="G35" s="426">
        <v>0</v>
      </c>
      <c r="H35" s="426">
        <v>0</v>
      </c>
      <c r="I35" s="426">
        <v>0.1467</v>
      </c>
      <c r="J35" s="426">
        <v>0.14330000000000001</v>
      </c>
      <c r="K35" s="426">
        <v>0.14330000000000001</v>
      </c>
      <c r="L35" s="427">
        <v>0.1467</v>
      </c>
      <c r="M35" s="426">
        <v>0.14330000000000001</v>
      </c>
      <c r="N35" s="426">
        <v>0.14330000000000001</v>
      </c>
      <c r="O35" s="426">
        <v>3.3300000000000003E-2</v>
      </c>
      <c r="P35" s="426">
        <v>3.3300000000000003E-2</v>
      </c>
      <c r="Q35" s="426">
        <v>3.3399999999999999E-2</v>
      </c>
      <c r="R35" s="426">
        <v>3.3399999999999999E-2</v>
      </c>
      <c r="S35" s="317">
        <f>SUM(G35:R35)</f>
        <v>1</v>
      </c>
      <c r="T35" s="671"/>
      <c r="U35" s="667">
        <v>1.83E-2</v>
      </c>
      <c r="V35" s="656" t="s">
        <v>532</v>
      </c>
      <c r="W35" s="6"/>
    </row>
    <row r="36" spans="1:23" s="8" customFormat="1" ht="50.1" customHeight="1" thickBot="1" x14ac:dyDescent="0.3">
      <c r="A36" s="691"/>
      <c r="B36" s="691"/>
      <c r="C36" s="669"/>
      <c r="D36" s="660"/>
      <c r="E36" s="660"/>
      <c r="F36" s="315" t="s">
        <v>20</v>
      </c>
      <c r="G36" s="426">
        <v>0</v>
      </c>
      <c r="H36" s="426">
        <v>0</v>
      </c>
      <c r="I36" s="177">
        <v>0.1467</v>
      </c>
      <c r="J36" s="426">
        <v>0</v>
      </c>
      <c r="K36" s="432">
        <v>0.28660000000000002</v>
      </c>
      <c r="L36" s="427">
        <v>0.1467</v>
      </c>
      <c r="M36" s="428"/>
      <c r="N36" s="428"/>
      <c r="O36" s="426"/>
      <c r="P36" s="426"/>
      <c r="Q36" s="426"/>
      <c r="R36" s="426"/>
      <c r="S36" s="316">
        <f t="shared" si="2"/>
        <v>0.58000000000000007</v>
      </c>
      <c r="T36" s="671"/>
      <c r="U36" s="668"/>
      <c r="V36" s="657"/>
    </row>
    <row r="37" spans="1:23" s="8" customFormat="1" ht="50.1" customHeight="1" x14ac:dyDescent="0.25">
      <c r="A37" s="691"/>
      <c r="B37" s="691"/>
      <c r="C37" s="669" t="s">
        <v>395</v>
      </c>
      <c r="D37" s="660" t="s">
        <v>279</v>
      </c>
      <c r="E37" s="660"/>
      <c r="F37" s="314" t="s">
        <v>19</v>
      </c>
      <c r="G37" s="433">
        <v>0</v>
      </c>
      <c r="H37" s="433">
        <v>0</v>
      </c>
      <c r="I37" s="433">
        <v>0</v>
      </c>
      <c r="J37" s="433">
        <v>0</v>
      </c>
      <c r="K37" s="433">
        <v>0.125</v>
      </c>
      <c r="L37" s="435">
        <v>0.125</v>
      </c>
      <c r="M37" s="433">
        <v>0.25</v>
      </c>
      <c r="N37" s="433">
        <v>0</v>
      </c>
      <c r="O37" s="433">
        <v>0.25</v>
      </c>
      <c r="P37" s="433">
        <v>0</v>
      </c>
      <c r="Q37" s="433">
        <v>0.25</v>
      </c>
      <c r="R37" s="433">
        <v>0</v>
      </c>
      <c r="S37" s="317">
        <f>SUM(G37:R37)</f>
        <v>1</v>
      </c>
      <c r="T37" s="671"/>
      <c r="U37" s="667">
        <v>3.0599999999999999E-2</v>
      </c>
      <c r="V37" s="656" t="s">
        <v>533</v>
      </c>
    </row>
    <row r="38" spans="1:23" s="8" customFormat="1" ht="50.1" customHeight="1" thickBot="1" x14ac:dyDescent="0.3">
      <c r="A38" s="691"/>
      <c r="B38" s="691"/>
      <c r="C38" s="669"/>
      <c r="D38" s="660"/>
      <c r="E38" s="660"/>
      <c r="F38" s="315" t="s">
        <v>20</v>
      </c>
      <c r="G38" s="426">
        <v>0</v>
      </c>
      <c r="H38" s="426">
        <v>0</v>
      </c>
      <c r="I38" s="177">
        <v>0</v>
      </c>
      <c r="J38" s="177">
        <v>0</v>
      </c>
      <c r="K38" s="432">
        <v>0.125</v>
      </c>
      <c r="L38" s="435">
        <v>0.125</v>
      </c>
      <c r="M38" s="428"/>
      <c r="N38" s="429"/>
      <c r="O38" s="433"/>
      <c r="P38" s="434"/>
      <c r="Q38" s="433"/>
      <c r="R38" s="433"/>
      <c r="S38" s="316">
        <f t="shared" si="2"/>
        <v>0.25</v>
      </c>
      <c r="T38" s="671"/>
      <c r="U38" s="668"/>
      <c r="V38" s="657"/>
    </row>
    <row r="39" spans="1:23" ht="50.1" customHeight="1" x14ac:dyDescent="0.25">
      <c r="A39" s="691"/>
      <c r="B39" s="691"/>
      <c r="C39" s="669" t="s">
        <v>396</v>
      </c>
      <c r="D39" s="660" t="s">
        <v>279</v>
      </c>
      <c r="E39" s="660"/>
      <c r="F39" s="314" t="s">
        <v>19</v>
      </c>
      <c r="G39" s="433">
        <v>0</v>
      </c>
      <c r="H39" s="433">
        <v>0.1</v>
      </c>
      <c r="I39" s="433">
        <v>0</v>
      </c>
      <c r="J39" s="433">
        <v>0</v>
      </c>
      <c r="K39" s="433">
        <v>0</v>
      </c>
      <c r="L39" s="435">
        <v>0</v>
      </c>
      <c r="M39" s="433">
        <v>0.1</v>
      </c>
      <c r="N39" s="433">
        <v>0.1</v>
      </c>
      <c r="O39" s="433">
        <v>0.4</v>
      </c>
      <c r="P39" s="434">
        <v>0.1</v>
      </c>
      <c r="Q39" s="434">
        <v>0.1</v>
      </c>
      <c r="R39" s="433">
        <v>0.1</v>
      </c>
      <c r="S39" s="317">
        <f>SUM(G39:R39)</f>
        <v>1</v>
      </c>
      <c r="T39" s="671"/>
      <c r="U39" s="667">
        <v>2.4500000000000001E-2</v>
      </c>
      <c r="V39" s="656" t="s">
        <v>542</v>
      </c>
    </row>
    <row r="40" spans="1:23" ht="50.1" customHeight="1" thickBot="1" x14ac:dyDescent="0.3">
      <c r="A40" s="691"/>
      <c r="B40" s="691"/>
      <c r="C40" s="669"/>
      <c r="D40" s="660"/>
      <c r="E40" s="660"/>
      <c r="F40" s="315" t="s">
        <v>20</v>
      </c>
      <c r="G40" s="426">
        <v>0</v>
      </c>
      <c r="H40" s="177">
        <v>0.1</v>
      </c>
      <c r="I40" s="177">
        <v>0</v>
      </c>
      <c r="J40" s="177">
        <v>0</v>
      </c>
      <c r="K40" s="435">
        <v>0</v>
      </c>
      <c r="L40" s="435">
        <v>0</v>
      </c>
      <c r="M40" s="428"/>
      <c r="N40" s="429"/>
      <c r="O40" s="433"/>
      <c r="P40" s="434"/>
      <c r="Q40" s="434"/>
      <c r="R40" s="433"/>
      <c r="S40" s="316">
        <f t="shared" si="2"/>
        <v>0.1</v>
      </c>
      <c r="T40" s="671"/>
      <c r="U40" s="668"/>
      <c r="V40" s="657"/>
      <c r="W40" s="6"/>
    </row>
    <row r="41" spans="1:23" ht="50.1" customHeight="1" x14ac:dyDescent="0.25">
      <c r="A41" s="691"/>
      <c r="B41" s="691"/>
      <c r="C41" s="669" t="s">
        <v>451</v>
      </c>
      <c r="D41" s="660" t="s">
        <v>279</v>
      </c>
      <c r="E41" s="660"/>
      <c r="F41" s="314" t="s">
        <v>19</v>
      </c>
      <c r="G41" s="426">
        <v>0</v>
      </c>
      <c r="H41" s="426">
        <v>0</v>
      </c>
      <c r="I41" s="426">
        <v>8.2500000000000004E-2</v>
      </c>
      <c r="J41" s="426">
        <v>0</v>
      </c>
      <c r="K41" s="426">
        <v>0.16500000000000001</v>
      </c>
      <c r="L41" s="427">
        <v>0</v>
      </c>
      <c r="M41" s="434">
        <v>8.5000000000000006E-2</v>
      </c>
      <c r="N41" s="426">
        <v>0</v>
      </c>
      <c r="O41" s="426">
        <v>0.42</v>
      </c>
      <c r="P41" s="434">
        <v>0</v>
      </c>
      <c r="Q41" s="434">
        <v>8.2500000000000004E-2</v>
      </c>
      <c r="R41" s="426">
        <v>0.16500000000000001</v>
      </c>
      <c r="S41" s="317">
        <f>SUM(G41:R41)</f>
        <v>1</v>
      </c>
      <c r="T41" s="671"/>
      <c r="U41" s="665">
        <v>2.4500000000000001E-2</v>
      </c>
      <c r="V41" s="656" t="s">
        <v>543</v>
      </c>
    </row>
    <row r="42" spans="1:23" ht="53.25" customHeight="1" thickBot="1" x14ac:dyDescent="0.3">
      <c r="A42" s="691"/>
      <c r="B42" s="691"/>
      <c r="C42" s="669"/>
      <c r="D42" s="660"/>
      <c r="E42" s="660"/>
      <c r="F42" s="315" t="s">
        <v>20</v>
      </c>
      <c r="G42" s="177">
        <v>0</v>
      </c>
      <c r="H42" s="177">
        <v>0</v>
      </c>
      <c r="I42" s="177">
        <v>8.2500000000000004E-2</v>
      </c>
      <c r="J42" s="177">
        <v>0</v>
      </c>
      <c r="K42" s="432">
        <v>0.16500000000000001</v>
      </c>
      <c r="L42" s="435">
        <v>0</v>
      </c>
      <c r="M42" s="434"/>
      <c r="N42" s="429"/>
      <c r="O42" s="426"/>
      <c r="P42" s="434"/>
      <c r="Q42" s="434"/>
      <c r="R42" s="426"/>
      <c r="S42" s="455">
        <f t="shared" si="2"/>
        <v>0.2475</v>
      </c>
      <c r="T42" s="671"/>
      <c r="U42" s="668"/>
      <c r="V42" s="657"/>
      <c r="W42" s="6"/>
    </row>
    <row r="43" spans="1:23" ht="50.1" customHeight="1" x14ac:dyDescent="0.25">
      <c r="A43" s="691"/>
      <c r="B43" s="691"/>
      <c r="C43" s="669" t="s">
        <v>397</v>
      </c>
      <c r="D43" s="660" t="s">
        <v>279</v>
      </c>
      <c r="E43" s="660" t="s">
        <v>279</v>
      </c>
      <c r="F43" s="314" t="s">
        <v>19</v>
      </c>
      <c r="G43" s="426">
        <v>2.4799999999999999E-2</v>
      </c>
      <c r="H43" s="426">
        <v>0.16400000000000001</v>
      </c>
      <c r="I43" s="426">
        <v>0.12509999999999999</v>
      </c>
      <c r="J43" s="426">
        <v>5.0299999999999997E-2</v>
      </c>
      <c r="K43" s="426">
        <v>0.2349</v>
      </c>
      <c r="L43" s="427">
        <v>4.7899999999999998E-2</v>
      </c>
      <c r="M43" s="426">
        <v>4.7899999999999998E-2</v>
      </c>
      <c r="N43" s="426">
        <v>8.5300000000000001E-2</v>
      </c>
      <c r="O43" s="426">
        <v>4.7899999999999998E-2</v>
      </c>
      <c r="P43" s="426">
        <v>4.7899999999999998E-2</v>
      </c>
      <c r="Q43" s="426">
        <v>8.0799999999999997E-2</v>
      </c>
      <c r="R43" s="426">
        <v>4.3200000000000002E-2</v>
      </c>
      <c r="S43" s="317">
        <f>SUM(G43:R43)</f>
        <v>1</v>
      </c>
      <c r="T43" s="671"/>
      <c r="U43" s="665">
        <v>3.6600000000000001E-2</v>
      </c>
      <c r="V43" s="658" t="s">
        <v>534</v>
      </c>
    </row>
    <row r="44" spans="1:23" ht="60.75" customHeight="1" thickBot="1" x14ac:dyDescent="0.3">
      <c r="A44" s="691"/>
      <c r="B44" s="691"/>
      <c r="C44" s="669"/>
      <c r="D44" s="660"/>
      <c r="E44" s="660"/>
      <c r="F44" s="315" t="s">
        <v>20</v>
      </c>
      <c r="G44" s="429">
        <v>2.4799999999999999E-2</v>
      </c>
      <c r="H44" s="177">
        <v>0.16400000000000001</v>
      </c>
      <c r="I44" s="177">
        <v>0.12509999999999999</v>
      </c>
      <c r="J44" s="426">
        <v>5.0299999999999997E-2</v>
      </c>
      <c r="K44" s="432">
        <v>0.2349</v>
      </c>
      <c r="L44" s="427">
        <v>4.7899999999999998E-2</v>
      </c>
      <c r="M44" s="426"/>
      <c r="N44" s="428"/>
      <c r="O44" s="426"/>
      <c r="P44" s="426"/>
      <c r="Q44" s="426"/>
      <c r="R44" s="429"/>
      <c r="S44" s="455">
        <f t="shared" si="2"/>
        <v>0.64700000000000002</v>
      </c>
      <c r="T44" s="672"/>
      <c r="U44" s="668"/>
      <c r="V44" s="659"/>
      <c r="W44" s="6"/>
    </row>
    <row r="45" spans="1:23" ht="67.5" customHeight="1" x14ac:dyDescent="0.25">
      <c r="A45" s="691"/>
      <c r="B45" s="691" t="s">
        <v>331</v>
      </c>
      <c r="C45" s="669" t="s">
        <v>439</v>
      </c>
      <c r="D45" s="660" t="s">
        <v>279</v>
      </c>
      <c r="E45" s="660" t="s">
        <v>279</v>
      </c>
      <c r="F45" s="314" t="s">
        <v>19</v>
      </c>
      <c r="G45" s="426">
        <v>8.3000000000000004E-2</v>
      </c>
      <c r="H45" s="426">
        <v>8.3000000000000004E-2</v>
      </c>
      <c r="I45" s="426">
        <v>8.3000000000000004E-2</v>
      </c>
      <c r="J45" s="426">
        <v>8.3000000000000004E-2</v>
      </c>
      <c r="K45" s="426">
        <v>8.4000000000000005E-2</v>
      </c>
      <c r="L45" s="427">
        <v>8.4000000000000005E-2</v>
      </c>
      <c r="M45" s="426">
        <v>8.4000000000000005E-2</v>
      </c>
      <c r="N45" s="426">
        <v>8.4000000000000005E-2</v>
      </c>
      <c r="O45" s="426">
        <v>8.3000000000000004E-2</v>
      </c>
      <c r="P45" s="426">
        <v>8.3000000000000004E-2</v>
      </c>
      <c r="Q45" s="426">
        <v>8.3000000000000004E-2</v>
      </c>
      <c r="R45" s="426">
        <v>8.3000000000000004E-2</v>
      </c>
      <c r="S45" s="317">
        <f t="shared" ref="S45:S51" si="3">SUM(G45:R45)</f>
        <v>0.99999999999999978</v>
      </c>
      <c r="T45" s="662">
        <f>SUM(U45:U52)</f>
        <v>0.25</v>
      </c>
      <c r="U45" s="661">
        <v>7.2900000000000006E-2</v>
      </c>
      <c r="V45" s="656" t="s">
        <v>535</v>
      </c>
    </row>
    <row r="46" spans="1:23" ht="56.45" customHeight="1" thickBot="1" x14ac:dyDescent="0.3">
      <c r="A46" s="691"/>
      <c r="B46" s="691"/>
      <c r="C46" s="669"/>
      <c r="D46" s="660"/>
      <c r="E46" s="660"/>
      <c r="F46" s="315" t="s">
        <v>20</v>
      </c>
      <c r="G46" s="177">
        <v>8.3000000000000004E-2</v>
      </c>
      <c r="H46" s="177">
        <v>8.3000000000000004E-2</v>
      </c>
      <c r="I46" s="177">
        <v>8.3000000000000004E-2</v>
      </c>
      <c r="J46" s="177">
        <v>8.3000000000000004E-2</v>
      </c>
      <c r="K46" s="427">
        <v>8.4000000000000005E-2</v>
      </c>
      <c r="L46" s="427">
        <v>8.4000000000000005E-2</v>
      </c>
      <c r="M46" s="426"/>
      <c r="N46" s="426"/>
      <c r="O46" s="426"/>
      <c r="P46" s="426"/>
      <c r="Q46" s="426"/>
      <c r="R46" s="426"/>
      <c r="S46" s="316">
        <f t="shared" si="1"/>
        <v>0.5</v>
      </c>
      <c r="T46" s="663"/>
      <c r="U46" s="661"/>
      <c r="V46" s="657"/>
      <c r="W46" s="6"/>
    </row>
    <row r="47" spans="1:23" ht="55.9" customHeight="1" x14ac:dyDescent="0.25">
      <c r="A47" s="691"/>
      <c r="B47" s="691"/>
      <c r="C47" s="669" t="s">
        <v>449</v>
      </c>
      <c r="D47" s="660" t="s">
        <v>279</v>
      </c>
      <c r="E47" s="660" t="s">
        <v>437</v>
      </c>
      <c r="F47" s="314" t="s">
        <v>19</v>
      </c>
      <c r="G47" s="426">
        <v>0</v>
      </c>
      <c r="H47" s="426">
        <v>2.5000000000000001E-2</v>
      </c>
      <c r="I47" s="426">
        <v>0.05</v>
      </c>
      <c r="J47" s="426">
        <v>0.17</v>
      </c>
      <c r="K47" s="426">
        <v>7.0000000000000007E-2</v>
      </c>
      <c r="L47" s="427">
        <v>2.5000000000000001E-2</v>
      </c>
      <c r="M47" s="426">
        <v>7.0000000000000007E-2</v>
      </c>
      <c r="N47" s="426">
        <v>0.15</v>
      </c>
      <c r="O47" s="426">
        <v>0.13250000000000001</v>
      </c>
      <c r="P47" s="426">
        <v>0.1075</v>
      </c>
      <c r="Q47" s="426">
        <v>0.05</v>
      </c>
      <c r="R47" s="426">
        <v>0.15</v>
      </c>
      <c r="S47" s="317">
        <f t="shared" si="3"/>
        <v>1.0000000000000002</v>
      </c>
      <c r="T47" s="663"/>
      <c r="U47" s="661">
        <v>4.1700000000000001E-2</v>
      </c>
      <c r="V47" s="656" t="s">
        <v>538</v>
      </c>
    </row>
    <row r="48" spans="1:23" ht="55.9" customHeight="1" thickBot="1" x14ac:dyDescent="0.3">
      <c r="A48" s="691"/>
      <c r="B48" s="691"/>
      <c r="C48" s="669"/>
      <c r="D48" s="660"/>
      <c r="E48" s="660"/>
      <c r="F48" s="315" t="s">
        <v>20</v>
      </c>
      <c r="G48" s="177">
        <v>0</v>
      </c>
      <c r="H48" s="177">
        <v>2.5000000000000001E-2</v>
      </c>
      <c r="I48" s="177">
        <v>0.05</v>
      </c>
      <c r="J48" s="177">
        <v>0.17</v>
      </c>
      <c r="K48" s="427">
        <v>7.0000000000000007E-2</v>
      </c>
      <c r="L48" s="427">
        <v>2.5000000000000001E-2</v>
      </c>
      <c r="M48" s="426"/>
      <c r="N48" s="426"/>
      <c r="O48" s="426"/>
      <c r="P48" s="426"/>
      <c r="Q48" s="426"/>
      <c r="R48" s="429"/>
      <c r="S48" s="316">
        <f t="shared" si="1"/>
        <v>0.34000000000000008</v>
      </c>
      <c r="T48" s="663"/>
      <c r="U48" s="661"/>
      <c r="V48" s="657"/>
      <c r="W48" s="6"/>
    </row>
    <row r="49" spans="1:31" ht="58.15" customHeight="1" x14ac:dyDescent="0.25">
      <c r="A49" s="691"/>
      <c r="B49" s="691"/>
      <c r="C49" s="669" t="s">
        <v>435</v>
      </c>
      <c r="D49" s="660" t="s">
        <v>279</v>
      </c>
      <c r="E49" s="660"/>
      <c r="F49" s="314" t="s">
        <v>19</v>
      </c>
      <c r="G49" s="426">
        <v>0</v>
      </c>
      <c r="H49" s="426">
        <v>0</v>
      </c>
      <c r="I49" s="426">
        <v>0</v>
      </c>
      <c r="J49" s="426">
        <v>0</v>
      </c>
      <c r="K49" s="426">
        <v>0</v>
      </c>
      <c r="L49" s="427">
        <v>0</v>
      </c>
      <c r="M49" s="426">
        <v>0</v>
      </c>
      <c r="N49" s="426">
        <v>0</v>
      </c>
      <c r="O49" s="426">
        <v>0</v>
      </c>
      <c r="P49" s="436">
        <v>1</v>
      </c>
      <c r="Q49" s="426">
        <v>0</v>
      </c>
      <c r="R49" s="426">
        <v>0</v>
      </c>
      <c r="S49" s="317">
        <f t="shared" si="3"/>
        <v>1</v>
      </c>
      <c r="T49" s="663"/>
      <c r="U49" s="661">
        <v>1.04E-2</v>
      </c>
      <c r="V49" s="656" t="s">
        <v>536</v>
      </c>
    </row>
    <row r="50" spans="1:31" ht="58.15" customHeight="1" thickBot="1" x14ac:dyDescent="0.3">
      <c r="A50" s="691"/>
      <c r="B50" s="691"/>
      <c r="C50" s="669"/>
      <c r="D50" s="660"/>
      <c r="E50" s="660"/>
      <c r="F50" s="315" t="s">
        <v>20</v>
      </c>
      <c r="G50" s="177">
        <v>0</v>
      </c>
      <c r="H50" s="216">
        <v>0</v>
      </c>
      <c r="I50" s="177">
        <v>0</v>
      </c>
      <c r="J50" s="177">
        <v>0</v>
      </c>
      <c r="K50" s="427">
        <v>0</v>
      </c>
      <c r="L50" s="427">
        <v>0</v>
      </c>
      <c r="M50" s="426"/>
      <c r="N50" s="426"/>
      <c r="O50" s="426"/>
      <c r="P50" s="436"/>
      <c r="Q50" s="426"/>
      <c r="R50" s="429"/>
      <c r="S50" s="316">
        <f t="shared" si="1"/>
        <v>0</v>
      </c>
      <c r="T50" s="663"/>
      <c r="U50" s="661"/>
      <c r="V50" s="657"/>
      <c r="W50" s="6"/>
    </row>
    <row r="51" spans="1:31" ht="72" customHeight="1" x14ac:dyDescent="0.25">
      <c r="A51" s="691"/>
      <c r="B51" s="691"/>
      <c r="C51" s="669" t="s">
        <v>436</v>
      </c>
      <c r="D51" s="660" t="s">
        <v>279</v>
      </c>
      <c r="E51" s="660" t="s">
        <v>279</v>
      </c>
      <c r="F51" s="314" t="s">
        <v>19</v>
      </c>
      <c r="G51" s="426">
        <v>8.3000000000000004E-2</v>
      </c>
      <c r="H51" s="426">
        <v>8.3000000000000004E-2</v>
      </c>
      <c r="I51" s="426">
        <v>8.3000000000000004E-2</v>
      </c>
      <c r="J51" s="426">
        <v>8.3000000000000004E-2</v>
      </c>
      <c r="K51" s="426">
        <v>8.4000000000000005E-2</v>
      </c>
      <c r="L51" s="427">
        <v>8.4000000000000005E-2</v>
      </c>
      <c r="M51" s="426">
        <v>8.4000000000000005E-2</v>
      </c>
      <c r="N51" s="426">
        <v>8.4000000000000005E-2</v>
      </c>
      <c r="O51" s="426">
        <v>8.3000000000000004E-2</v>
      </c>
      <c r="P51" s="426">
        <v>8.3000000000000004E-2</v>
      </c>
      <c r="Q51" s="426">
        <v>8.3000000000000004E-2</v>
      </c>
      <c r="R51" s="426">
        <v>8.3000000000000004E-2</v>
      </c>
      <c r="S51" s="317">
        <f t="shared" si="3"/>
        <v>0.99999999999999978</v>
      </c>
      <c r="T51" s="663"/>
      <c r="U51" s="665">
        <v>0.125</v>
      </c>
      <c r="V51" s="656" t="s">
        <v>537</v>
      </c>
    </row>
    <row r="52" spans="1:31" ht="78" customHeight="1" thickBot="1" x14ac:dyDescent="0.3">
      <c r="A52" s="691"/>
      <c r="B52" s="691"/>
      <c r="C52" s="669"/>
      <c r="D52" s="660"/>
      <c r="E52" s="660"/>
      <c r="F52" s="315" t="s">
        <v>20</v>
      </c>
      <c r="G52" s="177">
        <v>8.3000000000000004E-2</v>
      </c>
      <c r="H52" s="177">
        <v>8.3000000000000004E-2</v>
      </c>
      <c r="I52" s="177">
        <v>8.3000000000000004E-2</v>
      </c>
      <c r="J52" s="177">
        <v>8.3000000000000004E-2</v>
      </c>
      <c r="K52" s="427">
        <v>8.4000000000000005E-2</v>
      </c>
      <c r="L52" s="427">
        <v>8.4000000000000005E-2</v>
      </c>
      <c r="M52" s="426"/>
      <c r="N52" s="426"/>
      <c r="O52" s="426"/>
      <c r="P52" s="426"/>
      <c r="Q52" s="426"/>
      <c r="R52" s="426"/>
      <c r="S52" s="316">
        <f>SUM(G52:R52)</f>
        <v>0.5</v>
      </c>
      <c r="T52" s="664"/>
      <c r="U52" s="666"/>
      <c r="V52" s="657"/>
      <c r="W52" s="6"/>
    </row>
    <row r="53" spans="1:31" s="10" customFormat="1" ht="30" customHeight="1" thickBot="1" x14ac:dyDescent="0.3">
      <c r="A53" s="689" t="s">
        <v>251</v>
      </c>
      <c r="B53" s="690"/>
      <c r="C53" s="690"/>
      <c r="D53" s="690"/>
      <c r="E53" s="690"/>
      <c r="F53" s="690"/>
      <c r="G53" s="690"/>
      <c r="H53" s="690"/>
      <c r="I53" s="690"/>
      <c r="J53" s="690"/>
      <c r="K53" s="690"/>
      <c r="L53" s="690"/>
      <c r="M53" s="690"/>
      <c r="N53" s="690"/>
      <c r="O53" s="690"/>
      <c r="P53" s="690"/>
      <c r="Q53" s="690"/>
      <c r="R53" s="690"/>
      <c r="S53" s="690"/>
      <c r="T53" s="76">
        <f>SUM(T9:T52)</f>
        <v>1</v>
      </c>
      <c r="U53" s="360">
        <f>SUM(U9:U52)</f>
        <v>0.99999999999999967</v>
      </c>
      <c r="V53" s="67"/>
      <c r="W53" s="9"/>
      <c r="X53" s="9"/>
    </row>
    <row r="54" spans="1:31" ht="14.25" x14ac:dyDescent="0.25">
      <c r="A54" s="8"/>
      <c r="B54" s="8"/>
      <c r="C54" s="14"/>
      <c r="D54" s="8"/>
      <c r="E54" s="8"/>
      <c r="F54" s="8"/>
      <c r="G54" s="8"/>
      <c r="H54" s="8"/>
      <c r="I54" s="8"/>
      <c r="J54" s="8"/>
      <c r="K54" s="8"/>
      <c r="L54" s="8"/>
      <c r="M54" s="8"/>
      <c r="N54" s="11"/>
      <c r="O54" s="11"/>
      <c r="P54" s="11"/>
      <c r="Q54" s="11"/>
      <c r="R54" s="11"/>
      <c r="S54" s="11"/>
      <c r="T54" s="11"/>
      <c r="U54" s="27"/>
    </row>
    <row r="55" spans="1:31" x14ac:dyDescent="0.25">
      <c r="A55" s="8"/>
      <c r="B55" s="8"/>
      <c r="C55" s="14"/>
      <c r="D55" s="8"/>
      <c r="E55" s="8"/>
      <c r="F55" s="8"/>
      <c r="G55" s="8"/>
      <c r="H55" s="8"/>
      <c r="I55" s="8"/>
      <c r="J55" s="8"/>
      <c r="K55" s="8"/>
      <c r="L55" s="8"/>
      <c r="M55" s="8"/>
      <c r="N55" s="11"/>
      <c r="O55" s="11"/>
      <c r="P55" s="11"/>
      <c r="Q55" s="11"/>
      <c r="R55" s="11"/>
      <c r="S55" s="11"/>
      <c r="T55" s="11"/>
      <c r="U55" s="11"/>
    </row>
    <row r="56" spans="1:31" x14ac:dyDescent="0.25">
      <c r="A56" s="8"/>
      <c r="B56" s="8"/>
      <c r="C56" s="14"/>
      <c r="D56" s="8"/>
      <c r="E56" s="8"/>
      <c r="F56" s="8"/>
      <c r="G56" s="8"/>
      <c r="H56" s="8"/>
      <c r="I56" s="8"/>
      <c r="J56" s="8"/>
      <c r="K56" s="8"/>
      <c r="L56" s="8"/>
      <c r="M56" s="8"/>
      <c r="N56" s="11"/>
      <c r="O56" s="11"/>
      <c r="P56" s="11"/>
      <c r="Q56" s="11"/>
      <c r="R56" s="11"/>
      <c r="S56" s="11"/>
      <c r="T56" s="11"/>
      <c r="U56" s="11"/>
    </row>
    <row r="57" spans="1:31" ht="26.25" customHeight="1" x14ac:dyDescent="0.25">
      <c r="B57" s="31" t="s">
        <v>36</v>
      </c>
      <c r="C57" s="628" t="s">
        <v>37</v>
      </c>
      <c r="D57" s="629"/>
      <c r="E57" s="629"/>
      <c r="F57" s="629"/>
      <c r="G57" s="629"/>
      <c r="H57" s="629"/>
      <c r="I57" s="630"/>
      <c r="J57" s="631" t="s">
        <v>38</v>
      </c>
      <c r="K57" s="632"/>
      <c r="L57" s="632"/>
      <c r="M57" s="632"/>
      <c r="N57" s="632"/>
      <c r="O57" s="632"/>
      <c r="P57" s="633"/>
      <c r="Q57" s="11"/>
      <c r="R57" s="11"/>
      <c r="S57" s="11"/>
      <c r="T57" s="11"/>
      <c r="U57" s="11"/>
      <c r="Y57" s="8"/>
      <c r="Z57" s="8"/>
      <c r="AA57" s="8"/>
      <c r="AB57" s="8"/>
      <c r="AC57" s="8"/>
      <c r="AD57" s="8"/>
      <c r="AE57" s="8"/>
    </row>
    <row r="58" spans="1:31" ht="38.25" customHeight="1" x14ac:dyDescent="0.25">
      <c r="A58" s="8"/>
      <c r="B58" s="20">
        <v>13</v>
      </c>
      <c r="C58" s="527" t="s">
        <v>91</v>
      </c>
      <c r="D58" s="527"/>
      <c r="E58" s="527"/>
      <c r="F58" s="527"/>
      <c r="G58" s="527"/>
      <c r="H58" s="527"/>
      <c r="I58" s="527"/>
      <c r="J58" s="527" t="s">
        <v>82</v>
      </c>
      <c r="K58" s="527"/>
      <c r="L58" s="527"/>
      <c r="M58" s="527"/>
      <c r="N58" s="527"/>
      <c r="O58" s="527"/>
      <c r="P58" s="527"/>
      <c r="Q58" s="11"/>
      <c r="R58" s="11"/>
      <c r="S58" s="11"/>
      <c r="T58" s="11"/>
      <c r="U58" s="11"/>
      <c r="Y58" s="8"/>
      <c r="Z58" s="8"/>
      <c r="AA58" s="8"/>
      <c r="AB58" s="8"/>
      <c r="AC58" s="8"/>
      <c r="AD58" s="8"/>
      <c r="AE58" s="8"/>
    </row>
    <row r="59" spans="1:31" ht="26.25" customHeight="1" x14ac:dyDescent="0.25">
      <c r="A59" s="8"/>
      <c r="B59" s="20">
        <v>14</v>
      </c>
      <c r="C59" s="527" t="s">
        <v>277</v>
      </c>
      <c r="D59" s="527"/>
      <c r="E59" s="527"/>
      <c r="F59" s="527"/>
      <c r="G59" s="527"/>
      <c r="H59" s="527"/>
      <c r="I59" s="527"/>
      <c r="J59" s="528" t="s">
        <v>334</v>
      </c>
      <c r="K59" s="528"/>
      <c r="L59" s="528"/>
      <c r="M59" s="528"/>
      <c r="N59" s="528"/>
      <c r="O59" s="528"/>
      <c r="P59" s="528"/>
      <c r="Q59" s="11"/>
      <c r="R59" s="11"/>
      <c r="S59" s="11"/>
      <c r="T59" s="11"/>
      <c r="U59" s="11"/>
      <c r="Y59" s="8"/>
      <c r="Z59" s="8"/>
      <c r="AA59" s="8"/>
      <c r="AB59" s="8"/>
      <c r="AC59" s="8"/>
      <c r="AD59" s="8"/>
      <c r="AE59" s="8"/>
    </row>
    <row r="60" spans="1:31" x14ac:dyDescent="0.25">
      <c r="A60" s="8"/>
      <c r="B60" s="8"/>
      <c r="C60" s="14"/>
      <c r="D60" s="8"/>
      <c r="E60" s="8"/>
      <c r="F60" s="8"/>
      <c r="G60" s="8"/>
      <c r="H60" s="8"/>
      <c r="I60" s="8"/>
      <c r="J60" s="8"/>
      <c r="K60" s="8"/>
      <c r="L60" s="8"/>
      <c r="M60" s="8"/>
      <c r="N60" s="11"/>
      <c r="O60" s="11"/>
      <c r="P60" s="11"/>
      <c r="Q60" s="11"/>
      <c r="R60" s="11"/>
      <c r="S60" s="11"/>
      <c r="T60" s="11"/>
      <c r="U60" s="11"/>
    </row>
    <row r="61" spans="1:31" x14ac:dyDescent="0.25">
      <c r="A61" s="8"/>
      <c r="B61" s="8"/>
      <c r="C61" s="14"/>
      <c r="D61" s="8"/>
      <c r="E61" s="8"/>
      <c r="F61" s="8"/>
      <c r="G61" s="8"/>
      <c r="H61" s="8"/>
      <c r="I61" s="8"/>
      <c r="J61" s="8"/>
      <c r="K61" s="8"/>
      <c r="L61" s="8"/>
      <c r="M61" s="8"/>
      <c r="N61" s="11"/>
      <c r="O61" s="11"/>
      <c r="P61" s="11"/>
      <c r="Q61" s="11"/>
      <c r="R61" s="11"/>
      <c r="S61" s="11"/>
      <c r="T61" s="11"/>
      <c r="U61" s="11"/>
    </row>
    <row r="62" spans="1:31" x14ac:dyDescent="0.25">
      <c r="A62" s="8"/>
      <c r="B62" s="8"/>
      <c r="C62" s="14"/>
      <c r="D62" s="8"/>
      <c r="E62" s="8"/>
      <c r="F62" s="8"/>
      <c r="G62" s="8"/>
      <c r="H62" s="8"/>
      <c r="I62" s="8"/>
      <c r="J62" s="8"/>
      <c r="K62" s="8"/>
      <c r="L62" s="8"/>
      <c r="M62" s="8"/>
      <c r="N62" s="11"/>
      <c r="O62" s="11"/>
      <c r="P62" s="11"/>
      <c r="Q62" s="11"/>
      <c r="R62" s="11"/>
      <c r="S62" s="11"/>
      <c r="T62" s="11"/>
      <c r="U62" s="11"/>
    </row>
    <row r="63" spans="1:31" x14ac:dyDescent="0.25">
      <c r="A63" s="8"/>
      <c r="B63" s="8"/>
      <c r="C63" s="14"/>
      <c r="D63" s="8"/>
      <c r="E63" s="8"/>
      <c r="F63" s="8"/>
      <c r="G63" s="8"/>
      <c r="H63" s="8"/>
      <c r="I63" s="8"/>
      <c r="J63" s="8"/>
      <c r="K63" s="8"/>
      <c r="L63" s="8"/>
      <c r="M63" s="8"/>
      <c r="N63" s="11"/>
      <c r="O63" s="11"/>
      <c r="P63" s="11"/>
      <c r="Q63" s="11"/>
      <c r="R63" s="11"/>
      <c r="S63" s="11"/>
      <c r="T63" s="11"/>
      <c r="U63" s="11"/>
    </row>
    <row r="64" spans="1:31" x14ac:dyDescent="0.25">
      <c r="A64" s="8"/>
      <c r="B64" s="8"/>
      <c r="C64" s="14"/>
      <c r="D64" s="8"/>
      <c r="E64" s="8"/>
      <c r="F64" s="8"/>
      <c r="G64" s="8"/>
      <c r="H64" s="8"/>
      <c r="I64" s="8"/>
      <c r="J64" s="8"/>
      <c r="K64" s="8"/>
      <c r="L64" s="8"/>
      <c r="M64" s="8"/>
      <c r="N64" s="11"/>
      <c r="O64" s="11"/>
      <c r="P64" s="11"/>
      <c r="Q64" s="11"/>
      <c r="R64" s="11"/>
      <c r="S64" s="11"/>
      <c r="T64" s="11"/>
      <c r="U64" s="11"/>
    </row>
    <row r="65" spans="1:21" x14ac:dyDescent="0.25">
      <c r="A65" s="8"/>
      <c r="B65" s="8"/>
      <c r="C65" s="14"/>
      <c r="D65" s="8"/>
      <c r="E65" s="8"/>
      <c r="F65" s="8"/>
      <c r="G65" s="8"/>
      <c r="H65" s="8"/>
      <c r="I65" s="8"/>
      <c r="J65" s="8"/>
      <c r="K65" s="8"/>
      <c r="L65" s="8"/>
      <c r="M65" s="8"/>
      <c r="N65" s="11"/>
      <c r="O65" s="11"/>
      <c r="P65" s="11"/>
      <c r="Q65" s="11"/>
      <c r="R65" s="11"/>
      <c r="S65" s="11"/>
      <c r="T65" s="11"/>
      <c r="U65" s="11"/>
    </row>
    <row r="66" spans="1:21" x14ac:dyDescent="0.25">
      <c r="A66" s="8"/>
      <c r="B66" s="8"/>
      <c r="C66" s="14"/>
      <c r="D66" s="8"/>
      <c r="E66" s="8"/>
      <c r="F66" s="8"/>
      <c r="G66" s="8"/>
      <c r="H66" s="8"/>
      <c r="I66" s="8"/>
      <c r="J66" s="8"/>
      <c r="K66" s="8"/>
      <c r="L66" s="8"/>
      <c r="M66" s="8"/>
      <c r="N66" s="11"/>
      <c r="O66" s="11"/>
      <c r="P66" s="11"/>
      <c r="Q66" s="11"/>
      <c r="R66" s="11"/>
      <c r="S66" s="11"/>
      <c r="T66" s="11"/>
      <c r="U66" s="11"/>
    </row>
    <row r="67" spans="1:21" x14ac:dyDescent="0.25">
      <c r="A67" s="8"/>
      <c r="B67" s="8"/>
      <c r="C67" s="14"/>
      <c r="D67" s="8"/>
      <c r="E67" s="8"/>
      <c r="F67" s="8"/>
      <c r="G67" s="8"/>
      <c r="H67" s="8"/>
      <c r="I67" s="8"/>
      <c r="J67" s="8"/>
      <c r="K67" s="8"/>
      <c r="L67" s="8"/>
      <c r="M67" s="8"/>
      <c r="N67" s="11"/>
      <c r="O67" s="11"/>
      <c r="P67" s="11"/>
      <c r="Q67" s="11"/>
      <c r="R67" s="11"/>
      <c r="S67" s="11"/>
      <c r="T67" s="11"/>
      <c r="U67" s="11"/>
    </row>
    <row r="68" spans="1:21" x14ac:dyDescent="0.25">
      <c r="A68" s="8"/>
      <c r="B68" s="8"/>
      <c r="C68" s="14"/>
      <c r="D68" s="8"/>
      <c r="E68" s="8"/>
      <c r="F68" s="8"/>
      <c r="G68" s="8"/>
      <c r="H68" s="8"/>
      <c r="I68" s="8"/>
      <c r="J68" s="8"/>
      <c r="K68" s="8"/>
      <c r="L68" s="8"/>
      <c r="M68" s="8"/>
      <c r="N68" s="11"/>
      <c r="O68" s="11"/>
      <c r="P68" s="11"/>
      <c r="Q68" s="11"/>
      <c r="R68" s="11"/>
      <c r="S68" s="11"/>
      <c r="T68" s="11"/>
      <c r="U68" s="11"/>
    </row>
    <row r="69" spans="1:21" x14ac:dyDescent="0.25">
      <c r="A69" s="8"/>
      <c r="B69" s="8"/>
      <c r="C69" s="14"/>
      <c r="D69" s="8"/>
      <c r="E69" s="8"/>
      <c r="F69" s="8"/>
      <c r="G69" s="8"/>
      <c r="H69" s="8"/>
      <c r="I69" s="8"/>
      <c r="J69" s="8"/>
      <c r="K69" s="8"/>
      <c r="L69" s="8"/>
      <c r="M69" s="8"/>
      <c r="N69" s="11"/>
      <c r="O69" s="11"/>
      <c r="P69" s="11"/>
      <c r="Q69" s="11"/>
      <c r="R69" s="11"/>
      <c r="S69" s="11"/>
      <c r="T69" s="11"/>
      <c r="U69" s="11"/>
    </row>
    <row r="70" spans="1:21" x14ac:dyDescent="0.25">
      <c r="A70" s="8"/>
      <c r="B70" s="8"/>
      <c r="C70" s="14"/>
      <c r="D70" s="8"/>
      <c r="E70" s="8"/>
      <c r="F70" s="8"/>
      <c r="G70" s="8"/>
      <c r="H70" s="8"/>
      <c r="I70" s="8"/>
      <c r="J70" s="8"/>
      <c r="K70" s="8"/>
      <c r="L70" s="8"/>
      <c r="M70" s="8"/>
      <c r="N70" s="11"/>
      <c r="O70" s="11"/>
      <c r="P70" s="11"/>
      <c r="Q70" s="11"/>
      <c r="R70" s="11"/>
      <c r="S70" s="11"/>
      <c r="T70" s="11"/>
      <c r="U70" s="11"/>
    </row>
    <row r="71" spans="1:21" x14ac:dyDescent="0.25">
      <c r="A71" s="8"/>
      <c r="B71" s="8"/>
      <c r="C71" s="14"/>
      <c r="D71" s="8"/>
      <c r="E71" s="8"/>
      <c r="F71" s="8"/>
      <c r="G71" s="8"/>
      <c r="H71" s="8"/>
      <c r="I71" s="8"/>
      <c r="J71" s="8"/>
      <c r="K71" s="8"/>
      <c r="L71" s="8"/>
      <c r="M71" s="8"/>
      <c r="N71" s="11"/>
      <c r="O71" s="11"/>
      <c r="P71" s="11"/>
      <c r="Q71" s="11"/>
      <c r="R71" s="11"/>
      <c r="S71" s="11"/>
      <c r="T71" s="11"/>
      <c r="U71" s="11"/>
    </row>
    <row r="72" spans="1:21" x14ac:dyDescent="0.25">
      <c r="A72" s="8"/>
      <c r="B72" s="8"/>
      <c r="C72" s="14"/>
      <c r="D72" s="8"/>
      <c r="E72" s="8"/>
      <c r="F72" s="8"/>
      <c r="G72" s="8"/>
      <c r="H72" s="8"/>
      <c r="I72" s="8"/>
      <c r="J72" s="8"/>
      <c r="K72" s="8"/>
      <c r="L72" s="8"/>
      <c r="M72" s="8"/>
      <c r="N72" s="11"/>
      <c r="O72" s="11"/>
      <c r="P72" s="11"/>
      <c r="Q72" s="11"/>
      <c r="R72" s="11"/>
      <c r="S72" s="11"/>
      <c r="T72" s="11"/>
      <c r="U72" s="11"/>
    </row>
    <row r="73" spans="1:21" x14ac:dyDescent="0.25">
      <c r="A73" s="8"/>
      <c r="B73" s="8"/>
      <c r="C73" s="14"/>
      <c r="D73" s="8"/>
      <c r="E73" s="8"/>
      <c r="F73" s="8"/>
      <c r="G73" s="8"/>
      <c r="H73" s="8"/>
      <c r="I73" s="8"/>
      <c r="J73" s="8"/>
      <c r="K73" s="8"/>
      <c r="L73" s="8"/>
      <c r="M73" s="8"/>
      <c r="N73" s="11"/>
      <c r="O73" s="11"/>
      <c r="P73" s="11"/>
      <c r="Q73" s="11"/>
      <c r="R73" s="11"/>
      <c r="S73" s="11"/>
      <c r="T73" s="11"/>
      <c r="U73" s="11"/>
    </row>
    <row r="74" spans="1:21" x14ac:dyDescent="0.25">
      <c r="A74" s="8"/>
      <c r="B74" s="8"/>
      <c r="C74" s="14"/>
      <c r="D74" s="8"/>
      <c r="E74" s="8"/>
      <c r="F74" s="8"/>
      <c r="G74" s="8"/>
      <c r="H74" s="8"/>
      <c r="I74" s="8"/>
      <c r="J74" s="8"/>
      <c r="K74" s="8"/>
      <c r="L74" s="8"/>
      <c r="M74" s="8"/>
      <c r="N74" s="11"/>
      <c r="O74" s="11"/>
      <c r="P74" s="11"/>
      <c r="Q74" s="11"/>
      <c r="R74" s="11"/>
      <c r="S74" s="11"/>
      <c r="T74" s="11"/>
      <c r="U74" s="11"/>
    </row>
    <row r="75" spans="1:21" x14ac:dyDescent="0.25">
      <c r="A75" s="8"/>
      <c r="B75" s="8"/>
      <c r="C75" s="14"/>
      <c r="D75" s="8"/>
      <c r="E75" s="8"/>
      <c r="F75" s="8"/>
      <c r="G75" s="8"/>
      <c r="H75" s="8"/>
      <c r="I75" s="8"/>
      <c r="J75" s="8"/>
      <c r="K75" s="8"/>
      <c r="L75" s="8"/>
      <c r="M75" s="8"/>
      <c r="N75" s="11"/>
      <c r="O75" s="11"/>
      <c r="P75" s="11"/>
      <c r="Q75" s="11"/>
      <c r="R75" s="11"/>
      <c r="S75" s="11"/>
      <c r="T75" s="11"/>
      <c r="U75" s="11"/>
    </row>
    <row r="76" spans="1:21" x14ac:dyDescent="0.25">
      <c r="A76" s="8"/>
      <c r="B76" s="8"/>
      <c r="C76" s="14"/>
      <c r="D76" s="8"/>
      <c r="E76" s="8"/>
      <c r="F76" s="8"/>
      <c r="G76" s="8"/>
      <c r="H76" s="8"/>
      <c r="I76" s="8"/>
      <c r="J76" s="8"/>
      <c r="K76" s="8"/>
      <c r="L76" s="8"/>
      <c r="M76" s="8"/>
      <c r="N76" s="11"/>
      <c r="O76" s="11"/>
      <c r="P76" s="11"/>
      <c r="Q76" s="11"/>
      <c r="R76" s="11"/>
      <c r="S76" s="11"/>
      <c r="T76" s="11"/>
      <c r="U76" s="11"/>
    </row>
    <row r="77" spans="1:21" x14ac:dyDescent="0.25">
      <c r="A77" s="8"/>
      <c r="B77" s="8"/>
      <c r="C77" s="14"/>
      <c r="D77" s="8"/>
      <c r="E77" s="8"/>
      <c r="F77" s="8"/>
      <c r="G77" s="8"/>
      <c r="H77" s="8"/>
      <c r="I77" s="8"/>
      <c r="J77" s="8"/>
      <c r="K77" s="8"/>
      <c r="L77" s="8"/>
      <c r="M77" s="8"/>
      <c r="N77" s="11"/>
      <c r="O77" s="11"/>
      <c r="P77" s="11"/>
      <c r="Q77" s="11"/>
      <c r="R77" s="11"/>
      <c r="S77" s="11"/>
      <c r="T77" s="11"/>
      <c r="U77" s="11"/>
    </row>
    <row r="78" spans="1:21" x14ac:dyDescent="0.25">
      <c r="A78" s="8"/>
      <c r="B78" s="8"/>
      <c r="C78" s="14"/>
      <c r="D78" s="8"/>
      <c r="E78" s="8"/>
      <c r="F78" s="8"/>
      <c r="G78" s="8"/>
      <c r="H78" s="8"/>
      <c r="I78" s="8"/>
      <c r="J78" s="8"/>
      <c r="K78" s="8"/>
      <c r="L78" s="8"/>
      <c r="M78" s="8"/>
      <c r="N78" s="11"/>
      <c r="O78" s="11"/>
      <c r="P78" s="11"/>
      <c r="Q78" s="11"/>
      <c r="R78" s="11"/>
      <c r="S78" s="11"/>
      <c r="T78" s="11"/>
      <c r="U78" s="11"/>
    </row>
    <row r="79" spans="1:21" x14ac:dyDescent="0.25">
      <c r="A79" s="8"/>
      <c r="B79" s="8"/>
      <c r="C79" s="14"/>
      <c r="D79" s="8"/>
      <c r="E79" s="8"/>
      <c r="F79" s="8"/>
      <c r="G79" s="8"/>
      <c r="H79" s="8"/>
      <c r="I79" s="8"/>
      <c r="J79" s="8"/>
      <c r="K79" s="8"/>
      <c r="L79" s="8"/>
      <c r="M79" s="8"/>
      <c r="N79" s="11"/>
      <c r="O79" s="11"/>
      <c r="P79" s="11"/>
      <c r="Q79" s="11"/>
      <c r="R79" s="11"/>
      <c r="S79" s="11"/>
      <c r="T79" s="11"/>
      <c r="U79" s="11"/>
    </row>
    <row r="80" spans="1:21" x14ac:dyDescent="0.25">
      <c r="A80" s="8"/>
      <c r="B80" s="8"/>
      <c r="C80" s="14"/>
      <c r="D80" s="8"/>
      <c r="E80" s="8"/>
      <c r="F80" s="8"/>
      <c r="G80" s="8"/>
      <c r="H80" s="8"/>
      <c r="I80" s="8"/>
      <c r="J80" s="8"/>
      <c r="K80" s="8"/>
      <c r="L80" s="8"/>
      <c r="M80" s="8"/>
      <c r="N80" s="11"/>
      <c r="O80" s="11"/>
      <c r="P80" s="11"/>
      <c r="Q80" s="11"/>
      <c r="R80" s="11"/>
      <c r="S80" s="11"/>
      <c r="T80" s="11"/>
      <c r="U80" s="11"/>
    </row>
    <row r="81" spans="1:21" x14ac:dyDescent="0.25">
      <c r="A81" s="8"/>
      <c r="B81" s="8"/>
      <c r="C81" s="14"/>
      <c r="D81" s="8"/>
      <c r="E81" s="8"/>
      <c r="F81" s="8"/>
      <c r="G81" s="8"/>
      <c r="H81" s="8"/>
      <c r="I81" s="8"/>
      <c r="J81" s="8"/>
      <c r="K81" s="8"/>
      <c r="L81" s="8"/>
      <c r="M81" s="8"/>
      <c r="N81" s="11"/>
      <c r="O81" s="11"/>
      <c r="P81" s="11"/>
      <c r="Q81" s="11"/>
      <c r="R81" s="11"/>
      <c r="S81" s="11"/>
      <c r="T81" s="11"/>
      <c r="U81" s="11"/>
    </row>
    <row r="82" spans="1:21" x14ac:dyDescent="0.25">
      <c r="A82" s="8"/>
      <c r="B82" s="8"/>
      <c r="C82" s="14"/>
      <c r="D82" s="8"/>
      <c r="E82" s="8"/>
      <c r="F82" s="8"/>
      <c r="G82" s="8"/>
      <c r="H82" s="8"/>
      <c r="I82" s="8"/>
      <c r="J82" s="8"/>
      <c r="K82" s="8"/>
      <c r="L82" s="8"/>
      <c r="M82" s="8"/>
      <c r="N82" s="11"/>
      <c r="O82" s="11"/>
      <c r="P82" s="11"/>
      <c r="Q82" s="11"/>
      <c r="R82" s="11"/>
      <c r="S82" s="11"/>
      <c r="T82" s="11"/>
      <c r="U82" s="11"/>
    </row>
    <row r="83" spans="1:21" x14ac:dyDescent="0.25">
      <c r="A83" s="8"/>
      <c r="B83" s="8"/>
      <c r="C83" s="14"/>
      <c r="D83" s="8"/>
      <c r="E83" s="8"/>
      <c r="F83" s="8"/>
      <c r="G83" s="8"/>
      <c r="H83" s="8"/>
      <c r="I83" s="8"/>
      <c r="J83" s="8"/>
      <c r="K83" s="8"/>
      <c r="L83" s="8"/>
      <c r="M83" s="8"/>
      <c r="N83" s="11"/>
      <c r="O83" s="11"/>
      <c r="P83" s="11"/>
      <c r="Q83" s="11"/>
      <c r="R83" s="11"/>
      <c r="S83" s="11"/>
      <c r="T83" s="11"/>
      <c r="U83" s="11"/>
    </row>
    <row r="84" spans="1:21" x14ac:dyDescent="0.25">
      <c r="A84" s="8"/>
      <c r="B84" s="8"/>
      <c r="C84" s="14"/>
      <c r="D84" s="8"/>
      <c r="E84" s="8"/>
      <c r="F84" s="8"/>
      <c r="G84" s="8"/>
      <c r="H84" s="8"/>
      <c r="I84" s="8"/>
      <c r="J84" s="8"/>
      <c r="K84" s="8"/>
      <c r="L84" s="8"/>
      <c r="M84" s="8"/>
      <c r="N84" s="11"/>
      <c r="O84" s="11"/>
      <c r="P84" s="11"/>
      <c r="Q84" s="11"/>
      <c r="R84" s="11"/>
      <c r="S84" s="11"/>
      <c r="T84" s="11"/>
      <c r="U84" s="11"/>
    </row>
    <row r="85" spans="1:21" x14ac:dyDescent="0.25">
      <c r="A85" s="8"/>
      <c r="B85" s="8"/>
      <c r="C85" s="14"/>
      <c r="D85" s="8"/>
      <c r="E85" s="8"/>
      <c r="F85" s="8"/>
      <c r="G85" s="8"/>
      <c r="H85" s="8"/>
      <c r="I85" s="8"/>
      <c r="J85" s="8"/>
      <c r="K85" s="8"/>
      <c r="L85" s="8"/>
      <c r="M85" s="8"/>
      <c r="N85" s="11"/>
      <c r="O85" s="11"/>
      <c r="P85" s="11"/>
      <c r="Q85" s="11"/>
      <c r="R85" s="11"/>
      <c r="S85" s="11"/>
      <c r="T85" s="11"/>
      <c r="U85" s="11"/>
    </row>
    <row r="86" spans="1:21" x14ac:dyDescent="0.25">
      <c r="A86" s="8"/>
      <c r="B86" s="8"/>
      <c r="C86" s="14"/>
      <c r="D86" s="8"/>
      <c r="E86" s="8"/>
      <c r="F86" s="8"/>
      <c r="G86" s="8"/>
      <c r="H86" s="8"/>
      <c r="I86" s="8"/>
      <c r="J86" s="8"/>
      <c r="K86" s="8"/>
      <c r="L86" s="8"/>
      <c r="M86" s="8"/>
      <c r="N86" s="11"/>
      <c r="O86" s="11"/>
      <c r="P86" s="11"/>
      <c r="Q86" s="11"/>
      <c r="R86" s="11"/>
      <c r="S86" s="11"/>
      <c r="T86" s="11"/>
      <c r="U86" s="11"/>
    </row>
    <row r="87" spans="1:21" x14ac:dyDescent="0.25">
      <c r="A87" s="8"/>
      <c r="B87" s="8"/>
      <c r="C87" s="14"/>
      <c r="D87" s="8"/>
      <c r="E87" s="8"/>
      <c r="F87" s="8"/>
      <c r="G87" s="8"/>
      <c r="H87" s="8"/>
      <c r="I87" s="8"/>
      <c r="J87" s="8"/>
      <c r="K87" s="8"/>
      <c r="L87" s="8"/>
      <c r="M87" s="8"/>
      <c r="N87" s="11"/>
      <c r="O87" s="11"/>
      <c r="P87" s="11"/>
      <c r="Q87" s="11"/>
      <c r="R87" s="11"/>
      <c r="S87" s="11"/>
      <c r="T87" s="11"/>
      <c r="U87" s="11"/>
    </row>
    <row r="88" spans="1:21" x14ac:dyDescent="0.25">
      <c r="A88" s="8"/>
      <c r="B88" s="8"/>
      <c r="C88" s="14"/>
      <c r="D88" s="8"/>
      <c r="E88" s="8"/>
      <c r="F88" s="8"/>
      <c r="G88" s="8"/>
      <c r="H88" s="8"/>
      <c r="I88" s="8"/>
      <c r="J88" s="8"/>
      <c r="K88" s="8"/>
      <c r="L88" s="8"/>
      <c r="M88" s="8"/>
      <c r="N88" s="11"/>
      <c r="O88" s="11"/>
      <c r="P88" s="11"/>
      <c r="Q88" s="11"/>
      <c r="R88" s="11"/>
      <c r="S88" s="11"/>
      <c r="T88" s="11"/>
      <c r="U88" s="11"/>
    </row>
    <row r="89" spans="1:21" x14ac:dyDescent="0.25">
      <c r="A89" s="8"/>
      <c r="B89" s="8"/>
      <c r="C89" s="14"/>
      <c r="D89" s="8"/>
      <c r="E89" s="8"/>
      <c r="F89" s="8"/>
      <c r="G89" s="8"/>
      <c r="H89" s="8"/>
      <c r="I89" s="8"/>
      <c r="J89" s="8"/>
      <c r="K89" s="8"/>
      <c r="L89" s="8"/>
      <c r="M89" s="8"/>
      <c r="N89" s="11"/>
      <c r="O89" s="11"/>
      <c r="P89" s="11"/>
      <c r="Q89" s="11"/>
      <c r="R89" s="11"/>
      <c r="S89" s="11"/>
      <c r="T89" s="11"/>
      <c r="U89" s="11"/>
    </row>
    <row r="90" spans="1:21" x14ac:dyDescent="0.25">
      <c r="A90" s="8"/>
      <c r="B90" s="8"/>
      <c r="C90" s="14"/>
      <c r="D90" s="8"/>
      <c r="E90" s="8"/>
      <c r="F90" s="8"/>
      <c r="G90" s="8"/>
      <c r="H90" s="8"/>
      <c r="I90" s="8"/>
      <c r="J90" s="8"/>
      <c r="K90" s="8"/>
      <c r="L90" s="8"/>
      <c r="M90" s="8"/>
      <c r="N90" s="11"/>
      <c r="O90" s="11"/>
      <c r="P90" s="11"/>
      <c r="Q90" s="11"/>
      <c r="R90" s="11"/>
      <c r="S90" s="11"/>
      <c r="T90" s="11"/>
      <c r="U90" s="11"/>
    </row>
    <row r="91" spans="1:21" x14ac:dyDescent="0.25">
      <c r="A91" s="8"/>
      <c r="B91" s="8"/>
      <c r="C91" s="14"/>
      <c r="D91" s="8"/>
      <c r="E91" s="8"/>
      <c r="F91" s="8"/>
      <c r="G91" s="8"/>
      <c r="H91" s="8"/>
      <c r="I91" s="8"/>
      <c r="J91" s="8"/>
      <c r="K91" s="8"/>
      <c r="L91" s="8"/>
      <c r="M91" s="8"/>
      <c r="N91" s="11"/>
      <c r="O91" s="11"/>
      <c r="P91" s="11"/>
      <c r="Q91" s="11"/>
      <c r="R91" s="11"/>
      <c r="S91" s="11"/>
      <c r="T91" s="11"/>
      <c r="U91" s="11"/>
    </row>
    <row r="92" spans="1:21" x14ac:dyDescent="0.25">
      <c r="A92" s="8"/>
      <c r="B92" s="8"/>
      <c r="C92" s="14"/>
      <c r="D92" s="8"/>
      <c r="E92" s="8"/>
      <c r="F92" s="8"/>
      <c r="G92" s="8"/>
      <c r="H92" s="8"/>
      <c r="I92" s="8"/>
      <c r="J92" s="8"/>
      <c r="K92" s="8"/>
      <c r="L92" s="8"/>
      <c r="M92" s="8"/>
      <c r="N92" s="11"/>
      <c r="O92" s="11"/>
      <c r="P92" s="11"/>
      <c r="Q92" s="11"/>
      <c r="R92" s="11"/>
      <c r="S92" s="11"/>
      <c r="T92" s="11"/>
      <c r="U92" s="11"/>
    </row>
    <row r="93" spans="1:21" x14ac:dyDescent="0.25">
      <c r="A93" s="8"/>
      <c r="B93" s="8"/>
      <c r="C93" s="14"/>
      <c r="D93" s="8"/>
      <c r="E93" s="8"/>
      <c r="F93" s="8"/>
      <c r="G93" s="8"/>
      <c r="H93" s="8"/>
      <c r="I93" s="8"/>
      <c r="J93" s="8"/>
      <c r="K93" s="8"/>
      <c r="L93" s="8"/>
      <c r="M93" s="8"/>
      <c r="N93" s="11"/>
      <c r="O93" s="11"/>
      <c r="P93" s="11"/>
      <c r="Q93" s="11"/>
      <c r="R93" s="11"/>
      <c r="S93" s="11"/>
      <c r="T93" s="11"/>
      <c r="U93" s="11"/>
    </row>
    <row r="94" spans="1:21" x14ac:dyDescent="0.25">
      <c r="A94" s="8"/>
      <c r="B94" s="8"/>
      <c r="C94" s="14"/>
      <c r="D94" s="8"/>
      <c r="E94" s="8"/>
      <c r="F94" s="8"/>
      <c r="G94" s="8"/>
      <c r="H94" s="8"/>
      <c r="I94" s="8"/>
      <c r="J94" s="8"/>
      <c r="K94" s="8"/>
      <c r="L94" s="8"/>
      <c r="M94" s="8"/>
      <c r="N94" s="11"/>
      <c r="O94" s="11"/>
      <c r="P94" s="11"/>
      <c r="Q94" s="11"/>
      <c r="R94" s="11"/>
      <c r="S94" s="11"/>
      <c r="T94" s="11"/>
      <c r="U94" s="11"/>
    </row>
    <row r="95" spans="1:21" x14ac:dyDescent="0.25">
      <c r="A95" s="8"/>
      <c r="B95" s="8"/>
      <c r="C95" s="14"/>
      <c r="D95" s="8"/>
      <c r="E95" s="8"/>
      <c r="F95" s="8"/>
      <c r="G95" s="8"/>
      <c r="H95" s="8"/>
      <c r="I95" s="8"/>
      <c r="J95" s="8"/>
      <c r="K95" s="8"/>
      <c r="L95" s="8"/>
      <c r="M95" s="8"/>
      <c r="N95" s="11"/>
      <c r="O95" s="11"/>
      <c r="P95" s="11"/>
      <c r="Q95" s="11"/>
      <c r="R95" s="11"/>
      <c r="S95" s="11"/>
      <c r="T95" s="11"/>
      <c r="U95" s="11"/>
    </row>
    <row r="96" spans="1:21" x14ac:dyDescent="0.25">
      <c r="A96" s="8"/>
      <c r="B96" s="8"/>
      <c r="C96" s="14"/>
      <c r="D96" s="8"/>
      <c r="E96" s="8"/>
      <c r="F96" s="8"/>
      <c r="G96" s="8"/>
      <c r="H96" s="8"/>
      <c r="I96" s="8"/>
      <c r="J96" s="8"/>
      <c r="K96" s="8"/>
      <c r="L96" s="8"/>
      <c r="M96" s="8"/>
      <c r="N96" s="11"/>
      <c r="O96" s="11"/>
      <c r="P96" s="11"/>
      <c r="Q96" s="11"/>
      <c r="R96" s="11"/>
      <c r="S96" s="11"/>
      <c r="T96" s="11"/>
      <c r="U96" s="11"/>
    </row>
    <row r="97" spans="1:21" x14ac:dyDescent="0.25">
      <c r="A97" s="8"/>
      <c r="B97" s="8"/>
      <c r="C97" s="14"/>
      <c r="D97" s="8"/>
      <c r="E97" s="8"/>
      <c r="F97" s="8"/>
      <c r="G97" s="8"/>
      <c r="H97" s="8"/>
      <c r="I97" s="8"/>
      <c r="J97" s="8"/>
      <c r="K97" s="8"/>
      <c r="L97" s="8"/>
      <c r="M97" s="8"/>
      <c r="N97" s="11"/>
      <c r="O97" s="11"/>
      <c r="P97" s="11"/>
      <c r="Q97" s="11"/>
      <c r="R97" s="11"/>
      <c r="S97" s="11"/>
      <c r="T97" s="11"/>
      <c r="U97" s="11"/>
    </row>
    <row r="98" spans="1:21" x14ac:dyDescent="0.25">
      <c r="A98" s="8"/>
      <c r="B98" s="8"/>
      <c r="C98" s="14"/>
      <c r="D98" s="8"/>
      <c r="E98" s="8"/>
      <c r="F98" s="8"/>
      <c r="G98" s="8"/>
      <c r="H98" s="8"/>
      <c r="I98" s="8"/>
      <c r="J98" s="8"/>
      <c r="K98" s="8"/>
      <c r="L98" s="8"/>
      <c r="M98" s="8"/>
      <c r="N98" s="11"/>
      <c r="O98" s="11"/>
      <c r="P98" s="11"/>
      <c r="Q98" s="11"/>
      <c r="R98" s="11"/>
      <c r="S98" s="11"/>
      <c r="T98" s="11"/>
      <c r="U98" s="11"/>
    </row>
    <row r="99" spans="1:21" x14ac:dyDescent="0.25">
      <c r="A99" s="8"/>
      <c r="B99" s="8"/>
      <c r="C99" s="14"/>
      <c r="D99" s="8"/>
      <c r="E99" s="8"/>
      <c r="F99" s="8"/>
      <c r="G99" s="8"/>
      <c r="H99" s="8"/>
      <c r="I99" s="8"/>
      <c r="J99" s="8"/>
      <c r="K99" s="8"/>
      <c r="L99" s="8"/>
      <c r="M99" s="8"/>
      <c r="N99" s="11"/>
      <c r="O99" s="11"/>
      <c r="P99" s="11"/>
      <c r="Q99" s="11"/>
      <c r="R99" s="11"/>
      <c r="S99" s="11"/>
      <c r="T99" s="11"/>
      <c r="U99" s="11"/>
    </row>
    <row r="100" spans="1:21" x14ac:dyDescent="0.25">
      <c r="A100" s="8"/>
      <c r="B100" s="8"/>
      <c r="C100" s="14"/>
      <c r="D100" s="8"/>
      <c r="E100" s="8"/>
      <c r="F100" s="8"/>
      <c r="G100" s="8"/>
      <c r="H100" s="8"/>
      <c r="I100" s="8"/>
      <c r="J100" s="8"/>
      <c r="K100" s="8"/>
      <c r="L100" s="8"/>
      <c r="M100" s="8"/>
      <c r="N100" s="11"/>
      <c r="O100" s="11"/>
      <c r="P100" s="11"/>
      <c r="Q100" s="11"/>
      <c r="R100" s="11"/>
      <c r="S100" s="11"/>
      <c r="T100" s="11"/>
      <c r="U100" s="11"/>
    </row>
    <row r="101" spans="1:21" x14ac:dyDescent="0.25">
      <c r="A101" s="8"/>
      <c r="B101" s="8"/>
      <c r="C101" s="14"/>
      <c r="D101" s="8"/>
      <c r="E101" s="8"/>
      <c r="F101" s="8"/>
      <c r="G101" s="8"/>
      <c r="H101" s="8"/>
      <c r="I101" s="8"/>
      <c r="J101" s="8"/>
      <c r="K101" s="8"/>
      <c r="L101" s="8"/>
      <c r="M101" s="8"/>
      <c r="N101" s="11"/>
      <c r="O101" s="11"/>
      <c r="P101" s="11"/>
      <c r="Q101" s="11"/>
      <c r="R101" s="11"/>
      <c r="S101" s="11"/>
      <c r="T101" s="11"/>
      <c r="U101" s="11"/>
    </row>
    <row r="102" spans="1:21" x14ac:dyDescent="0.25">
      <c r="A102" s="8"/>
      <c r="B102" s="8"/>
      <c r="C102" s="14"/>
      <c r="D102" s="8"/>
      <c r="E102" s="8"/>
      <c r="F102" s="8"/>
      <c r="G102" s="8"/>
      <c r="H102" s="8"/>
      <c r="I102" s="8"/>
      <c r="J102" s="8"/>
      <c r="K102" s="8"/>
      <c r="L102" s="8"/>
      <c r="M102" s="8"/>
      <c r="N102" s="11"/>
      <c r="O102" s="11"/>
      <c r="P102" s="11"/>
      <c r="Q102" s="11"/>
      <c r="R102" s="11"/>
      <c r="S102" s="11"/>
      <c r="T102" s="11"/>
      <c r="U102" s="11"/>
    </row>
    <row r="103" spans="1:21" x14ac:dyDescent="0.25">
      <c r="A103" s="8"/>
      <c r="B103" s="8"/>
      <c r="C103" s="14"/>
      <c r="D103" s="8"/>
      <c r="E103" s="8"/>
      <c r="F103" s="8"/>
      <c r="G103" s="8"/>
      <c r="H103" s="8"/>
      <c r="I103" s="8"/>
      <c r="J103" s="8"/>
      <c r="K103" s="8"/>
      <c r="L103" s="8"/>
      <c r="M103" s="8"/>
      <c r="N103" s="11"/>
      <c r="O103" s="11"/>
      <c r="P103" s="11"/>
      <c r="Q103" s="11"/>
      <c r="R103" s="11"/>
      <c r="S103" s="11"/>
      <c r="T103" s="11"/>
      <c r="U103" s="11"/>
    </row>
    <row r="104" spans="1:21" x14ac:dyDescent="0.25">
      <c r="A104" s="8"/>
      <c r="B104" s="8"/>
      <c r="C104" s="14"/>
      <c r="D104" s="8"/>
      <c r="E104" s="8"/>
      <c r="F104" s="8"/>
      <c r="G104" s="8"/>
      <c r="H104" s="8"/>
      <c r="I104" s="8"/>
      <c r="J104" s="8"/>
      <c r="K104" s="8"/>
      <c r="L104" s="8"/>
      <c r="M104" s="8"/>
      <c r="N104" s="11"/>
      <c r="O104" s="11"/>
      <c r="P104" s="11"/>
      <c r="Q104" s="11"/>
      <c r="R104" s="11"/>
      <c r="S104" s="11"/>
      <c r="T104" s="11"/>
      <c r="U104" s="11"/>
    </row>
    <row r="105" spans="1:21" x14ac:dyDescent="0.25">
      <c r="A105" s="8"/>
      <c r="B105" s="8"/>
      <c r="C105" s="14"/>
      <c r="D105" s="8"/>
      <c r="E105" s="8"/>
      <c r="F105" s="8"/>
      <c r="G105" s="8"/>
      <c r="H105" s="8"/>
      <c r="I105" s="8"/>
      <c r="J105" s="8"/>
      <c r="K105" s="8"/>
      <c r="L105" s="8"/>
      <c r="M105" s="8"/>
      <c r="N105" s="11"/>
      <c r="O105" s="11"/>
      <c r="P105" s="11"/>
      <c r="Q105" s="11"/>
      <c r="R105" s="11"/>
      <c r="S105" s="11"/>
      <c r="T105" s="11"/>
      <c r="U105" s="11"/>
    </row>
    <row r="106" spans="1:21" x14ac:dyDescent="0.25">
      <c r="A106" s="8"/>
      <c r="B106" s="8"/>
      <c r="C106" s="14"/>
      <c r="D106" s="8"/>
      <c r="E106" s="8"/>
      <c r="F106" s="8"/>
      <c r="G106" s="8"/>
      <c r="H106" s="8"/>
      <c r="I106" s="8"/>
      <c r="J106" s="8"/>
      <c r="K106" s="8"/>
      <c r="L106" s="8"/>
      <c r="M106" s="8"/>
      <c r="N106" s="11"/>
      <c r="O106" s="11"/>
      <c r="P106" s="11"/>
      <c r="Q106" s="11"/>
      <c r="R106" s="11"/>
      <c r="S106" s="11"/>
      <c r="T106" s="11"/>
      <c r="U106" s="11"/>
    </row>
    <row r="107" spans="1:21" x14ac:dyDescent="0.25">
      <c r="A107" s="8"/>
      <c r="B107" s="8"/>
      <c r="C107" s="14"/>
      <c r="D107" s="8"/>
      <c r="E107" s="8"/>
      <c r="F107" s="8"/>
      <c r="G107" s="8"/>
      <c r="H107" s="8"/>
      <c r="I107" s="8"/>
      <c r="J107" s="8"/>
      <c r="K107" s="8"/>
      <c r="L107" s="8"/>
      <c r="M107" s="8"/>
      <c r="N107" s="11"/>
      <c r="O107" s="11"/>
      <c r="P107" s="11"/>
      <c r="Q107" s="11"/>
      <c r="R107" s="11"/>
      <c r="S107" s="11"/>
      <c r="T107" s="11"/>
      <c r="U107" s="11"/>
    </row>
    <row r="108" spans="1:21" x14ac:dyDescent="0.25">
      <c r="A108" s="8"/>
      <c r="B108" s="8"/>
      <c r="C108" s="14"/>
      <c r="D108" s="8"/>
      <c r="E108" s="8"/>
      <c r="F108" s="8"/>
      <c r="G108" s="8"/>
      <c r="H108" s="8"/>
      <c r="I108" s="8"/>
      <c r="J108" s="8"/>
      <c r="K108" s="8"/>
      <c r="L108" s="8"/>
      <c r="M108" s="8"/>
      <c r="N108" s="11"/>
      <c r="O108" s="11"/>
      <c r="P108" s="11"/>
      <c r="Q108" s="11"/>
      <c r="R108" s="11"/>
      <c r="S108" s="11"/>
      <c r="T108" s="11"/>
      <c r="U108" s="11"/>
    </row>
    <row r="109" spans="1:21" x14ac:dyDescent="0.25">
      <c r="C109" s="14"/>
      <c r="D109" s="8"/>
      <c r="E109" s="8"/>
      <c r="F109" s="8"/>
      <c r="G109" s="8"/>
      <c r="H109" s="8"/>
      <c r="I109" s="8"/>
      <c r="J109" s="8"/>
      <c r="K109" s="8"/>
      <c r="L109" s="8"/>
      <c r="M109" s="8"/>
      <c r="N109" s="11"/>
    </row>
    <row r="110" spans="1:21" x14ac:dyDescent="0.25">
      <c r="C110" s="14"/>
      <c r="D110" s="8"/>
      <c r="E110" s="8"/>
      <c r="F110" s="8"/>
      <c r="G110" s="8"/>
      <c r="H110" s="8"/>
      <c r="I110" s="8"/>
      <c r="J110" s="8"/>
      <c r="K110" s="8"/>
      <c r="L110" s="8"/>
      <c r="M110" s="8"/>
      <c r="N110" s="11"/>
    </row>
    <row r="111" spans="1:21" x14ac:dyDescent="0.25">
      <c r="C111" s="14"/>
      <c r="D111" s="8"/>
      <c r="E111" s="8"/>
      <c r="F111" s="8"/>
      <c r="G111" s="8"/>
      <c r="H111" s="8"/>
      <c r="I111" s="8"/>
      <c r="J111" s="8"/>
      <c r="K111" s="8"/>
      <c r="L111" s="8"/>
      <c r="M111" s="8"/>
      <c r="N111" s="11"/>
    </row>
    <row r="112" spans="1:21" x14ac:dyDescent="0.25">
      <c r="C112" s="14"/>
      <c r="D112" s="8"/>
      <c r="E112" s="8"/>
      <c r="F112" s="8"/>
      <c r="G112" s="8"/>
      <c r="H112" s="8"/>
      <c r="I112" s="8"/>
      <c r="J112" s="8"/>
      <c r="K112" s="8"/>
      <c r="L112" s="8"/>
      <c r="M112" s="8"/>
      <c r="N112" s="11"/>
    </row>
  </sheetData>
  <sheetProtection formatCells="0" formatColumns="0" formatRows="0" insertHyperlinks="0" sort="0" autoFilter="0" pivotTables="0"/>
  <mergeCells count="142">
    <mergeCell ref="B45:B52"/>
    <mergeCell ref="D47:D48"/>
    <mergeCell ref="C35:C36"/>
    <mergeCell ref="D43:D44"/>
    <mergeCell ref="D41:D42"/>
    <mergeCell ref="C49:C50"/>
    <mergeCell ref="D49:D50"/>
    <mergeCell ref="C9:C10"/>
    <mergeCell ref="E23:E24"/>
    <mergeCell ref="D29:D30"/>
    <mergeCell ref="E29:E30"/>
    <mergeCell ref="C21:C22"/>
    <mergeCell ref="C23:C24"/>
    <mergeCell ref="C29:C30"/>
    <mergeCell ref="B9:B18"/>
    <mergeCell ref="C27:C28"/>
    <mergeCell ref="C25:C26"/>
    <mergeCell ref="D21:D22"/>
    <mergeCell ref="C17:C18"/>
    <mergeCell ref="D33:D34"/>
    <mergeCell ref="E33:E34"/>
    <mergeCell ref="C37:C38"/>
    <mergeCell ref="C43:C44"/>
    <mergeCell ref="C41:C42"/>
    <mergeCell ref="U41:U42"/>
    <mergeCell ref="D39:D40"/>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V9:V10"/>
    <mergeCell ref="A9:A52"/>
    <mergeCell ref="C51:C52"/>
    <mergeCell ref="C45:C46"/>
    <mergeCell ref="C47:C48"/>
    <mergeCell ref="E21:E22"/>
    <mergeCell ref="C39:C40"/>
    <mergeCell ref="D35:D36"/>
    <mergeCell ref="E35:E36"/>
    <mergeCell ref="E39:E40"/>
    <mergeCell ref="C31:C32"/>
    <mergeCell ref="E43:E44"/>
    <mergeCell ref="E31:E32"/>
    <mergeCell ref="E41:E42"/>
    <mergeCell ref="D23:D24"/>
    <mergeCell ref="C58:I58"/>
    <mergeCell ref="J58:P58"/>
    <mergeCell ref="C59:I59"/>
    <mergeCell ref="J59:P59"/>
    <mergeCell ref="E51:E52"/>
    <mergeCell ref="V17:V18"/>
    <mergeCell ref="V45:V46"/>
    <mergeCell ref="V47:V48"/>
    <mergeCell ref="E45:E46"/>
    <mergeCell ref="E47:E48"/>
    <mergeCell ref="U21:U22"/>
    <mergeCell ref="U23:U24"/>
    <mergeCell ref="U29:U30"/>
    <mergeCell ref="V39:V40"/>
    <mergeCell ref="U25:U26"/>
    <mergeCell ref="U27:U28"/>
    <mergeCell ref="U17:U18"/>
    <mergeCell ref="A53:S53"/>
    <mergeCell ref="B19:B30"/>
    <mergeCell ref="B31:B44"/>
    <mergeCell ref="U49:U50"/>
    <mergeCell ref="U35:U36"/>
    <mergeCell ref="D31:D32"/>
    <mergeCell ref="U19:U20"/>
    <mergeCell ref="U9:U10"/>
    <mergeCell ref="C13:C14"/>
    <mergeCell ref="D13:D14"/>
    <mergeCell ref="D15:D16"/>
    <mergeCell ref="D25:D26"/>
    <mergeCell ref="E25:E26"/>
    <mergeCell ref="D17:D18"/>
    <mergeCell ref="E11:E12"/>
    <mergeCell ref="E13:E14"/>
    <mergeCell ref="E15:E16"/>
    <mergeCell ref="E17:E18"/>
    <mergeCell ref="E19:E20"/>
    <mergeCell ref="T9:T18"/>
    <mergeCell ref="T19:T30"/>
    <mergeCell ref="D27:D28"/>
    <mergeCell ref="E27:E28"/>
    <mergeCell ref="D9:D10"/>
    <mergeCell ref="E9:E10"/>
    <mergeCell ref="D11:D12"/>
    <mergeCell ref="C15:C16"/>
    <mergeCell ref="C19:C20"/>
    <mergeCell ref="D19:D20"/>
    <mergeCell ref="C11:C12"/>
    <mergeCell ref="U15:U16"/>
    <mergeCell ref="V29:V30"/>
    <mergeCell ref="V27:V28"/>
    <mergeCell ref="V19:V20"/>
    <mergeCell ref="V21:V22"/>
    <mergeCell ref="V25:V26"/>
    <mergeCell ref="V15:V16"/>
    <mergeCell ref="U11:U12"/>
    <mergeCell ref="U13:U14"/>
    <mergeCell ref="U33:U34"/>
    <mergeCell ref="V11:V12"/>
    <mergeCell ref="V23:V24"/>
    <mergeCell ref="V13:V14"/>
    <mergeCell ref="U31:U32"/>
    <mergeCell ref="V51:V52"/>
    <mergeCell ref="V33:V34"/>
    <mergeCell ref="V31:V32"/>
    <mergeCell ref="C57:I57"/>
    <mergeCell ref="J57:P57"/>
    <mergeCell ref="D45:D46"/>
    <mergeCell ref="U45:U46"/>
    <mergeCell ref="U47:U48"/>
    <mergeCell ref="V41:V42"/>
    <mergeCell ref="V43:V44"/>
    <mergeCell ref="T45:T52"/>
    <mergeCell ref="U51:U52"/>
    <mergeCell ref="D51:D52"/>
    <mergeCell ref="V35:V36"/>
    <mergeCell ref="V37:V38"/>
    <mergeCell ref="V49:V50"/>
    <mergeCell ref="D37:D38"/>
    <mergeCell ref="E37:E38"/>
    <mergeCell ref="U37:U38"/>
    <mergeCell ref="E49:E50"/>
    <mergeCell ref="C33:C34"/>
    <mergeCell ref="U39:U40"/>
    <mergeCell ref="U43:U44"/>
    <mergeCell ref="T31:T4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7C037-69FD-4346-BDB2-AF421C7FD833}">
  <dimension ref="A1:AY1617"/>
  <sheetViews>
    <sheetView zoomScale="57" zoomScaleNormal="57" workbookViewId="0">
      <selection activeCell="AI58" sqref="AI58:AI63"/>
    </sheetView>
  </sheetViews>
  <sheetFormatPr baseColWidth="10" defaultRowHeight="15" x14ac:dyDescent="0.25"/>
  <cols>
    <col min="2" max="2" width="18" customWidth="1"/>
    <col min="5" max="12" width="26.140625" customWidth="1"/>
    <col min="13" max="19" width="0" hidden="1" customWidth="1"/>
    <col min="20" max="25" width="29.140625" customWidth="1"/>
    <col min="26" max="31" width="0" hidden="1" customWidth="1"/>
  </cols>
  <sheetData>
    <row r="1" spans="1:51" ht="28.5" x14ac:dyDescent="0.25">
      <c r="A1" s="607"/>
      <c r="B1" s="608"/>
      <c r="C1" s="608"/>
      <c r="D1" s="608"/>
      <c r="E1" s="764" t="s">
        <v>39</v>
      </c>
      <c r="F1" s="764"/>
      <c r="G1" s="764"/>
      <c r="H1" s="764"/>
      <c r="I1" s="764"/>
      <c r="J1" s="764"/>
      <c r="K1" s="764"/>
      <c r="L1" s="764"/>
      <c r="M1" s="764"/>
      <c r="N1" s="764"/>
      <c r="O1" s="764"/>
      <c r="P1" s="764"/>
      <c r="Q1" s="764"/>
      <c r="R1" s="764"/>
      <c r="S1" s="764"/>
      <c r="T1" s="764"/>
      <c r="U1" s="764"/>
      <c r="V1" s="764"/>
      <c r="W1" s="764"/>
      <c r="X1" s="764"/>
      <c r="Y1" s="764"/>
      <c r="Z1" s="764"/>
      <c r="AA1" s="764"/>
      <c r="AB1" s="764"/>
      <c r="AC1" s="764"/>
      <c r="AD1" s="764"/>
      <c r="AE1" s="764"/>
      <c r="AF1" s="764"/>
      <c r="AG1" s="764"/>
      <c r="AH1" s="764"/>
      <c r="AI1" s="764"/>
      <c r="AJ1" s="764"/>
      <c r="AK1" s="764"/>
      <c r="AL1" s="764"/>
      <c r="AM1" s="764"/>
      <c r="AN1" s="764"/>
      <c r="AO1" s="764"/>
      <c r="AP1" s="764"/>
      <c r="AQ1" s="764"/>
      <c r="AR1" s="764"/>
      <c r="AS1" s="764"/>
      <c r="AT1" s="764"/>
      <c r="AU1" s="764"/>
      <c r="AV1" s="764"/>
      <c r="AW1" s="764"/>
      <c r="AX1" s="764"/>
      <c r="AY1" s="764"/>
    </row>
    <row r="2" spans="1:51" ht="28.5" thickBot="1" x14ac:dyDescent="0.3">
      <c r="A2" s="610"/>
      <c r="B2" s="526"/>
      <c r="C2" s="526"/>
      <c r="D2" s="526"/>
      <c r="E2" s="765" t="s">
        <v>275</v>
      </c>
      <c r="F2" s="765"/>
      <c r="G2" s="765"/>
      <c r="H2" s="765"/>
      <c r="I2" s="765"/>
      <c r="J2" s="765"/>
      <c r="K2" s="765"/>
      <c r="L2" s="765"/>
      <c r="M2" s="765"/>
      <c r="N2" s="765"/>
      <c r="O2" s="765"/>
      <c r="P2" s="765"/>
      <c r="Q2" s="765"/>
      <c r="R2" s="765"/>
      <c r="S2" s="765"/>
      <c r="T2" s="765"/>
      <c r="U2" s="765"/>
      <c r="V2" s="765"/>
      <c r="W2" s="765"/>
      <c r="X2" s="765"/>
      <c r="Y2" s="765"/>
      <c r="Z2" s="765"/>
      <c r="AA2" s="765"/>
      <c r="AB2" s="765"/>
      <c r="AC2" s="765"/>
      <c r="AD2" s="765"/>
      <c r="AE2" s="765"/>
      <c r="AF2" s="765"/>
      <c r="AG2" s="765"/>
      <c r="AH2" s="765"/>
      <c r="AI2" s="765"/>
      <c r="AJ2" s="765"/>
      <c r="AK2" s="765"/>
      <c r="AL2" s="765"/>
      <c r="AM2" s="765"/>
      <c r="AN2" s="765"/>
      <c r="AO2" s="765"/>
      <c r="AP2" s="765"/>
      <c r="AQ2" s="765"/>
      <c r="AR2" s="765"/>
      <c r="AS2" s="765"/>
      <c r="AT2" s="765"/>
      <c r="AU2" s="765"/>
      <c r="AV2" s="765"/>
      <c r="AW2" s="765"/>
      <c r="AX2" s="765"/>
      <c r="AY2" s="765"/>
    </row>
    <row r="3" spans="1:51" ht="16.5" thickBot="1" x14ac:dyDescent="0.3">
      <c r="A3" s="610"/>
      <c r="B3" s="526"/>
      <c r="C3" s="526"/>
      <c r="D3" s="526"/>
      <c r="E3" s="766" t="s">
        <v>40</v>
      </c>
      <c r="F3" s="767"/>
      <c r="G3" s="767"/>
      <c r="H3" s="767"/>
      <c r="I3" s="767"/>
      <c r="J3" s="767"/>
      <c r="K3" s="767"/>
      <c r="L3" s="767"/>
      <c r="M3" s="767"/>
      <c r="N3" s="767"/>
      <c r="O3" s="767"/>
      <c r="P3" s="767"/>
      <c r="Q3" s="767"/>
      <c r="R3" s="767"/>
      <c r="S3" s="767"/>
      <c r="T3" s="767"/>
      <c r="U3" s="767"/>
      <c r="V3" s="767"/>
      <c r="W3" s="767"/>
      <c r="X3" s="767"/>
      <c r="Y3" s="767"/>
      <c r="Z3" s="767"/>
      <c r="AA3" s="767"/>
      <c r="AB3" s="767"/>
      <c r="AC3" s="767"/>
      <c r="AD3" s="768"/>
      <c r="AE3" s="769" t="s">
        <v>276</v>
      </c>
      <c r="AF3" s="770"/>
      <c r="AG3" s="770"/>
      <c r="AH3" s="770"/>
      <c r="AI3" s="770"/>
      <c r="AJ3" s="770"/>
      <c r="AK3" s="770"/>
      <c r="AL3" s="770"/>
      <c r="AM3" s="770"/>
      <c r="AN3" s="770"/>
      <c r="AO3" s="770"/>
      <c r="AP3" s="770"/>
      <c r="AQ3" s="770"/>
      <c r="AR3" s="770"/>
      <c r="AS3" s="770"/>
      <c r="AT3" s="770"/>
      <c r="AU3" s="770"/>
      <c r="AV3" s="770"/>
      <c r="AW3" s="770"/>
      <c r="AX3" s="770"/>
      <c r="AY3" s="771"/>
    </row>
    <row r="4" spans="1:51" ht="18.75" thickBot="1" x14ac:dyDescent="0.3">
      <c r="A4" s="797" t="s">
        <v>0</v>
      </c>
      <c r="B4" s="798"/>
      <c r="C4" s="798"/>
      <c r="D4" s="799"/>
      <c r="E4" s="800" t="s">
        <v>282</v>
      </c>
      <c r="F4" s="800"/>
      <c r="G4" s="801"/>
      <c r="H4" s="801"/>
      <c r="I4" s="801"/>
      <c r="J4" s="801"/>
      <c r="K4" s="801"/>
      <c r="L4" s="801"/>
      <c r="M4" s="801"/>
      <c r="N4" s="801"/>
      <c r="O4" s="801"/>
      <c r="P4" s="801"/>
      <c r="Q4" s="801"/>
      <c r="R4" s="801"/>
      <c r="S4" s="801"/>
      <c r="T4" s="801"/>
      <c r="U4" s="801"/>
      <c r="V4" s="801"/>
      <c r="W4" s="801"/>
      <c r="X4" s="801"/>
      <c r="Y4" s="801"/>
      <c r="Z4" s="801"/>
      <c r="AA4" s="801"/>
      <c r="AB4" s="801"/>
      <c r="AC4" s="801"/>
      <c r="AD4" s="801"/>
      <c r="AE4" s="801"/>
      <c r="AF4" s="801"/>
      <c r="AG4" s="801"/>
      <c r="AH4" s="801"/>
      <c r="AI4" s="801"/>
      <c r="AJ4" s="801"/>
      <c r="AK4" s="801"/>
      <c r="AL4" s="801"/>
      <c r="AM4" s="801"/>
      <c r="AN4" s="801"/>
      <c r="AO4" s="801"/>
      <c r="AP4" s="801"/>
      <c r="AQ4" s="801"/>
      <c r="AR4" s="801"/>
      <c r="AS4" s="801"/>
      <c r="AT4" s="801"/>
      <c r="AU4" s="801"/>
      <c r="AV4" s="801"/>
      <c r="AW4" s="801"/>
      <c r="AX4" s="801"/>
      <c r="AY4" s="802"/>
    </row>
    <row r="5" spans="1:51" ht="18.75" thickBot="1" x14ac:dyDescent="0.3">
      <c r="A5" s="777" t="s">
        <v>2</v>
      </c>
      <c r="B5" s="778"/>
      <c r="C5" s="778"/>
      <c r="D5" s="779"/>
      <c r="E5" s="780" t="s">
        <v>283</v>
      </c>
      <c r="F5" s="780"/>
      <c r="G5" s="781"/>
      <c r="H5" s="781"/>
      <c r="I5" s="781"/>
      <c r="J5" s="781"/>
      <c r="K5" s="781"/>
      <c r="L5" s="781"/>
      <c r="M5" s="781"/>
      <c r="N5" s="781"/>
      <c r="O5" s="781"/>
      <c r="P5" s="781"/>
      <c r="Q5" s="781"/>
      <c r="R5" s="781"/>
      <c r="S5" s="781"/>
      <c r="T5" s="781"/>
      <c r="U5" s="781"/>
      <c r="V5" s="781"/>
      <c r="W5" s="781"/>
      <c r="X5" s="781"/>
      <c r="Y5" s="781"/>
      <c r="Z5" s="781"/>
      <c r="AA5" s="781"/>
      <c r="AB5" s="781"/>
      <c r="AC5" s="781"/>
      <c r="AD5" s="781"/>
      <c r="AE5" s="781"/>
      <c r="AF5" s="781"/>
      <c r="AG5" s="781"/>
      <c r="AH5" s="781"/>
      <c r="AI5" s="781"/>
      <c r="AJ5" s="781"/>
      <c r="AK5" s="781"/>
      <c r="AL5" s="781"/>
      <c r="AM5" s="781"/>
      <c r="AN5" s="781"/>
      <c r="AO5" s="781"/>
      <c r="AP5" s="781"/>
      <c r="AQ5" s="781"/>
      <c r="AR5" s="781"/>
      <c r="AS5" s="781"/>
      <c r="AT5" s="781"/>
      <c r="AU5" s="781"/>
      <c r="AV5" s="781"/>
      <c r="AW5" s="781"/>
      <c r="AX5" s="781"/>
      <c r="AY5" s="782"/>
    </row>
    <row r="6" spans="1:51" ht="18.75" thickBot="1" x14ac:dyDescent="0.3">
      <c r="A6" s="783" t="s">
        <v>21</v>
      </c>
      <c r="B6" s="784"/>
      <c r="C6" s="784"/>
      <c r="D6" s="785"/>
      <c r="E6" s="786" t="s">
        <v>552</v>
      </c>
      <c r="F6" s="786"/>
      <c r="G6" s="786"/>
      <c r="H6" s="786"/>
      <c r="I6" s="786"/>
      <c r="J6" s="786"/>
      <c r="K6" s="786"/>
      <c r="L6" s="786"/>
      <c r="M6" s="786"/>
      <c r="N6" s="786"/>
      <c r="O6" s="786"/>
      <c r="P6" s="786"/>
      <c r="Q6" s="786"/>
      <c r="R6" s="787"/>
      <c r="S6" s="787"/>
      <c r="T6" s="787"/>
      <c r="U6" s="787"/>
      <c r="V6" s="787"/>
      <c r="W6" s="787"/>
      <c r="X6" s="787"/>
      <c r="Y6" s="787"/>
      <c r="Z6" s="787"/>
      <c r="AA6" s="787"/>
      <c r="AB6" s="787"/>
      <c r="AC6" s="787"/>
      <c r="AD6" s="787"/>
      <c r="AE6" s="787"/>
      <c r="AF6" s="787"/>
      <c r="AG6" s="787"/>
      <c r="AH6" s="787"/>
      <c r="AI6" s="787"/>
      <c r="AJ6" s="787"/>
      <c r="AK6" s="787"/>
      <c r="AL6" s="787"/>
      <c r="AM6" s="787"/>
      <c r="AN6" s="787"/>
      <c r="AO6" s="787"/>
      <c r="AP6" s="787"/>
      <c r="AQ6" s="787"/>
      <c r="AR6" s="787"/>
      <c r="AS6" s="787"/>
      <c r="AT6" s="787"/>
      <c r="AU6" s="787"/>
      <c r="AV6" s="787"/>
      <c r="AW6" s="787"/>
      <c r="AX6" s="787"/>
      <c r="AY6" s="788"/>
    </row>
    <row r="7" spans="1:51" ht="18.75" thickBot="1" x14ac:dyDescent="0.3">
      <c r="A7" s="789"/>
      <c r="B7" s="790"/>
      <c r="C7" s="790"/>
      <c r="D7" s="790"/>
      <c r="E7" s="790"/>
      <c r="F7" s="790"/>
      <c r="G7" s="790"/>
      <c r="H7" s="790"/>
      <c r="I7" s="790"/>
      <c r="J7" s="790"/>
      <c r="K7" s="790"/>
      <c r="L7" s="790"/>
      <c r="M7" s="790"/>
      <c r="N7" s="790"/>
      <c r="O7" s="790"/>
      <c r="P7" s="790"/>
      <c r="Q7" s="790"/>
      <c r="R7" s="790"/>
      <c r="S7" s="790"/>
      <c r="T7" s="790"/>
      <c r="U7" s="790"/>
      <c r="V7" s="790"/>
      <c r="W7" s="790"/>
      <c r="X7" s="790"/>
      <c r="Y7" s="790"/>
      <c r="Z7" s="790"/>
      <c r="AA7" s="790"/>
      <c r="AB7" s="790"/>
      <c r="AC7" s="790"/>
      <c r="AD7" s="790"/>
      <c r="AE7" s="790"/>
      <c r="AF7" s="790"/>
      <c r="AG7" s="790"/>
      <c r="AH7" s="790"/>
      <c r="AI7" s="790"/>
      <c r="AJ7" s="790"/>
      <c r="AK7" s="790"/>
      <c r="AL7" s="790"/>
      <c r="AM7" s="790"/>
      <c r="AN7" s="790"/>
      <c r="AO7" s="790"/>
      <c r="AP7" s="790"/>
      <c r="AQ7" s="790"/>
      <c r="AR7" s="790"/>
      <c r="AS7" s="790"/>
      <c r="AT7" s="790"/>
      <c r="AU7" s="790"/>
      <c r="AV7" s="790"/>
      <c r="AW7" s="790"/>
      <c r="AX7" s="790"/>
      <c r="AY7" s="791"/>
    </row>
    <row r="8" spans="1:51" ht="15.75" thickBot="1" x14ac:dyDescent="0.3">
      <c r="A8" s="803" t="s">
        <v>92</v>
      </c>
      <c r="B8" s="804"/>
      <c r="C8" s="804"/>
      <c r="D8" s="804"/>
      <c r="E8" s="804"/>
      <c r="F8" s="805"/>
      <c r="G8" s="792" t="s">
        <v>98</v>
      </c>
      <c r="H8" s="793"/>
      <c r="I8" s="793"/>
      <c r="J8" s="793"/>
      <c r="K8" s="793"/>
      <c r="L8" s="793"/>
      <c r="M8" s="793"/>
      <c r="N8" s="793"/>
      <c r="O8" s="793"/>
      <c r="P8" s="793"/>
      <c r="Q8" s="793"/>
      <c r="R8" s="793"/>
      <c r="S8" s="794"/>
      <c r="T8" s="792" t="s">
        <v>99</v>
      </c>
      <c r="U8" s="793"/>
      <c r="V8" s="793"/>
      <c r="W8" s="793"/>
      <c r="X8" s="793"/>
      <c r="Y8" s="793"/>
      <c r="Z8" s="793"/>
      <c r="AA8" s="793"/>
      <c r="AB8" s="793"/>
      <c r="AC8" s="793"/>
      <c r="AD8" s="793"/>
      <c r="AE8" s="793"/>
      <c r="AF8" s="794"/>
      <c r="AG8" s="795" t="s">
        <v>100</v>
      </c>
      <c r="AH8" s="796"/>
      <c r="AI8" s="796"/>
      <c r="AJ8" s="796"/>
      <c r="AK8" s="796"/>
      <c r="AL8" s="772" t="s">
        <v>106</v>
      </c>
      <c r="AM8" s="773"/>
      <c r="AN8" s="931"/>
      <c r="AO8" s="774" t="s">
        <v>68</v>
      </c>
      <c r="AP8" s="772"/>
      <c r="AQ8" s="772"/>
      <c r="AR8" s="772"/>
      <c r="AS8" s="772"/>
      <c r="AT8" s="772"/>
      <c r="AU8" s="772"/>
      <c r="AV8" s="772"/>
      <c r="AW8" s="772"/>
      <c r="AX8" s="773"/>
      <c r="AY8" s="775" t="s">
        <v>456</v>
      </c>
    </row>
    <row r="9" spans="1:51" ht="102.75" thickBot="1" x14ac:dyDescent="0.3">
      <c r="A9" s="949" t="s">
        <v>93</v>
      </c>
      <c r="B9" s="948" t="s">
        <v>94</v>
      </c>
      <c r="C9" s="947" t="s">
        <v>95</v>
      </c>
      <c r="D9" s="946" t="s">
        <v>96</v>
      </c>
      <c r="E9" s="928" t="s">
        <v>444</v>
      </c>
      <c r="F9" s="928" t="s">
        <v>97</v>
      </c>
      <c r="G9" s="927" t="s">
        <v>6</v>
      </c>
      <c r="H9" s="927" t="s">
        <v>7</v>
      </c>
      <c r="I9" s="927" t="s">
        <v>8</v>
      </c>
      <c r="J9" s="927" t="s">
        <v>9</v>
      </c>
      <c r="K9" s="927" t="s">
        <v>10</v>
      </c>
      <c r="L9" s="927" t="s">
        <v>516</v>
      </c>
      <c r="M9" s="927" t="s">
        <v>12</v>
      </c>
      <c r="N9" s="927" t="s">
        <v>13</v>
      </c>
      <c r="O9" s="927" t="s">
        <v>14</v>
      </c>
      <c r="P9" s="927" t="s">
        <v>15</v>
      </c>
      <c r="Q9" s="927" t="s">
        <v>16</v>
      </c>
      <c r="R9" s="927" t="s">
        <v>17</v>
      </c>
      <c r="S9" s="926" t="s">
        <v>66</v>
      </c>
      <c r="T9" s="927" t="s">
        <v>6</v>
      </c>
      <c r="U9" s="927" t="s">
        <v>7</v>
      </c>
      <c r="V9" s="927" t="s">
        <v>8</v>
      </c>
      <c r="W9" s="927" t="s">
        <v>9</v>
      </c>
      <c r="X9" s="927" t="s">
        <v>10</v>
      </c>
      <c r="Y9" s="927" t="s">
        <v>11</v>
      </c>
      <c r="Z9" s="927" t="s">
        <v>12</v>
      </c>
      <c r="AA9" s="927" t="s">
        <v>13</v>
      </c>
      <c r="AB9" s="927" t="s">
        <v>14</v>
      </c>
      <c r="AC9" s="927" t="s">
        <v>15</v>
      </c>
      <c r="AD9" s="925" t="s">
        <v>16</v>
      </c>
      <c r="AE9" s="924" t="s">
        <v>17</v>
      </c>
      <c r="AF9" s="923" t="s">
        <v>67</v>
      </c>
      <c r="AG9" s="922" t="s">
        <v>101</v>
      </c>
      <c r="AH9" s="921" t="s">
        <v>102</v>
      </c>
      <c r="AI9" s="921" t="s">
        <v>103</v>
      </c>
      <c r="AJ9" s="921" t="s">
        <v>104</v>
      </c>
      <c r="AK9" s="921" t="s">
        <v>105</v>
      </c>
      <c r="AL9" s="921" t="s">
        <v>107</v>
      </c>
      <c r="AM9" s="921" t="s">
        <v>108</v>
      </c>
      <c r="AN9" s="920" t="s">
        <v>109</v>
      </c>
      <c r="AO9" s="920" t="s">
        <v>110</v>
      </c>
      <c r="AP9" s="920" t="s">
        <v>111</v>
      </c>
      <c r="AQ9" s="920" t="s">
        <v>112</v>
      </c>
      <c r="AR9" s="920" t="s">
        <v>113</v>
      </c>
      <c r="AS9" s="920" t="s">
        <v>114</v>
      </c>
      <c r="AT9" s="920" t="s">
        <v>115</v>
      </c>
      <c r="AU9" s="920" t="s">
        <v>116</v>
      </c>
      <c r="AV9" s="920" t="s">
        <v>117</v>
      </c>
      <c r="AW9" s="920" t="s">
        <v>118</v>
      </c>
      <c r="AX9" s="919" t="s">
        <v>119</v>
      </c>
      <c r="AY9" s="776"/>
    </row>
    <row r="10" spans="1:51" ht="18" x14ac:dyDescent="0.25">
      <c r="A10" s="756">
        <v>1</v>
      </c>
      <c r="B10" s="758" t="s">
        <v>278</v>
      </c>
      <c r="C10" s="759" t="s">
        <v>286</v>
      </c>
      <c r="D10" s="976" t="s">
        <v>41</v>
      </c>
      <c r="E10" s="929">
        <v>2</v>
      </c>
      <c r="F10" s="929">
        <v>2</v>
      </c>
      <c r="G10" s="929">
        <v>2</v>
      </c>
      <c r="H10" s="929">
        <v>2</v>
      </c>
      <c r="I10" s="929">
        <v>2</v>
      </c>
      <c r="J10" s="929">
        <v>2</v>
      </c>
      <c r="K10" s="990">
        <v>2</v>
      </c>
      <c r="L10" s="990">
        <v>2</v>
      </c>
      <c r="M10" s="929"/>
      <c r="N10" s="929"/>
      <c r="O10" s="929"/>
      <c r="P10" s="929"/>
      <c r="Q10" s="929"/>
      <c r="R10" s="929"/>
      <c r="S10" s="990"/>
      <c r="T10" s="929">
        <v>0.17</v>
      </c>
      <c r="U10" s="901">
        <v>0.37</v>
      </c>
      <c r="V10" s="901">
        <v>0.49</v>
      </c>
      <c r="W10" s="901">
        <v>0.66</v>
      </c>
      <c r="X10" s="903">
        <v>0.8600000000000001</v>
      </c>
      <c r="Y10" s="903">
        <v>1.03</v>
      </c>
      <c r="Z10" s="901"/>
      <c r="AA10" s="901"/>
      <c r="AB10" s="901"/>
      <c r="AC10" s="901"/>
      <c r="AD10" s="901"/>
      <c r="AE10" s="901"/>
      <c r="AF10" s="760"/>
      <c r="AG10" s="723" t="s">
        <v>287</v>
      </c>
      <c r="AH10" s="723" t="s">
        <v>288</v>
      </c>
      <c r="AI10" s="723" t="s">
        <v>289</v>
      </c>
      <c r="AJ10" s="723" t="s">
        <v>290</v>
      </c>
      <c r="AK10" s="723" t="s">
        <v>291</v>
      </c>
      <c r="AL10" s="733" t="s">
        <v>229</v>
      </c>
      <c r="AM10" s="733" t="s">
        <v>229</v>
      </c>
      <c r="AN10" s="728">
        <v>1698</v>
      </c>
      <c r="AO10" s="728" t="s">
        <v>292</v>
      </c>
      <c r="AP10" s="728" t="s">
        <v>292</v>
      </c>
      <c r="AQ10" s="729" t="s">
        <v>293</v>
      </c>
      <c r="AR10" s="723" t="s">
        <v>294</v>
      </c>
      <c r="AS10" s="723" t="s">
        <v>294</v>
      </c>
      <c r="AT10" s="723" t="s">
        <v>295</v>
      </c>
      <c r="AU10" s="723" t="s">
        <v>295</v>
      </c>
      <c r="AV10" s="723" t="s">
        <v>296</v>
      </c>
      <c r="AW10" s="723" t="s">
        <v>296</v>
      </c>
      <c r="AX10" s="895" t="s">
        <v>450</v>
      </c>
      <c r="AY10" s="894"/>
    </row>
    <row r="11" spans="1:51" ht="18" x14ac:dyDescent="0.25">
      <c r="A11" s="757"/>
      <c r="B11" s="748"/>
      <c r="C11" s="751"/>
      <c r="D11" s="977" t="s">
        <v>3</v>
      </c>
      <c r="E11" s="954">
        <v>466079000</v>
      </c>
      <c r="F11" s="954">
        <v>466079000</v>
      </c>
      <c r="G11" s="954">
        <v>466079000</v>
      </c>
      <c r="H11" s="954">
        <v>466079000</v>
      </c>
      <c r="I11" s="954">
        <v>466079000</v>
      </c>
      <c r="J11" s="954">
        <v>466079000</v>
      </c>
      <c r="K11" s="991">
        <v>466079000</v>
      </c>
      <c r="L11" s="991">
        <v>466079000</v>
      </c>
      <c r="M11" s="954"/>
      <c r="N11" s="954"/>
      <c r="O11" s="954"/>
      <c r="P11" s="954"/>
      <c r="Q11" s="954"/>
      <c r="R11" s="954"/>
      <c r="S11" s="991"/>
      <c r="T11" s="954">
        <v>430507000</v>
      </c>
      <c r="U11" s="899">
        <v>430507000</v>
      </c>
      <c r="V11" s="899">
        <v>430507000</v>
      </c>
      <c r="W11" s="899">
        <v>430507000</v>
      </c>
      <c r="X11" s="1002">
        <v>430507000</v>
      </c>
      <c r="Y11" s="1002">
        <v>456151000</v>
      </c>
      <c r="Z11" s="899"/>
      <c r="AA11" s="899"/>
      <c r="AB11" s="899"/>
      <c r="AC11" s="899"/>
      <c r="AD11" s="899"/>
      <c r="AE11" s="899"/>
      <c r="AF11" s="760"/>
      <c r="AG11" s="723"/>
      <c r="AH11" s="723"/>
      <c r="AI11" s="723"/>
      <c r="AJ11" s="723"/>
      <c r="AK11" s="723"/>
      <c r="AL11" s="733"/>
      <c r="AM11" s="733"/>
      <c r="AN11" s="728"/>
      <c r="AO11" s="728"/>
      <c r="AP11" s="728"/>
      <c r="AQ11" s="729"/>
      <c r="AR11" s="723"/>
      <c r="AS11" s="723"/>
      <c r="AT11" s="723"/>
      <c r="AU11" s="723"/>
      <c r="AV11" s="723"/>
      <c r="AW11" s="723"/>
      <c r="AX11" s="723"/>
      <c r="AY11" s="809"/>
    </row>
    <row r="12" spans="1:51" ht="27" x14ac:dyDescent="0.25">
      <c r="A12" s="757"/>
      <c r="B12" s="748"/>
      <c r="C12" s="751"/>
      <c r="D12" s="978" t="s">
        <v>42</v>
      </c>
      <c r="E12" s="929">
        <v>0</v>
      </c>
      <c r="F12" s="929">
        <v>0</v>
      </c>
      <c r="G12" s="929">
        <v>0</v>
      </c>
      <c r="H12" s="929">
        <v>0</v>
      </c>
      <c r="I12" s="929">
        <v>0</v>
      </c>
      <c r="J12" s="929">
        <v>0</v>
      </c>
      <c r="K12" s="990">
        <v>0</v>
      </c>
      <c r="L12" s="990">
        <v>0</v>
      </c>
      <c r="M12" s="929"/>
      <c r="N12" s="929"/>
      <c r="O12" s="929"/>
      <c r="P12" s="929"/>
      <c r="Q12" s="929"/>
      <c r="R12" s="929"/>
      <c r="S12" s="991"/>
      <c r="T12" s="929">
        <v>0</v>
      </c>
      <c r="U12" s="901">
        <v>0</v>
      </c>
      <c r="V12" s="901">
        <v>0</v>
      </c>
      <c r="W12" s="901">
        <v>0</v>
      </c>
      <c r="X12" s="903">
        <v>0</v>
      </c>
      <c r="Y12" s="903">
        <v>0</v>
      </c>
      <c r="Z12" s="901"/>
      <c r="AA12" s="901"/>
      <c r="AB12" s="901"/>
      <c r="AC12" s="901"/>
      <c r="AD12" s="901"/>
      <c r="AE12" s="901"/>
      <c r="AF12" s="760"/>
      <c r="AG12" s="723"/>
      <c r="AH12" s="723"/>
      <c r="AI12" s="723"/>
      <c r="AJ12" s="723"/>
      <c r="AK12" s="723"/>
      <c r="AL12" s="733"/>
      <c r="AM12" s="733"/>
      <c r="AN12" s="728"/>
      <c r="AO12" s="728"/>
      <c r="AP12" s="728"/>
      <c r="AQ12" s="729"/>
      <c r="AR12" s="723"/>
      <c r="AS12" s="723"/>
      <c r="AT12" s="723"/>
      <c r="AU12" s="723"/>
      <c r="AV12" s="723"/>
      <c r="AW12" s="723"/>
      <c r="AX12" s="723"/>
      <c r="AY12" s="809"/>
    </row>
    <row r="13" spans="1:51" ht="27" x14ac:dyDescent="0.25">
      <c r="A13" s="757"/>
      <c r="B13" s="748"/>
      <c r="C13" s="751"/>
      <c r="D13" s="977" t="s">
        <v>4</v>
      </c>
      <c r="E13" s="954">
        <v>37236901</v>
      </c>
      <c r="F13" s="954">
        <v>37236901</v>
      </c>
      <c r="G13" s="954">
        <v>37236901</v>
      </c>
      <c r="H13" s="954">
        <v>37236901</v>
      </c>
      <c r="I13" s="954">
        <v>37236901</v>
      </c>
      <c r="J13" s="954">
        <v>37236901</v>
      </c>
      <c r="K13" s="991">
        <v>37236901</v>
      </c>
      <c r="L13" s="991">
        <v>37236901</v>
      </c>
      <c r="M13" s="954"/>
      <c r="N13" s="954"/>
      <c r="O13" s="954"/>
      <c r="P13" s="954"/>
      <c r="Q13" s="954"/>
      <c r="R13" s="954"/>
      <c r="S13" s="990"/>
      <c r="T13" s="954">
        <v>32740234</v>
      </c>
      <c r="U13" s="899">
        <v>37236901</v>
      </c>
      <c r="V13" s="899">
        <v>37236901</v>
      </c>
      <c r="W13" s="899">
        <v>37236901</v>
      </c>
      <c r="X13" s="1002">
        <v>37236901</v>
      </c>
      <c r="Y13" s="1002">
        <v>37236901</v>
      </c>
      <c r="Z13" s="899"/>
      <c r="AA13" s="899"/>
      <c r="AB13" s="899"/>
      <c r="AC13" s="899"/>
      <c r="AD13" s="899"/>
      <c r="AE13" s="899"/>
      <c r="AF13" s="760"/>
      <c r="AG13" s="723"/>
      <c r="AH13" s="723"/>
      <c r="AI13" s="723"/>
      <c r="AJ13" s="723"/>
      <c r="AK13" s="723"/>
      <c r="AL13" s="733"/>
      <c r="AM13" s="733"/>
      <c r="AN13" s="728"/>
      <c r="AO13" s="728"/>
      <c r="AP13" s="728"/>
      <c r="AQ13" s="729"/>
      <c r="AR13" s="723"/>
      <c r="AS13" s="723"/>
      <c r="AT13" s="723"/>
      <c r="AU13" s="723"/>
      <c r="AV13" s="723"/>
      <c r="AW13" s="723"/>
      <c r="AX13" s="723"/>
      <c r="AY13" s="809"/>
    </row>
    <row r="14" spans="1:51" ht="27" x14ac:dyDescent="0.25">
      <c r="A14" s="757"/>
      <c r="B14" s="748"/>
      <c r="C14" s="751"/>
      <c r="D14" s="978" t="s">
        <v>43</v>
      </c>
      <c r="E14" s="916">
        <v>2</v>
      </c>
      <c r="F14" s="916">
        <v>2</v>
      </c>
      <c r="G14" s="916">
        <v>2</v>
      </c>
      <c r="H14" s="916">
        <v>2</v>
      </c>
      <c r="I14" s="916">
        <v>2</v>
      </c>
      <c r="J14" s="916">
        <v>2</v>
      </c>
      <c r="K14" s="992">
        <v>2</v>
      </c>
      <c r="L14" s="992">
        <v>2</v>
      </c>
      <c r="M14" s="916"/>
      <c r="N14" s="916"/>
      <c r="O14" s="916"/>
      <c r="P14" s="916"/>
      <c r="Q14" s="916"/>
      <c r="R14" s="916"/>
      <c r="S14" s="992"/>
      <c r="T14" s="916">
        <v>0.17</v>
      </c>
      <c r="U14" s="916">
        <v>0.37</v>
      </c>
      <c r="V14" s="916">
        <v>0.49</v>
      </c>
      <c r="W14" s="916">
        <v>0.66</v>
      </c>
      <c r="X14" s="992">
        <v>0.8600000000000001</v>
      </c>
      <c r="Y14" s="992">
        <v>1.03</v>
      </c>
      <c r="Z14" s="916"/>
      <c r="AA14" s="916"/>
      <c r="AB14" s="916"/>
      <c r="AC14" s="916"/>
      <c r="AD14" s="916"/>
      <c r="AE14" s="916"/>
      <c r="AF14" s="760"/>
      <c r="AG14" s="723"/>
      <c r="AH14" s="723"/>
      <c r="AI14" s="723"/>
      <c r="AJ14" s="723"/>
      <c r="AK14" s="723"/>
      <c r="AL14" s="733"/>
      <c r="AM14" s="733"/>
      <c r="AN14" s="728"/>
      <c r="AO14" s="728"/>
      <c r="AP14" s="728"/>
      <c r="AQ14" s="729"/>
      <c r="AR14" s="723"/>
      <c r="AS14" s="723"/>
      <c r="AT14" s="723"/>
      <c r="AU14" s="723"/>
      <c r="AV14" s="723"/>
      <c r="AW14" s="723"/>
      <c r="AX14" s="723"/>
      <c r="AY14" s="809"/>
    </row>
    <row r="15" spans="1:51" ht="27.75" thickBot="1" x14ac:dyDescent="0.3">
      <c r="A15" s="757"/>
      <c r="B15" s="748"/>
      <c r="C15" s="751"/>
      <c r="D15" s="977" t="s">
        <v>45</v>
      </c>
      <c r="E15" s="906">
        <v>503315901</v>
      </c>
      <c r="F15" s="906">
        <v>503315901</v>
      </c>
      <c r="G15" s="906">
        <v>503315901</v>
      </c>
      <c r="H15" s="906">
        <v>503315901</v>
      </c>
      <c r="I15" s="906">
        <v>503315901</v>
      </c>
      <c r="J15" s="906">
        <v>503315901</v>
      </c>
      <c r="K15" s="993">
        <v>503315901</v>
      </c>
      <c r="L15" s="993">
        <v>503315901</v>
      </c>
      <c r="M15" s="906"/>
      <c r="N15" s="906"/>
      <c r="O15" s="906"/>
      <c r="P15" s="906"/>
      <c r="Q15" s="906"/>
      <c r="R15" s="906"/>
      <c r="S15" s="993"/>
      <c r="T15" s="906">
        <v>463247234</v>
      </c>
      <c r="U15" s="906">
        <v>467743901</v>
      </c>
      <c r="V15" s="906">
        <v>467743901</v>
      </c>
      <c r="W15" s="906">
        <v>467743901</v>
      </c>
      <c r="X15" s="993">
        <v>467743901</v>
      </c>
      <c r="Y15" s="993">
        <v>493387901</v>
      </c>
      <c r="Z15" s="906"/>
      <c r="AA15" s="906"/>
      <c r="AB15" s="906"/>
      <c r="AC15" s="906"/>
      <c r="AD15" s="906"/>
      <c r="AE15" s="906"/>
      <c r="AF15" s="760"/>
      <c r="AG15" s="723"/>
      <c r="AH15" s="723"/>
      <c r="AI15" s="723"/>
      <c r="AJ15" s="723"/>
      <c r="AK15" s="723"/>
      <c r="AL15" s="733"/>
      <c r="AM15" s="733"/>
      <c r="AN15" s="728"/>
      <c r="AO15" s="728"/>
      <c r="AP15" s="728"/>
      <c r="AQ15" s="729"/>
      <c r="AR15" s="723"/>
      <c r="AS15" s="723"/>
      <c r="AT15" s="723"/>
      <c r="AU15" s="723"/>
      <c r="AV15" s="723"/>
      <c r="AW15" s="723"/>
      <c r="AX15" s="723"/>
      <c r="AY15" s="809"/>
    </row>
    <row r="16" spans="1:51" ht="18" x14ac:dyDescent="0.25">
      <c r="A16" s="761">
        <v>2</v>
      </c>
      <c r="B16" s="748" t="s">
        <v>303</v>
      </c>
      <c r="C16" s="751" t="s">
        <v>304</v>
      </c>
      <c r="D16" s="976" t="s">
        <v>41</v>
      </c>
      <c r="E16" s="915">
        <v>30969</v>
      </c>
      <c r="F16" s="915">
        <v>30969</v>
      </c>
      <c r="G16" s="915">
        <v>30969</v>
      </c>
      <c r="H16" s="915">
        <v>30969</v>
      </c>
      <c r="I16" s="915">
        <v>30969</v>
      </c>
      <c r="J16" s="915">
        <v>30969</v>
      </c>
      <c r="K16" s="994">
        <v>30969</v>
      </c>
      <c r="L16" s="994">
        <v>30969</v>
      </c>
      <c r="M16" s="915"/>
      <c r="N16" s="915"/>
      <c r="O16" s="915"/>
      <c r="P16" s="915"/>
      <c r="Q16" s="915"/>
      <c r="R16" s="915"/>
      <c r="S16" s="994"/>
      <c r="T16" s="914">
        <v>1598</v>
      </c>
      <c r="U16" s="900">
        <v>4554</v>
      </c>
      <c r="V16" s="900">
        <v>8530</v>
      </c>
      <c r="W16" s="900">
        <v>11219</v>
      </c>
      <c r="X16" s="1004">
        <v>15142</v>
      </c>
      <c r="Y16" s="1004">
        <v>19096</v>
      </c>
      <c r="Z16" s="900"/>
      <c r="AA16" s="900"/>
      <c r="AB16" s="900"/>
      <c r="AC16" s="900"/>
      <c r="AD16" s="900"/>
      <c r="AE16" s="900"/>
      <c r="AF16" s="750"/>
      <c r="AG16" s="733" t="s">
        <v>305</v>
      </c>
      <c r="AH16" s="733" t="s">
        <v>229</v>
      </c>
      <c r="AI16" s="733" t="s">
        <v>229</v>
      </c>
      <c r="AJ16" s="733" t="s">
        <v>229</v>
      </c>
      <c r="AK16" s="733" t="s">
        <v>306</v>
      </c>
      <c r="AL16" s="733" t="s">
        <v>229</v>
      </c>
      <c r="AM16" s="733" t="s">
        <v>307</v>
      </c>
      <c r="AN16" s="733">
        <v>3162897</v>
      </c>
      <c r="AO16" s="734">
        <v>4432</v>
      </c>
      <c r="AP16" s="737">
        <v>6338</v>
      </c>
      <c r="AQ16" s="729" t="s">
        <v>293</v>
      </c>
      <c r="AR16" s="723" t="s">
        <v>294</v>
      </c>
      <c r="AS16" s="723" t="s">
        <v>294</v>
      </c>
      <c r="AT16" s="723" t="s">
        <v>295</v>
      </c>
      <c r="AU16" s="723" t="s">
        <v>295</v>
      </c>
      <c r="AV16" s="723" t="s">
        <v>296</v>
      </c>
      <c r="AW16" s="723" t="s">
        <v>296</v>
      </c>
      <c r="AX16" s="724" t="s">
        <v>525</v>
      </c>
      <c r="AY16" s="722"/>
    </row>
    <row r="17" spans="1:51" ht="18" x14ac:dyDescent="0.25">
      <c r="A17" s="762"/>
      <c r="B17" s="748"/>
      <c r="C17" s="751"/>
      <c r="D17" s="977" t="s">
        <v>3</v>
      </c>
      <c r="E17" s="954">
        <v>298505442</v>
      </c>
      <c r="F17" s="954">
        <v>298505442</v>
      </c>
      <c r="G17" s="954">
        <v>298505442</v>
      </c>
      <c r="H17" s="954">
        <v>298505442</v>
      </c>
      <c r="I17" s="954">
        <v>298505442</v>
      </c>
      <c r="J17" s="954">
        <v>298505442</v>
      </c>
      <c r="K17" s="991">
        <v>298505442</v>
      </c>
      <c r="L17" s="991">
        <v>298505442</v>
      </c>
      <c r="M17" s="954"/>
      <c r="N17" s="954"/>
      <c r="O17" s="954"/>
      <c r="P17" s="954"/>
      <c r="Q17" s="954"/>
      <c r="R17" s="954"/>
      <c r="S17" s="991"/>
      <c r="T17" s="913">
        <v>85699500</v>
      </c>
      <c r="U17" s="902">
        <v>190812296</v>
      </c>
      <c r="V17" s="902">
        <v>227810017</v>
      </c>
      <c r="W17" s="902">
        <v>227810017</v>
      </c>
      <c r="X17" s="1005">
        <v>255689438</v>
      </c>
      <c r="Y17" s="1005">
        <v>270457414</v>
      </c>
      <c r="Z17" s="902"/>
      <c r="AA17" s="902"/>
      <c r="AB17" s="902"/>
      <c r="AC17" s="902"/>
      <c r="AD17" s="902"/>
      <c r="AE17" s="902"/>
      <c r="AF17" s="750"/>
      <c r="AG17" s="733"/>
      <c r="AH17" s="733"/>
      <c r="AI17" s="733"/>
      <c r="AJ17" s="733"/>
      <c r="AK17" s="733"/>
      <c r="AL17" s="733"/>
      <c r="AM17" s="733"/>
      <c r="AN17" s="733"/>
      <c r="AO17" s="734"/>
      <c r="AP17" s="737"/>
      <c r="AQ17" s="729"/>
      <c r="AR17" s="723"/>
      <c r="AS17" s="723"/>
      <c r="AT17" s="723"/>
      <c r="AU17" s="723"/>
      <c r="AV17" s="723"/>
      <c r="AW17" s="723"/>
      <c r="AX17" s="725"/>
      <c r="AY17" s="722"/>
    </row>
    <row r="18" spans="1:51" ht="27" x14ac:dyDescent="0.25">
      <c r="A18" s="762"/>
      <c r="B18" s="748"/>
      <c r="C18" s="751"/>
      <c r="D18" s="978" t="s">
        <v>42</v>
      </c>
      <c r="E18" s="929">
        <v>0</v>
      </c>
      <c r="F18" s="929">
        <v>0</v>
      </c>
      <c r="G18" s="929">
        <v>0</v>
      </c>
      <c r="H18" s="929">
        <v>0</v>
      </c>
      <c r="I18" s="929">
        <v>0</v>
      </c>
      <c r="J18" s="929">
        <v>0</v>
      </c>
      <c r="K18" s="990">
        <v>0</v>
      </c>
      <c r="L18" s="990">
        <v>0</v>
      </c>
      <c r="M18" s="929"/>
      <c r="N18" s="929"/>
      <c r="O18" s="929"/>
      <c r="P18" s="929"/>
      <c r="Q18" s="929"/>
      <c r="R18" s="929"/>
      <c r="S18" s="990"/>
      <c r="T18" s="929">
        <v>0</v>
      </c>
      <c r="U18" s="929">
        <v>0</v>
      </c>
      <c r="V18" s="929">
        <v>0</v>
      </c>
      <c r="W18" s="929">
        <v>0</v>
      </c>
      <c r="X18" s="990">
        <v>0</v>
      </c>
      <c r="Y18" s="990">
        <v>0</v>
      </c>
      <c r="Z18" s="929"/>
      <c r="AA18" s="929"/>
      <c r="AB18" s="929"/>
      <c r="AC18" s="929"/>
      <c r="AD18" s="929"/>
      <c r="AE18" s="929"/>
      <c r="AF18" s="750"/>
      <c r="AG18" s="733"/>
      <c r="AH18" s="733"/>
      <c r="AI18" s="733"/>
      <c r="AJ18" s="733"/>
      <c r="AK18" s="733"/>
      <c r="AL18" s="733"/>
      <c r="AM18" s="733"/>
      <c r="AN18" s="733"/>
      <c r="AO18" s="734"/>
      <c r="AP18" s="737"/>
      <c r="AQ18" s="729"/>
      <c r="AR18" s="723"/>
      <c r="AS18" s="723"/>
      <c r="AT18" s="723"/>
      <c r="AU18" s="723"/>
      <c r="AV18" s="723"/>
      <c r="AW18" s="723"/>
      <c r="AX18" s="725"/>
      <c r="AY18" s="722"/>
    </row>
    <row r="19" spans="1:51" ht="27" x14ac:dyDescent="0.25">
      <c r="A19" s="762"/>
      <c r="B19" s="748"/>
      <c r="C19" s="751"/>
      <c r="D19" s="977" t="s">
        <v>4</v>
      </c>
      <c r="E19" s="954">
        <v>31668220</v>
      </c>
      <c r="F19" s="954">
        <v>31668220</v>
      </c>
      <c r="G19" s="954">
        <v>31668220</v>
      </c>
      <c r="H19" s="954">
        <v>31668220</v>
      </c>
      <c r="I19" s="954">
        <v>31668220</v>
      </c>
      <c r="J19" s="954">
        <v>31668220</v>
      </c>
      <c r="K19" s="991">
        <v>31668220</v>
      </c>
      <c r="L19" s="991">
        <v>31668220</v>
      </c>
      <c r="M19" s="954"/>
      <c r="N19" s="954"/>
      <c r="O19" s="954"/>
      <c r="P19" s="954"/>
      <c r="Q19" s="954"/>
      <c r="R19" s="954"/>
      <c r="S19" s="991"/>
      <c r="T19" s="914">
        <v>2203791</v>
      </c>
      <c r="U19" s="902">
        <v>16253429</v>
      </c>
      <c r="V19" s="902">
        <v>24382205</v>
      </c>
      <c r="W19" s="902">
        <v>29315090</v>
      </c>
      <c r="X19" s="1005">
        <v>31668220</v>
      </c>
      <c r="Y19" s="1005">
        <v>31668220</v>
      </c>
      <c r="Z19" s="902"/>
      <c r="AA19" s="902"/>
      <c r="AB19" s="902"/>
      <c r="AC19" s="902"/>
      <c r="AD19" s="902"/>
      <c r="AE19" s="902"/>
      <c r="AF19" s="750"/>
      <c r="AG19" s="733"/>
      <c r="AH19" s="733"/>
      <c r="AI19" s="733"/>
      <c r="AJ19" s="733"/>
      <c r="AK19" s="733"/>
      <c r="AL19" s="733"/>
      <c r="AM19" s="733"/>
      <c r="AN19" s="733"/>
      <c r="AO19" s="734"/>
      <c r="AP19" s="737"/>
      <c r="AQ19" s="729"/>
      <c r="AR19" s="723"/>
      <c r="AS19" s="723"/>
      <c r="AT19" s="723"/>
      <c r="AU19" s="723"/>
      <c r="AV19" s="723"/>
      <c r="AW19" s="723"/>
      <c r="AX19" s="725"/>
      <c r="AY19" s="722"/>
    </row>
    <row r="20" spans="1:51" ht="27" x14ac:dyDescent="0.25">
      <c r="A20" s="762"/>
      <c r="B20" s="748"/>
      <c r="C20" s="751"/>
      <c r="D20" s="978" t="s">
        <v>43</v>
      </c>
      <c r="E20" s="912">
        <v>30969</v>
      </c>
      <c r="F20" s="912">
        <v>30969</v>
      </c>
      <c r="G20" s="912">
        <v>30969</v>
      </c>
      <c r="H20" s="912">
        <v>30969</v>
      </c>
      <c r="I20" s="912">
        <v>30969</v>
      </c>
      <c r="J20" s="912">
        <v>30969</v>
      </c>
      <c r="K20" s="995">
        <v>30969</v>
      </c>
      <c r="L20" s="995">
        <v>30969</v>
      </c>
      <c r="M20" s="912"/>
      <c r="N20" s="912"/>
      <c r="O20" s="912"/>
      <c r="P20" s="912"/>
      <c r="Q20" s="912"/>
      <c r="R20" s="912"/>
      <c r="S20" s="995"/>
      <c r="T20" s="912">
        <v>1598</v>
      </c>
      <c r="U20" s="912">
        <v>4554</v>
      </c>
      <c r="V20" s="912">
        <v>8530</v>
      </c>
      <c r="W20" s="912">
        <v>11219</v>
      </c>
      <c r="X20" s="995">
        <v>15142</v>
      </c>
      <c r="Y20" s="995">
        <v>19096</v>
      </c>
      <c r="Z20" s="912"/>
      <c r="AA20" s="912"/>
      <c r="AB20" s="912"/>
      <c r="AC20" s="912"/>
      <c r="AD20" s="912"/>
      <c r="AE20" s="912"/>
      <c r="AF20" s="750"/>
      <c r="AG20" s="733"/>
      <c r="AH20" s="733"/>
      <c r="AI20" s="733"/>
      <c r="AJ20" s="733"/>
      <c r="AK20" s="733"/>
      <c r="AL20" s="733"/>
      <c r="AM20" s="733"/>
      <c r="AN20" s="733"/>
      <c r="AO20" s="734"/>
      <c r="AP20" s="737"/>
      <c r="AQ20" s="729"/>
      <c r="AR20" s="723"/>
      <c r="AS20" s="723"/>
      <c r="AT20" s="723"/>
      <c r="AU20" s="723"/>
      <c r="AV20" s="723"/>
      <c r="AW20" s="723"/>
      <c r="AX20" s="725"/>
      <c r="AY20" s="722"/>
    </row>
    <row r="21" spans="1:51" ht="27.75" thickBot="1" x14ac:dyDescent="0.3">
      <c r="A21" s="762"/>
      <c r="B21" s="748"/>
      <c r="C21" s="751"/>
      <c r="D21" s="977" t="s">
        <v>45</v>
      </c>
      <c r="E21" s="906">
        <v>330173662</v>
      </c>
      <c r="F21" s="906">
        <v>330173662</v>
      </c>
      <c r="G21" s="906">
        <v>330173662</v>
      </c>
      <c r="H21" s="906">
        <v>330173662</v>
      </c>
      <c r="I21" s="906">
        <v>330173662</v>
      </c>
      <c r="J21" s="906">
        <v>330173662</v>
      </c>
      <c r="K21" s="993">
        <v>330173662</v>
      </c>
      <c r="L21" s="993">
        <v>330173662</v>
      </c>
      <c r="M21" s="906"/>
      <c r="N21" s="906"/>
      <c r="O21" s="906"/>
      <c r="P21" s="906"/>
      <c r="Q21" s="906"/>
      <c r="R21" s="906"/>
      <c r="S21" s="993"/>
      <c r="T21" s="906">
        <v>87903291</v>
      </c>
      <c r="U21" s="906">
        <v>207065725</v>
      </c>
      <c r="V21" s="906">
        <v>252192222</v>
      </c>
      <c r="W21" s="906">
        <v>257125107</v>
      </c>
      <c r="X21" s="993">
        <v>287357658</v>
      </c>
      <c r="Y21" s="993">
        <v>302125634</v>
      </c>
      <c r="Z21" s="906"/>
      <c r="AA21" s="906"/>
      <c r="AB21" s="906"/>
      <c r="AC21" s="906"/>
      <c r="AD21" s="906"/>
      <c r="AE21" s="906"/>
      <c r="AF21" s="750"/>
      <c r="AG21" s="733"/>
      <c r="AH21" s="733"/>
      <c r="AI21" s="733"/>
      <c r="AJ21" s="733"/>
      <c r="AK21" s="733"/>
      <c r="AL21" s="733"/>
      <c r="AM21" s="733"/>
      <c r="AN21" s="733"/>
      <c r="AO21" s="734"/>
      <c r="AP21" s="737"/>
      <c r="AQ21" s="729"/>
      <c r="AR21" s="723"/>
      <c r="AS21" s="723"/>
      <c r="AT21" s="723"/>
      <c r="AU21" s="723"/>
      <c r="AV21" s="723"/>
      <c r="AW21" s="723"/>
      <c r="AX21" s="726"/>
      <c r="AY21" s="722"/>
    </row>
    <row r="22" spans="1:51" ht="18" x14ac:dyDescent="0.25">
      <c r="A22" s="762"/>
      <c r="B22" s="748"/>
      <c r="C22" s="751" t="s">
        <v>308</v>
      </c>
      <c r="D22" s="976" t="s">
        <v>41</v>
      </c>
      <c r="E22" s="915">
        <v>8410</v>
      </c>
      <c r="F22" s="915">
        <v>8410</v>
      </c>
      <c r="G22" s="915">
        <v>8410</v>
      </c>
      <c r="H22" s="915">
        <v>8410</v>
      </c>
      <c r="I22" s="915">
        <v>8410</v>
      </c>
      <c r="J22" s="915">
        <v>8410</v>
      </c>
      <c r="K22" s="994">
        <v>8410</v>
      </c>
      <c r="L22" s="994">
        <v>8410</v>
      </c>
      <c r="M22" s="915"/>
      <c r="N22" s="915"/>
      <c r="O22" s="915"/>
      <c r="P22" s="915"/>
      <c r="Q22" s="915"/>
      <c r="R22" s="915"/>
      <c r="S22" s="994"/>
      <c r="T22" s="914">
        <v>193</v>
      </c>
      <c r="U22" s="900">
        <v>788</v>
      </c>
      <c r="V22" s="900">
        <v>1531</v>
      </c>
      <c r="W22" s="900">
        <v>2119</v>
      </c>
      <c r="X22" s="1004">
        <v>2740</v>
      </c>
      <c r="Y22" s="1004">
        <v>3364</v>
      </c>
      <c r="Z22" s="900"/>
      <c r="AA22" s="900"/>
      <c r="AB22" s="900"/>
      <c r="AC22" s="900"/>
      <c r="AD22" s="900"/>
      <c r="AE22" s="900"/>
      <c r="AF22" s="750"/>
      <c r="AG22" s="733" t="s">
        <v>309</v>
      </c>
      <c r="AH22" s="733" t="s">
        <v>229</v>
      </c>
      <c r="AI22" s="733" t="s">
        <v>229</v>
      </c>
      <c r="AJ22" s="733" t="s">
        <v>229</v>
      </c>
      <c r="AK22" s="733" t="s">
        <v>310</v>
      </c>
      <c r="AL22" s="733" t="s">
        <v>229</v>
      </c>
      <c r="AM22" s="733" t="s">
        <v>307</v>
      </c>
      <c r="AN22" s="735">
        <v>695547</v>
      </c>
      <c r="AO22" s="730">
        <v>928</v>
      </c>
      <c r="AP22" s="806">
        <v>1086</v>
      </c>
      <c r="AQ22" s="729" t="s">
        <v>293</v>
      </c>
      <c r="AR22" s="723" t="s">
        <v>294</v>
      </c>
      <c r="AS22" s="723" t="s">
        <v>294</v>
      </c>
      <c r="AT22" s="723" t="s">
        <v>295</v>
      </c>
      <c r="AU22" s="723" t="s">
        <v>295</v>
      </c>
      <c r="AV22" s="723" t="s">
        <v>296</v>
      </c>
      <c r="AW22" s="723" t="s">
        <v>296</v>
      </c>
      <c r="AX22" s="724" t="s">
        <v>526</v>
      </c>
      <c r="AY22" s="722"/>
    </row>
    <row r="23" spans="1:51" ht="18" x14ac:dyDescent="0.25">
      <c r="A23" s="762"/>
      <c r="B23" s="748"/>
      <c r="C23" s="751"/>
      <c r="D23" s="977" t="s">
        <v>3</v>
      </c>
      <c r="E23" s="954">
        <v>81062700</v>
      </c>
      <c r="F23" s="954">
        <v>81062700</v>
      </c>
      <c r="G23" s="954">
        <v>81062700</v>
      </c>
      <c r="H23" s="954">
        <v>81062700</v>
      </c>
      <c r="I23" s="954">
        <v>81062700</v>
      </c>
      <c r="J23" s="954">
        <v>81062700</v>
      </c>
      <c r="K23" s="991">
        <v>81062700</v>
      </c>
      <c r="L23" s="991">
        <v>81062700</v>
      </c>
      <c r="M23" s="954"/>
      <c r="N23" s="954"/>
      <c r="O23" s="954"/>
      <c r="P23" s="954"/>
      <c r="Q23" s="954"/>
      <c r="R23" s="954"/>
      <c r="S23" s="991"/>
      <c r="T23" s="913">
        <v>10350440</v>
      </c>
      <c r="U23" s="902">
        <v>33017147</v>
      </c>
      <c r="V23" s="902">
        <v>40888293</v>
      </c>
      <c r="W23" s="902">
        <v>40888293</v>
      </c>
      <c r="X23" s="1005">
        <v>46267934</v>
      </c>
      <c r="Y23" s="1005">
        <v>48126152</v>
      </c>
      <c r="Z23" s="902"/>
      <c r="AA23" s="902"/>
      <c r="AB23" s="902"/>
      <c r="AC23" s="902"/>
      <c r="AD23" s="902"/>
      <c r="AE23" s="902"/>
      <c r="AF23" s="750"/>
      <c r="AG23" s="733"/>
      <c r="AH23" s="733"/>
      <c r="AI23" s="733"/>
      <c r="AJ23" s="733"/>
      <c r="AK23" s="733"/>
      <c r="AL23" s="733"/>
      <c r="AM23" s="733"/>
      <c r="AN23" s="735"/>
      <c r="AO23" s="731"/>
      <c r="AP23" s="807"/>
      <c r="AQ23" s="729"/>
      <c r="AR23" s="723"/>
      <c r="AS23" s="723"/>
      <c r="AT23" s="723"/>
      <c r="AU23" s="723"/>
      <c r="AV23" s="723"/>
      <c r="AW23" s="723"/>
      <c r="AX23" s="725"/>
      <c r="AY23" s="722"/>
    </row>
    <row r="24" spans="1:51" ht="27" x14ac:dyDescent="0.25">
      <c r="A24" s="762"/>
      <c r="B24" s="748"/>
      <c r="C24" s="751"/>
      <c r="D24" s="978" t="s">
        <v>42</v>
      </c>
      <c r="E24" s="929">
        <v>0</v>
      </c>
      <c r="F24" s="929">
        <v>0</v>
      </c>
      <c r="G24" s="929">
        <v>0</v>
      </c>
      <c r="H24" s="929">
        <v>0</v>
      </c>
      <c r="I24" s="929">
        <v>0</v>
      </c>
      <c r="J24" s="929">
        <v>0</v>
      </c>
      <c r="K24" s="990">
        <v>0</v>
      </c>
      <c r="L24" s="990">
        <v>0</v>
      </c>
      <c r="M24" s="929"/>
      <c r="N24" s="929"/>
      <c r="O24" s="929"/>
      <c r="P24" s="929"/>
      <c r="Q24" s="929"/>
      <c r="R24" s="929"/>
      <c r="S24" s="990"/>
      <c r="T24" s="929">
        <v>0</v>
      </c>
      <c r="U24" s="904">
        <v>0</v>
      </c>
      <c r="V24" s="904">
        <v>0</v>
      </c>
      <c r="W24" s="904">
        <v>0</v>
      </c>
      <c r="X24" s="1006">
        <v>0</v>
      </c>
      <c r="Y24" s="1006">
        <v>0</v>
      </c>
      <c r="Z24" s="904"/>
      <c r="AA24" s="904"/>
      <c r="AB24" s="904"/>
      <c r="AC24" s="904"/>
      <c r="AD24" s="904"/>
      <c r="AE24" s="904"/>
      <c r="AF24" s="750"/>
      <c r="AG24" s="733"/>
      <c r="AH24" s="733"/>
      <c r="AI24" s="733"/>
      <c r="AJ24" s="733"/>
      <c r="AK24" s="733"/>
      <c r="AL24" s="733"/>
      <c r="AM24" s="733"/>
      <c r="AN24" s="735"/>
      <c r="AO24" s="731"/>
      <c r="AP24" s="807"/>
      <c r="AQ24" s="729"/>
      <c r="AR24" s="723"/>
      <c r="AS24" s="723"/>
      <c r="AT24" s="723"/>
      <c r="AU24" s="723"/>
      <c r="AV24" s="723"/>
      <c r="AW24" s="723"/>
      <c r="AX24" s="725"/>
      <c r="AY24" s="722"/>
    </row>
    <row r="25" spans="1:51" ht="27" x14ac:dyDescent="0.25">
      <c r="A25" s="762"/>
      <c r="B25" s="748"/>
      <c r="C25" s="751"/>
      <c r="D25" s="977" t="s">
        <v>4</v>
      </c>
      <c r="E25" s="954">
        <v>8599882</v>
      </c>
      <c r="F25" s="954">
        <v>8599882</v>
      </c>
      <c r="G25" s="954">
        <v>8599882</v>
      </c>
      <c r="H25" s="954">
        <v>8599882</v>
      </c>
      <c r="I25" s="954">
        <v>8599882</v>
      </c>
      <c r="J25" s="954">
        <v>8599882</v>
      </c>
      <c r="K25" s="991">
        <v>8599882</v>
      </c>
      <c r="L25" s="991">
        <v>8599882</v>
      </c>
      <c r="M25" s="954"/>
      <c r="N25" s="954"/>
      <c r="O25" s="954"/>
      <c r="P25" s="954"/>
      <c r="Q25" s="954"/>
      <c r="R25" s="954"/>
      <c r="S25" s="991"/>
      <c r="T25" s="914">
        <v>266165</v>
      </c>
      <c r="U25" s="902">
        <v>2812407</v>
      </c>
      <c r="V25" s="902">
        <v>4376220</v>
      </c>
      <c r="W25" s="902">
        <v>5536917</v>
      </c>
      <c r="X25" s="1005">
        <v>6479396</v>
      </c>
      <c r="Y25" s="1005">
        <v>6479396</v>
      </c>
      <c r="Z25" s="902"/>
      <c r="AA25" s="902"/>
      <c r="AB25" s="902"/>
      <c r="AC25" s="902"/>
      <c r="AD25" s="902"/>
      <c r="AE25" s="902"/>
      <c r="AF25" s="750"/>
      <c r="AG25" s="733"/>
      <c r="AH25" s="733"/>
      <c r="AI25" s="733"/>
      <c r="AJ25" s="733"/>
      <c r="AK25" s="733"/>
      <c r="AL25" s="733"/>
      <c r="AM25" s="733"/>
      <c r="AN25" s="735"/>
      <c r="AO25" s="731"/>
      <c r="AP25" s="807"/>
      <c r="AQ25" s="729"/>
      <c r="AR25" s="723"/>
      <c r="AS25" s="723"/>
      <c r="AT25" s="723"/>
      <c r="AU25" s="723"/>
      <c r="AV25" s="723"/>
      <c r="AW25" s="723"/>
      <c r="AX25" s="725"/>
      <c r="AY25" s="722"/>
    </row>
    <row r="26" spans="1:51" ht="27" x14ac:dyDescent="0.25">
      <c r="A26" s="762"/>
      <c r="B26" s="748"/>
      <c r="C26" s="751"/>
      <c r="D26" s="978" t="s">
        <v>43</v>
      </c>
      <c r="E26" s="912">
        <v>8410</v>
      </c>
      <c r="F26" s="912">
        <v>8410</v>
      </c>
      <c r="G26" s="912">
        <v>8410</v>
      </c>
      <c r="H26" s="912">
        <v>8410</v>
      </c>
      <c r="I26" s="912">
        <v>8410</v>
      </c>
      <c r="J26" s="912">
        <v>8410</v>
      </c>
      <c r="K26" s="995">
        <v>8410</v>
      </c>
      <c r="L26" s="995">
        <v>8410</v>
      </c>
      <c r="M26" s="912"/>
      <c r="N26" s="912"/>
      <c r="O26" s="912"/>
      <c r="P26" s="912"/>
      <c r="Q26" s="912"/>
      <c r="R26" s="912"/>
      <c r="S26" s="995"/>
      <c r="T26" s="912">
        <v>193</v>
      </c>
      <c r="U26" s="912">
        <v>788</v>
      </c>
      <c r="V26" s="912">
        <v>1531</v>
      </c>
      <c r="W26" s="912">
        <v>2119</v>
      </c>
      <c r="X26" s="995">
        <v>2740</v>
      </c>
      <c r="Y26" s="995">
        <v>3364</v>
      </c>
      <c r="Z26" s="912"/>
      <c r="AA26" s="912"/>
      <c r="AB26" s="912"/>
      <c r="AC26" s="912"/>
      <c r="AD26" s="912"/>
      <c r="AE26" s="912"/>
      <c r="AF26" s="750"/>
      <c r="AG26" s="733"/>
      <c r="AH26" s="733"/>
      <c r="AI26" s="733"/>
      <c r="AJ26" s="733"/>
      <c r="AK26" s="733"/>
      <c r="AL26" s="733"/>
      <c r="AM26" s="733"/>
      <c r="AN26" s="735"/>
      <c r="AO26" s="731"/>
      <c r="AP26" s="807"/>
      <c r="AQ26" s="729"/>
      <c r="AR26" s="723"/>
      <c r="AS26" s="723"/>
      <c r="AT26" s="723"/>
      <c r="AU26" s="723"/>
      <c r="AV26" s="723"/>
      <c r="AW26" s="723"/>
      <c r="AX26" s="725"/>
      <c r="AY26" s="722"/>
    </row>
    <row r="27" spans="1:51" ht="27.75" thickBot="1" x14ac:dyDescent="0.3">
      <c r="A27" s="762"/>
      <c r="B27" s="748"/>
      <c r="C27" s="751"/>
      <c r="D27" s="977" t="s">
        <v>45</v>
      </c>
      <c r="E27" s="906">
        <v>89662582</v>
      </c>
      <c r="F27" s="906">
        <v>89662582</v>
      </c>
      <c r="G27" s="906">
        <v>89662582</v>
      </c>
      <c r="H27" s="906">
        <v>89662582</v>
      </c>
      <c r="I27" s="906">
        <v>89662582</v>
      </c>
      <c r="J27" s="906">
        <v>89662582</v>
      </c>
      <c r="K27" s="993">
        <v>89662582</v>
      </c>
      <c r="L27" s="993">
        <v>89662582</v>
      </c>
      <c r="M27" s="906"/>
      <c r="N27" s="906"/>
      <c r="O27" s="906"/>
      <c r="P27" s="906"/>
      <c r="Q27" s="906"/>
      <c r="R27" s="906"/>
      <c r="S27" s="993"/>
      <c r="T27" s="906">
        <v>10616605</v>
      </c>
      <c r="U27" s="906">
        <v>35829554</v>
      </c>
      <c r="V27" s="906">
        <v>45264513</v>
      </c>
      <c r="W27" s="906">
        <v>46425210</v>
      </c>
      <c r="X27" s="993">
        <v>52747330</v>
      </c>
      <c r="Y27" s="993">
        <v>54605548</v>
      </c>
      <c r="Z27" s="906"/>
      <c r="AA27" s="906"/>
      <c r="AB27" s="906"/>
      <c r="AC27" s="906"/>
      <c r="AD27" s="906"/>
      <c r="AE27" s="906"/>
      <c r="AF27" s="750"/>
      <c r="AG27" s="733"/>
      <c r="AH27" s="733"/>
      <c r="AI27" s="733"/>
      <c r="AJ27" s="733"/>
      <c r="AK27" s="733"/>
      <c r="AL27" s="733"/>
      <c r="AM27" s="733"/>
      <c r="AN27" s="735"/>
      <c r="AO27" s="732"/>
      <c r="AP27" s="736"/>
      <c r="AQ27" s="729"/>
      <c r="AR27" s="723"/>
      <c r="AS27" s="723"/>
      <c r="AT27" s="723"/>
      <c r="AU27" s="723"/>
      <c r="AV27" s="723"/>
      <c r="AW27" s="723"/>
      <c r="AX27" s="726"/>
      <c r="AY27" s="722"/>
    </row>
    <row r="28" spans="1:51" ht="18" x14ac:dyDescent="0.25">
      <c r="A28" s="762"/>
      <c r="B28" s="748"/>
      <c r="C28" s="751" t="s">
        <v>311</v>
      </c>
      <c r="D28" s="976" t="s">
        <v>41</v>
      </c>
      <c r="E28" s="915">
        <v>9029</v>
      </c>
      <c r="F28" s="915">
        <v>9029</v>
      </c>
      <c r="G28" s="915">
        <v>9029</v>
      </c>
      <c r="H28" s="915">
        <v>9029</v>
      </c>
      <c r="I28" s="915">
        <v>9029</v>
      </c>
      <c r="J28" s="915">
        <v>9029</v>
      </c>
      <c r="K28" s="994">
        <v>9029</v>
      </c>
      <c r="L28" s="994">
        <v>9029</v>
      </c>
      <c r="M28" s="915"/>
      <c r="N28" s="915"/>
      <c r="O28" s="915"/>
      <c r="P28" s="915"/>
      <c r="Q28" s="915"/>
      <c r="R28" s="915"/>
      <c r="S28" s="994"/>
      <c r="T28" s="914">
        <v>326</v>
      </c>
      <c r="U28" s="900">
        <v>965</v>
      </c>
      <c r="V28" s="900">
        <v>1701</v>
      </c>
      <c r="W28" s="900">
        <v>2309</v>
      </c>
      <c r="X28" s="1004">
        <v>2984</v>
      </c>
      <c r="Y28" s="1004">
        <v>3693</v>
      </c>
      <c r="Z28" s="900"/>
      <c r="AA28" s="900"/>
      <c r="AB28" s="900"/>
      <c r="AC28" s="900"/>
      <c r="AD28" s="900"/>
      <c r="AE28" s="900"/>
      <c r="AF28" s="750"/>
      <c r="AG28" s="733" t="s">
        <v>312</v>
      </c>
      <c r="AH28" s="733" t="s">
        <v>229</v>
      </c>
      <c r="AI28" s="733" t="s">
        <v>229</v>
      </c>
      <c r="AJ28" s="733" t="s">
        <v>229</v>
      </c>
      <c r="AK28" s="733" t="s">
        <v>313</v>
      </c>
      <c r="AL28" s="733" t="s">
        <v>229</v>
      </c>
      <c r="AM28" s="733" t="s">
        <v>307</v>
      </c>
      <c r="AN28" s="733">
        <v>2414729</v>
      </c>
      <c r="AO28" s="734">
        <v>901</v>
      </c>
      <c r="AP28" s="734">
        <v>1199</v>
      </c>
      <c r="AQ28" s="729" t="s">
        <v>293</v>
      </c>
      <c r="AR28" s="723" t="s">
        <v>294</v>
      </c>
      <c r="AS28" s="723" t="s">
        <v>294</v>
      </c>
      <c r="AT28" s="723" t="s">
        <v>295</v>
      </c>
      <c r="AU28" s="723" t="s">
        <v>295</v>
      </c>
      <c r="AV28" s="723" t="s">
        <v>296</v>
      </c>
      <c r="AW28" s="723" t="s">
        <v>296</v>
      </c>
      <c r="AX28" s="724" t="s">
        <v>527</v>
      </c>
      <c r="AY28" s="722"/>
    </row>
    <row r="29" spans="1:51" ht="18" x14ac:dyDescent="0.25">
      <c r="A29" s="762"/>
      <c r="B29" s="748"/>
      <c r="C29" s="751"/>
      <c r="D29" s="977" t="s">
        <v>3</v>
      </c>
      <c r="E29" s="954">
        <v>87029147</v>
      </c>
      <c r="F29" s="954">
        <v>87029147</v>
      </c>
      <c r="G29" s="954">
        <v>87029147</v>
      </c>
      <c r="H29" s="954">
        <v>87029147</v>
      </c>
      <c r="I29" s="954">
        <v>87029147</v>
      </c>
      <c r="J29" s="954">
        <v>87029147</v>
      </c>
      <c r="K29" s="991">
        <v>87029147</v>
      </c>
      <c r="L29" s="991">
        <v>87029147</v>
      </c>
      <c r="M29" s="954"/>
      <c r="N29" s="954"/>
      <c r="O29" s="954"/>
      <c r="P29" s="954"/>
      <c r="Q29" s="954"/>
      <c r="R29" s="954"/>
      <c r="S29" s="991"/>
      <c r="T29" s="913">
        <v>17483127</v>
      </c>
      <c r="U29" s="902">
        <v>40433436</v>
      </c>
      <c r="V29" s="902">
        <v>45428469</v>
      </c>
      <c r="W29" s="902">
        <v>45428469</v>
      </c>
      <c r="X29" s="1005">
        <v>50388144</v>
      </c>
      <c r="Y29" s="1005">
        <v>52832901</v>
      </c>
      <c r="Z29" s="902"/>
      <c r="AA29" s="902"/>
      <c r="AB29" s="902"/>
      <c r="AC29" s="902"/>
      <c r="AD29" s="902"/>
      <c r="AE29" s="902"/>
      <c r="AF29" s="750"/>
      <c r="AG29" s="733"/>
      <c r="AH29" s="733"/>
      <c r="AI29" s="733"/>
      <c r="AJ29" s="733"/>
      <c r="AK29" s="733"/>
      <c r="AL29" s="733"/>
      <c r="AM29" s="733"/>
      <c r="AN29" s="733"/>
      <c r="AO29" s="734"/>
      <c r="AP29" s="734"/>
      <c r="AQ29" s="729"/>
      <c r="AR29" s="723"/>
      <c r="AS29" s="723"/>
      <c r="AT29" s="723"/>
      <c r="AU29" s="723"/>
      <c r="AV29" s="723"/>
      <c r="AW29" s="723"/>
      <c r="AX29" s="725"/>
      <c r="AY29" s="722"/>
    </row>
    <row r="30" spans="1:51" ht="27" x14ac:dyDescent="0.25">
      <c r="A30" s="762"/>
      <c r="B30" s="748"/>
      <c r="C30" s="751"/>
      <c r="D30" s="978" t="s">
        <v>42</v>
      </c>
      <c r="E30" s="929">
        <v>0</v>
      </c>
      <c r="F30" s="929">
        <v>0</v>
      </c>
      <c r="G30" s="929">
        <v>0</v>
      </c>
      <c r="H30" s="929">
        <v>0</v>
      </c>
      <c r="I30" s="929">
        <v>0</v>
      </c>
      <c r="J30" s="929">
        <v>0</v>
      </c>
      <c r="K30" s="990">
        <v>0</v>
      </c>
      <c r="L30" s="990">
        <v>0</v>
      </c>
      <c r="M30" s="929"/>
      <c r="N30" s="929"/>
      <c r="O30" s="929"/>
      <c r="P30" s="929"/>
      <c r="Q30" s="929"/>
      <c r="R30" s="929"/>
      <c r="S30" s="990"/>
      <c r="T30" s="929">
        <v>0</v>
      </c>
      <c r="U30" s="904">
        <v>0</v>
      </c>
      <c r="V30" s="904">
        <v>0</v>
      </c>
      <c r="W30" s="904">
        <v>0</v>
      </c>
      <c r="X30" s="1006">
        <v>0</v>
      </c>
      <c r="Y30" s="1006">
        <v>0</v>
      </c>
      <c r="Z30" s="904"/>
      <c r="AA30" s="904"/>
      <c r="AB30" s="904"/>
      <c r="AC30" s="904"/>
      <c r="AD30" s="904"/>
      <c r="AE30" s="904"/>
      <c r="AF30" s="750"/>
      <c r="AG30" s="733"/>
      <c r="AH30" s="733"/>
      <c r="AI30" s="733"/>
      <c r="AJ30" s="733"/>
      <c r="AK30" s="733"/>
      <c r="AL30" s="733"/>
      <c r="AM30" s="733"/>
      <c r="AN30" s="733"/>
      <c r="AO30" s="734"/>
      <c r="AP30" s="734"/>
      <c r="AQ30" s="729"/>
      <c r="AR30" s="723"/>
      <c r="AS30" s="723"/>
      <c r="AT30" s="723"/>
      <c r="AU30" s="723"/>
      <c r="AV30" s="723"/>
      <c r="AW30" s="723"/>
      <c r="AX30" s="725"/>
      <c r="AY30" s="722"/>
    </row>
    <row r="31" spans="1:51" ht="27" x14ac:dyDescent="0.25">
      <c r="A31" s="762"/>
      <c r="B31" s="748"/>
      <c r="C31" s="751"/>
      <c r="D31" s="977" t="s">
        <v>4</v>
      </c>
      <c r="E31" s="954">
        <v>9232857</v>
      </c>
      <c r="F31" s="954">
        <v>9232857</v>
      </c>
      <c r="G31" s="954">
        <v>9232857</v>
      </c>
      <c r="H31" s="954">
        <v>9232857</v>
      </c>
      <c r="I31" s="954">
        <v>9232857</v>
      </c>
      <c r="J31" s="954">
        <v>9232857</v>
      </c>
      <c r="K31" s="991">
        <v>9232857</v>
      </c>
      <c r="L31" s="991">
        <v>9232857</v>
      </c>
      <c r="M31" s="954"/>
      <c r="N31" s="954"/>
      <c r="O31" s="954"/>
      <c r="P31" s="954"/>
      <c r="Q31" s="954"/>
      <c r="R31" s="954"/>
      <c r="S31" s="991"/>
      <c r="T31" s="914">
        <v>449584</v>
      </c>
      <c r="U31" s="902">
        <v>3444128</v>
      </c>
      <c r="V31" s="902">
        <v>4862149</v>
      </c>
      <c r="W31" s="902">
        <v>6033385</v>
      </c>
      <c r="X31" s="1005">
        <v>7056393</v>
      </c>
      <c r="Y31" s="1005">
        <v>7056393</v>
      </c>
      <c r="Z31" s="902"/>
      <c r="AA31" s="902"/>
      <c r="AB31" s="902"/>
      <c r="AC31" s="902"/>
      <c r="AD31" s="902"/>
      <c r="AE31" s="902"/>
      <c r="AF31" s="750"/>
      <c r="AG31" s="733"/>
      <c r="AH31" s="733"/>
      <c r="AI31" s="733"/>
      <c r="AJ31" s="733"/>
      <c r="AK31" s="733"/>
      <c r="AL31" s="733"/>
      <c r="AM31" s="733"/>
      <c r="AN31" s="733"/>
      <c r="AO31" s="734"/>
      <c r="AP31" s="734"/>
      <c r="AQ31" s="729"/>
      <c r="AR31" s="723"/>
      <c r="AS31" s="723"/>
      <c r="AT31" s="723"/>
      <c r="AU31" s="723"/>
      <c r="AV31" s="723"/>
      <c r="AW31" s="723"/>
      <c r="AX31" s="725"/>
      <c r="AY31" s="722"/>
    </row>
    <row r="32" spans="1:51" ht="27" x14ac:dyDescent="0.25">
      <c r="A32" s="762"/>
      <c r="B32" s="748"/>
      <c r="C32" s="751"/>
      <c r="D32" s="978" t="s">
        <v>43</v>
      </c>
      <c r="E32" s="912">
        <v>9029</v>
      </c>
      <c r="F32" s="912">
        <v>9029</v>
      </c>
      <c r="G32" s="912">
        <v>9029</v>
      </c>
      <c r="H32" s="912">
        <v>9029</v>
      </c>
      <c r="I32" s="912">
        <v>9029</v>
      </c>
      <c r="J32" s="912">
        <v>9029</v>
      </c>
      <c r="K32" s="995">
        <v>9029</v>
      </c>
      <c r="L32" s="995">
        <v>9029</v>
      </c>
      <c r="M32" s="912"/>
      <c r="N32" s="912"/>
      <c r="O32" s="912"/>
      <c r="P32" s="912"/>
      <c r="Q32" s="912"/>
      <c r="R32" s="912"/>
      <c r="S32" s="995"/>
      <c r="T32" s="912">
        <v>326</v>
      </c>
      <c r="U32" s="912">
        <v>965</v>
      </c>
      <c r="V32" s="912">
        <v>1701</v>
      </c>
      <c r="W32" s="912">
        <v>2309</v>
      </c>
      <c r="X32" s="995">
        <v>2984</v>
      </c>
      <c r="Y32" s="995">
        <v>3693</v>
      </c>
      <c r="Z32" s="912"/>
      <c r="AA32" s="912"/>
      <c r="AB32" s="912"/>
      <c r="AC32" s="912"/>
      <c r="AD32" s="912"/>
      <c r="AE32" s="912"/>
      <c r="AF32" s="750"/>
      <c r="AG32" s="733"/>
      <c r="AH32" s="733"/>
      <c r="AI32" s="733"/>
      <c r="AJ32" s="733"/>
      <c r="AK32" s="733"/>
      <c r="AL32" s="733"/>
      <c r="AM32" s="733"/>
      <c r="AN32" s="733"/>
      <c r="AO32" s="734"/>
      <c r="AP32" s="734"/>
      <c r="AQ32" s="729"/>
      <c r="AR32" s="723"/>
      <c r="AS32" s="723"/>
      <c r="AT32" s="723"/>
      <c r="AU32" s="723"/>
      <c r="AV32" s="723"/>
      <c r="AW32" s="723"/>
      <c r="AX32" s="725"/>
      <c r="AY32" s="722"/>
    </row>
    <row r="33" spans="1:51" ht="27.75" thickBot="1" x14ac:dyDescent="0.3">
      <c r="A33" s="762"/>
      <c r="B33" s="748"/>
      <c r="C33" s="751"/>
      <c r="D33" s="977" t="s">
        <v>45</v>
      </c>
      <c r="E33" s="906">
        <v>96262004</v>
      </c>
      <c r="F33" s="906">
        <v>96262004</v>
      </c>
      <c r="G33" s="906">
        <v>96262004</v>
      </c>
      <c r="H33" s="906">
        <v>96262004</v>
      </c>
      <c r="I33" s="906">
        <v>96262004</v>
      </c>
      <c r="J33" s="906">
        <v>96262004</v>
      </c>
      <c r="K33" s="993">
        <v>96262004</v>
      </c>
      <c r="L33" s="993">
        <v>96262004</v>
      </c>
      <c r="M33" s="906"/>
      <c r="N33" s="906"/>
      <c r="O33" s="906"/>
      <c r="P33" s="906"/>
      <c r="Q33" s="906"/>
      <c r="R33" s="906"/>
      <c r="S33" s="993"/>
      <c r="T33" s="906">
        <v>17932711</v>
      </c>
      <c r="U33" s="906">
        <v>43877564</v>
      </c>
      <c r="V33" s="906">
        <v>50290618</v>
      </c>
      <c r="W33" s="906">
        <v>51461854</v>
      </c>
      <c r="X33" s="993">
        <v>57444537</v>
      </c>
      <c r="Y33" s="993">
        <v>59889294</v>
      </c>
      <c r="Z33" s="906"/>
      <c r="AA33" s="906"/>
      <c r="AB33" s="906"/>
      <c r="AC33" s="906"/>
      <c r="AD33" s="906"/>
      <c r="AE33" s="906"/>
      <c r="AF33" s="750"/>
      <c r="AG33" s="733"/>
      <c r="AH33" s="733"/>
      <c r="AI33" s="733"/>
      <c r="AJ33" s="733"/>
      <c r="AK33" s="733"/>
      <c r="AL33" s="733"/>
      <c r="AM33" s="733"/>
      <c r="AN33" s="733"/>
      <c r="AO33" s="734"/>
      <c r="AP33" s="734"/>
      <c r="AQ33" s="729"/>
      <c r="AR33" s="723"/>
      <c r="AS33" s="723"/>
      <c r="AT33" s="723"/>
      <c r="AU33" s="723"/>
      <c r="AV33" s="723"/>
      <c r="AW33" s="723"/>
      <c r="AX33" s="726"/>
      <c r="AY33" s="722"/>
    </row>
    <row r="34" spans="1:51" ht="18" x14ac:dyDescent="0.25">
      <c r="A34" s="762"/>
      <c r="B34" s="748"/>
      <c r="C34" s="751" t="s">
        <v>314</v>
      </c>
      <c r="D34" s="976" t="s">
        <v>41</v>
      </c>
      <c r="E34" s="915">
        <v>6678</v>
      </c>
      <c r="F34" s="915">
        <v>6678</v>
      </c>
      <c r="G34" s="915">
        <v>6678</v>
      </c>
      <c r="H34" s="915">
        <v>6678</v>
      </c>
      <c r="I34" s="915">
        <v>6678</v>
      </c>
      <c r="J34" s="915">
        <v>6678</v>
      </c>
      <c r="K34" s="994">
        <v>6678</v>
      </c>
      <c r="L34" s="994">
        <v>6678</v>
      </c>
      <c r="M34" s="915"/>
      <c r="N34" s="915"/>
      <c r="O34" s="915"/>
      <c r="P34" s="915"/>
      <c r="Q34" s="915"/>
      <c r="R34" s="915"/>
      <c r="S34" s="994"/>
      <c r="T34" s="914">
        <v>70</v>
      </c>
      <c r="U34" s="900">
        <v>280</v>
      </c>
      <c r="V34" s="900">
        <v>539</v>
      </c>
      <c r="W34" s="900">
        <v>735</v>
      </c>
      <c r="X34" s="1004">
        <v>1044</v>
      </c>
      <c r="Y34" s="1004">
        <v>1372</v>
      </c>
      <c r="Z34" s="900"/>
      <c r="AA34" s="900"/>
      <c r="AB34" s="900"/>
      <c r="AC34" s="900"/>
      <c r="AD34" s="900"/>
      <c r="AE34" s="900"/>
      <c r="AF34" s="750"/>
      <c r="AG34" s="733" t="s">
        <v>315</v>
      </c>
      <c r="AH34" s="733" t="s">
        <v>229</v>
      </c>
      <c r="AI34" s="733" t="s">
        <v>229</v>
      </c>
      <c r="AJ34" s="733" t="s">
        <v>229</v>
      </c>
      <c r="AK34" s="733" t="s">
        <v>316</v>
      </c>
      <c r="AL34" s="733" t="s">
        <v>229</v>
      </c>
      <c r="AM34" s="733" t="s">
        <v>307</v>
      </c>
      <c r="AN34" s="735">
        <v>1376139</v>
      </c>
      <c r="AO34" s="732">
        <v>419</v>
      </c>
      <c r="AP34" s="736">
        <v>390</v>
      </c>
      <c r="AQ34" s="729" t="s">
        <v>293</v>
      </c>
      <c r="AR34" s="723" t="s">
        <v>294</v>
      </c>
      <c r="AS34" s="723" t="s">
        <v>294</v>
      </c>
      <c r="AT34" s="723" t="s">
        <v>295</v>
      </c>
      <c r="AU34" s="723" t="s">
        <v>295</v>
      </c>
      <c r="AV34" s="723" t="s">
        <v>296</v>
      </c>
      <c r="AW34" s="723" t="s">
        <v>296</v>
      </c>
      <c r="AX34" s="725" t="s">
        <v>528</v>
      </c>
      <c r="AY34" s="722"/>
    </row>
    <row r="35" spans="1:51" ht="18" x14ac:dyDescent="0.25">
      <c r="A35" s="762"/>
      <c r="B35" s="748"/>
      <c r="C35" s="751"/>
      <c r="D35" s="977" t="s">
        <v>3</v>
      </c>
      <c r="E35" s="954">
        <v>64368218</v>
      </c>
      <c r="F35" s="954">
        <v>64368218</v>
      </c>
      <c r="G35" s="954">
        <v>64368218</v>
      </c>
      <c r="H35" s="954">
        <v>64368218</v>
      </c>
      <c r="I35" s="954">
        <v>64368218</v>
      </c>
      <c r="J35" s="954">
        <v>64368218</v>
      </c>
      <c r="K35" s="991">
        <v>64368218</v>
      </c>
      <c r="L35" s="991">
        <v>64368218</v>
      </c>
      <c r="M35" s="954"/>
      <c r="N35" s="954"/>
      <c r="O35" s="954"/>
      <c r="P35" s="954"/>
      <c r="Q35" s="954"/>
      <c r="R35" s="954"/>
      <c r="S35" s="991"/>
      <c r="T35" s="913">
        <v>3754046</v>
      </c>
      <c r="U35" s="902">
        <v>11731981</v>
      </c>
      <c r="V35" s="902">
        <v>14395029</v>
      </c>
      <c r="W35" s="902">
        <v>14395029</v>
      </c>
      <c r="X35" s="1005">
        <v>17629096</v>
      </c>
      <c r="Y35" s="1005">
        <v>19628145</v>
      </c>
      <c r="Z35" s="902"/>
      <c r="AA35" s="902"/>
      <c r="AB35" s="902"/>
      <c r="AC35" s="902"/>
      <c r="AD35" s="902"/>
      <c r="AE35" s="902"/>
      <c r="AF35" s="750"/>
      <c r="AG35" s="733"/>
      <c r="AH35" s="733"/>
      <c r="AI35" s="733"/>
      <c r="AJ35" s="733"/>
      <c r="AK35" s="733"/>
      <c r="AL35" s="733"/>
      <c r="AM35" s="733"/>
      <c r="AN35" s="735"/>
      <c r="AO35" s="734"/>
      <c r="AP35" s="737"/>
      <c r="AQ35" s="729"/>
      <c r="AR35" s="723"/>
      <c r="AS35" s="723"/>
      <c r="AT35" s="723"/>
      <c r="AU35" s="723"/>
      <c r="AV35" s="723"/>
      <c r="AW35" s="723"/>
      <c r="AX35" s="725"/>
      <c r="AY35" s="722"/>
    </row>
    <row r="36" spans="1:51" ht="27" x14ac:dyDescent="0.25">
      <c r="A36" s="762"/>
      <c r="B36" s="748"/>
      <c r="C36" s="751"/>
      <c r="D36" s="978" t="s">
        <v>42</v>
      </c>
      <c r="E36" s="929">
        <v>0</v>
      </c>
      <c r="F36" s="929">
        <v>0</v>
      </c>
      <c r="G36" s="929">
        <v>0</v>
      </c>
      <c r="H36" s="929">
        <v>0</v>
      </c>
      <c r="I36" s="929">
        <v>0</v>
      </c>
      <c r="J36" s="929">
        <v>0</v>
      </c>
      <c r="K36" s="990">
        <v>0</v>
      </c>
      <c r="L36" s="990">
        <v>0</v>
      </c>
      <c r="M36" s="929"/>
      <c r="N36" s="929"/>
      <c r="O36" s="929"/>
      <c r="P36" s="929"/>
      <c r="Q36" s="929"/>
      <c r="R36" s="929"/>
      <c r="S36" s="990"/>
      <c r="T36" s="929">
        <v>0</v>
      </c>
      <c r="U36" s="904">
        <v>0</v>
      </c>
      <c r="V36" s="904">
        <v>0</v>
      </c>
      <c r="W36" s="904">
        <v>0</v>
      </c>
      <c r="X36" s="1006">
        <v>0</v>
      </c>
      <c r="Y36" s="1006">
        <v>0</v>
      </c>
      <c r="Z36" s="904"/>
      <c r="AA36" s="904"/>
      <c r="AB36" s="904"/>
      <c r="AC36" s="904"/>
      <c r="AD36" s="904"/>
      <c r="AE36" s="904"/>
      <c r="AF36" s="750"/>
      <c r="AG36" s="733"/>
      <c r="AH36" s="733"/>
      <c r="AI36" s="733"/>
      <c r="AJ36" s="733"/>
      <c r="AK36" s="733"/>
      <c r="AL36" s="733"/>
      <c r="AM36" s="733"/>
      <c r="AN36" s="735"/>
      <c r="AO36" s="734"/>
      <c r="AP36" s="737"/>
      <c r="AQ36" s="729"/>
      <c r="AR36" s="723"/>
      <c r="AS36" s="723"/>
      <c r="AT36" s="723"/>
      <c r="AU36" s="723"/>
      <c r="AV36" s="723"/>
      <c r="AW36" s="723"/>
      <c r="AX36" s="725"/>
      <c r="AY36" s="722"/>
    </row>
    <row r="37" spans="1:51" ht="27" x14ac:dyDescent="0.25">
      <c r="A37" s="762"/>
      <c r="B37" s="748"/>
      <c r="C37" s="751"/>
      <c r="D37" s="977" t="s">
        <v>4</v>
      </c>
      <c r="E37" s="954">
        <v>6828776</v>
      </c>
      <c r="F37" s="954">
        <v>6828776</v>
      </c>
      <c r="G37" s="954">
        <v>6828776</v>
      </c>
      <c r="H37" s="954">
        <v>6828776</v>
      </c>
      <c r="I37" s="954">
        <v>6828776</v>
      </c>
      <c r="J37" s="954">
        <v>6828776</v>
      </c>
      <c r="K37" s="991">
        <v>6828776</v>
      </c>
      <c r="L37" s="991">
        <v>6828776</v>
      </c>
      <c r="M37" s="954"/>
      <c r="N37" s="954"/>
      <c r="O37" s="954"/>
      <c r="P37" s="954"/>
      <c r="Q37" s="954"/>
      <c r="R37" s="954"/>
      <c r="S37" s="991"/>
      <c r="T37" s="914">
        <v>96537</v>
      </c>
      <c r="U37" s="902">
        <v>999333</v>
      </c>
      <c r="V37" s="902">
        <v>1540681</v>
      </c>
      <c r="W37" s="902">
        <v>1920545</v>
      </c>
      <c r="X37" s="1005">
        <v>4538150</v>
      </c>
      <c r="Y37" s="1005">
        <v>4538150</v>
      </c>
      <c r="Z37" s="902"/>
      <c r="AA37" s="902"/>
      <c r="AB37" s="902"/>
      <c r="AC37" s="902"/>
      <c r="AD37" s="902"/>
      <c r="AE37" s="902"/>
      <c r="AF37" s="750"/>
      <c r="AG37" s="733"/>
      <c r="AH37" s="733"/>
      <c r="AI37" s="733"/>
      <c r="AJ37" s="733"/>
      <c r="AK37" s="733"/>
      <c r="AL37" s="733"/>
      <c r="AM37" s="733"/>
      <c r="AN37" s="735"/>
      <c r="AO37" s="734"/>
      <c r="AP37" s="737"/>
      <c r="AQ37" s="729"/>
      <c r="AR37" s="723"/>
      <c r="AS37" s="723"/>
      <c r="AT37" s="723"/>
      <c r="AU37" s="723"/>
      <c r="AV37" s="723"/>
      <c r="AW37" s="723"/>
      <c r="AX37" s="725"/>
      <c r="AY37" s="722"/>
    </row>
    <row r="38" spans="1:51" ht="27" x14ac:dyDescent="0.25">
      <c r="A38" s="762"/>
      <c r="B38" s="748"/>
      <c r="C38" s="751"/>
      <c r="D38" s="978" t="s">
        <v>43</v>
      </c>
      <c r="E38" s="912">
        <v>6678</v>
      </c>
      <c r="F38" s="912">
        <v>6678</v>
      </c>
      <c r="G38" s="912">
        <v>6678</v>
      </c>
      <c r="H38" s="912">
        <v>6678</v>
      </c>
      <c r="I38" s="912">
        <v>6678</v>
      </c>
      <c r="J38" s="912">
        <v>6678</v>
      </c>
      <c r="K38" s="995">
        <v>6678</v>
      </c>
      <c r="L38" s="995">
        <v>6678</v>
      </c>
      <c r="M38" s="912"/>
      <c r="N38" s="912"/>
      <c r="O38" s="912"/>
      <c r="P38" s="912"/>
      <c r="Q38" s="912"/>
      <c r="R38" s="912"/>
      <c r="S38" s="995"/>
      <c r="T38" s="912">
        <v>70</v>
      </c>
      <c r="U38" s="912">
        <v>280</v>
      </c>
      <c r="V38" s="912">
        <v>539</v>
      </c>
      <c r="W38" s="912">
        <v>735</v>
      </c>
      <c r="X38" s="995">
        <v>1044</v>
      </c>
      <c r="Y38" s="995">
        <v>1372</v>
      </c>
      <c r="Z38" s="912"/>
      <c r="AA38" s="912"/>
      <c r="AB38" s="912"/>
      <c r="AC38" s="912"/>
      <c r="AD38" s="912"/>
      <c r="AE38" s="912"/>
      <c r="AF38" s="750"/>
      <c r="AG38" s="733"/>
      <c r="AH38" s="733"/>
      <c r="AI38" s="733"/>
      <c r="AJ38" s="733"/>
      <c r="AK38" s="733"/>
      <c r="AL38" s="733"/>
      <c r="AM38" s="733"/>
      <c r="AN38" s="735"/>
      <c r="AO38" s="734"/>
      <c r="AP38" s="737"/>
      <c r="AQ38" s="729"/>
      <c r="AR38" s="723"/>
      <c r="AS38" s="723"/>
      <c r="AT38" s="723"/>
      <c r="AU38" s="723"/>
      <c r="AV38" s="723"/>
      <c r="AW38" s="723"/>
      <c r="AX38" s="725"/>
      <c r="AY38" s="722"/>
    </row>
    <row r="39" spans="1:51" ht="27.75" thickBot="1" x14ac:dyDescent="0.3">
      <c r="A39" s="762"/>
      <c r="B39" s="748"/>
      <c r="C39" s="751"/>
      <c r="D39" s="977" t="s">
        <v>45</v>
      </c>
      <c r="E39" s="906">
        <v>71196994</v>
      </c>
      <c r="F39" s="906">
        <v>71196994</v>
      </c>
      <c r="G39" s="906">
        <v>71196994</v>
      </c>
      <c r="H39" s="906">
        <v>71196994</v>
      </c>
      <c r="I39" s="906">
        <v>71196994</v>
      </c>
      <c r="J39" s="906">
        <v>71196994</v>
      </c>
      <c r="K39" s="993">
        <v>71196994</v>
      </c>
      <c r="L39" s="993">
        <v>71196994</v>
      </c>
      <c r="M39" s="906"/>
      <c r="N39" s="906"/>
      <c r="O39" s="906"/>
      <c r="P39" s="906"/>
      <c r="Q39" s="906"/>
      <c r="R39" s="906"/>
      <c r="S39" s="993"/>
      <c r="T39" s="906">
        <v>3850583</v>
      </c>
      <c r="U39" s="906">
        <v>12731314</v>
      </c>
      <c r="V39" s="906">
        <v>15935710</v>
      </c>
      <c r="W39" s="906">
        <v>16315574</v>
      </c>
      <c r="X39" s="993">
        <v>22167246</v>
      </c>
      <c r="Y39" s="993">
        <v>24166295</v>
      </c>
      <c r="Z39" s="906"/>
      <c r="AA39" s="906"/>
      <c r="AB39" s="906"/>
      <c r="AC39" s="906"/>
      <c r="AD39" s="906"/>
      <c r="AE39" s="906"/>
      <c r="AF39" s="750"/>
      <c r="AG39" s="733"/>
      <c r="AH39" s="733"/>
      <c r="AI39" s="733"/>
      <c r="AJ39" s="733"/>
      <c r="AK39" s="733"/>
      <c r="AL39" s="733"/>
      <c r="AM39" s="733"/>
      <c r="AN39" s="808"/>
      <c r="AO39" s="734"/>
      <c r="AP39" s="737"/>
      <c r="AQ39" s="729"/>
      <c r="AR39" s="723"/>
      <c r="AS39" s="723"/>
      <c r="AT39" s="723"/>
      <c r="AU39" s="723"/>
      <c r="AV39" s="723"/>
      <c r="AW39" s="723"/>
      <c r="AX39" s="726"/>
      <c r="AY39" s="722"/>
    </row>
    <row r="40" spans="1:51" ht="18" x14ac:dyDescent="0.25">
      <c r="A40" s="762"/>
      <c r="B40" s="748"/>
      <c r="C40" s="751" t="s">
        <v>317</v>
      </c>
      <c r="D40" s="976" t="s">
        <v>41</v>
      </c>
      <c r="E40" s="915">
        <v>115271</v>
      </c>
      <c r="F40" s="915">
        <v>115271</v>
      </c>
      <c r="G40" s="915">
        <v>115271</v>
      </c>
      <c r="H40" s="915">
        <v>115271</v>
      </c>
      <c r="I40" s="915">
        <v>115271</v>
      </c>
      <c r="J40" s="915">
        <v>115271</v>
      </c>
      <c r="K40" s="994">
        <v>115271</v>
      </c>
      <c r="L40" s="994">
        <v>115271</v>
      </c>
      <c r="M40" s="915"/>
      <c r="N40" s="915"/>
      <c r="O40" s="915"/>
      <c r="P40" s="915"/>
      <c r="Q40" s="915"/>
      <c r="R40" s="915"/>
      <c r="S40" s="994"/>
      <c r="T40" s="914">
        <v>8886</v>
      </c>
      <c r="U40" s="900">
        <v>18842</v>
      </c>
      <c r="V40" s="900">
        <v>29686</v>
      </c>
      <c r="W40" s="900">
        <v>38241</v>
      </c>
      <c r="X40" s="1004">
        <v>48012</v>
      </c>
      <c r="Y40" s="1004">
        <v>56479</v>
      </c>
      <c r="Z40" s="900"/>
      <c r="AA40" s="900"/>
      <c r="AB40" s="900"/>
      <c r="AC40" s="900"/>
      <c r="AD40" s="900"/>
      <c r="AE40" s="900"/>
      <c r="AF40" s="750"/>
      <c r="AG40" s="750" t="s">
        <v>318</v>
      </c>
      <c r="AH40" s="733" t="s">
        <v>229</v>
      </c>
      <c r="AI40" s="733" t="s">
        <v>229</v>
      </c>
      <c r="AJ40" s="733" t="s">
        <v>229</v>
      </c>
      <c r="AK40" s="723" t="s">
        <v>291</v>
      </c>
      <c r="AL40" s="733" t="s">
        <v>229</v>
      </c>
      <c r="AM40" s="733" t="s">
        <v>229</v>
      </c>
      <c r="AN40" s="725">
        <v>7901653</v>
      </c>
      <c r="AO40" s="738" t="s">
        <v>452</v>
      </c>
      <c r="AP40" s="738" t="s">
        <v>452</v>
      </c>
      <c r="AQ40" s="729" t="s">
        <v>293</v>
      </c>
      <c r="AR40" s="723" t="s">
        <v>294</v>
      </c>
      <c r="AS40" s="723" t="s">
        <v>294</v>
      </c>
      <c r="AT40" s="723" t="s">
        <v>295</v>
      </c>
      <c r="AU40" s="723" t="s">
        <v>295</v>
      </c>
      <c r="AV40" s="723" t="s">
        <v>296</v>
      </c>
      <c r="AW40" s="723" t="s">
        <v>296</v>
      </c>
      <c r="AX40" s="726" t="s">
        <v>529</v>
      </c>
      <c r="AY40" s="722"/>
    </row>
    <row r="41" spans="1:51" ht="18" x14ac:dyDescent="0.25">
      <c r="A41" s="762"/>
      <c r="B41" s="748"/>
      <c r="C41" s="751"/>
      <c r="D41" s="977" t="s">
        <v>3</v>
      </c>
      <c r="E41" s="954">
        <v>1111079493</v>
      </c>
      <c r="F41" s="954">
        <v>1111079493</v>
      </c>
      <c r="G41" s="954">
        <v>1111079493</v>
      </c>
      <c r="H41" s="954">
        <v>1111079493</v>
      </c>
      <c r="I41" s="954">
        <v>1111079493</v>
      </c>
      <c r="J41" s="909">
        <v>1111079493</v>
      </c>
      <c r="K41" s="1000">
        <v>1111079493</v>
      </c>
      <c r="L41" s="1000">
        <v>1111079493</v>
      </c>
      <c r="M41" s="954"/>
      <c r="N41" s="954"/>
      <c r="O41" s="954"/>
      <c r="P41" s="954"/>
      <c r="Q41" s="954"/>
      <c r="R41" s="954"/>
      <c r="S41" s="991"/>
      <c r="T41" s="913">
        <v>476549287</v>
      </c>
      <c r="U41" s="902">
        <v>789478540</v>
      </c>
      <c r="V41" s="902">
        <v>792821592</v>
      </c>
      <c r="W41" s="902">
        <v>792821592</v>
      </c>
      <c r="X41" s="1005">
        <v>810735788</v>
      </c>
      <c r="Y41" s="1005">
        <v>810735788</v>
      </c>
      <c r="Z41" s="902"/>
      <c r="AA41" s="902"/>
      <c r="AB41" s="902"/>
      <c r="AC41" s="902"/>
      <c r="AD41" s="902"/>
      <c r="AE41" s="902"/>
      <c r="AF41" s="750"/>
      <c r="AG41" s="750"/>
      <c r="AH41" s="733"/>
      <c r="AI41" s="733"/>
      <c r="AJ41" s="733"/>
      <c r="AK41" s="723"/>
      <c r="AL41" s="733"/>
      <c r="AM41" s="733"/>
      <c r="AN41" s="735"/>
      <c r="AO41" s="738"/>
      <c r="AP41" s="738"/>
      <c r="AQ41" s="729"/>
      <c r="AR41" s="723"/>
      <c r="AS41" s="723"/>
      <c r="AT41" s="723"/>
      <c r="AU41" s="723"/>
      <c r="AV41" s="723"/>
      <c r="AW41" s="723"/>
      <c r="AX41" s="727"/>
      <c r="AY41" s="722"/>
    </row>
    <row r="42" spans="1:51" ht="27" x14ac:dyDescent="0.25">
      <c r="A42" s="762"/>
      <c r="B42" s="748"/>
      <c r="C42" s="751"/>
      <c r="D42" s="978" t="s">
        <v>42</v>
      </c>
      <c r="E42" s="929">
        <v>0</v>
      </c>
      <c r="F42" s="929">
        <v>0</v>
      </c>
      <c r="G42" s="929">
        <v>0</v>
      </c>
      <c r="H42" s="929">
        <v>0</v>
      </c>
      <c r="I42" s="929">
        <v>0</v>
      </c>
      <c r="J42" s="929">
        <v>0</v>
      </c>
      <c r="K42" s="990">
        <v>0</v>
      </c>
      <c r="L42" s="990">
        <v>0</v>
      </c>
      <c r="M42" s="929"/>
      <c r="N42" s="929"/>
      <c r="O42" s="929"/>
      <c r="P42" s="929"/>
      <c r="Q42" s="929"/>
      <c r="R42" s="929"/>
      <c r="S42" s="990"/>
      <c r="T42" s="929">
        <v>0</v>
      </c>
      <c r="U42" s="904">
        <v>0</v>
      </c>
      <c r="V42" s="904">
        <v>0</v>
      </c>
      <c r="W42" s="904">
        <v>0</v>
      </c>
      <c r="X42" s="1006">
        <v>0</v>
      </c>
      <c r="Y42" s="1006">
        <v>0</v>
      </c>
      <c r="Z42" s="904"/>
      <c r="AA42" s="904"/>
      <c r="AB42" s="904"/>
      <c r="AC42" s="904"/>
      <c r="AD42" s="904"/>
      <c r="AE42" s="904"/>
      <c r="AF42" s="750"/>
      <c r="AG42" s="750"/>
      <c r="AH42" s="733"/>
      <c r="AI42" s="733"/>
      <c r="AJ42" s="733"/>
      <c r="AK42" s="723"/>
      <c r="AL42" s="733"/>
      <c r="AM42" s="733"/>
      <c r="AN42" s="735"/>
      <c r="AO42" s="738"/>
      <c r="AP42" s="738"/>
      <c r="AQ42" s="729"/>
      <c r="AR42" s="723"/>
      <c r="AS42" s="723"/>
      <c r="AT42" s="723"/>
      <c r="AU42" s="723"/>
      <c r="AV42" s="723"/>
      <c r="AW42" s="723"/>
      <c r="AX42" s="727"/>
      <c r="AY42" s="722"/>
    </row>
    <row r="43" spans="1:51" ht="27" x14ac:dyDescent="0.25">
      <c r="A43" s="762"/>
      <c r="B43" s="748"/>
      <c r="C43" s="751"/>
      <c r="D43" s="977" t="s">
        <v>4</v>
      </c>
      <c r="E43" s="954">
        <v>117873597</v>
      </c>
      <c r="F43" s="954">
        <v>117873597</v>
      </c>
      <c r="G43" s="954">
        <v>117873597</v>
      </c>
      <c r="H43" s="954">
        <v>117873597</v>
      </c>
      <c r="I43" s="954">
        <v>117873597</v>
      </c>
      <c r="J43" s="909">
        <v>117873597</v>
      </c>
      <c r="K43" s="1000">
        <v>117873597</v>
      </c>
      <c r="L43" s="1000">
        <v>117873597</v>
      </c>
      <c r="M43" s="954"/>
      <c r="N43" s="954"/>
      <c r="O43" s="954"/>
      <c r="P43" s="954"/>
      <c r="Q43" s="954"/>
      <c r="R43" s="954"/>
      <c r="S43" s="991"/>
      <c r="T43" s="914">
        <v>12254623</v>
      </c>
      <c r="U43" s="902">
        <v>67247939</v>
      </c>
      <c r="V43" s="902">
        <v>84854648</v>
      </c>
      <c r="W43" s="902">
        <v>99923200</v>
      </c>
      <c r="X43" s="1005">
        <v>115605393.076923</v>
      </c>
      <c r="Y43" s="1005">
        <v>115605393.076923</v>
      </c>
      <c r="Z43" s="902"/>
      <c r="AA43" s="902"/>
      <c r="AB43" s="902"/>
      <c r="AC43" s="902"/>
      <c r="AD43" s="902"/>
      <c r="AE43" s="902"/>
      <c r="AF43" s="750"/>
      <c r="AG43" s="750"/>
      <c r="AH43" s="733"/>
      <c r="AI43" s="733"/>
      <c r="AJ43" s="733"/>
      <c r="AK43" s="723"/>
      <c r="AL43" s="733"/>
      <c r="AM43" s="733"/>
      <c r="AN43" s="735"/>
      <c r="AO43" s="738"/>
      <c r="AP43" s="738"/>
      <c r="AQ43" s="729"/>
      <c r="AR43" s="723"/>
      <c r="AS43" s="723"/>
      <c r="AT43" s="723"/>
      <c r="AU43" s="723"/>
      <c r="AV43" s="723"/>
      <c r="AW43" s="723"/>
      <c r="AX43" s="727"/>
      <c r="AY43" s="722"/>
    </row>
    <row r="44" spans="1:51" ht="27" x14ac:dyDescent="0.25">
      <c r="A44" s="762"/>
      <c r="B44" s="748"/>
      <c r="C44" s="751"/>
      <c r="D44" s="978" t="s">
        <v>43</v>
      </c>
      <c r="E44" s="912">
        <v>115271</v>
      </c>
      <c r="F44" s="912">
        <v>115271</v>
      </c>
      <c r="G44" s="912">
        <v>115271</v>
      </c>
      <c r="H44" s="912">
        <v>115271</v>
      </c>
      <c r="I44" s="912">
        <v>115271</v>
      </c>
      <c r="J44" s="912">
        <v>115271</v>
      </c>
      <c r="K44" s="995">
        <v>115271</v>
      </c>
      <c r="L44" s="995">
        <v>115271</v>
      </c>
      <c r="M44" s="912"/>
      <c r="N44" s="912"/>
      <c r="O44" s="912"/>
      <c r="P44" s="912"/>
      <c r="Q44" s="912"/>
      <c r="R44" s="912"/>
      <c r="S44" s="995"/>
      <c r="T44" s="912">
        <v>8886</v>
      </c>
      <c r="U44" s="912">
        <v>18842</v>
      </c>
      <c r="V44" s="912">
        <v>29686</v>
      </c>
      <c r="W44" s="912">
        <v>38241</v>
      </c>
      <c r="X44" s="995">
        <v>48012</v>
      </c>
      <c r="Y44" s="995">
        <v>56479</v>
      </c>
      <c r="Z44" s="912"/>
      <c r="AA44" s="912"/>
      <c r="AB44" s="912"/>
      <c r="AC44" s="912"/>
      <c r="AD44" s="912"/>
      <c r="AE44" s="912"/>
      <c r="AF44" s="750"/>
      <c r="AG44" s="750"/>
      <c r="AH44" s="733"/>
      <c r="AI44" s="733"/>
      <c r="AJ44" s="733"/>
      <c r="AK44" s="723"/>
      <c r="AL44" s="733"/>
      <c r="AM44" s="733"/>
      <c r="AN44" s="735"/>
      <c r="AO44" s="738"/>
      <c r="AP44" s="738"/>
      <c r="AQ44" s="729"/>
      <c r="AR44" s="723"/>
      <c r="AS44" s="723"/>
      <c r="AT44" s="723"/>
      <c r="AU44" s="723"/>
      <c r="AV44" s="723"/>
      <c r="AW44" s="723"/>
      <c r="AX44" s="727"/>
      <c r="AY44" s="722"/>
    </row>
    <row r="45" spans="1:51" ht="27" x14ac:dyDescent="0.25">
      <c r="A45" s="762"/>
      <c r="B45" s="748"/>
      <c r="C45" s="751"/>
      <c r="D45" s="977" t="s">
        <v>45</v>
      </c>
      <c r="E45" s="906">
        <v>1228953090</v>
      </c>
      <c r="F45" s="906">
        <v>1228953090</v>
      </c>
      <c r="G45" s="906">
        <v>1228953090</v>
      </c>
      <c r="H45" s="906">
        <v>1228953090</v>
      </c>
      <c r="I45" s="906">
        <v>1228953090</v>
      </c>
      <c r="J45" s="906">
        <v>1228953090</v>
      </c>
      <c r="K45" s="993">
        <v>1228953090</v>
      </c>
      <c r="L45" s="993">
        <v>1228953090</v>
      </c>
      <c r="M45" s="906"/>
      <c r="N45" s="906"/>
      <c r="O45" s="906"/>
      <c r="P45" s="906"/>
      <c r="Q45" s="906"/>
      <c r="R45" s="906"/>
      <c r="S45" s="993"/>
      <c r="T45" s="906">
        <v>488803910</v>
      </c>
      <c r="U45" s="906">
        <v>856726479</v>
      </c>
      <c r="V45" s="906">
        <v>877676240</v>
      </c>
      <c r="W45" s="906">
        <v>892744792</v>
      </c>
      <c r="X45" s="993">
        <v>926341181.07692301</v>
      </c>
      <c r="Y45" s="993">
        <v>926341181.07692301</v>
      </c>
      <c r="Z45" s="906"/>
      <c r="AA45" s="906"/>
      <c r="AB45" s="906"/>
      <c r="AC45" s="906"/>
      <c r="AD45" s="906"/>
      <c r="AE45" s="906"/>
      <c r="AF45" s="750"/>
      <c r="AG45" s="750"/>
      <c r="AH45" s="733"/>
      <c r="AI45" s="733"/>
      <c r="AJ45" s="733"/>
      <c r="AK45" s="723"/>
      <c r="AL45" s="733"/>
      <c r="AM45" s="733"/>
      <c r="AN45" s="808"/>
      <c r="AO45" s="739"/>
      <c r="AP45" s="739"/>
      <c r="AQ45" s="729"/>
      <c r="AR45" s="723"/>
      <c r="AS45" s="723"/>
      <c r="AT45" s="723"/>
      <c r="AU45" s="723"/>
      <c r="AV45" s="723"/>
      <c r="AW45" s="723"/>
      <c r="AX45" s="727"/>
      <c r="AY45" s="722"/>
    </row>
    <row r="46" spans="1:51" ht="18" x14ac:dyDescent="0.25">
      <c r="A46" s="762"/>
      <c r="B46" s="748"/>
      <c r="C46" s="749" t="s">
        <v>18</v>
      </c>
      <c r="D46" s="945" t="s">
        <v>319</v>
      </c>
      <c r="E46" s="911">
        <v>170357</v>
      </c>
      <c r="F46" s="911">
        <v>170357</v>
      </c>
      <c r="G46" s="911">
        <v>170357</v>
      </c>
      <c r="H46" s="911">
        <v>170357</v>
      </c>
      <c r="I46" s="911">
        <v>170357</v>
      </c>
      <c r="J46" s="911">
        <v>170357</v>
      </c>
      <c r="K46" s="996">
        <v>170357</v>
      </c>
      <c r="L46" s="996">
        <v>170357</v>
      </c>
      <c r="M46" s="911"/>
      <c r="N46" s="911"/>
      <c r="O46" s="911"/>
      <c r="P46" s="911"/>
      <c r="Q46" s="911"/>
      <c r="R46" s="911"/>
      <c r="S46" s="996"/>
      <c r="T46" s="911">
        <v>11073</v>
      </c>
      <c r="U46" s="911">
        <v>25429</v>
      </c>
      <c r="V46" s="911">
        <v>41987</v>
      </c>
      <c r="W46" s="911">
        <v>54623</v>
      </c>
      <c r="X46" s="1003">
        <v>69922</v>
      </c>
      <c r="Y46" s="996">
        <v>84004</v>
      </c>
      <c r="Z46" s="911"/>
      <c r="AA46" s="911"/>
      <c r="AB46" s="911"/>
      <c r="AC46" s="911"/>
      <c r="AD46" s="911"/>
      <c r="AE46" s="911"/>
      <c r="AF46" s="750"/>
      <c r="AG46" s="989"/>
      <c r="AH46" s="989"/>
      <c r="AI46" s="989"/>
      <c r="AJ46" s="989"/>
      <c r="AK46" s="989"/>
      <c r="AL46" s="989"/>
      <c r="AM46" s="989"/>
      <c r="AN46" s="989"/>
      <c r="AO46" s="727"/>
      <c r="AP46" s="727"/>
      <c r="AQ46" s="989"/>
      <c r="AR46" s="989"/>
      <c r="AS46" s="989"/>
      <c r="AT46" s="989"/>
      <c r="AU46" s="989"/>
      <c r="AV46" s="989"/>
      <c r="AW46" s="989"/>
      <c r="AX46" s="727"/>
      <c r="AY46" s="722"/>
    </row>
    <row r="47" spans="1:51" ht="18" x14ac:dyDescent="0.25">
      <c r="A47" s="762"/>
      <c r="B47" s="748"/>
      <c r="C47" s="749"/>
      <c r="D47" s="944" t="s">
        <v>320</v>
      </c>
      <c r="E47" s="906">
        <v>1642045000</v>
      </c>
      <c r="F47" s="906">
        <v>1642045000</v>
      </c>
      <c r="G47" s="906">
        <v>1642045000</v>
      </c>
      <c r="H47" s="906">
        <v>1642045000</v>
      </c>
      <c r="I47" s="906">
        <v>1642045000</v>
      </c>
      <c r="J47" s="906">
        <v>1642045000</v>
      </c>
      <c r="K47" s="993">
        <v>1642045000</v>
      </c>
      <c r="L47" s="993">
        <v>1642045000</v>
      </c>
      <c r="M47" s="906"/>
      <c r="N47" s="906"/>
      <c r="O47" s="906"/>
      <c r="P47" s="906"/>
      <c r="Q47" s="906"/>
      <c r="R47" s="906"/>
      <c r="S47" s="993"/>
      <c r="T47" s="906">
        <v>593836400</v>
      </c>
      <c r="U47" s="906">
        <v>1065473400</v>
      </c>
      <c r="V47" s="906">
        <v>1121343400</v>
      </c>
      <c r="W47" s="906">
        <v>1121343400</v>
      </c>
      <c r="X47" s="993">
        <v>1180710400</v>
      </c>
      <c r="Y47" s="993">
        <v>1201780400</v>
      </c>
      <c r="Z47" s="906"/>
      <c r="AA47" s="906"/>
      <c r="AB47" s="906"/>
      <c r="AC47" s="906"/>
      <c r="AD47" s="906"/>
      <c r="AE47" s="906"/>
      <c r="AF47" s="750"/>
      <c r="AG47" s="989"/>
      <c r="AH47" s="989"/>
      <c r="AI47" s="989"/>
      <c r="AJ47" s="989"/>
      <c r="AK47" s="989"/>
      <c r="AL47" s="989"/>
      <c r="AM47" s="989"/>
      <c r="AN47" s="989"/>
      <c r="AO47" s="733"/>
      <c r="AP47" s="733"/>
      <c r="AQ47" s="989"/>
      <c r="AR47" s="989"/>
      <c r="AS47" s="989"/>
      <c r="AT47" s="989"/>
      <c r="AU47" s="989"/>
      <c r="AV47" s="989"/>
      <c r="AW47" s="989"/>
      <c r="AX47" s="733"/>
      <c r="AY47" s="722"/>
    </row>
    <row r="48" spans="1:51" ht="18" x14ac:dyDescent="0.25">
      <c r="A48" s="762"/>
      <c r="B48" s="748"/>
      <c r="C48" s="749"/>
      <c r="D48" s="945" t="s">
        <v>321</v>
      </c>
      <c r="E48" s="907">
        <v>0</v>
      </c>
      <c r="F48" s="907">
        <v>0</v>
      </c>
      <c r="G48" s="907">
        <v>0</v>
      </c>
      <c r="H48" s="907">
        <v>0</v>
      </c>
      <c r="I48" s="907">
        <v>0</v>
      </c>
      <c r="J48" s="907">
        <v>0</v>
      </c>
      <c r="K48" s="997">
        <v>0</v>
      </c>
      <c r="L48" s="997">
        <v>0</v>
      </c>
      <c r="M48" s="907"/>
      <c r="N48" s="907"/>
      <c r="O48" s="907"/>
      <c r="P48" s="907"/>
      <c r="Q48" s="907"/>
      <c r="R48" s="907"/>
      <c r="S48" s="997"/>
      <c r="T48" s="907">
        <v>0</v>
      </c>
      <c r="U48" s="907">
        <v>0</v>
      </c>
      <c r="V48" s="907">
        <v>0</v>
      </c>
      <c r="W48" s="907">
        <v>0</v>
      </c>
      <c r="X48" s="997">
        <v>0</v>
      </c>
      <c r="Y48" s="997">
        <v>0</v>
      </c>
      <c r="Z48" s="907"/>
      <c r="AA48" s="907"/>
      <c r="AB48" s="907"/>
      <c r="AC48" s="907"/>
      <c r="AD48" s="907"/>
      <c r="AE48" s="907"/>
      <c r="AF48" s="750"/>
      <c r="AG48" s="989"/>
      <c r="AH48" s="989"/>
      <c r="AI48" s="989"/>
      <c r="AJ48" s="989"/>
      <c r="AK48" s="989"/>
      <c r="AL48" s="989"/>
      <c r="AM48" s="989"/>
      <c r="AN48" s="989"/>
      <c r="AO48" s="733"/>
      <c r="AP48" s="733"/>
      <c r="AQ48" s="989"/>
      <c r="AR48" s="989"/>
      <c r="AS48" s="989"/>
      <c r="AT48" s="989"/>
      <c r="AU48" s="989"/>
      <c r="AV48" s="989"/>
      <c r="AW48" s="989"/>
      <c r="AX48" s="733"/>
      <c r="AY48" s="722"/>
    </row>
    <row r="49" spans="1:51" ht="18.75" thickBot="1" x14ac:dyDescent="0.3">
      <c r="A49" s="762"/>
      <c r="B49" s="748"/>
      <c r="C49" s="749"/>
      <c r="D49" s="943" t="s">
        <v>322</v>
      </c>
      <c r="E49" s="906">
        <v>174203332</v>
      </c>
      <c r="F49" s="906">
        <v>174203332</v>
      </c>
      <c r="G49" s="906">
        <v>174203332</v>
      </c>
      <c r="H49" s="906">
        <v>174203332</v>
      </c>
      <c r="I49" s="906">
        <v>174203332</v>
      </c>
      <c r="J49" s="906">
        <v>174203332</v>
      </c>
      <c r="K49" s="993">
        <v>174203332</v>
      </c>
      <c r="L49" s="993">
        <v>174203332</v>
      </c>
      <c r="M49" s="906"/>
      <c r="N49" s="906"/>
      <c r="O49" s="906"/>
      <c r="P49" s="906"/>
      <c r="Q49" s="906"/>
      <c r="R49" s="906"/>
      <c r="S49" s="993"/>
      <c r="T49" s="906">
        <v>15270700</v>
      </c>
      <c r="U49" s="906">
        <v>90757236</v>
      </c>
      <c r="V49" s="906">
        <v>120015903</v>
      </c>
      <c r="W49" s="906">
        <v>142729137</v>
      </c>
      <c r="X49" s="993">
        <v>165347552.07692301</v>
      </c>
      <c r="Y49" s="993">
        <v>165347552.07692301</v>
      </c>
      <c r="Z49" s="906"/>
      <c r="AA49" s="906"/>
      <c r="AB49" s="906"/>
      <c r="AC49" s="906"/>
      <c r="AD49" s="906"/>
      <c r="AE49" s="906"/>
      <c r="AF49" s="750"/>
      <c r="AG49" s="989"/>
      <c r="AH49" s="989"/>
      <c r="AI49" s="989"/>
      <c r="AJ49" s="989"/>
      <c r="AK49" s="989"/>
      <c r="AL49" s="989"/>
      <c r="AM49" s="989"/>
      <c r="AN49" s="989"/>
      <c r="AO49" s="733"/>
      <c r="AP49" s="733"/>
      <c r="AQ49" s="989"/>
      <c r="AR49" s="989"/>
      <c r="AS49" s="989"/>
      <c r="AT49" s="989"/>
      <c r="AU49" s="989"/>
      <c r="AV49" s="989"/>
      <c r="AW49" s="989"/>
      <c r="AX49" s="733"/>
      <c r="AY49" s="722">
        <v>-31474195</v>
      </c>
    </row>
    <row r="50" spans="1:51" ht="27" x14ac:dyDescent="0.25">
      <c r="A50" s="762"/>
      <c r="B50" s="748"/>
      <c r="C50" s="749"/>
      <c r="D50" s="978" t="s">
        <v>43</v>
      </c>
      <c r="E50" s="910">
        <v>170357</v>
      </c>
      <c r="F50" s="910">
        <v>170357</v>
      </c>
      <c r="G50" s="910">
        <v>170357</v>
      </c>
      <c r="H50" s="910">
        <v>170357</v>
      </c>
      <c r="I50" s="910">
        <v>170357</v>
      </c>
      <c r="J50" s="910">
        <v>170357</v>
      </c>
      <c r="K50" s="998">
        <v>170357</v>
      </c>
      <c r="L50" s="998">
        <v>170357</v>
      </c>
      <c r="M50" s="910"/>
      <c r="N50" s="910"/>
      <c r="O50" s="910"/>
      <c r="P50" s="910"/>
      <c r="Q50" s="910"/>
      <c r="R50" s="910"/>
      <c r="S50" s="998"/>
      <c r="T50" s="910">
        <v>11073</v>
      </c>
      <c r="U50" s="910">
        <v>25429</v>
      </c>
      <c r="V50" s="910">
        <v>41987</v>
      </c>
      <c r="W50" s="910">
        <v>54623</v>
      </c>
      <c r="X50" s="998">
        <v>69922</v>
      </c>
      <c r="Y50" s="998">
        <v>84004</v>
      </c>
      <c r="Z50" s="910"/>
      <c r="AA50" s="910"/>
      <c r="AB50" s="910"/>
      <c r="AC50" s="910"/>
      <c r="AD50" s="910"/>
      <c r="AE50" s="910"/>
      <c r="AF50" s="750"/>
      <c r="AG50" s="989"/>
      <c r="AH50" s="989"/>
      <c r="AI50" s="989"/>
      <c r="AJ50" s="989"/>
      <c r="AK50" s="989"/>
      <c r="AL50" s="989"/>
      <c r="AM50" s="989"/>
      <c r="AN50" s="989"/>
      <c r="AO50" s="733"/>
      <c r="AP50" s="733"/>
      <c r="AQ50" s="989"/>
      <c r="AR50" s="989"/>
      <c r="AS50" s="989"/>
      <c r="AT50" s="989"/>
      <c r="AU50" s="989"/>
      <c r="AV50" s="989"/>
      <c r="AW50" s="989"/>
      <c r="AX50" s="733"/>
      <c r="AY50" s="722"/>
    </row>
    <row r="51" spans="1:51" ht="27.75" thickBot="1" x14ac:dyDescent="0.3">
      <c r="A51" s="763"/>
      <c r="B51" s="748"/>
      <c r="C51" s="749"/>
      <c r="D51" s="977" t="s">
        <v>45</v>
      </c>
      <c r="E51" s="906">
        <v>1816248332</v>
      </c>
      <c r="F51" s="906">
        <v>1816248332</v>
      </c>
      <c r="G51" s="906">
        <v>1816248332</v>
      </c>
      <c r="H51" s="906">
        <v>1816248332</v>
      </c>
      <c r="I51" s="906">
        <v>1816248332</v>
      </c>
      <c r="J51" s="906">
        <v>1816248332</v>
      </c>
      <c r="K51" s="993">
        <v>1816248332</v>
      </c>
      <c r="L51" s="993">
        <v>1816248332</v>
      </c>
      <c r="M51" s="906"/>
      <c r="N51" s="906"/>
      <c r="O51" s="906"/>
      <c r="P51" s="906"/>
      <c r="Q51" s="906"/>
      <c r="R51" s="906"/>
      <c r="S51" s="993"/>
      <c r="T51" s="906">
        <v>609107100</v>
      </c>
      <c r="U51" s="906">
        <v>1156230636</v>
      </c>
      <c r="V51" s="906">
        <v>1241359303</v>
      </c>
      <c r="W51" s="906">
        <v>1264072537</v>
      </c>
      <c r="X51" s="993">
        <v>1346057952.0769229</v>
      </c>
      <c r="Y51" s="993">
        <v>1367127952.0769229</v>
      </c>
      <c r="Z51" s="906"/>
      <c r="AA51" s="906"/>
      <c r="AB51" s="906"/>
      <c r="AC51" s="906"/>
      <c r="AD51" s="906"/>
      <c r="AE51" s="906"/>
      <c r="AF51" s="750"/>
      <c r="AG51" s="989"/>
      <c r="AH51" s="989"/>
      <c r="AI51" s="989"/>
      <c r="AJ51" s="989"/>
      <c r="AK51" s="989"/>
      <c r="AL51" s="989"/>
      <c r="AM51" s="989"/>
      <c r="AN51" s="989"/>
      <c r="AO51" s="733"/>
      <c r="AP51" s="733"/>
      <c r="AQ51" s="989"/>
      <c r="AR51" s="989"/>
      <c r="AS51" s="989"/>
      <c r="AT51" s="989"/>
      <c r="AU51" s="989"/>
      <c r="AV51" s="989"/>
      <c r="AW51" s="989"/>
      <c r="AX51" s="733"/>
      <c r="AY51" s="722"/>
    </row>
    <row r="52" spans="1:51" ht="18" x14ac:dyDescent="0.25">
      <c r="A52" s="757">
        <v>3</v>
      </c>
      <c r="B52" s="748" t="s">
        <v>323</v>
      </c>
      <c r="C52" s="751" t="s">
        <v>326</v>
      </c>
      <c r="D52" s="976" t="s">
        <v>41</v>
      </c>
      <c r="E52" s="898">
        <v>35.700000000000003</v>
      </c>
      <c r="F52" s="898">
        <v>35.700000000000003</v>
      </c>
      <c r="G52" s="898">
        <v>35.700000000000003</v>
      </c>
      <c r="H52" s="898">
        <v>35.700000000000003</v>
      </c>
      <c r="I52" s="898">
        <v>35.700000000000003</v>
      </c>
      <c r="J52" s="898">
        <v>35.700000000000003</v>
      </c>
      <c r="K52" s="999">
        <v>35.700000000000003</v>
      </c>
      <c r="L52" s="999">
        <v>35.700000000000003</v>
      </c>
      <c r="M52" s="898"/>
      <c r="N52" s="898"/>
      <c r="O52" s="898"/>
      <c r="P52" s="898"/>
      <c r="Q52" s="898"/>
      <c r="R52" s="898"/>
      <c r="S52" s="999"/>
      <c r="T52" s="929">
        <v>0.17</v>
      </c>
      <c r="U52" s="487">
        <v>2.27</v>
      </c>
      <c r="V52" s="487">
        <v>3.88</v>
      </c>
      <c r="W52" s="487">
        <v>4.1100000000000003</v>
      </c>
      <c r="X52" s="498">
        <v>8.8000000000000007</v>
      </c>
      <c r="Y52" s="498">
        <v>11.41</v>
      </c>
      <c r="Z52" s="901"/>
      <c r="AA52" s="901"/>
      <c r="AB52" s="901"/>
      <c r="AC52" s="901"/>
      <c r="AD52" s="901"/>
      <c r="AE52" s="901"/>
      <c r="AF52" s="750"/>
      <c r="AG52" s="723" t="s">
        <v>287</v>
      </c>
      <c r="AH52" s="723" t="s">
        <v>288</v>
      </c>
      <c r="AI52" s="723" t="s">
        <v>289</v>
      </c>
      <c r="AJ52" s="723" t="s">
        <v>290</v>
      </c>
      <c r="AK52" s="723" t="s">
        <v>291</v>
      </c>
      <c r="AL52" s="733" t="s">
        <v>229</v>
      </c>
      <c r="AM52" s="733" t="s">
        <v>229</v>
      </c>
      <c r="AN52" s="728">
        <v>1698</v>
      </c>
      <c r="AO52" s="728" t="s">
        <v>292</v>
      </c>
      <c r="AP52" s="728" t="s">
        <v>292</v>
      </c>
      <c r="AQ52" s="729" t="s">
        <v>293</v>
      </c>
      <c r="AR52" s="723" t="s">
        <v>294</v>
      </c>
      <c r="AS52" s="723" t="s">
        <v>294</v>
      </c>
      <c r="AT52" s="723" t="s">
        <v>295</v>
      </c>
      <c r="AU52" s="723" t="s">
        <v>295</v>
      </c>
      <c r="AV52" s="723" t="s">
        <v>296</v>
      </c>
      <c r="AW52" s="723" t="s">
        <v>296</v>
      </c>
      <c r="AX52" s="895" t="s">
        <v>450</v>
      </c>
      <c r="AY52" s="722"/>
    </row>
    <row r="53" spans="1:51" ht="18" x14ac:dyDescent="0.25">
      <c r="A53" s="757"/>
      <c r="B53" s="748"/>
      <c r="C53" s="751"/>
      <c r="D53" s="977" t="s">
        <v>3</v>
      </c>
      <c r="E53" s="909">
        <v>700685000</v>
      </c>
      <c r="F53" s="909">
        <v>700685000</v>
      </c>
      <c r="G53" s="909">
        <v>700685000</v>
      </c>
      <c r="H53" s="909">
        <v>700685000</v>
      </c>
      <c r="I53" s="909">
        <v>700685000</v>
      </c>
      <c r="J53" s="909">
        <v>700685000</v>
      </c>
      <c r="K53" s="1000">
        <v>700685000</v>
      </c>
      <c r="L53" s="1000">
        <v>700685000</v>
      </c>
      <c r="M53" s="909"/>
      <c r="N53" s="909"/>
      <c r="O53" s="909"/>
      <c r="P53" s="909"/>
      <c r="Q53" s="909"/>
      <c r="R53" s="909"/>
      <c r="S53" s="1000"/>
      <c r="T53" s="954">
        <v>248600000</v>
      </c>
      <c r="U53" s="899">
        <v>464123000</v>
      </c>
      <c r="V53" s="899">
        <v>508213000</v>
      </c>
      <c r="W53" s="899">
        <v>561343000</v>
      </c>
      <c r="X53" s="1002">
        <v>618465499</v>
      </c>
      <c r="Y53" s="1002">
        <v>645856499</v>
      </c>
      <c r="Z53" s="899"/>
      <c r="AA53" s="899"/>
      <c r="AB53" s="899"/>
      <c r="AC53" s="899"/>
      <c r="AD53" s="899"/>
      <c r="AE53" s="899"/>
      <c r="AF53" s="750"/>
      <c r="AG53" s="723"/>
      <c r="AH53" s="723"/>
      <c r="AI53" s="723"/>
      <c r="AJ53" s="723"/>
      <c r="AK53" s="723"/>
      <c r="AL53" s="733"/>
      <c r="AM53" s="733"/>
      <c r="AN53" s="728"/>
      <c r="AO53" s="728"/>
      <c r="AP53" s="728"/>
      <c r="AQ53" s="729"/>
      <c r="AR53" s="723"/>
      <c r="AS53" s="723"/>
      <c r="AT53" s="723"/>
      <c r="AU53" s="723"/>
      <c r="AV53" s="723"/>
      <c r="AW53" s="723"/>
      <c r="AX53" s="723"/>
      <c r="AY53" s="722"/>
    </row>
    <row r="54" spans="1:51" ht="27" x14ac:dyDescent="0.25">
      <c r="A54" s="757"/>
      <c r="B54" s="748"/>
      <c r="C54" s="751"/>
      <c r="D54" s="978" t="s">
        <v>42</v>
      </c>
      <c r="E54" s="929">
        <v>0</v>
      </c>
      <c r="F54" s="929">
        <v>0</v>
      </c>
      <c r="G54" s="929">
        <v>0</v>
      </c>
      <c r="H54" s="929">
        <v>0</v>
      </c>
      <c r="I54" s="929">
        <v>0</v>
      </c>
      <c r="J54" s="929">
        <v>0</v>
      </c>
      <c r="K54" s="990">
        <v>0</v>
      </c>
      <c r="L54" s="990">
        <v>0</v>
      </c>
      <c r="M54" s="929"/>
      <c r="N54" s="929"/>
      <c r="O54" s="929"/>
      <c r="P54" s="929"/>
      <c r="Q54" s="929"/>
      <c r="R54" s="929"/>
      <c r="S54" s="990"/>
      <c r="T54" s="929">
        <v>0</v>
      </c>
      <c r="U54" s="521">
        <v>0</v>
      </c>
      <c r="V54" s="521">
        <v>0</v>
      </c>
      <c r="W54" s="521">
        <v>0</v>
      </c>
      <c r="X54" s="499">
        <v>0</v>
      </c>
      <c r="Y54" s="499">
        <v>0</v>
      </c>
      <c r="Z54" s="905"/>
      <c r="AA54" s="905"/>
      <c r="AB54" s="905"/>
      <c r="AC54" s="905"/>
      <c r="AD54" s="905"/>
      <c r="AE54" s="905"/>
      <c r="AF54" s="750"/>
      <c r="AG54" s="723"/>
      <c r="AH54" s="723"/>
      <c r="AI54" s="723"/>
      <c r="AJ54" s="723"/>
      <c r="AK54" s="723"/>
      <c r="AL54" s="733"/>
      <c r="AM54" s="733"/>
      <c r="AN54" s="728"/>
      <c r="AO54" s="728"/>
      <c r="AP54" s="728"/>
      <c r="AQ54" s="729"/>
      <c r="AR54" s="723"/>
      <c r="AS54" s="723"/>
      <c r="AT54" s="723"/>
      <c r="AU54" s="723"/>
      <c r="AV54" s="723"/>
      <c r="AW54" s="723"/>
      <c r="AX54" s="723"/>
      <c r="AY54" s="722"/>
    </row>
    <row r="55" spans="1:51" ht="27" x14ac:dyDescent="0.25">
      <c r="A55" s="757"/>
      <c r="B55" s="748"/>
      <c r="C55" s="751"/>
      <c r="D55" s="977" t="s">
        <v>4</v>
      </c>
      <c r="E55" s="909">
        <v>65468396</v>
      </c>
      <c r="F55" s="909">
        <v>65468396</v>
      </c>
      <c r="G55" s="909">
        <v>65468396</v>
      </c>
      <c r="H55" s="909">
        <v>65468396</v>
      </c>
      <c r="I55" s="909">
        <v>65468396</v>
      </c>
      <c r="J55" s="909">
        <v>65468396</v>
      </c>
      <c r="K55" s="1000">
        <v>65468396</v>
      </c>
      <c r="L55" s="1000">
        <v>65468396</v>
      </c>
      <c r="M55" s="909"/>
      <c r="N55" s="909"/>
      <c r="O55" s="909"/>
      <c r="P55" s="909"/>
      <c r="Q55" s="909"/>
      <c r="R55" s="909"/>
      <c r="S55" s="1000"/>
      <c r="T55" s="954">
        <v>19381466</v>
      </c>
      <c r="U55" s="899">
        <v>33743297</v>
      </c>
      <c r="V55" s="899">
        <v>49083564</v>
      </c>
      <c r="W55" s="899">
        <v>57460664</v>
      </c>
      <c r="X55" s="1002">
        <v>65063795</v>
      </c>
      <c r="Y55" s="1002">
        <v>65063795</v>
      </c>
      <c r="Z55" s="899"/>
      <c r="AA55" s="899"/>
      <c r="AB55" s="899"/>
      <c r="AC55" s="899"/>
      <c r="AD55" s="899"/>
      <c r="AE55" s="899"/>
      <c r="AF55" s="750"/>
      <c r="AG55" s="723"/>
      <c r="AH55" s="723"/>
      <c r="AI55" s="723"/>
      <c r="AJ55" s="723"/>
      <c r="AK55" s="723"/>
      <c r="AL55" s="733"/>
      <c r="AM55" s="733"/>
      <c r="AN55" s="728"/>
      <c r="AO55" s="728"/>
      <c r="AP55" s="728"/>
      <c r="AQ55" s="729"/>
      <c r="AR55" s="723"/>
      <c r="AS55" s="723"/>
      <c r="AT55" s="723"/>
      <c r="AU55" s="723"/>
      <c r="AV55" s="723"/>
      <c r="AW55" s="723"/>
      <c r="AX55" s="723"/>
      <c r="AY55" s="722"/>
    </row>
    <row r="56" spans="1:51" ht="27" x14ac:dyDescent="0.25">
      <c r="A56" s="757"/>
      <c r="B56" s="748"/>
      <c r="C56" s="751"/>
      <c r="D56" s="978" t="s">
        <v>43</v>
      </c>
      <c r="E56" s="908">
        <v>35.700000000000003</v>
      </c>
      <c r="F56" s="908">
        <v>35.700000000000003</v>
      </c>
      <c r="G56" s="908">
        <v>35.700000000000003</v>
      </c>
      <c r="H56" s="908">
        <v>35.700000000000003</v>
      </c>
      <c r="I56" s="908">
        <v>35.700000000000003</v>
      </c>
      <c r="J56" s="908">
        <v>35.700000000000003</v>
      </c>
      <c r="K56" s="1001">
        <v>35.700000000000003</v>
      </c>
      <c r="L56" s="1001">
        <v>35.700000000000003</v>
      </c>
      <c r="M56" s="908"/>
      <c r="N56" s="908"/>
      <c r="O56" s="908"/>
      <c r="P56" s="908"/>
      <c r="Q56" s="908"/>
      <c r="R56" s="908"/>
      <c r="S56" s="1001"/>
      <c r="T56" s="908">
        <v>0.17</v>
      </c>
      <c r="U56" s="908">
        <v>2.27</v>
      </c>
      <c r="V56" s="908">
        <v>3.88</v>
      </c>
      <c r="W56" s="908">
        <v>4.1100000000000003</v>
      </c>
      <c r="X56" s="1001">
        <v>8.8000000000000007</v>
      </c>
      <c r="Y56" s="1001">
        <v>11.41</v>
      </c>
      <c r="Z56" s="908"/>
      <c r="AA56" s="908"/>
      <c r="AB56" s="908"/>
      <c r="AC56" s="908"/>
      <c r="AD56" s="908"/>
      <c r="AE56" s="908"/>
      <c r="AF56" s="750"/>
      <c r="AG56" s="723"/>
      <c r="AH56" s="723"/>
      <c r="AI56" s="723"/>
      <c r="AJ56" s="723"/>
      <c r="AK56" s="723"/>
      <c r="AL56" s="733"/>
      <c r="AM56" s="733"/>
      <c r="AN56" s="728"/>
      <c r="AO56" s="728"/>
      <c r="AP56" s="728"/>
      <c r="AQ56" s="729"/>
      <c r="AR56" s="723"/>
      <c r="AS56" s="723"/>
      <c r="AT56" s="723"/>
      <c r="AU56" s="723"/>
      <c r="AV56" s="723"/>
      <c r="AW56" s="723"/>
      <c r="AX56" s="723"/>
      <c r="AY56" s="722"/>
    </row>
    <row r="57" spans="1:51" ht="27.75" thickBot="1" x14ac:dyDescent="0.3">
      <c r="A57" s="757"/>
      <c r="B57" s="748"/>
      <c r="C57" s="751"/>
      <c r="D57" s="977" t="s">
        <v>45</v>
      </c>
      <c r="E57" s="906">
        <v>766153396</v>
      </c>
      <c r="F57" s="906">
        <v>766153396</v>
      </c>
      <c r="G57" s="906">
        <v>766153396</v>
      </c>
      <c r="H57" s="906">
        <v>766153396</v>
      </c>
      <c r="I57" s="906">
        <v>766153396</v>
      </c>
      <c r="J57" s="906">
        <v>766153396</v>
      </c>
      <c r="K57" s="993">
        <v>766153396</v>
      </c>
      <c r="L57" s="993">
        <v>766153396</v>
      </c>
      <c r="M57" s="906"/>
      <c r="N57" s="906"/>
      <c r="O57" s="906"/>
      <c r="P57" s="906"/>
      <c r="Q57" s="906"/>
      <c r="R57" s="906"/>
      <c r="S57" s="993"/>
      <c r="T57" s="906">
        <v>267981466</v>
      </c>
      <c r="U57" s="906">
        <v>497866297</v>
      </c>
      <c r="V57" s="906">
        <v>557296564</v>
      </c>
      <c r="W57" s="906">
        <v>618803664</v>
      </c>
      <c r="X57" s="993">
        <v>683529294</v>
      </c>
      <c r="Y57" s="993">
        <v>710920294</v>
      </c>
      <c r="Z57" s="906"/>
      <c r="AA57" s="906"/>
      <c r="AB57" s="906"/>
      <c r="AC57" s="906"/>
      <c r="AD57" s="906"/>
      <c r="AE57" s="906"/>
      <c r="AF57" s="750"/>
      <c r="AG57" s="723"/>
      <c r="AH57" s="723"/>
      <c r="AI57" s="723"/>
      <c r="AJ57" s="723"/>
      <c r="AK57" s="723"/>
      <c r="AL57" s="733"/>
      <c r="AM57" s="733"/>
      <c r="AN57" s="728"/>
      <c r="AO57" s="728"/>
      <c r="AP57" s="728"/>
      <c r="AQ57" s="729"/>
      <c r="AR57" s="723"/>
      <c r="AS57" s="723"/>
      <c r="AT57" s="723"/>
      <c r="AU57" s="723"/>
      <c r="AV57" s="723"/>
      <c r="AW57" s="723"/>
      <c r="AX57" s="723"/>
      <c r="AY57" s="722"/>
    </row>
    <row r="58" spans="1:51" ht="18" x14ac:dyDescent="0.25">
      <c r="A58" s="757">
        <v>4</v>
      </c>
      <c r="B58" s="748" t="s">
        <v>331</v>
      </c>
      <c r="C58" s="751" t="s">
        <v>333</v>
      </c>
      <c r="D58" s="976" t="s">
        <v>41</v>
      </c>
      <c r="E58" s="929">
        <v>25</v>
      </c>
      <c r="F58" s="929">
        <v>25</v>
      </c>
      <c r="G58" s="929">
        <v>25</v>
      </c>
      <c r="H58" s="929">
        <v>25</v>
      </c>
      <c r="I58" s="929">
        <v>25</v>
      </c>
      <c r="J58" s="929">
        <v>25</v>
      </c>
      <c r="K58" s="990">
        <v>25</v>
      </c>
      <c r="L58" s="990">
        <v>25</v>
      </c>
      <c r="M58" s="929"/>
      <c r="N58" s="929"/>
      <c r="O58" s="929"/>
      <c r="P58" s="929"/>
      <c r="Q58" s="929"/>
      <c r="R58" s="929"/>
      <c r="S58" s="990"/>
      <c r="T58" s="929">
        <v>1.08</v>
      </c>
      <c r="U58" s="487">
        <v>2.4300000000000002</v>
      </c>
      <c r="V58" s="487">
        <v>4.0600000000000005</v>
      </c>
      <c r="W58" s="487">
        <v>7.0100000000000007</v>
      </c>
      <c r="X58" s="498">
        <v>8.870000000000001</v>
      </c>
      <c r="Y58" s="498">
        <v>10.240000000000002</v>
      </c>
      <c r="Z58" s="901"/>
      <c r="AA58" s="901"/>
      <c r="AB58" s="901"/>
      <c r="AC58" s="901"/>
      <c r="AD58" s="901"/>
      <c r="AE58" s="901"/>
      <c r="AF58" s="760"/>
      <c r="AG58" s="723" t="s">
        <v>287</v>
      </c>
      <c r="AH58" s="723" t="s">
        <v>288</v>
      </c>
      <c r="AI58" s="723" t="s">
        <v>289</v>
      </c>
      <c r="AJ58" s="723" t="s">
        <v>290</v>
      </c>
      <c r="AK58" s="723" t="s">
        <v>291</v>
      </c>
      <c r="AL58" s="733" t="s">
        <v>229</v>
      </c>
      <c r="AM58" s="733" t="s">
        <v>229</v>
      </c>
      <c r="AN58" s="728">
        <v>1698</v>
      </c>
      <c r="AO58" s="728" t="s">
        <v>292</v>
      </c>
      <c r="AP58" s="728" t="s">
        <v>292</v>
      </c>
      <c r="AQ58" s="729" t="s">
        <v>293</v>
      </c>
      <c r="AR58" s="723" t="s">
        <v>294</v>
      </c>
      <c r="AS58" s="723" t="s">
        <v>294</v>
      </c>
      <c r="AT58" s="723" t="s">
        <v>295</v>
      </c>
      <c r="AU58" s="723" t="s">
        <v>295</v>
      </c>
      <c r="AV58" s="723" t="s">
        <v>296</v>
      </c>
      <c r="AW58" s="723" t="s">
        <v>296</v>
      </c>
      <c r="AX58" s="895" t="s">
        <v>450</v>
      </c>
      <c r="AY58" s="722"/>
    </row>
    <row r="59" spans="1:51" ht="18" x14ac:dyDescent="0.25">
      <c r="A59" s="757"/>
      <c r="B59" s="748"/>
      <c r="C59" s="751"/>
      <c r="D59" s="977" t="s">
        <v>3</v>
      </c>
      <c r="E59" s="954">
        <v>583907000</v>
      </c>
      <c r="F59" s="954">
        <v>583907000</v>
      </c>
      <c r="G59" s="954">
        <v>583907000</v>
      </c>
      <c r="H59" s="954">
        <v>583907000</v>
      </c>
      <c r="I59" s="954">
        <v>583907000</v>
      </c>
      <c r="J59" s="954">
        <v>583907000</v>
      </c>
      <c r="K59" s="991">
        <v>583907000</v>
      </c>
      <c r="L59" s="991">
        <v>583907000</v>
      </c>
      <c r="M59" s="954"/>
      <c r="N59" s="954"/>
      <c r="O59" s="954"/>
      <c r="P59" s="954"/>
      <c r="Q59" s="954"/>
      <c r="R59" s="954"/>
      <c r="S59" s="991"/>
      <c r="T59" s="954">
        <v>244431000</v>
      </c>
      <c r="U59" s="899">
        <v>390741000</v>
      </c>
      <c r="V59" s="899">
        <v>415290000</v>
      </c>
      <c r="W59" s="899">
        <v>415290000</v>
      </c>
      <c r="X59" s="1002">
        <v>415290000</v>
      </c>
      <c r="Y59" s="1002">
        <v>415290000</v>
      </c>
      <c r="Z59" s="899"/>
      <c r="AA59" s="899"/>
      <c r="AB59" s="899"/>
      <c r="AC59" s="899"/>
      <c r="AD59" s="899"/>
      <c r="AE59" s="899"/>
      <c r="AF59" s="760"/>
      <c r="AG59" s="723"/>
      <c r="AH59" s="723"/>
      <c r="AI59" s="723"/>
      <c r="AJ59" s="723"/>
      <c r="AK59" s="723"/>
      <c r="AL59" s="733"/>
      <c r="AM59" s="733"/>
      <c r="AN59" s="728"/>
      <c r="AO59" s="728"/>
      <c r="AP59" s="728"/>
      <c r="AQ59" s="729"/>
      <c r="AR59" s="723"/>
      <c r="AS59" s="723"/>
      <c r="AT59" s="723"/>
      <c r="AU59" s="723"/>
      <c r="AV59" s="723"/>
      <c r="AW59" s="723"/>
      <c r="AX59" s="723"/>
      <c r="AY59" s="722"/>
    </row>
    <row r="60" spans="1:51" ht="27" x14ac:dyDescent="0.25">
      <c r="A60" s="757"/>
      <c r="B60" s="748"/>
      <c r="C60" s="751"/>
      <c r="D60" s="978" t="s">
        <v>42</v>
      </c>
      <c r="E60" s="929">
        <v>0</v>
      </c>
      <c r="F60" s="929">
        <v>0</v>
      </c>
      <c r="G60" s="929">
        <v>0</v>
      </c>
      <c r="H60" s="929">
        <v>0</v>
      </c>
      <c r="I60" s="929">
        <v>0</v>
      </c>
      <c r="J60" s="929">
        <v>0</v>
      </c>
      <c r="K60" s="990">
        <v>0</v>
      </c>
      <c r="L60" s="990">
        <v>0</v>
      </c>
      <c r="M60" s="929"/>
      <c r="N60" s="929"/>
      <c r="O60" s="929"/>
      <c r="P60" s="929"/>
      <c r="Q60" s="929"/>
      <c r="R60" s="929"/>
      <c r="S60" s="990"/>
      <c r="T60" s="929">
        <v>0</v>
      </c>
      <c r="U60" s="487">
        <v>0</v>
      </c>
      <c r="V60" s="487">
        <v>0</v>
      </c>
      <c r="W60" s="487">
        <v>0</v>
      </c>
      <c r="X60" s="498">
        <v>0</v>
      </c>
      <c r="Y60" s="498">
        <v>0</v>
      </c>
      <c r="Z60" s="901"/>
      <c r="AA60" s="901"/>
      <c r="AB60" s="901"/>
      <c r="AC60" s="901"/>
      <c r="AD60" s="901"/>
      <c r="AE60" s="901"/>
      <c r="AF60" s="760"/>
      <c r="AG60" s="723"/>
      <c r="AH60" s="723"/>
      <c r="AI60" s="723"/>
      <c r="AJ60" s="723"/>
      <c r="AK60" s="723"/>
      <c r="AL60" s="733"/>
      <c r="AM60" s="733"/>
      <c r="AN60" s="728"/>
      <c r="AO60" s="728"/>
      <c r="AP60" s="728"/>
      <c r="AQ60" s="729"/>
      <c r="AR60" s="723"/>
      <c r="AS60" s="723"/>
      <c r="AT60" s="723"/>
      <c r="AU60" s="723"/>
      <c r="AV60" s="723"/>
      <c r="AW60" s="723"/>
      <c r="AX60" s="723"/>
      <c r="AY60" s="722"/>
    </row>
    <row r="61" spans="1:51" ht="27" x14ac:dyDescent="0.25">
      <c r="A61" s="757"/>
      <c r="B61" s="748"/>
      <c r="C61" s="751"/>
      <c r="D61" s="977" t="s">
        <v>4</v>
      </c>
      <c r="E61" s="954">
        <v>22594166</v>
      </c>
      <c r="F61" s="954">
        <v>22594166</v>
      </c>
      <c r="G61" s="954">
        <v>22594166</v>
      </c>
      <c r="H61" s="954">
        <v>22594166</v>
      </c>
      <c r="I61" s="954">
        <v>22594166</v>
      </c>
      <c r="J61" s="954">
        <v>22594166</v>
      </c>
      <c r="K61" s="991">
        <v>22594166</v>
      </c>
      <c r="L61" s="991">
        <v>22594166</v>
      </c>
      <c r="M61" s="954"/>
      <c r="N61" s="954"/>
      <c r="O61" s="954"/>
      <c r="P61" s="954"/>
      <c r="Q61" s="954"/>
      <c r="R61" s="954"/>
      <c r="S61" s="991"/>
      <c r="T61" s="954">
        <v>4593333</v>
      </c>
      <c r="U61" s="899">
        <v>18962116</v>
      </c>
      <c r="V61" s="899">
        <v>22251116</v>
      </c>
      <c r="W61" s="899">
        <v>22251116</v>
      </c>
      <c r="X61" s="1002">
        <v>22251116</v>
      </c>
      <c r="Y61" s="1002">
        <v>22251116</v>
      </c>
      <c r="Z61" s="899"/>
      <c r="AA61" s="899"/>
      <c r="AB61" s="899"/>
      <c r="AC61" s="899"/>
      <c r="AD61" s="899"/>
      <c r="AE61" s="899"/>
      <c r="AF61" s="760"/>
      <c r="AG61" s="723"/>
      <c r="AH61" s="723"/>
      <c r="AI61" s="723"/>
      <c r="AJ61" s="723"/>
      <c r="AK61" s="723"/>
      <c r="AL61" s="733"/>
      <c r="AM61" s="733"/>
      <c r="AN61" s="728"/>
      <c r="AO61" s="728"/>
      <c r="AP61" s="728"/>
      <c r="AQ61" s="729"/>
      <c r="AR61" s="723"/>
      <c r="AS61" s="723"/>
      <c r="AT61" s="723"/>
      <c r="AU61" s="723"/>
      <c r="AV61" s="723"/>
      <c r="AW61" s="723"/>
      <c r="AX61" s="723"/>
      <c r="AY61" s="722"/>
    </row>
    <row r="62" spans="1:51" ht="27" x14ac:dyDescent="0.25">
      <c r="A62" s="757"/>
      <c r="B62" s="748"/>
      <c r="C62" s="751"/>
      <c r="D62" s="978" t="s">
        <v>43</v>
      </c>
      <c r="E62" s="908">
        <v>25</v>
      </c>
      <c r="F62" s="908">
        <v>25</v>
      </c>
      <c r="G62" s="908">
        <v>25</v>
      </c>
      <c r="H62" s="908">
        <v>25</v>
      </c>
      <c r="I62" s="908">
        <v>25</v>
      </c>
      <c r="J62" s="908">
        <v>25</v>
      </c>
      <c r="K62" s="1001">
        <v>25</v>
      </c>
      <c r="L62" s="1001">
        <v>25</v>
      </c>
      <c r="M62" s="908"/>
      <c r="N62" s="908"/>
      <c r="O62" s="908"/>
      <c r="P62" s="908"/>
      <c r="Q62" s="908"/>
      <c r="R62" s="908"/>
      <c r="S62" s="1001"/>
      <c r="T62" s="908">
        <v>1.08</v>
      </c>
      <c r="U62" s="908">
        <v>2.4300000000000002</v>
      </c>
      <c r="V62" s="908">
        <v>4.0600000000000005</v>
      </c>
      <c r="W62" s="908">
        <v>7.0100000000000007</v>
      </c>
      <c r="X62" s="1001">
        <v>8.870000000000001</v>
      </c>
      <c r="Y62" s="1001">
        <v>10.240000000000002</v>
      </c>
      <c r="Z62" s="908"/>
      <c r="AA62" s="908"/>
      <c r="AB62" s="908"/>
      <c r="AC62" s="908"/>
      <c r="AD62" s="908"/>
      <c r="AE62" s="908"/>
      <c r="AF62" s="760"/>
      <c r="AG62" s="723"/>
      <c r="AH62" s="723"/>
      <c r="AI62" s="723"/>
      <c r="AJ62" s="723"/>
      <c r="AK62" s="723"/>
      <c r="AL62" s="733"/>
      <c r="AM62" s="733"/>
      <c r="AN62" s="728"/>
      <c r="AO62" s="728"/>
      <c r="AP62" s="728"/>
      <c r="AQ62" s="729"/>
      <c r="AR62" s="723"/>
      <c r="AS62" s="723"/>
      <c r="AT62" s="723"/>
      <c r="AU62" s="723"/>
      <c r="AV62" s="723"/>
      <c r="AW62" s="723"/>
      <c r="AX62" s="723"/>
      <c r="AY62" s="722"/>
    </row>
    <row r="63" spans="1:51" ht="27" x14ac:dyDescent="0.25">
      <c r="A63" s="757"/>
      <c r="B63" s="748"/>
      <c r="C63" s="751"/>
      <c r="D63" s="977" t="s">
        <v>45</v>
      </c>
      <c r="E63" s="906">
        <v>606501166</v>
      </c>
      <c r="F63" s="906">
        <v>606501166</v>
      </c>
      <c r="G63" s="906">
        <v>606501166</v>
      </c>
      <c r="H63" s="906">
        <v>606501166</v>
      </c>
      <c r="I63" s="906">
        <v>606501166</v>
      </c>
      <c r="J63" s="906">
        <v>606501166</v>
      </c>
      <c r="K63" s="993">
        <v>606501166</v>
      </c>
      <c r="L63" s="993">
        <v>606501166</v>
      </c>
      <c r="M63" s="906"/>
      <c r="N63" s="906"/>
      <c r="O63" s="906"/>
      <c r="P63" s="906"/>
      <c r="Q63" s="906"/>
      <c r="R63" s="906"/>
      <c r="S63" s="993"/>
      <c r="T63" s="906">
        <v>249024333</v>
      </c>
      <c r="U63" s="906">
        <v>409703116</v>
      </c>
      <c r="V63" s="906">
        <v>437541116</v>
      </c>
      <c r="W63" s="906">
        <v>437541116</v>
      </c>
      <c r="X63" s="993">
        <v>437541116</v>
      </c>
      <c r="Y63" s="993">
        <v>437541116</v>
      </c>
      <c r="Z63" s="906"/>
      <c r="AA63" s="906"/>
      <c r="AB63" s="906"/>
      <c r="AC63" s="906"/>
      <c r="AD63" s="906"/>
      <c r="AE63" s="906"/>
      <c r="AF63" s="760"/>
      <c r="AG63" s="723"/>
      <c r="AH63" s="723"/>
      <c r="AI63" s="723"/>
      <c r="AJ63" s="723"/>
      <c r="AK63" s="723"/>
      <c r="AL63" s="733"/>
      <c r="AM63" s="733"/>
      <c r="AN63" s="728"/>
      <c r="AO63" s="728"/>
      <c r="AP63" s="728"/>
      <c r="AQ63" s="729"/>
      <c r="AR63" s="723"/>
      <c r="AS63" s="723"/>
      <c r="AT63" s="723"/>
      <c r="AU63" s="723"/>
      <c r="AV63" s="723"/>
      <c r="AW63" s="723"/>
      <c r="AX63" s="723"/>
      <c r="AY63" s="722"/>
    </row>
    <row r="64" spans="1:51" ht="36" x14ac:dyDescent="0.25">
      <c r="A64" s="752" t="s">
        <v>22</v>
      </c>
      <c r="B64" s="753"/>
      <c r="C64" s="753"/>
      <c r="D64" s="942" t="s">
        <v>34</v>
      </c>
      <c r="E64" s="939">
        <v>3392716000</v>
      </c>
      <c r="F64" s="939">
        <v>3392716000</v>
      </c>
      <c r="G64" s="939">
        <v>3392716000</v>
      </c>
      <c r="H64" s="939">
        <v>3392716000</v>
      </c>
      <c r="I64" s="939">
        <v>3392716000</v>
      </c>
      <c r="J64" s="939">
        <v>3392716000</v>
      </c>
      <c r="K64" s="939">
        <v>3392716000</v>
      </c>
      <c r="L64" s="1007">
        <v>3392716000</v>
      </c>
      <c r="M64" s="939"/>
      <c r="N64" s="939"/>
      <c r="O64" s="939"/>
      <c r="P64" s="939"/>
      <c r="Q64" s="939"/>
      <c r="R64" s="939"/>
      <c r="S64" s="1007"/>
      <c r="T64" s="939">
        <v>1517374400</v>
      </c>
      <c r="U64" s="939">
        <v>2350844400</v>
      </c>
      <c r="V64" s="939">
        <v>2475353400</v>
      </c>
      <c r="W64" s="939">
        <v>2528483400</v>
      </c>
      <c r="X64" s="939">
        <v>2644972899</v>
      </c>
      <c r="Y64" s="1007">
        <v>2719077899</v>
      </c>
      <c r="Z64" s="939"/>
      <c r="AA64" s="939"/>
      <c r="AB64" s="939"/>
      <c r="AC64" s="939"/>
      <c r="AD64" s="939"/>
      <c r="AE64" s="939"/>
      <c r="AF64" s="1007"/>
      <c r="AG64" s="918"/>
      <c r="AH64" s="918"/>
      <c r="AI64" s="918"/>
      <c r="AJ64" s="918"/>
      <c r="AK64" s="918"/>
      <c r="AL64" s="918"/>
      <c r="AM64" s="918"/>
      <c r="AN64" s="918"/>
      <c r="AO64" s="918"/>
      <c r="AP64" s="918"/>
      <c r="AQ64" s="918"/>
      <c r="AR64" s="918"/>
      <c r="AS64" s="918"/>
      <c r="AT64" s="918"/>
      <c r="AU64" s="918"/>
      <c r="AV64" s="918"/>
      <c r="AW64" s="918"/>
      <c r="AX64" s="918"/>
      <c r="AY64" s="917"/>
    </row>
    <row r="65" spans="1:51" ht="36" x14ac:dyDescent="0.25">
      <c r="A65" s="752"/>
      <c r="B65" s="753"/>
      <c r="C65" s="753"/>
      <c r="D65" s="941" t="s">
        <v>33</v>
      </c>
      <c r="E65" s="938">
        <v>299502795</v>
      </c>
      <c r="F65" s="938">
        <v>299502795</v>
      </c>
      <c r="G65" s="938">
        <v>299502795</v>
      </c>
      <c r="H65" s="938">
        <v>299502795</v>
      </c>
      <c r="I65" s="938">
        <v>299502795</v>
      </c>
      <c r="J65" s="938">
        <v>299502795</v>
      </c>
      <c r="K65" s="938">
        <v>299502795</v>
      </c>
      <c r="L65" s="1008">
        <v>299502795</v>
      </c>
      <c r="M65" s="938"/>
      <c r="N65" s="938"/>
      <c r="O65" s="938"/>
      <c r="P65" s="938"/>
      <c r="Q65" s="938"/>
      <c r="R65" s="938"/>
      <c r="S65" s="1008"/>
      <c r="T65" s="938">
        <v>71985733</v>
      </c>
      <c r="U65" s="938">
        <v>180699550</v>
      </c>
      <c r="V65" s="938">
        <v>228587484</v>
      </c>
      <c r="W65" s="938">
        <v>259677818</v>
      </c>
      <c r="X65" s="938">
        <v>289899364.07692301</v>
      </c>
      <c r="Y65" s="1008">
        <v>289899364.07692301</v>
      </c>
      <c r="Z65" s="938"/>
      <c r="AA65" s="938"/>
      <c r="AB65" s="938"/>
      <c r="AC65" s="938"/>
      <c r="AD65" s="938"/>
      <c r="AE65" s="938"/>
      <c r="AF65" s="1010"/>
      <c r="AG65" s="937"/>
      <c r="AH65" s="937"/>
      <c r="AI65" s="937"/>
      <c r="AJ65" s="937"/>
      <c r="AK65" s="937"/>
      <c r="AL65" s="937"/>
      <c r="AM65" s="937"/>
      <c r="AN65" s="937"/>
      <c r="AO65" s="937"/>
      <c r="AP65" s="937"/>
      <c r="AQ65" s="937"/>
      <c r="AR65" s="937"/>
      <c r="AS65" s="937"/>
      <c r="AT65" s="937"/>
      <c r="AU65" s="937"/>
      <c r="AV65" s="937"/>
      <c r="AW65" s="937"/>
      <c r="AX65" s="937"/>
      <c r="AY65" s="936"/>
    </row>
    <row r="66" spans="1:51" ht="36.75" thickBot="1" x14ac:dyDescent="0.3">
      <c r="A66" s="754"/>
      <c r="B66" s="755"/>
      <c r="C66" s="755"/>
      <c r="D66" s="940" t="s">
        <v>32</v>
      </c>
      <c r="E66" s="935">
        <v>3692218795</v>
      </c>
      <c r="F66" s="935">
        <v>3692218795</v>
      </c>
      <c r="G66" s="935">
        <v>3692218795</v>
      </c>
      <c r="H66" s="935">
        <v>3692218795</v>
      </c>
      <c r="I66" s="935">
        <v>3692218795</v>
      </c>
      <c r="J66" s="935">
        <v>3692218795</v>
      </c>
      <c r="K66" s="935">
        <v>3692218795</v>
      </c>
      <c r="L66" s="1009">
        <v>3692218795</v>
      </c>
      <c r="M66" s="935"/>
      <c r="N66" s="935"/>
      <c r="O66" s="935"/>
      <c r="P66" s="935"/>
      <c r="Q66" s="935"/>
      <c r="R66" s="935"/>
      <c r="S66" s="1009"/>
      <c r="T66" s="935">
        <v>1589360133</v>
      </c>
      <c r="U66" s="935">
        <v>2531543950</v>
      </c>
      <c r="V66" s="935">
        <v>2703940884</v>
      </c>
      <c r="W66" s="935">
        <v>2788161218</v>
      </c>
      <c r="X66" s="935">
        <v>2934872263.0769229</v>
      </c>
      <c r="Y66" s="1009">
        <v>3008977263.0769229</v>
      </c>
      <c r="Z66" s="935"/>
      <c r="AA66" s="935"/>
      <c r="AB66" s="935"/>
      <c r="AC66" s="935"/>
      <c r="AD66" s="935"/>
      <c r="AE66" s="935"/>
      <c r="AF66" s="1011"/>
      <c r="AG66" s="934"/>
      <c r="AH66" s="934"/>
      <c r="AI66" s="934"/>
      <c r="AJ66" s="934"/>
      <c r="AK66" s="934"/>
      <c r="AL66" s="934"/>
      <c r="AM66" s="934"/>
      <c r="AN66" s="934"/>
      <c r="AO66" s="934"/>
      <c r="AP66" s="934"/>
      <c r="AQ66" s="934"/>
      <c r="AR66" s="934"/>
      <c r="AS66" s="934"/>
      <c r="AT66" s="934"/>
      <c r="AU66" s="934"/>
      <c r="AV66" s="934"/>
      <c r="AW66" s="934"/>
      <c r="AX66" s="934"/>
      <c r="AY66" s="933"/>
    </row>
    <row r="67" spans="1:51" x14ac:dyDescent="0.25">
      <c r="A67" s="968"/>
      <c r="B67" s="968"/>
      <c r="C67" s="968"/>
      <c r="D67" s="968"/>
      <c r="E67" s="967"/>
      <c r="F67" s="966"/>
      <c r="G67" s="967"/>
      <c r="H67" s="967"/>
      <c r="I67" s="967"/>
      <c r="J67" s="967"/>
      <c r="K67" s="967"/>
      <c r="L67" s="967"/>
      <c r="M67" s="967"/>
      <c r="N67" s="967"/>
      <c r="O67" s="967"/>
      <c r="P67" s="967"/>
      <c r="Q67" s="967"/>
      <c r="R67" s="967"/>
      <c r="S67" s="967"/>
      <c r="T67" s="967"/>
      <c r="U67" s="967"/>
      <c r="V67" s="967"/>
      <c r="W67" s="967"/>
      <c r="X67" s="967"/>
      <c r="Y67" s="967"/>
      <c r="Z67" s="967"/>
      <c r="AA67" s="967"/>
      <c r="AB67" s="967"/>
      <c r="AC67" s="967"/>
      <c r="AD67" s="965"/>
      <c r="AE67" s="968"/>
      <c r="AF67" s="968"/>
      <c r="AG67" s="968"/>
      <c r="AH67" s="968"/>
      <c r="AI67" s="968"/>
      <c r="AJ67" s="968"/>
      <c r="AK67" s="968"/>
      <c r="AL67" s="968"/>
      <c r="AM67" s="968"/>
      <c r="AN67" s="968"/>
      <c r="AO67" s="968"/>
      <c r="AP67" s="964"/>
      <c r="AQ67" s="964"/>
      <c r="AR67" s="968"/>
      <c r="AS67" s="968"/>
      <c r="AT67" s="968"/>
      <c r="AU67" s="968"/>
      <c r="AV67" s="968"/>
      <c r="AW67" s="968"/>
      <c r="AX67" s="964"/>
      <c r="AY67" s="896"/>
    </row>
    <row r="68" spans="1:51" ht="18" x14ac:dyDescent="0.25">
      <c r="A68" s="963" t="s">
        <v>35</v>
      </c>
      <c r="B68" s="968"/>
      <c r="C68" s="968"/>
      <c r="D68" s="968"/>
      <c r="E68" s="967"/>
      <c r="F68" s="966"/>
      <c r="G68" s="967"/>
      <c r="H68" s="967"/>
      <c r="I68" s="967"/>
      <c r="J68" s="967"/>
      <c r="K68" s="967"/>
      <c r="L68" s="967"/>
      <c r="M68" s="967"/>
      <c r="N68" s="967"/>
      <c r="O68" s="967"/>
      <c r="P68" s="967"/>
      <c r="Q68" s="967"/>
      <c r="R68" s="967"/>
      <c r="S68" s="967"/>
      <c r="T68" s="967"/>
      <c r="U68" s="967"/>
      <c r="V68" s="953"/>
      <c r="W68" s="953"/>
      <c r="X68" s="967"/>
      <c r="Y68" s="967"/>
      <c r="Z68" s="967"/>
      <c r="AA68" s="967"/>
      <c r="AB68" s="967"/>
      <c r="AC68" s="967"/>
      <c r="AD68" s="962"/>
      <c r="AE68" s="968"/>
      <c r="AF68" s="968"/>
      <c r="AG68" s="968"/>
      <c r="AH68" s="968"/>
      <c r="AI68" s="968"/>
      <c r="AJ68" s="961"/>
      <c r="AK68" s="961"/>
      <c r="AL68" s="961"/>
      <c r="AM68" s="961"/>
      <c r="AN68" s="961"/>
      <c r="AO68" s="961"/>
      <c r="AP68" s="960"/>
      <c r="AQ68" s="960"/>
      <c r="AR68" s="959"/>
      <c r="AS68" s="959"/>
      <c r="AT68" s="959"/>
      <c r="AU68" s="959"/>
      <c r="AV68" s="959"/>
      <c r="AW68" s="959"/>
      <c r="AX68" s="959"/>
      <c r="AY68" s="896"/>
    </row>
    <row r="69" spans="1:51" ht="18" x14ac:dyDescent="0.25">
      <c r="A69" s="932" t="s">
        <v>36</v>
      </c>
      <c r="B69" s="744" t="s">
        <v>37</v>
      </c>
      <c r="C69" s="745"/>
      <c r="D69" s="746"/>
      <c r="E69" s="747" t="s">
        <v>38</v>
      </c>
      <c r="F69" s="747"/>
      <c r="G69" s="747"/>
      <c r="H69" s="747"/>
      <c r="I69" s="747"/>
      <c r="J69" s="747"/>
      <c r="K69" s="747"/>
      <c r="L69" s="747"/>
      <c r="M69" s="747"/>
      <c r="N69" s="747"/>
      <c r="O69" s="747"/>
      <c r="P69" s="747"/>
      <c r="Q69" s="747"/>
      <c r="R69" s="747"/>
      <c r="S69" s="968"/>
      <c r="T69" s="968"/>
      <c r="U69" s="968"/>
      <c r="V69" s="958"/>
      <c r="W69" s="958"/>
      <c r="X69" s="967"/>
      <c r="Y69" s="968"/>
      <c r="Z69" s="968"/>
      <c r="AA69" s="968"/>
      <c r="AB69" s="968"/>
      <c r="AC69" s="968"/>
      <c r="AD69" s="965"/>
      <c r="AE69" s="968"/>
      <c r="AF69" s="968"/>
      <c r="AG69" s="968"/>
      <c r="AH69" s="968"/>
      <c r="AI69" s="968"/>
      <c r="AJ69" s="961"/>
      <c r="AK69" s="961"/>
      <c r="AL69" s="961"/>
      <c r="AM69" s="961"/>
      <c r="AN69" s="961"/>
      <c r="AO69" s="961"/>
      <c r="AP69" s="960"/>
      <c r="AQ69" s="960"/>
      <c r="AR69" s="961"/>
      <c r="AS69" s="961"/>
      <c r="AT69" s="961"/>
      <c r="AU69" s="961"/>
      <c r="AV69" s="961"/>
      <c r="AW69" s="961"/>
      <c r="AX69" s="960"/>
      <c r="AY69" s="896"/>
    </row>
    <row r="70" spans="1:51" ht="18" x14ac:dyDescent="0.25">
      <c r="A70" s="930">
        <v>13</v>
      </c>
      <c r="B70" s="740" t="s">
        <v>91</v>
      </c>
      <c r="C70" s="741"/>
      <c r="D70" s="742"/>
      <c r="E70" s="743" t="s">
        <v>82</v>
      </c>
      <c r="F70" s="743"/>
      <c r="G70" s="743"/>
      <c r="H70" s="743"/>
      <c r="I70" s="743"/>
      <c r="J70" s="743"/>
      <c r="K70" s="743"/>
      <c r="L70" s="743"/>
      <c r="M70" s="743"/>
      <c r="N70" s="743"/>
      <c r="O70" s="743"/>
      <c r="P70" s="743"/>
      <c r="Q70" s="743"/>
      <c r="R70" s="743"/>
      <c r="S70" s="968"/>
      <c r="T70" s="968"/>
      <c r="U70" s="968"/>
      <c r="V70" s="968"/>
      <c r="W70" s="968"/>
      <c r="X70" s="967"/>
      <c r="Y70" s="968"/>
      <c r="Z70" s="968"/>
      <c r="AA70" s="968"/>
      <c r="AB70" s="968"/>
      <c r="AC70" s="968"/>
      <c r="AD70" s="965"/>
      <c r="AE70" s="968"/>
      <c r="AF70" s="968"/>
      <c r="AG70" s="968"/>
      <c r="AH70" s="968"/>
      <c r="AI70" s="968"/>
      <c r="AJ70" s="961"/>
      <c r="AK70" s="961"/>
      <c r="AL70" s="961"/>
      <c r="AM70" s="961"/>
      <c r="AN70" s="961"/>
      <c r="AO70" s="961"/>
      <c r="AP70" s="960"/>
      <c r="AQ70" s="960"/>
      <c r="AR70" s="961"/>
      <c r="AS70" s="961"/>
      <c r="AT70" s="961"/>
      <c r="AU70" s="961"/>
      <c r="AV70" s="961"/>
      <c r="AW70" s="961"/>
      <c r="AX70" s="960"/>
      <c r="AY70" s="896"/>
    </row>
    <row r="71" spans="1:51" x14ac:dyDescent="0.25">
      <c r="A71" s="930">
        <v>14</v>
      </c>
      <c r="B71" s="740" t="s">
        <v>277</v>
      </c>
      <c r="C71" s="741"/>
      <c r="D71" s="742"/>
      <c r="E71" s="743" t="s">
        <v>334</v>
      </c>
      <c r="F71" s="743"/>
      <c r="G71" s="743"/>
      <c r="H71" s="743"/>
      <c r="I71" s="743"/>
      <c r="J71" s="743"/>
      <c r="K71" s="743"/>
      <c r="L71" s="743"/>
      <c r="M71" s="743"/>
      <c r="N71" s="743"/>
      <c r="O71" s="743"/>
      <c r="P71" s="743"/>
      <c r="Q71" s="743"/>
      <c r="R71" s="743"/>
      <c r="S71" s="968"/>
      <c r="T71" s="968"/>
      <c r="U71" s="968"/>
      <c r="V71" s="968"/>
      <c r="W71" s="968"/>
      <c r="X71" s="968"/>
      <c r="Y71" s="968"/>
      <c r="Z71" s="968"/>
      <c r="AA71" s="968"/>
      <c r="AB71" s="968"/>
      <c r="AC71" s="968"/>
      <c r="AD71" s="965"/>
      <c r="AE71" s="968"/>
      <c r="AF71" s="896"/>
      <c r="AG71" s="968"/>
      <c r="AH71" s="968"/>
      <c r="AI71" s="968"/>
      <c r="AJ71" s="968"/>
      <c r="AK71" s="968"/>
      <c r="AL71" s="968"/>
      <c r="AM71" s="968"/>
      <c r="AN71" s="968"/>
      <c r="AO71" s="968"/>
      <c r="AP71" s="964"/>
      <c r="AQ71" s="964"/>
      <c r="AR71" s="968"/>
      <c r="AS71" s="968"/>
      <c r="AT71" s="968"/>
      <c r="AU71" s="968"/>
      <c r="AV71" s="968"/>
      <c r="AW71" s="968"/>
      <c r="AX71" s="964"/>
      <c r="AY71" s="896"/>
    </row>
    <row r="72" spans="1:51" ht="15.75" x14ac:dyDescent="0.25">
      <c r="A72" s="968"/>
      <c r="B72" s="968"/>
      <c r="C72" s="968"/>
      <c r="D72" s="968"/>
      <c r="E72" s="957"/>
      <c r="F72" s="957"/>
      <c r="G72" s="957"/>
      <c r="H72" s="957"/>
      <c r="I72" s="957"/>
      <c r="J72" s="957"/>
      <c r="K72" s="957"/>
      <c r="L72" s="957"/>
      <c r="M72" s="957"/>
      <c r="N72" s="957"/>
      <c r="O72" s="957"/>
      <c r="P72" s="957"/>
      <c r="Q72" s="957"/>
      <c r="R72" s="968"/>
      <c r="S72" s="968"/>
      <c r="T72" s="968"/>
      <c r="U72" s="968"/>
      <c r="V72" s="968"/>
      <c r="W72" s="968"/>
      <c r="X72" s="968"/>
      <c r="Y72" s="968"/>
      <c r="Z72" s="968"/>
      <c r="AA72" s="970"/>
      <c r="AB72" s="968"/>
      <c r="AC72" s="968"/>
      <c r="AD72" s="965"/>
      <c r="AE72" s="968"/>
      <c r="AF72" s="956"/>
      <c r="AG72" s="969"/>
      <c r="AH72" s="969"/>
      <c r="AI72" s="969"/>
      <c r="AJ72" s="968"/>
      <c r="AK72" s="968"/>
      <c r="AL72" s="968"/>
      <c r="AM72" s="968"/>
      <c r="AN72" s="968"/>
      <c r="AO72" s="968"/>
      <c r="AP72" s="968"/>
      <c r="AQ72" s="968"/>
      <c r="AR72" s="968"/>
      <c r="AS72" s="968"/>
      <c r="AT72" s="968"/>
      <c r="AU72" s="968"/>
      <c r="AV72" s="968"/>
      <c r="AW72" s="968"/>
      <c r="AX72" s="968"/>
      <c r="AY72" s="896"/>
    </row>
    <row r="73" spans="1:51" x14ac:dyDescent="0.25">
      <c r="A73" s="896"/>
      <c r="B73" s="896"/>
      <c r="C73" s="896"/>
      <c r="D73" s="896"/>
      <c r="E73" s="896"/>
      <c r="F73" s="896"/>
      <c r="G73" s="896"/>
      <c r="H73" s="896"/>
      <c r="I73" s="896"/>
      <c r="J73" s="896"/>
      <c r="K73" s="896"/>
      <c r="L73" s="896"/>
      <c r="M73" s="896"/>
      <c r="N73" s="896"/>
      <c r="O73" s="896"/>
      <c r="P73" s="896"/>
      <c r="Q73" s="896"/>
      <c r="R73" s="968"/>
      <c r="S73" s="968"/>
      <c r="T73" s="968"/>
      <c r="U73" s="968"/>
      <c r="V73" s="968"/>
      <c r="W73" s="968"/>
      <c r="X73" s="968"/>
      <c r="Y73" s="968"/>
      <c r="Z73" s="968"/>
      <c r="AA73" s="968"/>
      <c r="AB73" s="968"/>
      <c r="AC73" s="972"/>
      <c r="AD73" s="965"/>
      <c r="AE73" s="896"/>
      <c r="AF73" s="950"/>
      <c r="AG73" s="952"/>
      <c r="AH73" s="896"/>
      <c r="AI73" s="896"/>
      <c r="AJ73" s="896"/>
      <c r="AK73" s="896"/>
      <c r="AL73" s="896"/>
      <c r="AM73" s="896"/>
      <c r="AN73" s="896"/>
      <c r="AO73" s="896"/>
      <c r="AP73" s="896"/>
      <c r="AQ73" s="896"/>
      <c r="AR73" s="896"/>
      <c r="AS73" s="896"/>
      <c r="AT73" s="896"/>
      <c r="AU73" s="896"/>
      <c r="AV73" s="896"/>
      <c r="AW73" s="896"/>
      <c r="AX73" s="896"/>
      <c r="AY73" s="896"/>
    </row>
    <row r="74" spans="1:51" ht="18" x14ac:dyDescent="0.25">
      <c r="A74" s="896"/>
      <c r="B74" s="896"/>
      <c r="C74" s="896"/>
      <c r="D74" s="896"/>
      <c r="E74" s="896"/>
      <c r="F74" s="896"/>
      <c r="G74" s="896"/>
      <c r="H74" s="896"/>
      <c r="I74" s="896"/>
      <c r="J74" s="896"/>
      <c r="K74" s="896"/>
      <c r="L74" s="896"/>
      <c r="M74" s="896"/>
      <c r="N74" s="896"/>
      <c r="O74" s="896"/>
      <c r="P74" s="896"/>
      <c r="Q74" s="896"/>
      <c r="R74" s="968"/>
      <c r="S74" s="968"/>
      <c r="T74" s="968"/>
      <c r="U74" s="968"/>
      <c r="V74" s="968"/>
      <c r="W74" s="968"/>
      <c r="X74" s="968"/>
      <c r="Y74" s="968"/>
      <c r="Z74" s="968"/>
      <c r="AA74" s="968"/>
      <c r="AB74" s="968"/>
      <c r="AC74" s="968"/>
      <c r="AD74" s="955"/>
      <c r="AE74" s="896"/>
      <c r="AF74" s="950"/>
      <c r="AG74" s="952"/>
      <c r="AH74" s="896"/>
      <c r="AI74" s="896"/>
      <c r="AJ74" s="896"/>
      <c r="AK74" s="896"/>
      <c r="AL74" s="896"/>
      <c r="AM74" s="896"/>
      <c r="AN74" s="896"/>
      <c r="AO74" s="896"/>
      <c r="AP74" s="896"/>
      <c r="AQ74" s="896"/>
      <c r="AR74" s="896"/>
      <c r="AS74" s="896"/>
      <c r="AT74" s="896"/>
      <c r="AU74" s="896"/>
      <c r="AV74" s="896"/>
      <c r="AW74" s="896"/>
      <c r="AX74" s="896"/>
      <c r="AY74" s="896"/>
    </row>
    <row r="75" spans="1:51" ht="18" x14ac:dyDescent="0.25">
      <c r="A75" s="896"/>
      <c r="B75" s="896"/>
      <c r="C75" s="896"/>
      <c r="D75" s="896"/>
      <c r="E75" s="896"/>
      <c r="F75" s="896"/>
      <c r="G75" s="896"/>
      <c r="H75" s="896"/>
      <c r="I75" s="896"/>
      <c r="J75" s="896"/>
      <c r="K75" s="896"/>
      <c r="L75" s="896"/>
      <c r="M75" s="896"/>
      <c r="N75" s="896"/>
      <c r="O75" s="896"/>
      <c r="P75" s="896"/>
      <c r="Q75" s="896"/>
      <c r="R75" s="968"/>
      <c r="S75" s="968"/>
      <c r="T75" s="968"/>
      <c r="U75" s="968"/>
      <c r="V75" s="968"/>
      <c r="W75" s="968"/>
      <c r="X75" s="968"/>
      <c r="Y75" s="968"/>
      <c r="Z75" s="968"/>
      <c r="AA75" s="968"/>
      <c r="AB75" s="968"/>
      <c r="AC75" s="896"/>
      <c r="AD75" s="954"/>
      <c r="AE75" s="896"/>
      <c r="AF75" s="952"/>
      <c r="AG75" s="971"/>
      <c r="AH75" s="896"/>
      <c r="AI75" s="896"/>
      <c r="AJ75" s="896"/>
      <c r="AK75" s="896"/>
      <c r="AL75" s="896"/>
      <c r="AM75" s="896"/>
      <c r="AN75" s="896"/>
      <c r="AO75" s="896"/>
      <c r="AP75" s="896"/>
      <c r="AQ75" s="896"/>
      <c r="AR75" s="896"/>
      <c r="AS75" s="896"/>
      <c r="AT75" s="896"/>
      <c r="AU75" s="896"/>
      <c r="AV75" s="896"/>
      <c r="AW75" s="896"/>
      <c r="AX75" s="896"/>
      <c r="AY75" s="896"/>
    </row>
    <row r="76" spans="1:51" ht="18" x14ac:dyDescent="0.25">
      <c r="A76" s="896"/>
      <c r="B76" s="896"/>
      <c r="C76" s="896"/>
      <c r="D76" s="896"/>
      <c r="E76" s="896"/>
      <c r="F76" s="896"/>
      <c r="G76" s="896"/>
      <c r="H76" s="896"/>
      <c r="I76" s="896"/>
      <c r="J76" s="896"/>
      <c r="K76" s="896"/>
      <c r="L76" s="896"/>
      <c r="M76" s="896"/>
      <c r="N76" s="896"/>
      <c r="O76" s="896"/>
      <c r="P76" s="896"/>
      <c r="Q76" s="896"/>
      <c r="R76" s="968"/>
      <c r="S76" s="968"/>
      <c r="T76" s="968"/>
      <c r="U76" s="968"/>
      <c r="V76" s="968"/>
      <c r="W76" s="968"/>
      <c r="X76" s="968"/>
      <c r="Y76" s="968"/>
      <c r="Z76" s="968"/>
      <c r="AA76" s="968"/>
      <c r="AB76" s="968"/>
      <c r="AC76" s="968"/>
      <c r="AD76" s="954"/>
      <c r="AE76" s="896"/>
      <c r="AF76" s="896"/>
      <c r="AG76" s="896"/>
      <c r="AH76" s="896"/>
      <c r="AI76" s="896"/>
      <c r="AJ76" s="896"/>
      <c r="AK76" s="896"/>
      <c r="AL76" s="896"/>
      <c r="AM76" s="896"/>
      <c r="AN76" s="896"/>
      <c r="AO76" s="896"/>
      <c r="AP76" s="896"/>
      <c r="AQ76" s="896"/>
      <c r="AR76" s="896"/>
      <c r="AS76" s="896"/>
      <c r="AT76" s="896"/>
      <c r="AU76" s="896"/>
      <c r="AV76" s="896"/>
      <c r="AW76" s="896"/>
      <c r="AX76" s="896"/>
      <c r="AY76" s="896"/>
    </row>
    <row r="77" spans="1:51" x14ac:dyDescent="0.25">
      <c r="A77" s="896"/>
      <c r="B77" s="896"/>
      <c r="C77" s="896"/>
      <c r="D77" s="896"/>
      <c r="E77" s="896"/>
      <c r="F77" s="896"/>
      <c r="G77" s="896"/>
      <c r="H77" s="896"/>
      <c r="I77" s="896"/>
      <c r="J77" s="896"/>
      <c r="K77" s="896"/>
      <c r="L77" s="896"/>
      <c r="M77" s="896"/>
      <c r="N77" s="896"/>
      <c r="O77" s="896"/>
      <c r="P77" s="896"/>
      <c r="Q77" s="896"/>
      <c r="R77" s="968"/>
      <c r="S77" s="968"/>
      <c r="T77" s="968"/>
      <c r="U77" s="968"/>
      <c r="V77" s="968"/>
      <c r="W77" s="968"/>
      <c r="X77" s="968"/>
      <c r="Y77" s="968"/>
      <c r="Z77" s="968"/>
      <c r="AA77" s="968"/>
      <c r="AB77" s="968"/>
      <c r="AC77" s="968"/>
      <c r="AD77" s="965"/>
      <c r="AE77" s="896"/>
      <c r="AF77" s="896"/>
      <c r="AG77" s="896"/>
      <c r="AH77" s="896"/>
      <c r="AI77" s="896"/>
      <c r="AJ77" s="896"/>
      <c r="AK77" s="896"/>
      <c r="AL77" s="896"/>
      <c r="AM77" s="896"/>
      <c r="AN77" s="896"/>
      <c r="AO77" s="896"/>
      <c r="AP77" s="896"/>
      <c r="AQ77" s="896"/>
      <c r="AR77" s="896"/>
      <c r="AS77" s="896"/>
      <c r="AT77" s="896"/>
      <c r="AU77" s="896"/>
      <c r="AV77" s="896"/>
      <c r="AW77" s="896"/>
      <c r="AX77" s="896"/>
      <c r="AY77" s="896"/>
    </row>
    <row r="78" spans="1:51" ht="18" x14ac:dyDescent="0.25">
      <c r="A78" s="896"/>
      <c r="B78" s="896"/>
      <c r="C78" s="896"/>
      <c r="D78" s="896"/>
      <c r="E78" s="896"/>
      <c r="F78" s="896"/>
      <c r="G78" s="896"/>
      <c r="H78" s="896"/>
      <c r="I78" s="896"/>
      <c r="J78" s="896"/>
      <c r="K78" s="896"/>
      <c r="L78" s="896"/>
      <c r="M78" s="896"/>
      <c r="N78" s="896"/>
      <c r="O78" s="896"/>
      <c r="P78" s="896"/>
      <c r="Q78" s="896"/>
      <c r="R78" s="968"/>
      <c r="S78" s="968"/>
      <c r="T78" s="968"/>
      <c r="U78" s="968"/>
      <c r="V78" s="968"/>
      <c r="W78" s="968"/>
      <c r="X78" s="968"/>
      <c r="Y78" s="968"/>
      <c r="Z78" s="968"/>
      <c r="AA78" s="968"/>
      <c r="AB78" s="968"/>
      <c r="AC78" s="968"/>
      <c r="AD78" s="973"/>
      <c r="AE78" s="896"/>
      <c r="AF78" s="896"/>
      <c r="AG78" s="896"/>
      <c r="AH78" s="896"/>
      <c r="AI78" s="896"/>
      <c r="AJ78" s="896"/>
      <c r="AK78" s="896"/>
      <c r="AL78" s="896"/>
      <c r="AM78" s="896"/>
      <c r="AN78" s="896"/>
      <c r="AO78" s="896"/>
      <c r="AP78" s="896"/>
      <c r="AQ78" s="896"/>
      <c r="AR78" s="896"/>
      <c r="AS78" s="896"/>
      <c r="AT78" s="896"/>
      <c r="AU78" s="896"/>
      <c r="AV78" s="896"/>
      <c r="AW78" s="896"/>
      <c r="AX78" s="896"/>
      <c r="AY78" s="896"/>
    </row>
    <row r="79" spans="1:51" ht="18" x14ac:dyDescent="0.25">
      <c r="A79" s="896"/>
      <c r="B79" s="896"/>
      <c r="C79" s="896"/>
      <c r="D79" s="896"/>
      <c r="E79" s="896"/>
      <c r="F79" s="896"/>
      <c r="G79" s="896"/>
      <c r="H79" s="896"/>
      <c r="I79" s="896"/>
      <c r="J79" s="896"/>
      <c r="K79" s="896"/>
      <c r="L79" s="896"/>
      <c r="M79" s="896"/>
      <c r="N79" s="896"/>
      <c r="O79" s="896"/>
      <c r="P79" s="896"/>
      <c r="Q79" s="896"/>
      <c r="R79" s="968"/>
      <c r="S79" s="968"/>
      <c r="T79" s="968"/>
      <c r="U79" s="968"/>
      <c r="V79" s="968"/>
      <c r="W79" s="968"/>
      <c r="X79" s="968"/>
      <c r="Y79" s="968"/>
      <c r="Z79" s="968"/>
      <c r="AA79" s="968"/>
      <c r="AB79" s="968"/>
      <c r="AC79" s="968"/>
      <c r="AD79" s="973"/>
      <c r="AE79" s="896"/>
      <c r="AF79" s="896"/>
      <c r="AG79" s="896"/>
      <c r="AH79" s="896"/>
      <c r="AI79" s="896"/>
      <c r="AJ79" s="896"/>
      <c r="AK79" s="896"/>
      <c r="AL79" s="896"/>
      <c r="AM79" s="896"/>
      <c r="AN79" s="896"/>
      <c r="AO79" s="896"/>
      <c r="AP79" s="896"/>
      <c r="AQ79" s="896"/>
      <c r="AR79" s="896"/>
      <c r="AS79" s="896"/>
      <c r="AT79" s="896"/>
      <c r="AU79" s="896"/>
      <c r="AV79" s="896"/>
      <c r="AW79" s="896"/>
      <c r="AX79" s="896"/>
      <c r="AY79" s="896"/>
    </row>
    <row r="80" spans="1:51" ht="18" x14ac:dyDescent="0.25">
      <c r="A80" s="896"/>
      <c r="B80" s="896"/>
      <c r="C80" s="896"/>
      <c r="D80" s="896"/>
      <c r="E80" s="896"/>
      <c r="F80" s="896"/>
      <c r="G80" s="896"/>
      <c r="H80" s="896"/>
      <c r="I80" s="896"/>
      <c r="J80" s="896"/>
      <c r="K80" s="896"/>
      <c r="L80" s="896"/>
      <c r="M80" s="896"/>
      <c r="N80" s="896"/>
      <c r="O80" s="896"/>
      <c r="P80" s="896"/>
      <c r="Q80" s="896"/>
      <c r="R80" s="968"/>
      <c r="S80" s="968"/>
      <c r="T80" s="968"/>
      <c r="U80" s="968"/>
      <c r="V80" s="968"/>
      <c r="W80" s="968"/>
      <c r="X80" s="968"/>
      <c r="Y80" s="968"/>
      <c r="Z80" s="968"/>
      <c r="AA80" s="968"/>
      <c r="AB80" s="968"/>
      <c r="AC80" s="968"/>
      <c r="AD80" s="973"/>
      <c r="AE80" s="896"/>
      <c r="AF80" s="896"/>
      <c r="AG80" s="896"/>
      <c r="AH80" s="896"/>
      <c r="AI80" s="896"/>
      <c r="AJ80" s="896"/>
      <c r="AK80" s="896"/>
      <c r="AL80" s="896"/>
      <c r="AM80" s="896"/>
      <c r="AN80" s="896"/>
      <c r="AO80" s="896"/>
      <c r="AP80" s="896"/>
      <c r="AQ80" s="896"/>
      <c r="AR80" s="896"/>
      <c r="AS80" s="896"/>
      <c r="AT80" s="896"/>
      <c r="AU80" s="896"/>
      <c r="AV80" s="896"/>
      <c r="AW80" s="896"/>
      <c r="AX80" s="896"/>
      <c r="AY80" s="896"/>
    </row>
    <row r="81" spans="18:34" x14ac:dyDescent="0.25">
      <c r="R81" s="968"/>
      <c r="S81" s="968"/>
      <c r="T81" s="968"/>
      <c r="U81" s="968"/>
      <c r="V81" s="968"/>
      <c r="W81" s="968"/>
      <c r="X81" s="968"/>
      <c r="Y81" s="968"/>
      <c r="Z81" s="968"/>
      <c r="AA81" s="968"/>
      <c r="AB81" s="968"/>
      <c r="AC81" s="896"/>
      <c r="AD81" s="965"/>
      <c r="AE81" s="896"/>
      <c r="AF81" s="896"/>
      <c r="AG81" s="896"/>
      <c r="AH81" s="896"/>
    </row>
    <row r="82" spans="18:34" ht="21" x14ac:dyDescent="0.35">
      <c r="R82" s="968"/>
      <c r="S82" s="968"/>
      <c r="T82" s="968"/>
      <c r="U82" s="968"/>
      <c r="V82" s="968"/>
      <c r="W82" s="980"/>
      <c r="X82" s="980"/>
      <c r="Y82" s="980"/>
      <c r="Z82" s="980"/>
      <c r="AA82" s="980"/>
      <c r="AB82" s="980"/>
      <c r="AC82" s="980"/>
      <c r="AD82" s="981"/>
      <c r="AE82" s="982"/>
      <c r="AF82" s="982"/>
      <c r="AG82" s="896"/>
      <c r="AH82" s="896"/>
    </row>
    <row r="83" spans="18:34" ht="21" x14ac:dyDescent="0.35">
      <c r="R83" s="968"/>
      <c r="S83" s="968"/>
      <c r="T83" s="968"/>
      <c r="U83" s="968"/>
      <c r="V83" s="979"/>
      <c r="W83" s="980"/>
      <c r="X83" s="980"/>
      <c r="Y83" s="980"/>
      <c r="Z83" s="980"/>
      <c r="AA83" s="980"/>
      <c r="AB83" s="980"/>
      <c r="AC83" s="980"/>
      <c r="AD83" s="981"/>
      <c r="AE83" s="982"/>
      <c r="AF83" s="982"/>
      <c r="AG83" s="950"/>
      <c r="AH83" s="975"/>
    </row>
    <row r="84" spans="18:34" ht="21" x14ac:dyDescent="0.35">
      <c r="R84" s="968"/>
      <c r="S84" s="968"/>
      <c r="T84" s="968"/>
      <c r="U84" s="968"/>
      <c r="V84" s="979"/>
      <c r="W84" s="980"/>
      <c r="X84" s="980"/>
      <c r="Y84" s="980"/>
      <c r="Z84" s="980"/>
      <c r="AA84" s="980"/>
      <c r="AB84" s="980"/>
      <c r="AC84" s="980"/>
      <c r="AD84" s="981"/>
      <c r="AE84" s="982"/>
      <c r="AF84" s="982"/>
      <c r="AG84" s="950"/>
      <c r="AH84" s="975"/>
    </row>
    <row r="85" spans="18:34" ht="21" x14ac:dyDescent="0.35">
      <c r="R85" s="968"/>
      <c r="S85" s="968"/>
      <c r="T85" s="968"/>
      <c r="U85" s="968"/>
      <c r="V85" s="979"/>
      <c r="W85" s="980"/>
      <c r="X85" s="980"/>
      <c r="Y85" s="980"/>
      <c r="Z85" s="980"/>
      <c r="AA85" s="980"/>
      <c r="AB85" s="980"/>
      <c r="AC85" s="980"/>
      <c r="AD85" s="981"/>
      <c r="AE85" s="982"/>
      <c r="AF85" s="982"/>
      <c r="AG85" s="950"/>
      <c r="AH85" s="975"/>
    </row>
    <row r="86" spans="18:34" ht="21" x14ac:dyDescent="0.35">
      <c r="R86" s="968"/>
      <c r="S86" s="968"/>
      <c r="T86" s="968"/>
      <c r="U86" s="968"/>
      <c r="V86" s="979"/>
      <c r="W86" s="980"/>
      <c r="X86" s="980"/>
      <c r="Y86" s="980"/>
      <c r="Z86" s="980"/>
      <c r="AA86" s="980"/>
      <c r="AB86" s="980"/>
      <c r="AC86" s="980"/>
      <c r="AD86" s="981"/>
      <c r="AE86" s="982"/>
      <c r="AF86" s="982"/>
      <c r="AG86" s="950"/>
      <c r="AH86" s="975"/>
    </row>
    <row r="87" spans="18:34" ht="21" x14ac:dyDescent="0.35">
      <c r="R87" s="968"/>
      <c r="S87" s="968"/>
      <c r="T87" s="968"/>
      <c r="U87" s="968"/>
      <c r="V87" s="979"/>
      <c r="W87" s="980"/>
      <c r="X87" s="980"/>
      <c r="Y87" s="980"/>
      <c r="Z87" s="980"/>
      <c r="AA87" s="980"/>
      <c r="AB87" s="980"/>
      <c r="AC87" s="982"/>
      <c r="AD87" s="981"/>
      <c r="AE87" s="982"/>
      <c r="AF87" s="982"/>
      <c r="AG87" s="950"/>
      <c r="AH87" s="975"/>
    </row>
    <row r="88" spans="18:34" ht="21" x14ac:dyDescent="0.35">
      <c r="R88" s="968"/>
      <c r="S88" s="968"/>
      <c r="T88" s="968"/>
      <c r="U88" s="968"/>
      <c r="V88" s="979"/>
      <c r="W88" s="980"/>
      <c r="X88" s="980"/>
      <c r="Y88" s="980"/>
      <c r="Z88" s="980"/>
      <c r="AA88" s="980"/>
      <c r="AB88" s="980"/>
      <c r="AC88" s="980"/>
      <c r="AD88" s="981"/>
      <c r="AE88" s="982"/>
      <c r="AF88" s="982"/>
      <c r="AG88" s="950"/>
      <c r="AH88" s="950"/>
    </row>
    <row r="89" spans="18:34" x14ac:dyDescent="0.25">
      <c r="R89" s="968"/>
      <c r="S89" s="968"/>
      <c r="T89" s="968"/>
      <c r="U89" s="968"/>
      <c r="V89" s="968"/>
      <c r="W89" s="968"/>
      <c r="X89" s="968"/>
      <c r="Y89" s="968"/>
      <c r="Z89" s="968"/>
      <c r="AA89" s="968"/>
      <c r="AB89" s="968"/>
      <c r="AC89" s="968"/>
      <c r="AD89" s="974"/>
      <c r="AE89" s="896"/>
      <c r="AF89" s="896"/>
      <c r="AG89" s="896"/>
      <c r="AH89" s="896"/>
    </row>
    <row r="90" spans="18:34" x14ac:dyDescent="0.25">
      <c r="R90" s="968"/>
      <c r="S90" s="968"/>
      <c r="T90" s="968"/>
      <c r="U90" s="968"/>
      <c r="V90" s="968"/>
      <c r="W90" s="968"/>
      <c r="X90" s="968"/>
      <c r="Y90" s="968"/>
      <c r="Z90" s="968"/>
      <c r="AA90" s="968"/>
      <c r="AB90" s="968"/>
      <c r="AC90" s="968"/>
      <c r="AD90" s="965"/>
      <c r="AE90" s="896"/>
      <c r="AF90" s="896"/>
      <c r="AG90" s="950"/>
      <c r="AH90" s="950"/>
    </row>
    <row r="91" spans="18:34" x14ac:dyDescent="0.25">
      <c r="R91" s="968"/>
      <c r="S91" s="968"/>
      <c r="T91" s="968"/>
      <c r="U91" s="968"/>
      <c r="V91" s="968"/>
      <c r="W91" s="983"/>
      <c r="X91" s="968"/>
      <c r="Y91" s="968"/>
      <c r="Z91" s="968"/>
      <c r="AA91" s="968"/>
      <c r="AB91" s="968"/>
      <c r="AC91" s="968"/>
      <c r="AD91" s="965"/>
      <c r="AE91" s="951"/>
      <c r="AF91" s="896"/>
      <c r="AG91" s="950"/>
      <c r="AH91" s="950"/>
    </row>
    <row r="92" spans="18:34" x14ac:dyDescent="0.25">
      <c r="R92" s="968"/>
      <c r="S92" s="968"/>
      <c r="T92" s="968"/>
      <c r="U92" s="968">
        <v>11219</v>
      </c>
      <c r="V92" s="984"/>
      <c r="W92" s="986"/>
      <c r="X92" s="968"/>
      <c r="Y92" s="968"/>
      <c r="Z92" s="968"/>
      <c r="AA92" s="968"/>
      <c r="AB92" s="968"/>
      <c r="AC92" s="968"/>
      <c r="AD92" s="965"/>
      <c r="AE92" s="951"/>
      <c r="AF92" s="985"/>
      <c r="AG92" s="950"/>
      <c r="AH92" s="950"/>
    </row>
    <row r="93" spans="18:34" x14ac:dyDescent="0.25">
      <c r="R93" s="968"/>
      <c r="S93" s="968"/>
      <c r="T93" s="968"/>
      <c r="U93" s="968">
        <v>2119</v>
      </c>
      <c r="V93" s="984"/>
      <c r="W93" s="986"/>
      <c r="X93" s="968"/>
      <c r="Y93" s="968"/>
      <c r="Z93" s="968"/>
      <c r="AA93" s="968"/>
      <c r="AB93" s="968"/>
      <c r="AC93" s="968"/>
      <c r="AD93" s="965"/>
      <c r="AE93" s="951"/>
      <c r="AF93" s="985"/>
      <c r="AG93" s="950"/>
      <c r="AH93" s="950"/>
    </row>
    <row r="94" spans="18:34" x14ac:dyDescent="0.25">
      <c r="R94" s="968"/>
      <c r="S94" s="968"/>
      <c r="T94" s="968"/>
      <c r="U94" s="968">
        <v>2309</v>
      </c>
      <c r="V94" s="984"/>
      <c r="W94" s="986"/>
      <c r="X94" s="968"/>
      <c r="Y94" s="968"/>
      <c r="Z94" s="968"/>
      <c r="AA94" s="968"/>
      <c r="AB94" s="968"/>
      <c r="AC94" s="968"/>
      <c r="AD94" s="965"/>
      <c r="AE94" s="951"/>
      <c r="AF94" s="985"/>
      <c r="AG94" s="950"/>
      <c r="AH94" s="950"/>
    </row>
    <row r="95" spans="18:34" x14ac:dyDescent="0.25">
      <c r="R95" s="968"/>
      <c r="S95" s="968"/>
      <c r="T95" s="968"/>
      <c r="U95" s="968">
        <v>735</v>
      </c>
      <c r="V95" s="984"/>
      <c r="W95" s="986"/>
      <c r="X95" s="968"/>
      <c r="Y95" s="968"/>
      <c r="Z95" s="968"/>
      <c r="AA95" s="968"/>
      <c r="AB95" s="968"/>
      <c r="AC95" s="968"/>
      <c r="AD95" s="965"/>
      <c r="AE95" s="951"/>
      <c r="AF95" s="985"/>
      <c r="AG95" s="950"/>
      <c r="AH95" s="950"/>
    </row>
    <row r="96" spans="18:34" x14ac:dyDescent="0.25">
      <c r="R96" s="968"/>
      <c r="S96" s="968"/>
      <c r="T96" s="968"/>
      <c r="U96" s="968">
        <v>38241</v>
      </c>
      <c r="V96" s="984"/>
      <c r="W96" s="986"/>
      <c r="X96" s="968"/>
      <c r="Y96" s="968"/>
      <c r="Z96" s="968"/>
      <c r="AA96" s="968"/>
      <c r="AB96" s="968"/>
      <c r="AC96" s="968"/>
      <c r="AD96" s="965"/>
      <c r="AE96" s="896"/>
      <c r="AF96" s="985"/>
      <c r="AG96" s="896"/>
      <c r="AH96" s="896"/>
    </row>
    <row r="97" spans="18:32" x14ac:dyDescent="0.25">
      <c r="R97" s="968"/>
      <c r="S97" s="968"/>
      <c r="T97" s="968"/>
      <c r="U97" s="968">
        <v>54623</v>
      </c>
      <c r="V97" s="984"/>
      <c r="W97" s="986"/>
      <c r="X97" s="986"/>
      <c r="Y97" s="986"/>
      <c r="Z97" s="986"/>
      <c r="AA97" s="986"/>
      <c r="AB97" s="986"/>
      <c r="AC97" s="986"/>
      <c r="AD97" s="986"/>
      <c r="AE97" s="986"/>
      <c r="AF97" s="986"/>
    </row>
    <row r="98" spans="18:32" x14ac:dyDescent="0.25">
      <c r="R98" s="968"/>
      <c r="S98" s="968"/>
      <c r="T98" s="968"/>
      <c r="U98" s="968"/>
      <c r="V98" s="968"/>
      <c r="W98" s="968"/>
      <c r="X98" s="968"/>
      <c r="Y98" s="968"/>
      <c r="Z98" s="968"/>
      <c r="AA98" s="968"/>
      <c r="AB98" s="968"/>
      <c r="AC98" s="968"/>
      <c r="AD98" s="965"/>
      <c r="AE98" s="896"/>
      <c r="AF98" s="896"/>
    </row>
    <row r="99" spans="18:32" x14ac:dyDescent="0.25">
      <c r="R99" s="968"/>
      <c r="S99" s="968"/>
      <c r="T99" s="968"/>
      <c r="U99" s="968"/>
      <c r="V99" s="968"/>
      <c r="W99" s="987"/>
      <c r="X99" s="987"/>
      <c r="Y99" s="987"/>
      <c r="Z99" s="987"/>
      <c r="AA99" s="987"/>
      <c r="AB99" s="987"/>
      <c r="AC99" s="987"/>
      <c r="AD99" s="987"/>
      <c r="AE99" s="987"/>
      <c r="AF99" s="897"/>
    </row>
    <row r="100" spans="18:32" x14ac:dyDescent="0.25">
      <c r="R100" s="968"/>
      <c r="S100" s="968"/>
      <c r="T100" s="968"/>
      <c r="U100" s="968"/>
      <c r="V100" s="984"/>
      <c r="W100" s="988"/>
      <c r="X100" s="968"/>
      <c r="Y100" s="968"/>
      <c r="Z100" s="968"/>
      <c r="AA100" s="968"/>
      <c r="AB100" s="968"/>
      <c r="AC100" s="968"/>
      <c r="AD100" s="965"/>
      <c r="AE100" s="896"/>
      <c r="AF100" s="987"/>
    </row>
    <row r="101" spans="18:32" x14ac:dyDescent="0.25">
      <c r="R101" s="968"/>
      <c r="S101" s="968"/>
      <c r="T101" s="968"/>
      <c r="U101" s="968"/>
      <c r="V101" s="984"/>
      <c r="W101" s="988"/>
      <c r="X101" s="968"/>
      <c r="Y101" s="968"/>
      <c r="Z101" s="968"/>
      <c r="AA101" s="968"/>
      <c r="AB101" s="968"/>
      <c r="AC101" s="968"/>
      <c r="AD101" s="896"/>
      <c r="AE101" s="896"/>
      <c r="AF101" s="896"/>
    </row>
    <row r="102" spans="18:32" x14ac:dyDescent="0.25">
      <c r="R102" s="968"/>
      <c r="S102" s="968"/>
      <c r="T102" s="968"/>
      <c r="U102" s="968"/>
      <c r="V102" s="984"/>
      <c r="W102" s="988"/>
      <c r="X102" s="968"/>
      <c r="Y102" s="968"/>
      <c r="Z102" s="968"/>
      <c r="AA102" s="968"/>
      <c r="AB102" s="968"/>
      <c r="AC102" s="968"/>
      <c r="AD102" s="965"/>
      <c r="AE102" s="896"/>
      <c r="AF102" s="896"/>
    </row>
    <row r="103" spans="18:32" x14ac:dyDescent="0.25">
      <c r="R103" s="968"/>
      <c r="S103" s="968"/>
      <c r="T103" s="968"/>
      <c r="U103" s="968"/>
      <c r="V103" s="984"/>
      <c r="W103" s="988"/>
      <c r="X103" s="968"/>
      <c r="Y103" s="968"/>
      <c r="Z103" s="968"/>
      <c r="AA103" s="968"/>
      <c r="AB103" s="968"/>
      <c r="AC103" s="968"/>
      <c r="AD103" s="896"/>
      <c r="AE103" s="896"/>
      <c r="AF103" s="896"/>
    </row>
    <row r="104" spans="18:32" x14ac:dyDescent="0.25">
      <c r="R104" s="968"/>
      <c r="S104" s="968"/>
      <c r="T104" s="968"/>
      <c r="U104" s="968"/>
      <c r="V104" s="984"/>
      <c r="W104" s="988"/>
      <c r="X104" s="968"/>
      <c r="Y104" s="968"/>
      <c r="Z104" s="968"/>
      <c r="AA104" s="968"/>
      <c r="AB104" s="968"/>
      <c r="AC104" s="968"/>
      <c r="AD104" s="965"/>
      <c r="AE104" s="896"/>
      <c r="AF104" s="896"/>
    </row>
    <row r="105" spans="18:32" x14ac:dyDescent="0.25">
      <c r="R105" s="968"/>
      <c r="S105" s="968"/>
      <c r="T105" s="968"/>
      <c r="U105" s="968"/>
      <c r="V105" s="984"/>
      <c r="W105" s="988"/>
      <c r="X105" s="968"/>
      <c r="Y105" s="968"/>
      <c r="Z105" s="968"/>
      <c r="AA105" s="968"/>
      <c r="AB105" s="968"/>
      <c r="AC105" s="968"/>
      <c r="AD105" s="965"/>
      <c r="AE105" s="896"/>
      <c r="AF105" s="896"/>
    </row>
    <row r="106" spans="18:32" x14ac:dyDescent="0.25">
      <c r="R106" s="968"/>
      <c r="S106" s="968"/>
      <c r="T106" s="968"/>
      <c r="U106" s="968"/>
      <c r="V106" s="984"/>
      <c r="W106" s="968"/>
      <c r="X106" s="968"/>
      <c r="Y106" s="968"/>
      <c r="Z106" s="968"/>
      <c r="AA106" s="968"/>
      <c r="AB106" s="968"/>
      <c r="AC106" s="968"/>
      <c r="AD106" s="965"/>
      <c r="AE106" s="896"/>
      <c r="AF106" s="896"/>
    </row>
    <row r="107" spans="18:32" x14ac:dyDescent="0.25">
      <c r="R107" s="968"/>
      <c r="S107" s="968"/>
      <c r="T107" s="968"/>
      <c r="U107" s="968"/>
      <c r="V107" s="968"/>
      <c r="W107" s="968"/>
      <c r="X107" s="968"/>
      <c r="Y107" s="968"/>
      <c r="Z107" s="968"/>
      <c r="AA107" s="968"/>
      <c r="AB107" s="968"/>
      <c r="AC107" s="968"/>
      <c r="AD107" s="896"/>
      <c r="AE107" s="896"/>
      <c r="AF107" s="896"/>
    </row>
    <row r="108" spans="18:32" x14ac:dyDescent="0.25">
      <c r="R108" s="968"/>
      <c r="S108" s="968"/>
      <c r="T108" s="968"/>
      <c r="U108" s="968"/>
      <c r="V108" s="968"/>
      <c r="W108" s="968"/>
      <c r="X108" s="968"/>
      <c r="Y108" s="968"/>
      <c r="Z108" s="968"/>
      <c r="AA108" s="968"/>
      <c r="AB108" s="968"/>
      <c r="AC108" s="968"/>
      <c r="AD108" s="965"/>
      <c r="AE108" s="896"/>
      <c r="AF108" s="896"/>
    </row>
    <row r="109" spans="18:32" x14ac:dyDescent="0.25">
      <c r="R109" s="968"/>
      <c r="S109" s="968"/>
      <c r="T109" s="968"/>
      <c r="U109" s="968"/>
      <c r="V109" s="968"/>
      <c r="W109" s="968"/>
      <c r="X109" s="968"/>
      <c r="Y109" s="968"/>
      <c r="Z109" s="968"/>
      <c r="AA109" s="968"/>
      <c r="AB109" s="968"/>
      <c r="AC109" s="968"/>
      <c r="AD109" s="896"/>
      <c r="AE109" s="896"/>
      <c r="AF109" s="896"/>
    </row>
    <row r="110" spans="18:32" x14ac:dyDescent="0.25">
      <c r="R110" s="968"/>
      <c r="S110" s="968"/>
      <c r="T110" s="968"/>
      <c r="U110" s="968"/>
      <c r="V110" s="968"/>
      <c r="W110" s="968"/>
      <c r="X110" s="968"/>
      <c r="Y110" s="968"/>
      <c r="Z110" s="968"/>
      <c r="AA110" s="968"/>
      <c r="AB110" s="968"/>
      <c r="AC110" s="968"/>
      <c r="AD110" s="965"/>
      <c r="AE110" s="896"/>
      <c r="AF110" s="896"/>
    </row>
    <row r="111" spans="18:32" x14ac:dyDescent="0.25">
      <c r="R111" s="968"/>
      <c r="S111" s="968"/>
      <c r="T111" s="968"/>
      <c r="U111" s="968"/>
      <c r="V111" s="968"/>
      <c r="W111" s="968"/>
      <c r="X111" s="968"/>
      <c r="Y111" s="968"/>
      <c r="Z111" s="968"/>
      <c r="AA111" s="968"/>
      <c r="AB111" s="968"/>
      <c r="AC111" s="968"/>
      <c r="AD111" s="965"/>
      <c r="AE111" s="896"/>
      <c r="AF111" s="896"/>
    </row>
    <row r="112" spans="18:32" x14ac:dyDescent="0.25">
      <c r="R112" s="968"/>
      <c r="S112" s="968"/>
      <c r="T112" s="968"/>
      <c r="U112" s="968"/>
      <c r="V112" s="968"/>
      <c r="W112" s="968"/>
      <c r="X112" s="968"/>
      <c r="Y112" s="968"/>
      <c r="Z112" s="968"/>
      <c r="AA112" s="968"/>
      <c r="AB112" s="968"/>
      <c r="AC112" s="968"/>
      <c r="AD112" s="965"/>
      <c r="AE112" s="896"/>
      <c r="AF112" s="896"/>
    </row>
    <row r="113" spans="18:30" x14ac:dyDescent="0.25">
      <c r="R113" s="968"/>
      <c r="S113" s="968"/>
      <c r="T113" s="968"/>
      <c r="U113" s="968"/>
      <c r="V113" s="968"/>
      <c r="W113" s="968"/>
      <c r="X113" s="968"/>
      <c r="Y113" s="968"/>
      <c r="Z113" s="968"/>
      <c r="AA113" s="968"/>
      <c r="AB113" s="968"/>
      <c r="AC113" s="968"/>
      <c r="AD113" s="965"/>
    </row>
    <row r="114" spans="18:30" x14ac:dyDescent="0.25">
      <c r="R114" s="968"/>
      <c r="S114" s="968"/>
      <c r="T114" s="968"/>
      <c r="U114" s="968"/>
      <c r="V114" s="968"/>
      <c r="W114" s="968"/>
      <c r="X114" s="968"/>
      <c r="Y114" s="968"/>
      <c r="Z114" s="968"/>
      <c r="AA114" s="968"/>
      <c r="AB114" s="968"/>
      <c r="AC114" s="968"/>
      <c r="AD114" s="965"/>
    </row>
    <row r="115" spans="18:30" x14ac:dyDescent="0.25">
      <c r="R115" s="968"/>
      <c r="S115" s="968"/>
      <c r="T115" s="968"/>
      <c r="U115" s="968"/>
      <c r="V115" s="968"/>
      <c r="W115" s="968"/>
      <c r="X115" s="968"/>
      <c r="Y115" s="968"/>
      <c r="Z115" s="968"/>
      <c r="AA115" s="968"/>
      <c r="AB115" s="968"/>
      <c r="AC115" s="968"/>
      <c r="AD115" s="896"/>
    </row>
    <row r="116" spans="18:30" x14ac:dyDescent="0.25">
      <c r="R116" s="968"/>
      <c r="S116" s="968"/>
      <c r="T116" s="968"/>
      <c r="U116" s="968"/>
      <c r="V116" s="968"/>
      <c r="W116" s="968"/>
      <c r="X116" s="968"/>
      <c r="Y116" s="968"/>
      <c r="Z116" s="968"/>
      <c r="AA116" s="968"/>
      <c r="AB116" s="968"/>
      <c r="AC116" s="968"/>
      <c r="AD116" s="965"/>
    </row>
    <row r="117" spans="18:30" x14ac:dyDescent="0.25">
      <c r="R117" s="968"/>
      <c r="S117" s="968"/>
      <c r="T117" s="968"/>
      <c r="U117" s="968"/>
      <c r="V117" s="968"/>
      <c r="W117" s="968"/>
      <c r="X117" s="968"/>
      <c r="Y117" s="968"/>
      <c r="Z117" s="968"/>
      <c r="AA117" s="968"/>
      <c r="AB117" s="968"/>
      <c r="AC117" s="968"/>
      <c r="AD117" s="965"/>
    </row>
    <row r="118" spans="18:30" x14ac:dyDescent="0.25">
      <c r="R118" s="968"/>
      <c r="S118" s="968"/>
      <c r="T118" s="968"/>
      <c r="U118" s="968"/>
      <c r="V118" s="968"/>
      <c r="W118" s="968"/>
      <c r="X118" s="968"/>
      <c r="Y118" s="968"/>
      <c r="Z118" s="968"/>
      <c r="AA118" s="968"/>
      <c r="AB118" s="968"/>
      <c r="AC118" s="968"/>
      <c r="AD118" s="965"/>
    </row>
    <row r="119" spans="18:30" x14ac:dyDescent="0.25">
      <c r="R119" s="968"/>
      <c r="S119" s="968"/>
      <c r="T119" s="968"/>
      <c r="U119" s="968"/>
      <c r="V119" s="968"/>
      <c r="W119" s="968"/>
      <c r="X119" s="968"/>
      <c r="Y119" s="968"/>
      <c r="Z119" s="968"/>
      <c r="AA119" s="968"/>
      <c r="AB119" s="968"/>
      <c r="AC119" s="968"/>
      <c r="AD119" s="965"/>
    </row>
    <row r="120" spans="18:30" x14ac:dyDescent="0.25">
      <c r="R120" s="968"/>
      <c r="S120" s="968"/>
      <c r="T120" s="968"/>
      <c r="U120" s="968"/>
      <c r="V120" s="968"/>
      <c r="W120" s="968"/>
      <c r="X120" s="968"/>
      <c r="Y120" s="968"/>
      <c r="Z120" s="968"/>
      <c r="AA120" s="968"/>
      <c r="AB120" s="968"/>
      <c r="AC120" s="968"/>
      <c r="AD120" s="965"/>
    </row>
    <row r="121" spans="18:30" x14ac:dyDescent="0.25">
      <c r="R121" s="968"/>
      <c r="S121" s="968"/>
      <c r="T121" s="968"/>
      <c r="U121" s="968"/>
      <c r="V121" s="968"/>
      <c r="W121" s="968"/>
      <c r="X121" s="968"/>
      <c r="Y121" s="968"/>
      <c r="Z121" s="968"/>
      <c r="AA121" s="968"/>
      <c r="AB121" s="968"/>
      <c r="AC121" s="968"/>
      <c r="AD121" s="965"/>
    </row>
    <row r="122" spans="18:30" x14ac:dyDescent="0.25">
      <c r="R122" s="968"/>
      <c r="S122" s="968"/>
      <c r="T122" s="968"/>
      <c r="U122" s="968"/>
      <c r="V122" s="968"/>
      <c r="W122" s="968"/>
      <c r="X122" s="968"/>
      <c r="Y122" s="968"/>
      <c r="Z122" s="968"/>
      <c r="AA122" s="968"/>
      <c r="AB122" s="968"/>
      <c r="AC122" s="968"/>
      <c r="AD122" s="965"/>
    </row>
    <row r="123" spans="18:30" x14ac:dyDescent="0.25">
      <c r="R123" s="968"/>
      <c r="S123" s="968"/>
      <c r="T123" s="968"/>
      <c r="U123" s="968"/>
      <c r="V123" s="968"/>
      <c r="W123" s="968"/>
      <c r="X123" s="968"/>
      <c r="Y123" s="968"/>
      <c r="Z123" s="968"/>
      <c r="AA123" s="968"/>
      <c r="AB123" s="968"/>
      <c r="AC123" s="968"/>
      <c r="AD123" s="965"/>
    </row>
    <row r="124" spans="18:30" x14ac:dyDescent="0.25">
      <c r="R124" s="968"/>
      <c r="S124" s="968"/>
      <c r="T124" s="968"/>
      <c r="U124" s="968"/>
      <c r="V124" s="968"/>
      <c r="W124" s="968"/>
      <c r="X124" s="968"/>
      <c r="Y124" s="968"/>
      <c r="Z124" s="968"/>
      <c r="AA124" s="968"/>
      <c r="AB124" s="968"/>
      <c r="AC124" s="968"/>
      <c r="AD124" s="965"/>
    </row>
    <row r="125" spans="18:30" x14ac:dyDescent="0.25">
      <c r="R125" s="968"/>
      <c r="S125" s="968"/>
      <c r="T125" s="968"/>
      <c r="U125" s="968"/>
      <c r="V125" s="968"/>
      <c r="W125" s="968"/>
      <c r="X125" s="968"/>
      <c r="Y125" s="968"/>
      <c r="Z125" s="968"/>
      <c r="AA125" s="968"/>
      <c r="AB125" s="968"/>
      <c r="AC125" s="968"/>
      <c r="AD125" s="965"/>
    </row>
    <row r="126" spans="18:30" x14ac:dyDescent="0.25">
      <c r="R126" s="968"/>
      <c r="S126" s="968"/>
      <c r="T126" s="968"/>
      <c r="U126" s="968"/>
      <c r="V126" s="968"/>
      <c r="W126" s="968"/>
      <c r="X126" s="968"/>
      <c r="Y126" s="968"/>
      <c r="Z126" s="968"/>
      <c r="AA126" s="968"/>
      <c r="AB126" s="968"/>
      <c r="AC126" s="968"/>
      <c r="AD126" s="965"/>
    </row>
    <row r="127" spans="18:30" x14ac:dyDescent="0.25">
      <c r="R127" s="968"/>
      <c r="S127" s="968"/>
      <c r="T127" s="968"/>
      <c r="U127" s="968"/>
      <c r="V127" s="968"/>
      <c r="W127" s="968"/>
      <c r="X127" s="968"/>
      <c r="Y127" s="968"/>
      <c r="Z127" s="968"/>
      <c r="AA127" s="968"/>
      <c r="AB127" s="968"/>
      <c r="AC127" s="968"/>
      <c r="AD127" s="965"/>
    </row>
    <row r="128" spans="18:30" x14ac:dyDescent="0.25">
      <c r="R128" s="968"/>
      <c r="S128" s="968"/>
      <c r="T128" s="968"/>
      <c r="U128" s="968"/>
      <c r="V128" s="968"/>
      <c r="W128" s="968"/>
      <c r="X128" s="968"/>
      <c r="Y128" s="968"/>
      <c r="Z128" s="968"/>
      <c r="AA128" s="968"/>
      <c r="AB128" s="968"/>
      <c r="AC128" s="968"/>
      <c r="AD128" s="965"/>
    </row>
    <row r="129" spans="18:30" x14ac:dyDescent="0.25">
      <c r="R129" s="968"/>
      <c r="S129" s="968"/>
      <c r="T129" s="968"/>
      <c r="U129" s="968"/>
      <c r="V129" s="968"/>
      <c r="W129" s="968"/>
      <c r="X129" s="968"/>
      <c r="Y129" s="968"/>
      <c r="Z129" s="968"/>
      <c r="AA129" s="968"/>
      <c r="AB129" s="968"/>
      <c r="AC129" s="968"/>
      <c r="AD129" s="965"/>
    </row>
    <row r="130" spans="18:30" x14ac:dyDescent="0.25">
      <c r="R130" s="968"/>
      <c r="S130" s="968"/>
      <c r="T130" s="968"/>
      <c r="U130" s="968"/>
      <c r="V130" s="968"/>
      <c r="W130" s="968"/>
      <c r="X130" s="968"/>
      <c r="Y130" s="968"/>
      <c r="Z130" s="968"/>
      <c r="AA130" s="968"/>
      <c r="AB130" s="968"/>
      <c r="AC130" s="968"/>
      <c r="AD130" s="965"/>
    </row>
    <row r="131" spans="18:30" x14ac:dyDescent="0.25">
      <c r="R131" s="968"/>
      <c r="S131" s="968"/>
      <c r="T131" s="968"/>
      <c r="U131" s="968"/>
      <c r="V131" s="968"/>
      <c r="W131" s="968"/>
      <c r="X131" s="968"/>
      <c r="Y131" s="968"/>
      <c r="Z131" s="968"/>
      <c r="AA131" s="968"/>
      <c r="AB131" s="968"/>
      <c r="AC131" s="968"/>
      <c r="AD131" s="965"/>
    </row>
    <row r="132" spans="18:30" x14ac:dyDescent="0.25">
      <c r="R132" s="968"/>
      <c r="S132" s="968"/>
      <c r="T132" s="968"/>
      <c r="U132" s="968"/>
      <c r="V132" s="968"/>
      <c r="W132" s="968"/>
      <c r="X132" s="968"/>
      <c r="Y132" s="968"/>
      <c r="Z132" s="968"/>
      <c r="AA132" s="968"/>
      <c r="AB132" s="968"/>
      <c r="AC132" s="968"/>
      <c r="AD132" s="965"/>
    </row>
    <row r="133" spans="18:30" x14ac:dyDescent="0.25">
      <c r="R133" s="968"/>
      <c r="S133" s="968"/>
      <c r="T133" s="968"/>
      <c r="U133" s="968"/>
      <c r="V133" s="968"/>
      <c r="W133" s="968"/>
      <c r="X133" s="968"/>
      <c r="Y133" s="968"/>
      <c r="Z133" s="968"/>
      <c r="AA133" s="968"/>
      <c r="AB133" s="968"/>
      <c r="AC133" s="968"/>
      <c r="AD133" s="965"/>
    </row>
    <row r="134" spans="18:30" x14ac:dyDescent="0.25">
      <c r="R134" s="968"/>
      <c r="S134" s="968"/>
      <c r="T134" s="968"/>
      <c r="U134" s="968"/>
      <c r="V134" s="968"/>
      <c r="W134" s="968"/>
      <c r="X134" s="968"/>
      <c r="Y134" s="968"/>
      <c r="Z134" s="968"/>
      <c r="AA134" s="968"/>
      <c r="AB134" s="968"/>
      <c r="AC134" s="968"/>
      <c r="AD134" s="965"/>
    </row>
    <row r="135" spans="18:30" x14ac:dyDescent="0.25">
      <c r="R135" s="968"/>
      <c r="S135" s="968"/>
      <c r="T135" s="968"/>
      <c r="U135" s="968"/>
      <c r="V135" s="968"/>
      <c r="W135" s="968"/>
      <c r="X135" s="968"/>
      <c r="Y135" s="968"/>
      <c r="Z135" s="968"/>
      <c r="AA135" s="968"/>
      <c r="AB135" s="968"/>
      <c r="AC135" s="968"/>
      <c r="AD135" s="965"/>
    </row>
    <row r="136" spans="18:30" x14ac:dyDescent="0.25">
      <c r="R136" s="968"/>
      <c r="S136" s="968"/>
      <c r="T136" s="968"/>
      <c r="U136" s="968"/>
      <c r="V136" s="968"/>
      <c r="W136" s="968"/>
      <c r="X136" s="968"/>
      <c r="Y136" s="968"/>
      <c r="Z136" s="968"/>
      <c r="AA136" s="968"/>
      <c r="AB136" s="968"/>
      <c r="AC136" s="968"/>
      <c r="AD136" s="965"/>
    </row>
    <row r="137" spans="18:30" x14ac:dyDescent="0.25">
      <c r="R137" s="968"/>
      <c r="S137" s="968"/>
      <c r="T137" s="968"/>
      <c r="U137" s="968"/>
      <c r="V137" s="968"/>
      <c r="W137" s="968"/>
      <c r="X137" s="968"/>
      <c r="Y137" s="968"/>
      <c r="Z137" s="968"/>
      <c r="AA137" s="968"/>
      <c r="AB137" s="968"/>
      <c r="AC137" s="968"/>
      <c r="AD137" s="965"/>
    </row>
    <row r="138" spans="18:30" x14ac:dyDescent="0.25">
      <c r="R138" s="968"/>
      <c r="S138" s="968"/>
      <c r="T138" s="968"/>
      <c r="U138" s="968"/>
      <c r="V138" s="968"/>
      <c r="W138" s="968"/>
      <c r="X138" s="968"/>
      <c r="Y138" s="968"/>
      <c r="Z138" s="968"/>
      <c r="AA138" s="968"/>
      <c r="AB138" s="968"/>
      <c r="AC138" s="968"/>
      <c r="AD138" s="965"/>
    </row>
    <row r="139" spans="18:30" x14ac:dyDescent="0.25">
      <c r="R139" s="968"/>
      <c r="S139" s="968"/>
      <c r="T139" s="968"/>
      <c r="U139" s="968"/>
      <c r="V139" s="968"/>
      <c r="W139" s="968"/>
      <c r="X139" s="968"/>
      <c r="Y139" s="968"/>
      <c r="Z139" s="968"/>
      <c r="AA139" s="968"/>
      <c r="AB139" s="968"/>
      <c r="AC139" s="968"/>
      <c r="AD139" s="965"/>
    </row>
    <row r="140" spans="18:30" x14ac:dyDescent="0.25">
      <c r="R140" s="968"/>
      <c r="S140" s="968"/>
      <c r="T140" s="968"/>
      <c r="U140" s="968"/>
      <c r="V140" s="968"/>
      <c r="W140" s="968"/>
      <c r="X140" s="968"/>
      <c r="Y140" s="968"/>
      <c r="Z140" s="968"/>
      <c r="AA140" s="968"/>
      <c r="AB140" s="968"/>
      <c r="AC140" s="968"/>
      <c r="AD140" s="965"/>
    </row>
    <row r="141" spans="18:30" x14ac:dyDescent="0.25">
      <c r="R141" s="968"/>
      <c r="S141" s="968"/>
      <c r="T141" s="968"/>
      <c r="U141" s="968"/>
      <c r="V141" s="968"/>
      <c r="W141" s="968"/>
      <c r="X141" s="968"/>
      <c r="Y141" s="968"/>
      <c r="Z141" s="968"/>
      <c r="AA141" s="968"/>
      <c r="AB141" s="968"/>
      <c r="AC141" s="968"/>
      <c r="AD141" s="965"/>
    </row>
    <row r="142" spans="18:30" x14ac:dyDescent="0.25">
      <c r="R142" s="968"/>
      <c r="S142" s="968"/>
      <c r="T142" s="968"/>
      <c r="U142" s="968"/>
      <c r="V142" s="968"/>
      <c r="W142" s="968"/>
      <c r="X142" s="968"/>
      <c r="Y142" s="968"/>
      <c r="Z142" s="968"/>
      <c r="AA142" s="968"/>
      <c r="AB142" s="968"/>
      <c r="AC142" s="968"/>
      <c r="AD142" s="965"/>
    </row>
    <row r="143" spans="18:30" x14ac:dyDescent="0.25">
      <c r="R143" s="968"/>
      <c r="S143" s="968"/>
      <c r="T143" s="968"/>
      <c r="U143" s="968"/>
      <c r="V143" s="968"/>
      <c r="W143" s="968"/>
      <c r="X143" s="968"/>
      <c r="Y143" s="968"/>
      <c r="Z143" s="968"/>
      <c r="AA143" s="968"/>
      <c r="AB143" s="968"/>
      <c r="AC143" s="968"/>
      <c r="AD143" s="965"/>
    </row>
    <row r="144" spans="18:30" x14ac:dyDescent="0.25">
      <c r="R144" s="968"/>
      <c r="S144" s="968"/>
      <c r="T144" s="968"/>
      <c r="U144" s="968"/>
      <c r="V144" s="968"/>
      <c r="W144" s="968"/>
      <c r="X144" s="968"/>
      <c r="Y144" s="968"/>
      <c r="Z144" s="968"/>
      <c r="AA144" s="968"/>
      <c r="AB144" s="968"/>
      <c r="AC144" s="968"/>
      <c r="AD144" s="965"/>
    </row>
    <row r="145" spans="18:30" x14ac:dyDescent="0.25">
      <c r="R145" s="968"/>
      <c r="S145" s="968"/>
      <c r="T145" s="968"/>
      <c r="U145" s="968"/>
      <c r="V145" s="968"/>
      <c r="W145" s="968"/>
      <c r="X145" s="968"/>
      <c r="Y145" s="968"/>
      <c r="Z145" s="968"/>
      <c r="AA145" s="968"/>
      <c r="AB145" s="968"/>
      <c r="AC145" s="968"/>
      <c r="AD145" s="965"/>
    </row>
    <row r="146" spans="18:30" x14ac:dyDescent="0.25">
      <c r="R146" s="968"/>
      <c r="S146" s="968"/>
      <c r="T146" s="968"/>
      <c r="U146" s="968"/>
      <c r="V146" s="968"/>
      <c r="W146" s="968"/>
      <c r="X146" s="968"/>
      <c r="Y146" s="968"/>
      <c r="Z146" s="968"/>
      <c r="AA146" s="968"/>
      <c r="AB146" s="968"/>
      <c r="AC146" s="968"/>
      <c r="AD146" s="965"/>
    </row>
    <row r="147" spans="18:30" x14ac:dyDescent="0.25">
      <c r="R147" s="968"/>
      <c r="S147" s="968"/>
      <c r="T147" s="968"/>
      <c r="U147" s="968"/>
      <c r="V147" s="968"/>
      <c r="W147" s="968"/>
      <c r="X147" s="968"/>
      <c r="Y147" s="968"/>
      <c r="Z147" s="968"/>
      <c r="AA147" s="968"/>
      <c r="AB147" s="968"/>
      <c r="AC147" s="968"/>
      <c r="AD147" s="965"/>
    </row>
    <row r="148" spans="18:30" x14ac:dyDescent="0.25">
      <c r="R148" s="968"/>
      <c r="S148" s="968"/>
      <c r="T148" s="968"/>
      <c r="U148" s="968"/>
      <c r="V148" s="968"/>
      <c r="W148" s="968"/>
      <c r="X148" s="968"/>
      <c r="Y148" s="968"/>
      <c r="Z148" s="968"/>
      <c r="AA148" s="968"/>
      <c r="AB148" s="968"/>
      <c r="AC148" s="968"/>
      <c r="AD148" s="965"/>
    </row>
    <row r="149" spans="18:30" x14ac:dyDescent="0.25">
      <c r="R149" s="968"/>
      <c r="S149" s="968"/>
      <c r="T149" s="968"/>
      <c r="U149" s="968"/>
      <c r="V149" s="968"/>
      <c r="W149" s="968"/>
      <c r="X149" s="968"/>
      <c r="Y149" s="968"/>
      <c r="Z149" s="968"/>
      <c r="AA149" s="968"/>
      <c r="AB149" s="968"/>
      <c r="AC149" s="968"/>
      <c r="AD149" s="965"/>
    </row>
    <row r="150" spans="18:30" x14ac:dyDescent="0.25">
      <c r="R150" s="968"/>
      <c r="S150" s="968"/>
      <c r="T150" s="968"/>
      <c r="U150" s="968"/>
      <c r="V150" s="968"/>
      <c r="W150" s="968"/>
      <c r="X150" s="968"/>
      <c r="Y150" s="968"/>
      <c r="Z150" s="968"/>
      <c r="AA150" s="968"/>
      <c r="AB150" s="968"/>
      <c r="AC150" s="968"/>
      <c r="AD150" s="965"/>
    </row>
    <row r="151" spans="18:30" x14ac:dyDescent="0.25">
      <c r="R151" s="968"/>
      <c r="S151" s="968"/>
      <c r="T151" s="968"/>
      <c r="U151" s="968"/>
      <c r="V151" s="968"/>
      <c r="W151" s="968"/>
      <c r="X151" s="968"/>
      <c r="Y151" s="968"/>
      <c r="Z151" s="968"/>
      <c r="AA151" s="968"/>
      <c r="AB151" s="968"/>
      <c r="AC151" s="968"/>
      <c r="AD151" s="965"/>
    </row>
    <row r="152" spans="18:30" x14ac:dyDescent="0.25">
      <c r="R152" s="968"/>
      <c r="S152" s="968"/>
      <c r="T152" s="968"/>
      <c r="U152" s="968"/>
      <c r="V152" s="968"/>
      <c r="W152" s="968"/>
      <c r="X152" s="968"/>
      <c r="Y152" s="968"/>
      <c r="Z152" s="968"/>
      <c r="AA152" s="968"/>
      <c r="AB152" s="968"/>
      <c r="AC152" s="968"/>
      <c r="AD152" s="965"/>
    </row>
    <row r="153" spans="18:30" x14ac:dyDescent="0.25">
      <c r="R153" s="968"/>
      <c r="S153" s="968"/>
      <c r="T153" s="968"/>
      <c r="U153" s="968"/>
      <c r="V153" s="968"/>
      <c r="W153" s="968"/>
      <c r="X153" s="968"/>
      <c r="Y153" s="968"/>
      <c r="Z153" s="968"/>
      <c r="AA153" s="968"/>
      <c r="AB153" s="968"/>
      <c r="AC153" s="968"/>
      <c r="AD153" s="965"/>
    </row>
    <row r="154" spans="18:30" x14ac:dyDescent="0.25">
      <c r="R154" s="968"/>
      <c r="S154" s="968"/>
      <c r="T154" s="968"/>
      <c r="U154" s="968"/>
      <c r="V154" s="968"/>
      <c r="W154" s="968"/>
      <c r="X154" s="968"/>
      <c r="Y154" s="968"/>
      <c r="Z154" s="968"/>
      <c r="AA154" s="968"/>
      <c r="AB154" s="968"/>
      <c r="AC154" s="968"/>
      <c r="AD154" s="965"/>
    </row>
    <row r="155" spans="18:30" x14ac:dyDescent="0.25">
      <c r="R155" s="968"/>
      <c r="S155" s="968"/>
      <c r="T155" s="968"/>
      <c r="U155" s="968"/>
      <c r="V155" s="968"/>
      <c r="W155" s="968"/>
      <c r="X155" s="968"/>
      <c r="Y155" s="968"/>
      <c r="Z155" s="968"/>
      <c r="AA155" s="968"/>
      <c r="AB155" s="968"/>
      <c r="AC155" s="968"/>
      <c r="AD155" s="965"/>
    </row>
    <row r="156" spans="18:30" x14ac:dyDescent="0.25">
      <c r="R156" s="968"/>
      <c r="S156" s="968"/>
      <c r="T156" s="968"/>
      <c r="U156" s="968"/>
      <c r="V156" s="968"/>
      <c r="W156" s="968"/>
      <c r="X156" s="968"/>
      <c r="Y156" s="968"/>
      <c r="Z156" s="968"/>
      <c r="AA156" s="968"/>
      <c r="AB156" s="968"/>
      <c r="AC156" s="968"/>
      <c r="AD156" s="965"/>
    </row>
    <row r="157" spans="18:30" x14ac:dyDescent="0.25">
      <c r="R157" s="968"/>
      <c r="S157" s="968"/>
      <c r="T157" s="968"/>
      <c r="U157" s="968"/>
      <c r="V157" s="968"/>
      <c r="W157" s="968"/>
      <c r="X157" s="968"/>
      <c r="Y157" s="968"/>
      <c r="Z157" s="968"/>
      <c r="AA157" s="968"/>
      <c r="AB157" s="968"/>
      <c r="AC157" s="968"/>
      <c r="AD157" s="965"/>
    </row>
    <row r="158" spans="18:30" x14ac:dyDescent="0.25">
      <c r="R158" s="968"/>
      <c r="S158" s="968"/>
      <c r="T158" s="968"/>
      <c r="U158" s="968"/>
      <c r="V158" s="968"/>
      <c r="W158" s="968"/>
      <c r="X158" s="968"/>
      <c r="Y158" s="968"/>
      <c r="Z158" s="968"/>
      <c r="AA158" s="968"/>
      <c r="AB158" s="968"/>
      <c r="AC158" s="968"/>
      <c r="AD158" s="965"/>
    </row>
    <row r="159" spans="18:30" x14ac:dyDescent="0.25">
      <c r="R159" s="968"/>
      <c r="S159" s="968"/>
      <c r="T159" s="968"/>
      <c r="U159" s="968"/>
      <c r="V159" s="968"/>
      <c r="W159" s="968"/>
      <c r="X159" s="968"/>
      <c r="Y159" s="968"/>
      <c r="Z159" s="968"/>
      <c r="AA159" s="968"/>
      <c r="AB159" s="968"/>
      <c r="AC159" s="968"/>
      <c r="AD159" s="965"/>
    </row>
    <row r="160" spans="18:30" x14ac:dyDescent="0.25">
      <c r="R160" s="968"/>
      <c r="S160" s="968"/>
      <c r="T160" s="968"/>
      <c r="U160" s="968"/>
      <c r="V160" s="968"/>
      <c r="W160" s="968"/>
      <c r="X160" s="968"/>
      <c r="Y160" s="968"/>
      <c r="Z160" s="968"/>
      <c r="AA160" s="968"/>
      <c r="AB160" s="968"/>
      <c r="AC160" s="968"/>
      <c r="AD160" s="965"/>
    </row>
    <row r="161" spans="18:30" x14ac:dyDescent="0.25">
      <c r="R161" s="968"/>
      <c r="S161" s="968"/>
      <c r="T161" s="968"/>
      <c r="U161" s="968"/>
      <c r="V161" s="968"/>
      <c r="W161" s="968"/>
      <c r="X161" s="968"/>
      <c r="Y161" s="968"/>
      <c r="Z161" s="968"/>
      <c r="AA161" s="968"/>
      <c r="AB161" s="968"/>
      <c r="AC161" s="968"/>
      <c r="AD161" s="965"/>
    </row>
    <row r="162" spans="18:30" x14ac:dyDescent="0.25">
      <c r="R162" s="968"/>
      <c r="S162" s="968"/>
      <c r="T162" s="968"/>
      <c r="U162" s="968"/>
      <c r="V162" s="968"/>
      <c r="W162" s="968"/>
      <c r="X162" s="968"/>
      <c r="Y162" s="968"/>
      <c r="Z162" s="968"/>
      <c r="AA162" s="968"/>
      <c r="AB162" s="968"/>
      <c r="AC162" s="968"/>
      <c r="AD162" s="965"/>
    </row>
    <row r="163" spans="18:30" x14ac:dyDescent="0.25">
      <c r="R163" s="968"/>
      <c r="S163" s="968"/>
      <c r="T163" s="968"/>
      <c r="U163" s="968"/>
      <c r="V163" s="968"/>
      <c r="W163" s="968"/>
      <c r="X163" s="968"/>
      <c r="Y163" s="968"/>
      <c r="Z163" s="968"/>
      <c r="AA163" s="968"/>
      <c r="AB163" s="968"/>
      <c r="AC163" s="968"/>
      <c r="AD163" s="965"/>
    </row>
    <row r="164" spans="18:30" x14ac:dyDescent="0.25">
      <c r="R164" s="968"/>
      <c r="S164" s="968"/>
      <c r="T164" s="968"/>
      <c r="U164" s="968"/>
      <c r="V164" s="968"/>
      <c r="W164" s="968"/>
      <c r="X164" s="968"/>
      <c r="Y164" s="968"/>
      <c r="Z164" s="968"/>
      <c r="AA164" s="968"/>
      <c r="AB164" s="968"/>
      <c r="AC164" s="968"/>
      <c r="AD164" s="965"/>
    </row>
    <row r="165" spans="18:30" x14ac:dyDescent="0.25">
      <c r="R165" s="968"/>
      <c r="S165" s="968"/>
      <c r="T165" s="968"/>
      <c r="U165" s="968"/>
      <c r="V165" s="968"/>
      <c r="W165" s="968"/>
      <c r="X165" s="968"/>
      <c r="Y165" s="968"/>
      <c r="Z165" s="968"/>
      <c r="AA165" s="968"/>
      <c r="AB165" s="968"/>
      <c r="AC165" s="968"/>
      <c r="AD165" s="965"/>
    </row>
    <row r="166" spans="18:30" x14ac:dyDescent="0.25">
      <c r="R166" s="968"/>
      <c r="S166" s="968"/>
      <c r="T166" s="968"/>
      <c r="U166" s="968"/>
      <c r="V166" s="968"/>
      <c r="W166" s="968"/>
      <c r="X166" s="968"/>
      <c r="Y166" s="968"/>
      <c r="Z166" s="968"/>
      <c r="AA166" s="968"/>
      <c r="AB166" s="968"/>
      <c r="AC166" s="968"/>
      <c r="AD166" s="965"/>
    </row>
    <row r="167" spans="18:30" x14ac:dyDescent="0.25">
      <c r="R167" s="968"/>
      <c r="S167" s="968"/>
      <c r="T167" s="968"/>
      <c r="U167" s="968"/>
      <c r="V167" s="968"/>
      <c r="W167" s="968"/>
      <c r="X167" s="968"/>
      <c r="Y167" s="968"/>
      <c r="Z167" s="968"/>
      <c r="AA167" s="968"/>
      <c r="AB167" s="968"/>
      <c r="AC167" s="968"/>
      <c r="AD167" s="965"/>
    </row>
    <row r="168" spans="18:30" x14ac:dyDescent="0.25">
      <c r="R168" s="968"/>
      <c r="S168" s="968"/>
      <c r="T168" s="968"/>
      <c r="U168" s="968"/>
      <c r="V168" s="968"/>
      <c r="W168" s="968"/>
      <c r="X168" s="968"/>
      <c r="Y168" s="968"/>
      <c r="Z168" s="968"/>
      <c r="AA168" s="968"/>
      <c r="AB168" s="968"/>
      <c r="AC168" s="968"/>
      <c r="AD168" s="965"/>
    </row>
    <row r="169" spans="18:30" x14ac:dyDescent="0.25">
      <c r="R169" s="968"/>
      <c r="S169" s="968"/>
      <c r="T169" s="968"/>
      <c r="U169" s="968"/>
      <c r="V169" s="968"/>
      <c r="W169" s="968"/>
      <c r="X169" s="968"/>
      <c r="Y169" s="968"/>
      <c r="Z169" s="968"/>
      <c r="AA169" s="968"/>
      <c r="AB169" s="968"/>
      <c r="AC169" s="968"/>
      <c r="AD169" s="965"/>
    </row>
    <row r="170" spans="18:30" x14ac:dyDescent="0.25">
      <c r="R170" s="968"/>
      <c r="S170" s="968"/>
      <c r="T170" s="968"/>
      <c r="U170" s="968"/>
      <c r="V170" s="968"/>
      <c r="W170" s="968"/>
      <c r="X170" s="968"/>
      <c r="Y170" s="968"/>
      <c r="Z170" s="968"/>
      <c r="AA170" s="968"/>
      <c r="AB170" s="968"/>
      <c r="AC170" s="968"/>
      <c r="AD170" s="965"/>
    </row>
    <row r="171" spans="18:30" x14ac:dyDescent="0.25">
      <c r="R171" s="968"/>
      <c r="S171" s="968"/>
      <c r="T171" s="968"/>
      <c r="U171" s="968"/>
      <c r="V171" s="968"/>
      <c r="W171" s="968"/>
      <c r="X171" s="968"/>
      <c r="Y171" s="968"/>
      <c r="Z171" s="968"/>
      <c r="AA171" s="968"/>
      <c r="AB171" s="968"/>
      <c r="AC171" s="968"/>
      <c r="AD171" s="965"/>
    </row>
    <row r="172" spans="18:30" x14ac:dyDescent="0.25">
      <c r="R172" s="968"/>
      <c r="S172" s="968"/>
      <c r="T172" s="968"/>
      <c r="U172" s="968"/>
      <c r="V172" s="968"/>
      <c r="W172" s="968"/>
      <c r="X172" s="968"/>
      <c r="Y172" s="968"/>
      <c r="Z172" s="968"/>
      <c r="AA172" s="968"/>
      <c r="AB172" s="968"/>
      <c r="AC172" s="968"/>
      <c r="AD172" s="965"/>
    </row>
    <row r="173" spans="18:30" x14ac:dyDescent="0.25">
      <c r="R173" s="968"/>
      <c r="S173" s="968"/>
      <c r="T173" s="968"/>
      <c r="U173" s="968"/>
      <c r="V173" s="968"/>
      <c r="W173" s="968"/>
      <c r="X173" s="968"/>
      <c r="Y173" s="968"/>
      <c r="Z173" s="968"/>
      <c r="AA173" s="968"/>
      <c r="AB173" s="968"/>
      <c r="AC173" s="968"/>
      <c r="AD173" s="965"/>
    </row>
    <row r="174" spans="18:30" x14ac:dyDescent="0.25">
      <c r="R174" s="968"/>
      <c r="S174" s="968"/>
      <c r="T174" s="968"/>
      <c r="U174" s="968"/>
      <c r="V174" s="968"/>
      <c r="W174" s="968"/>
      <c r="X174" s="968"/>
      <c r="Y174" s="968"/>
      <c r="Z174" s="968"/>
      <c r="AA174" s="968"/>
      <c r="AB174" s="968"/>
      <c r="AC174" s="968"/>
      <c r="AD174" s="965"/>
    </row>
    <row r="175" spans="18:30" x14ac:dyDescent="0.25">
      <c r="R175" s="968"/>
      <c r="S175" s="968"/>
      <c r="T175" s="968"/>
      <c r="U175" s="968"/>
      <c r="V175" s="968"/>
      <c r="W175" s="968"/>
      <c r="X175" s="968"/>
      <c r="Y175" s="968"/>
      <c r="Z175" s="968"/>
      <c r="AA175" s="968"/>
      <c r="AB175" s="968"/>
      <c r="AC175" s="968"/>
      <c r="AD175" s="965"/>
    </row>
    <row r="176" spans="18:30" x14ac:dyDescent="0.25">
      <c r="R176" s="968"/>
      <c r="S176" s="968"/>
      <c r="T176" s="968"/>
      <c r="U176" s="968"/>
      <c r="V176" s="968"/>
      <c r="W176" s="968"/>
      <c r="X176" s="968"/>
      <c r="Y176" s="968"/>
      <c r="Z176" s="968"/>
      <c r="AA176" s="968"/>
      <c r="AB176" s="968"/>
      <c r="AC176" s="968"/>
      <c r="AD176" s="965"/>
    </row>
    <row r="177" spans="18:30" x14ac:dyDescent="0.25">
      <c r="R177" s="968"/>
      <c r="S177" s="968"/>
      <c r="T177" s="968"/>
      <c r="U177" s="968"/>
      <c r="V177" s="968"/>
      <c r="W177" s="968"/>
      <c r="X177" s="968"/>
      <c r="Y177" s="968"/>
      <c r="Z177" s="968"/>
      <c r="AA177" s="968"/>
      <c r="AB177" s="968"/>
      <c r="AC177" s="968"/>
      <c r="AD177" s="965"/>
    </row>
    <row r="178" spans="18:30" x14ac:dyDescent="0.25">
      <c r="R178" s="968"/>
      <c r="S178" s="968"/>
      <c r="T178" s="968"/>
      <c r="U178" s="968"/>
      <c r="V178" s="968"/>
      <c r="W178" s="968"/>
      <c r="X178" s="968"/>
      <c r="Y178" s="968"/>
      <c r="Z178" s="968"/>
      <c r="AA178" s="968"/>
      <c r="AB178" s="968"/>
      <c r="AC178" s="968"/>
      <c r="AD178" s="965"/>
    </row>
    <row r="179" spans="18:30" x14ac:dyDescent="0.25">
      <c r="R179" s="968"/>
      <c r="S179" s="968"/>
      <c r="T179" s="968"/>
      <c r="U179" s="968"/>
      <c r="V179" s="968"/>
      <c r="W179" s="968"/>
      <c r="X179" s="968"/>
      <c r="Y179" s="968"/>
      <c r="Z179" s="968"/>
      <c r="AA179" s="968"/>
      <c r="AB179" s="968"/>
      <c r="AC179" s="968"/>
      <c r="AD179" s="965"/>
    </row>
    <row r="180" spans="18:30" x14ac:dyDescent="0.25">
      <c r="R180" s="968"/>
      <c r="S180" s="968"/>
      <c r="T180" s="968"/>
      <c r="U180" s="968"/>
      <c r="V180" s="968"/>
      <c r="W180" s="968"/>
      <c r="X180" s="968"/>
      <c r="Y180" s="968"/>
      <c r="Z180" s="968"/>
      <c r="AA180" s="968"/>
      <c r="AB180" s="968"/>
      <c r="AC180" s="968"/>
      <c r="AD180" s="965"/>
    </row>
    <row r="181" spans="18:30" x14ac:dyDescent="0.25">
      <c r="R181" s="968"/>
      <c r="S181" s="968"/>
      <c r="T181" s="968"/>
      <c r="U181" s="968"/>
      <c r="V181" s="968"/>
      <c r="W181" s="968"/>
      <c r="X181" s="968"/>
      <c r="Y181" s="968"/>
      <c r="Z181" s="968"/>
      <c r="AA181" s="968"/>
      <c r="AB181" s="968"/>
      <c r="AC181" s="968"/>
      <c r="AD181" s="965"/>
    </row>
    <row r="182" spans="18:30" x14ac:dyDescent="0.25">
      <c r="R182" s="968"/>
      <c r="S182" s="968"/>
      <c r="T182" s="968"/>
      <c r="U182" s="968"/>
      <c r="V182" s="968"/>
      <c r="W182" s="968"/>
      <c r="X182" s="968"/>
      <c r="Y182" s="968"/>
      <c r="Z182" s="968"/>
      <c r="AA182" s="968"/>
      <c r="AB182" s="968"/>
      <c r="AC182" s="968"/>
      <c r="AD182" s="965"/>
    </row>
    <row r="183" spans="18:30" x14ac:dyDescent="0.25">
      <c r="R183" s="968"/>
      <c r="S183" s="968"/>
      <c r="T183" s="968"/>
      <c r="U183" s="968"/>
      <c r="V183" s="968"/>
      <c r="W183" s="968"/>
      <c r="X183" s="968"/>
      <c r="Y183" s="968"/>
      <c r="Z183" s="968"/>
      <c r="AA183" s="968"/>
      <c r="AB183" s="968"/>
      <c r="AC183" s="968"/>
      <c r="AD183" s="965"/>
    </row>
    <row r="184" spans="18:30" x14ac:dyDescent="0.25">
      <c r="R184" s="968"/>
      <c r="S184" s="968"/>
      <c r="T184" s="968"/>
      <c r="U184" s="968"/>
      <c r="V184" s="968"/>
      <c r="W184" s="968"/>
      <c r="X184" s="968"/>
      <c r="Y184" s="968"/>
      <c r="Z184" s="968"/>
      <c r="AA184" s="968"/>
      <c r="AB184" s="968"/>
      <c r="AC184" s="968"/>
      <c r="AD184" s="965"/>
    </row>
    <row r="185" spans="18:30" x14ac:dyDescent="0.25">
      <c r="R185" s="968"/>
      <c r="S185" s="968"/>
      <c r="T185" s="968"/>
      <c r="U185" s="968"/>
      <c r="V185" s="968"/>
      <c r="W185" s="968"/>
      <c r="X185" s="968"/>
      <c r="Y185" s="968"/>
      <c r="Z185" s="968"/>
      <c r="AA185" s="968"/>
      <c r="AB185" s="968"/>
      <c r="AC185" s="968"/>
      <c r="AD185" s="965"/>
    </row>
    <row r="186" spans="18:30" x14ac:dyDescent="0.25">
      <c r="R186" s="968"/>
      <c r="S186" s="968"/>
      <c r="T186" s="968"/>
      <c r="U186" s="968"/>
      <c r="V186" s="968"/>
      <c r="W186" s="968"/>
      <c r="X186" s="968"/>
      <c r="Y186" s="968"/>
      <c r="Z186" s="968"/>
      <c r="AA186" s="968"/>
      <c r="AB186" s="968"/>
      <c r="AC186" s="968"/>
      <c r="AD186" s="965"/>
    </row>
    <row r="187" spans="18:30" x14ac:dyDescent="0.25">
      <c r="R187" s="968"/>
      <c r="S187" s="968"/>
      <c r="T187" s="968"/>
      <c r="U187" s="968"/>
      <c r="V187" s="968"/>
      <c r="W187" s="968"/>
      <c r="X187" s="968"/>
      <c r="Y187" s="968"/>
      <c r="Z187" s="968"/>
      <c r="AA187" s="968"/>
      <c r="AB187" s="968"/>
      <c r="AC187" s="968"/>
      <c r="AD187" s="965"/>
    </row>
    <row r="188" spans="18:30" x14ac:dyDescent="0.25">
      <c r="R188" s="968"/>
      <c r="S188" s="968"/>
      <c r="T188" s="968"/>
      <c r="U188" s="968"/>
      <c r="V188" s="968"/>
      <c r="W188" s="968"/>
      <c r="X188" s="968"/>
      <c r="Y188" s="968"/>
      <c r="Z188" s="968"/>
      <c r="AA188" s="968"/>
      <c r="AB188" s="968"/>
      <c r="AC188" s="968"/>
      <c r="AD188" s="965"/>
    </row>
    <row r="189" spans="18:30" x14ac:dyDescent="0.25">
      <c r="R189" s="968"/>
      <c r="S189" s="968"/>
      <c r="T189" s="968"/>
      <c r="U189" s="968"/>
      <c r="V189" s="968"/>
      <c r="W189" s="968"/>
      <c r="X189" s="968"/>
      <c r="Y189" s="968"/>
      <c r="Z189" s="968"/>
      <c r="AA189" s="968"/>
      <c r="AB189" s="968"/>
      <c r="AC189" s="968"/>
      <c r="AD189" s="965"/>
    </row>
    <row r="190" spans="18:30" x14ac:dyDescent="0.25">
      <c r="R190" s="968"/>
      <c r="S190" s="968"/>
      <c r="T190" s="968"/>
      <c r="U190" s="968"/>
      <c r="V190" s="968"/>
      <c r="W190" s="968"/>
      <c r="X190" s="968"/>
      <c r="Y190" s="968"/>
      <c r="Z190" s="968"/>
      <c r="AA190" s="968"/>
      <c r="AB190" s="968"/>
      <c r="AC190" s="968"/>
      <c r="AD190" s="965"/>
    </row>
    <row r="191" spans="18:30" x14ac:dyDescent="0.25">
      <c r="R191" s="968"/>
      <c r="S191" s="968"/>
      <c r="T191" s="968"/>
      <c r="U191" s="968"/>
      <c r="V191" s="968"/>
      <c r="W191" s="968"/>
      <c r="X191" s="968"/>
      <c r="Y191" s="968"/>
      <c r="Z191" s="968"/>
      <c r="AA191" s="968"/>
      <c r="AB191" s="968"/>
      <c r="AC191" s="968"/>
      <c r="AD191" s="965"/>
    </row>
    <row r="192" spans="18:30" x14ac:dyDescent="0.25">
      <c r="R192" s="968"/>
      <c r="S192" s="968"/>
      <c r="T192" s="968"/>
      <c r="U192" s="968"/>
      <c r="V192" s="968"/>
      <c r="W192" s="968"/>
      <c r="X192" s="968"/>
      <c r="Y192" s="968"/>
      <c r="Z192" s="968"/>
      <c r="AA192" s="968"/>
      <c r="AB192" s="968"/>
      <c r="AC192" s="968"/>
      <c r="AD192" s="965"/>
    </row>
    <row r="193" spans="18:30" x14ac:dyDescent="0.25">
      <c r="R193" s="968"/>
      <c r="S193" s="968"/>
      <c r="T193" s="968"/>
      <c r="U193" s="968"/>
      <c r="V193" s="968"/>
      <c r="W193" s="968"/>
      <c r="X193" s="968"/>
      <c r="Y193" s="968"/>
      <c r="Z193" s="968"/>
      <c r="AA193" s="968"/>
      <c r="AB193" s="968"/>
      <c r="AC193" s="968"/>
      <c r="AD193" s="965"/>
    </row>
    <row r="194" spans="18:30" x14ac:dyDescent="0.25">
      <c r="R194" s="968"/>
      <c r="S194" s="968"/>
      <c r="T194" s="968"/>
      <c r="U194" s="968"/>
      <c r="V194" s="968"/>
      <c r="W194" s="968"/>
      <c r="X194" s="968"/>
      <c r="Y194" s="968"/>
      <c r="Z194" s="968"/>
      <c r="AA194" s="968"/>
      <c r="AB194" s="968"/>
      <c r="AC194" s="968"/>
      <c r="AD194" s="965"/>
    </row>
    <row r="195" spans="18:30" x14ac:dyDescent="0.25">
      <c r="R195" s="968"/>
      <c r="S195" s="968"/>
      <c r="T195" s="968"/>
      <c r="U195" s="968"/>
      <c r="V195" s="968"/>
      <c r="W195" s="968"/>
      <c r="X195" s="968"/>
      <c r="Y195" s="968"/>
      <c r="Z195" s="968"/>
      <c r="AA195" s="968"/>
      <c r="AB195" s="968"/>
      <c r="AC195" s="968"/>
      <c r="AD195" s="965"/>
    </row>
    <row r="196" spans="18:30" x14ac:dyDescent="0.25">
      <c r="R196" s="968"/>
      <c r="S196" s="968"/>
      <c r="T196" s="968"/>
      <c r="U196" s="968"/>
      <c r="V196" s="968"/>
      <c r="W196" s="968"/>
      <c r="X196" s="968"/>
      <c r="Y196" s="968"/>
      <c r="Z196" s="968"/>
      <c r="AA196" s="968"/>
      <c r="AB196" s="968"/>
      <c r="AC196" s="968"/>
      <c r="AD196" s="965"/>
    </row>
    <row r="197" spans="18:30" x14ac:dyDescent="0.25">
      <c r="R197" s="968"/>
      <c r="S197" s="968"/>
      <c r="T197" s="968"/>
      <c r="U197" s="968"/>
      <c r="V197" s="968"/>
      <c r="W197" s="968"/>
      <c r="X197" s="968"/>
      <c r="Y197" s="968"/>
      <c r="Z197" s="968"/>
      <c r="AA197" s="968"/>
      <c r="AB197" s="968"/>
      <c r="AC197" s="968"/>
      <c r="AD197" s="965"/>
    </row>
    <row r="198" spans="18:30" x14ac:dyDescent="0.25">
      <c r="R198" s="968"/>
      <c r="S198" s="968"/>
      <c r="T198" s="968"/>
      <c r="U198" s="968"/>
      <c r="V198" s="968"/>
      <c r="W198" s="968"/>
      <c r="X198" s="968"/>
      <c r="Y198" s="968"/>
      <c r="Z198" s="968"/>
      <c r="AA198" s="968"/>
      <c r="AB198" s="968"/>
      <c r="AC198" s="968"/>
      <c r="AD198" s="965"/>
    </row>
    <row r="199" spans="18:30" x14ac:dyDescent="0.25">
      <c r="R199" s="968"/>
      <c r="S199" s="968"/>
      <c r="T199" s="968"/>
      <c r="U199" s="968"/>
      <c r="V199" s="968"/>
      <c r="W199" s="968"/>
      <c r="X199" s="968"/>
      <c r="Y199" s="968"/>
      <c r="Z199" s="968"/>
      <c r="AA199" s="968"/>
      <c r="AB199" s="968"/>
      <c r="AC199" s="968"/>
      <c r="AD199" s="965"/>
    </row>
    <row r="200" spans="18:30" x14ac:dyDescent="0.25">
      <c r="R200" s="968"/>
      <c r="S200" s="968"/>
      <c r="T200" s="968"/>
      <c r="U200" s="968"/>
      <c r="V200" s="968"/>
      <c r="W200" s="968"/>
      <c r="X200" s="968"/>
      <c r="Y200" s="968"/>
      <c r="Z200" s="968"/>
      <c r="AA200" s="968"/>
      <c r="AB200" s="968"/>
      <c r="AC200" s="968"/>
      <c r="AD200" s="965"/>
    </row>
    <row r="201" spans="18:30" x14ac:dyDescent="0.25">
      <c r="R201" s="968"/>
      <c r="S201" s="968"/>
      <c r="T201" s="968"/>
      <c r="U201" s="968"/>
      <c r="V201" s="968"/>
      <c r="W201" s="968"/>
      <c r="X201" s="968"/>
      <c r="Y201" s="968"/>
      <c r="Z201" s="968"/>
      <c r="AA201" s="968"/>
      <c r="AB201" s="968"/>
      <c r="AC201" s="968"/>
      <c r="AD201" s="965"/>
    </row>
    <row r="202" spans="18:30" x14ac:dyDescent="0.25">
      <c r="R202" s="968"/>
      <c r="S202" s="968"/>
      <c r="T202" s="968"/>
      <c r="U202" s="968"/>
      <c r="V202" s="968"/>
      <c r="W202" s="968"/>
      <c r="X202" s="968"/>
      <c r="Y202" s="968"/>
      <c r="Z202" s="968"/>
      <c r="AA202" s="968"/>
      <c r="AB202" s="968"/>
      <c r="AC202" s="968"/>
      <c r="AD202" s="965"/>
    </row>
    <row r="203" spans="18:30" x14ac:dyDescent="0.25">
      <c r="R203" s="968"/>
      <c r="S203" s="968"/>
      <c r="T203" s="968"/>
      <c r="U203" s="968"/>
      <c r="V203" s="968"/>
      <c r="W203" s="968"/>
      <c r="X203" s="968"/>
      <c r="Y203" s="968"/>
      <c r="Z203" s="968"/>
      <c r="AA203" s="968"/>
      <c r="AB203" s="968"/>
      <c r="AC203" s="968"/>
      <c r="AD203" s="965"/>
    </row>
    <row r="204" spans="18:30" x14ac:dyDescent="0.25">
      <c r="R204" s="968"/>
      <c r="S204" s="968"/>
      <c r="T204" s="968"/>
      <c r="U204" s="968"/>
      <c r="V204" s="968"/>
      <c r="W204" s="968"/>
      <c r="X204" s="968"/>
      <c r="Y204" s="968"/>
      <c r="Z204" s="968"/>
      <c r="AA204" s="968"/>
      <c r="AB204" s="968"/>
      <c r="AC204" s="968"/>
      <c r="AD204" s="965"/>
    </row>
    <row r="205" spans="18:30" x14ac:dyDescent="0.25">
      <c r="R205" s="968"/>
      <c r="S205" s="968"/>
      <c r="T205" s="968"/>
      <c r="U205" s="968"/>
      <c r="V205" s="968"/>
      <c r="W205" s="968"/>
      <c r="X205" s="968"/>
      <c r="Y205" s="968"/>
      <c r="Z205" s="968"/>
      <c r="AA205" s="968"/>
      <c r="AB205" s="968"/>
      <c r="AC205" s="968"/>
      <c r="AD205" s="965"/>
    </row>
    <row r="206" spans="18:30" x14ac:dyDescent="0.25">
      <c r="R206" s="968"/>
      <c r="S206" s="968"/>
      <c r="T206" s="968"/>
      <c r="U206" s="968"/>
      <c r="V206" s="968"/>
      <c r="W206" s="968"/>
      <c r="X206" s="968"/>
      <c r="Y206" s="968"/>
      <c r="Z206" s="968"/>
      <c r="AA206" s="968"/>
      <c r="AB206" s="968"/>
      <c r="AC206" s="968"/>
      <c r="AD206" s="965"/>
    </row>
    <row r="207" spans="18:30" x14ac:dyDescent="0.25">
      <c r="R207" s="968"/>
      <c r="S207" s="968"/>
      <c r="T207" s="968"/>
      <c r="U207" s="968"/>
      <c r="V207" s="968"/>
      <c r="W207" s="968"/>
      <c r="X207" s="968"/>
      <c r="Y207" s="968"/>
      <c r="Z207" s="968"/>
      <c r="AA207" s="968"/>
      <c r="AB207" s="968"/>
      <c r="AC207" s="968"/>
      <c r="AD207" s="965"/>
    </row>
    <row r="208" spans="18:30" x14ac:dyDescent="0.25">
      <c r="R208" s="968"/>
      <c r="S208" s="968"/>
      <c r="T208" s="968"/>
      <c r="U208" s="968"/>
      <c r="V208" s="968"/>
      <c r="W208" s="968"/>
      <c r="X208" s="968"/>
      <c r="Y208" s="968"/>
      <c r="Z208" s="968"/>
      <c r="AA208" s="968"/>
      <c r="AB208" s="968"/>
      <c r="AC208" s="968"/>
      <c r="AD208" s="965"/>
    </row>
    <row r="209" spans="18:30" x14ac:dyDescent="0.25">
      <c r="R209" s="968"/>
      <c r="S209" s="968"/>
      <c r="T209" s="968"/>
      <c r="U209" s="968"/>
      <c r="V209" s="968"/>
      <c r="W209" s="968"/>
      <c r="X209" s="968"/>
      <c r="Y209" s="968"/>
      <c r="Z209" s="968"/>
      <c r="AA209" s="968"/>
      <c r="AB209" s="968"/>
      <c r="AC209" s="968"/>
      <c r="AD209" s="965"/>
    </row>
    <row r="210" spans="18:30" x14ac:dyDescent="0.25">
      <c r="R210" s="968"/>
      <c r="S210" s="968"/>
      <c r="T210" s="968"/>
      <c r="U210" s="968"/>
      <c r="V210" s="968"/>
      <c r="W210" s="968"/>
      <c r="X210" s="968"/>
      <c r="Y210" s="968"/>
      <c r="Z210" s="968"/>
      <c r="AA210" s="968"/>
      <c r="AB210" s="968"/>
      <c r="AC210" s="968"/>
      <c r="AD210" s="965"/>
    </row>
    <row r="211" spans="18:30" x14ac:dyDescent="0.25">
      <c r="R211" s="968"/>
      <c r="S211" s="968"/>
      <c r="T211" s="968"/>
      <c r="U211" s="968"/>
      <c r="V211" s="968"/>
      <c r="W211" s="968"/>
      <c r="X211" s="968"/>
      <c r="Y211" s="968"/>
      <c r="Z211" s="968"/>
      <c r="AA211" s="968"/>
      <c r="AB211" s="968"/>
      <c r="AC211" s="968"/>
      <c r="AD211" s="965"/>
    </row>
    <row r="212" spans="18:30" x14ac:dyDescent="0.25">
      <c r="R212" s="968"/>
      <c r="S212" s="968"/>
      <c r="T212" s="968"/>
      <c r="U212" s="968"/>
      <c r="V212" s="968"/>
      <c r="W212" s="968"/>
      <c r="X212" s="968"/>
      <c r="Y212" s="968"/>
      <c r="Z212" s="968"/>
      <c r="AA212" s="968"/>
      <c r="AB212" s="968"/>
      <c r="AC212" s="968"/>
      <c r="AD212" s="965"/>
    </row>
    <row r="213" spans="18:30" x14ac:dyDescent="0.25">
      <c r="R213" s="968"/>
      <c r="S213" s="968"/>
      <c r="T213" s="968"/>
      <c r="U213" s="968"/>
      <c r="V213" s="968"/>
      <c r="W213" s="968"/>
      <c r="X213" s="968"/>
      <c r="Y213" s="968"/>
      <c r="Z213" s="968"/>
      <c r="AA213" s="968"/>
      <c r="AB213" s="968"/>
      <c r="AC213" s="968"/>
      <c r="AD213" s="965"/>
    </row>
    <row r="214" spans="18:30" x14ac:dyDescent="0.25">
      <c r="R214" s="968"/>
      <c r="S214" s="968"/>
      <c r="T214" s="968"/>
      <c r="U214" s="968"/>
      <c r="V214" s="968"/>
      <c r="W214" s="968"/>
      <c r="X214" s="968"/>
      <c r="Y214" s="968"/>
      <c r="Z214" s="968"/>
      <c r="AA214" s="968"/>
      <c r="AB214" s="968"/>
      <c r="AC214" s="968"/>
      <c r="AD214" s="965"/>
    </row>
    <row r="215" spans="18:30" x14ac:dyDescent="0.25">
      <c r="R215" s="968"/>
      <c r="S215" s="968"/>
      <c r="T215" s="968"/>
      <c r="U215" s="968"/>
      <c r="V215" s="968"/>
      <c r="W215" s="968"/>
      <c r="X215" s="968"/>
      <c r="Y215" s="968"/>
      <c r="Z215" s="968"/>
      <c r="AA215" s="968"/>
      <c r="AB215" s="968"/>
      <c r="AC215" s="968"/>
      <c r="AD215" s="965"/>
    </row>
    <row r="216" spans="18:30" x14ac:dyDescent="0.25">
      <c r="R216" s="968"/>
      <c r="S216" s="968"/>
      <c r="T216" s="968"/>
      <c r="U216" s="968"/>
      <c r="V216" s="968"/>
      <c r="W216" s="968"/>
      <c r="X216" s="968"/>
      <c r="Y216" s="968"/>
      <c r="Z216" s="968"/>
      <c r="AA216" s="968"/>
      <c r="AB216" s="968"/>
      <c r="AC216" s="968"/>
      <c r="AD216" s="965"/>
    </row>
    <row r="217" spans="18:30" x14ac:dyDescent="0.25">
      <c r="R217" s="968"/>
      <c r="S217" s="968"/>
      <c r="T217" s="968"/>
      <c r="U217" s="968"/>
      <c r="V217" s="968"/>
      <c r="W217" s="968"/>
      <c r="X217" s="968"/>
      <c r="Y217" s="968"/>
      <c r="Z217" s="968"/>
      <c r="AA217" s="968"/>
      <c r="AB217" s="968"/>
      <c r="AC217" s="968"/>
      <c r="AD217" s="965"/>
    </row>
    <row r="218" spans="18:30" x14ac:dyDescent="0.25">
      <c r="R218" s="968"/>
      <c r="S218" s="968"/>
      <c r="T218" s="968"/>
      <c r="U218" s="968"/>
      <c r="V218" s="968"/>
      <c r="W218" s="968"/>
      <c r="X218" s="968"/>
      <c r="Y218" s="968"/>
      <c r="Z218" s="968"/>
      <c r="AA218" s="968"/>
      <c r="AB218" s="968"/>
      <c r="AC218" s="968"/>
      <c r="AD218" s="965"/>
    </row>
    <row r="219" spans="18:30" x14ac:dyDescent="0.25">
      <c r="R219" s="968"/>
      <c r="S219" s="968"/>
      <c r="T219" s="968"/>
      <c r="U219" s="968"/>
      <c r="V219" s="968"/>
      <c r="W219" s="968"/>
      <c r="X219" s="968"/>
      <c r="Y219" s="968"/>
      <c r="Z219" s="968"/>
      <c r="AA219" s="968"/>
      <c r="AB219" s="968"/>
      <c r="AC219" s="968"/>
      <c r="AD219" s="965"/>
    </row>
    <row r="220" spans="18:30" x14ac:dyDescent="0.25">
      <c r="R220" s="968"/>
      <c r="S220" s="968"/>
      <c r="T220" s="968"/>
      <c r="U220" s="968"/>
      <c r="V220" s="968"/>
      <c r="W220" s="968"/>
      <c r="X220" s="968"/>
      <c r="Y220" s="968"/>
      <c r="Z220" s="968"/>
      <c r="AA220" s="968"/>
      <c r="AB220" s="968"/>
      <c r="AC220" s="968"/>
      <c r="AD220" s="965"/>
    </row>
    <row r="221" spans="18:30" x14ac:dyDescent="0.25">
      <c r="R221" s="968"/>
      <c r="S221" s="968"/>
      <c r="T221" s="968"/>
      <c r="U221" s="968"/>
      <c r="V221" s="968"/>
      <c r="W221" s="968"/>
      <c r="X221" s="968"/>
      <c r="Y221" s="968"/>
      <c r="Z221" s="968"/>
      <c r="AA221" s="968"/>
      <c r="AB221" s="968"/>
      <c r="AC221" s="968"/>
      <c r="AD221" s="965"/>
    </row>
    <row r="222" spans="18:30" x14ac:dyDescent="0.25">
      <c r="R222" s="968"/>
      <c r="S222" s="968"/>
      <c r="T222" s="968"/>
      <c r="U222" s="968"/>
      <c r="V222" s="968"/>
      <c r="W222" s="968"/>
      <c r="X222" s="968"/>
      <c r="Y222" s="968"/>
      <c r="Z222" s="968"/>
      <c r="AA222" s="968"/>
      <c r="AB222" s="968"/>
      <c r="AC222" s="968"/>
      <c r="AD222" s="965"/>
    </row>
    <row r="223" spans="18:30" x14ac:dyDescent="0.25">
      <c r="R223" s="968"/>
      <c r="S223" s="968"/>
      <c r="T223" s="968"/>
      <c r="U223" s="968"/>
      <c r="V223" s="968"/>
      <c r="W223" s="968"/>
      <c r="X223" s="968"/>
      <c r="Y223" s="968"/>
      <c r="Z223" s="968"/>
      <c r="AA223" s="968"/>
      <c r="AB223" s="968"/>
      <c r="AC223" s="968"/>
      <c r="AD223" s="965"/>
    </row>
    <row r="224" spans="18:30" x14ac:dyDescent="0.25">
      <c r="R224" s="968"/>
      <c r="S224" s="968"/>
      <c r="T224" s="968"/>
      <c r="U224" s="968"/>
      <c r="V224" s="968"/>
      <c r="W224" s="968"/>
      <c r="X224" s="968"/>
      <c r="Y224" s="968"/>
      <c r="Z224" s="968"/>
      <c r="AA224" s="968"/>
      <c r="AB224" s="968"/>
      <c r="AC224" s="968"/>
      <c r="AD224" s="965"/>
    </row>
    <row r="225" spans="18:30" x14ac:dyDescent="0.25">
      <c r="R225" s="968"/>
      <c r="S225" s="968"/>
      <c r="T225" s="968"/>
      <c r="U225" s="968"/>
      <c r="V225" s="968"/>
      <c r="W225" s="968"/>
      <c r="X225" s="968"/>
      <c r="Y225" s="968"/>
      <c r="Z225" s="968"/>
      <c r="AA225" s="968"/>
      <c r="AB225" s="968"/>
      <c r="AC225" s="968"/>
      <c r="AD225" s="965"/>
    </row>
    <row r="226" spans="18:30" x14ac:dyDescent="0.25">
      <c r="R226" s="968"/>
      <c r="S226" s="968"/>
      <c r="T226" s="968"/>
      <c r="U226" s="968"/>
      <c r="V226" s="968"/>
      <c r="W226" s="968"/>
      <c r="X226" s="968"/>
      <c r="Y226" s="968"/>
      <c r="Z226" s="968"/>
      <c r="AA226" s="968"/>
      <c r="AB226" s="968"/>
      <c r="AC226" s="968"/>
      <c r="AD226" s="965"/>
    </row>
    <row r="227" spans="18:30" x14ac:dyDescent="0.25">
      <c r="R227" s="968"/>
      <c r="S227" s="968"/>
      <c r="T227" s="968"/>
      <c r="U227" s="968"/>
      <c r="V227" s="968"/>
      <c r="W227" s="968"/>
      <c r="X227" s="968"/>
      <c r="Y227" s="968"/>
      <c r="Z227" s="968"/>
      <c r="AA227" s="968"/>
      <c r="AB227" s="968"/>
      <c r="AC227" s="968"/>
      <c r="AD227" s="965"/>
    </row>
    <row r="228" spans="18:30" x14ac:dyDescent="0.25">
      <c r="R228" s="968"/>
      <c r="S228" s="968"/>
      <c r="T228" s="968"/>
      <c r="U228" s="968"/>
      <c r="V228" s="968"/>
      <c r="W228" s="968"/>
      <c r="X228" s="968"/>
      <c r="Y228" s="968"/>
      <c r="Z228" s="968"/>
      <c r="AA228" s="968"/>
      <c r="AB228" s="968"/>
      <c r="AC228" s="968"/>
      <c r="AD228" s="965"/>
    </row>
    <row r="229" spans="18:30" x14ac:dyDescent="0.25">
      <c r="R229" s="968"/>
      <c r="S229" s="968"/>
      <c r="T229" s="968"/>
      <c r="U229" s="968"/>
      <c r="V229" s="968"/>
      <c r="W229" s="968"/>
      <c r="X229" s="968"/>
      <c r="Y229" s="968"/>
      <c r="Z229" s="968"/>
      <c r="AA229" s="968"/>
      <c r="AB229" s="968"/>
      <c r="AC229" s="968"/>
      <c r="AD229" s="965"/>
    </row>
    <row r="230" spans="18:30" x14ac:dyDescent="0.25">
      <c r="R230" s="968"/>
      <c r="S230" s="968"/>
      <c r="T230" s="968"/>
      <c r="U230" s="968"/>
      <c r="V230" s="968"/>
      <c r="W230" s="968"/>
      <c r="X230" s="968"/>
      <c r="Y230" s="968"/>
      <c r="Z230" s="968"/>
      <c r="AA230" s="968"/>
      <c r="AB230" s="968"/>
      <c r="AC230" s="968"/>
      <c r="AD230" s="965"/>
    </row>
    <row r="231" spans="18:30" x14ac:dyDescent="0.25">
      <c r="R231" s="968"/>
      <c r="S231" s="968"/>
      <c r="T231" s="968"/>
      <c r="U231" s="968"/>
      <c r="V231" s="968"/>
      <c r="W231" s="968"/>
      <c r="X231" s="968"/>
      <c r="Y231" s="968"/>
      <c r="Z231" s="968"/>
      <c r="AA231" s="968"/>
      <c r="AB231" s="968"/>
      <c r="AC231" s="968"/>
      <c r="AD231" s="965"/>
    </row>
    <row r="232" spans="18:30" x14ac:dyDescent="0.25">
      <c r="R232" s="968"/>
      <c r="S232" s="968"/>
      <c r="T232" s="968"/>
      <c r="U232" s="968"/>
      <c r="V232" s="968"/>
      <c r="W232" s="968"/>
      <c r="X232" s="968"/>
      <c r="Y232" s="968"/>
      <c r="Z232" s="968"/>
      <c r="AA232" s="968"/>
      <c r="AB232" s="968"/>
      <c r="AC232" s="968"/>
      <c r="AD232" s="965"/>
    </row>
    <row r="233" spans="18:30" x14ac:dyDescent="0.25">
      <c r="R233" s="968"/>
      <c r="S233" s="968"/>
      <c r="T233" s="968"/>
      <c r="U233" s="968"/>
      <c r="V233" s="968"/>
      <c r="W233" s="968"/>
      <c r="X233" s="968"/>
      <c r="Y233" s="968"/>
      <c r="Z233" s="968"/>
      <c r="AA233" s="968"/>
      <c r="AB233" s="968"/>
      <c r="AC233" s="968"/>
      <c r="AD233" s="965"/>
    </row>
    <row r="234" spans="18:30" x14ac:dyDescent="0.25">
      <c r="R234" s="968"/>
      <c r="S234" s="968"/>
      <c r="T234" s="968"/>
      <c r="U234" s="968"/>
      <c r="V234" s="968"/>
      <c r="W234" s="968"/>
      <c r="X234" s="968"/>
      <c r="Y234" s="968"/>
      <c r="Z234" s="968"/>
      <c r="AA234" s="968"/>
      <c r="AB234" s="968"/>
      <c r="AC234" s="968"/>
      <c r="AD234" s="965"/>
    </row>
    <row r="235" spans="18:30" x14ac:dyDescent="0.25">
      <c r="R235" s="968"/>
      <c r="S235" s="968"/>
      <c r="T235" s="968"/>
      <c r="U235" s="968"/>
      <c r="V235" s="968"/>
      <c r="W235" s="968"/>
      <c r="X235" s="968"/>
      <c r="Y235" s="968"/>
      <c r="Z235" s="968"/>
      <c r="AA235" s="968"/>
      <c r="AB235" s="968"/>
      <c r="AC235" s="968"/>
      <c r="AD235" s="965"/>
    </row>
    <row r="236" spans="18:30" x14ac:dyDescent="0.25">
      <c r="R236" s="968"/>
      <c r="S236" s="968"/>
      <c r="T236" s="968"/>
      <c r="U236" s="968"/>
      <c r="V236" s="968"/>
      <c r="W236" s="968"/>
      <c r="X236" s="968"/>
      <c r="Y236" s="968"/>
      <c r="Z236" s="968"/>
      <c r="AA236" s="968"/>
      <c r="AB236" s="968"/>
      <c r="AC236" s="968"/>
      <c r="AD236" s="965"/>
    </row>
    <row r="237" spans="18:30" x14ac:dyDescent="0.25">
      <c r="R237" s="968"/>
      <c r="S237" s="968"/>
      <c r="T237" s="968"/>
      <c r="U237" s="968"/>
      <c r="V237" s="968"/>
      <c r="W237" s="968"/>
      <c r="X237" s="968"/>
      <c r="Y237" s="968"/>
      <c r="Z237" s="968"/>
      <c r="AA237" s="968"/>
      <c r="AB237" s="968"/>
      <c r="AC237" s="968"/>
      <c r="AD237" s="965"/>
    </row>
    <row r="238" spans="18:30" x14ac:dyDescent="0.25">
      <c r="R238" s="968"/>
      <c r="S238" s="968"/>
      <c r="T238" s="968"/>
      <c r="U238" s="968"/>
      <c r="V238" s="968"/>
      <c r="W238" s="968"/>
      <c r="X238" s="968"/>
      <c r="Y238" s="968"/>
      <c r="Z238" s="968"/>
      <c r="AA238" s="968"/>
      <c r="AB238" s="968"/>
      <c r="AC238" s="968"/>
      <c r="AD238" s="965"/>
    </row>
    <row r="239" spans="18:30" x14ac:dyDescent="0.25">
      <c r="R239" s="968"/>
      <c r="S239" s="968"/>
      <c r="T239" s="968"/>
      <c r="U239" s="968"/>
      <c r="V239" s="968"/>
      <c r="W239" s="968"/>
      <c r="X239" s="968"/>
      <c r="Y239" s="968"/>
      <c r="Z239" s="968"/>
      <c r="AA239" s="968"/>
      <c r="AB239" s="968"/>
      <c r="AC239" s="968"/>
      <c r="AD239" s="965"/>
    </row>
    <row r="240" spans="18:30" x14ac:dyDescent="0.25">
      <c r="R240" s="968"/>
      <c r="S240" s="968"/>
      <c r="T240" s="968"/>
      <c r="U240" s="968"/>
      <c r="V240" s="968"/>
      <c r="W240" s="968"/>
      <c r="X240" s="968"/>
      <c r="Y240" s="968"/>
      <c r="Z240" s="968"/>
      <c r="AA240" s="968"/>
      <c r="AB240" s="968"/>
      <c r="AC240" s="968"/>
      <c r="AD240" s="965"/>
    </row>
    <row r="241" spans="18:30" x14ac:dyDescent="0.25">
      <c r="R241" s="968"/>
      <c r="S241" s="968"/>
      <c r="T241" s="968"/>
      <c r="U241" s="968"/>
      <c r="V241" s="968"/>
      <c r="W241" s="968"/>
      <c r="X241" s="968"/>
      <c r="Y241" s="968"/>
      <c r="Z241" s="968"/>
      <c r="AA241" s="968"/>
      <c r="AB241" s="968"/>
      <c r="AC241" s="968"/>
      <c r="AD241" s="965"/>
    </row>
    <row r="242" spans="18:30" x14ac:dyDescent="0.25">
      <c r="R242" s="968"/>
      <c r="S242" s="968"/>
      <c r="T242" s="968"/>
      <c r="U242" s="968"/>
      <c r="V242" s="968"/>
      <c r="W242" s="968"/>
      <c r="X242" s="968"/>
      <c r="Y242" s="968"/>
      <c r="Z242" s="968"/>
      <c r="AA242" s="968"/>
      <c r="AB242" s="968"/>
      <c r="AC242" s="968"/>
      <c r="AD242" s="965"/>
    </row>
    <row r="243" spans="18:30" x14ac:dyDescent="0.25">
      <c r="R243" s="968"/>
      <c r="S243" s="968"/>
      <c r="T243" s="968"/>
      <c r="U243" s="968"/>
      <c r="V243" s="968"/>
      <c r="W243" s="968"/>
      <c r="X243" s="968"/>
      <c r="Y243" s="968"/>
      <c r="Z243" s="968"/>
      <c r="AA243" s="968"/>
      <c r="AB243" s="968"/>
      <c r="AC243" s="968"/>
      <c r="AD243" s="965"/>
    </row>
    <row r="244" spans="18:30" x14ac:dyDescent="0.25">
      <c r="R244" s="968"/>
      <c r="S244" s="968"/>
      <c r="T244" s="968"/>
      <c r="U244" s="968"/>
      <c r="V244" s="968"/>
      <c r="W244" s="968"/>
      <c r="X244" s="968"/>
      <c r="Y244" s="968"/>
      <c r="Z244" s="968"/>
      <c r="AA244" s="968"/>
      <c r="AB244" s="968"/>
      <c r="AC244" s="968"/>
      <c r="AD244" s="965"/>
    </row>
    <row r="245" spans="18:30" x14ac:dyDescent="0.25">
      <c r="R245" s="968"/>
      <c r="S245" s="968"/>
      <c r="T245" s="968"/>
      <c r="U245" s="968"/>
      <c r="V245" s="968"/>
      <c r="W245" s="968"/>
      <c r="X245" s="968"/>
      <c r="Y245" s="968"/>
      <c r="Z245" s="968"/>
      <c r="AA245" s="968"/>
      <c r="AB245" s="968"/>
      <c r="AC245" s="968"/>
      <c r="AD245" s="965"/>
    </row>
    <row r="246" spans="18:30" x14ac:dyDescent="0.25">
      <c r="R246" s="968"/>
      <c r="S246" s="968"/>
      <c r="T246" s="968"/>
      <c r="U246" s="968"/>
      <c r="V246" s="968"/>
      <c r="W246" s="968"/>
      <c r="X246" s="968"/>
      <c r="Y246" s="968"/>
      <c r="Z246" s="968"/>
      <c r="AA246" s="968"/>
      <c r="AB246" s="968"/>
      <c r="AC246" s="968"/>
      <c r="AD246" s="965"/>
    </row>
    <row r="247" spans="18:30" x14ac:dyDescent="0.25">
      <c r="R247" s="968"/>
      <c r="S247" s="968"/>
      <c r="T247" s="968"/>
      <c r="U247" s="968"/>
      <c r="V247" s="968"/>
      <c r="W247" s="968"/>
      <c r="X247" s="968"/>
      <c r="Y247" s="968"/>
      <c r="Z247" s="968"/>
      <c r="AA247" s="968"/>
      <c r="AB247" s="968"/>
      <c r="AC247" s="968"/>
      <c r="AD247" s="965"/>
    </row>
    <row r="248" spans="18:30" x14ac:dyDescent="0.25">
      <c r="R248" s="968"/>
      <c r="S248" s="968"/>
      <c r="T248" s="968"/>
      <c r="U248" s="968"/>
      <c r="V248" s="968"/>
      <c r="W248" s="968"/>
      <c r="X248" s="968"/>
      <c r="Y248" s="968"/>
      <c r="Z248" s="968"/>
      <c r="AA248" s="968"/>
      <c r="AB248" s="968"/>
      <c r="AC248" s="968"/>
      <c r="AD248" s="965"/>
    </row>
    <row r="249" spans="18:30" x14ac:dyDescent="0.25">
      <c r="R249" s="968"/>
      <c r="S249" s="968"/>
      <c r="T249" s="968"/>
      <c r="U249" s="968"/>
      <c r="V249" s="968"/>
      <c r="W249" s="968"/>
      <c r="X249" s="968"/>
      <c r="Y249" s="968"/>
      <c r="Z249" s="968"/>
      <c r="AA249" s="968"/>
      <c r="AB249" s="968"/>
      <c r="AC249" s="968"/>
      <c r="AD249" s="965"/>
    </row>
    <row r="250" spans="18:30" x14ac:dyDescent="0.25">
      <c r="R250" s="968"/>
      <c r="S250" s="968"/>
      <c r="T250" s="968"/>
      <c r="U250" s="968"/>
      <c r="V250" s="968"/>
      <c r="W250" s="968"/>
      <c r="X250" s="968"/>
      <c r="Y250" s="968"/>
      <c r="Z250" s="968"/>
      <c r="AA250" s="968"/>
      <c r="AB250" s="968"/>
      <c r="AC250" s="968"/>
      <c r="AD250" s="965"/>
    </row>
    <row r="251" spans="18:30" x14ac:dyDescent="0.25">
      <c r="R251" s="968"/>
      <c r="S251" s="968"/>
      <c r="T251" s="968"/>
      <c r="U251" s="968"/>
      <c r="V251" s="968"/>
      <c r="W251" s="968"/>
      <c r="X251" s="968"/>
      <c r="Y251" s="968"/>
      <c r="Z251" s="968"/>
      <c r="AA251" s="968"/>
      <c r="AB251" s="968"/>
      <c r="AC251" s="968"/>
      <c r="AD251" s="965"/>
    </row>
    <row r="252" spans="18:30" x14ac:dyDescent="0.25">
      <c r="R252" s="968"/>
      <c r="S252" s="968"/>
      <c r="T252" s="968"/>
      <c r="U252" s="968"/>
      <c r="V252" s="968"/>
      <c r="W252" s="968"/>
      <c r="X252" s="968"/>
      <c r="Y252" s="968"/>
      <c r="Z252" s="968"/>
      <c r="AA252" s="968"/>
      <c r="AB252" s="968"/>
      <c r="AC252" s="968"/>
      <c r="AD252" s="965"/>
    </row>
    <row r="253" spans="18:30" x14ac:dyDescent="0.25">
      <c r="R253" s="968"/>
      <c r="S253" s="968"/>
      <c r="T253" s="968"/>
      <c r="U253" s="968"/>
      <c r="V253" s="968"/>
      <c r="W253" s="968"/>
      <c r="X253" s="968"/>
      <c r="Y253" s="968"/>
      <c r="Z253" s="968"/>
      <c r="AA253" s="968"/>
      <c r="AB253" s="968"/>
      <c r="AC253" s="968"/>
      <c r="AD253" s="965"/>
    </row>
    <row r="254" spans="18:30" x14ac:dyDescent="0.25">
      <c r="R254" s="968"/>
      <c r="S254" s="968"/>
      <c r="T254" s="968"/>
      <c r="U254" s="968"/>
      <c r="V254" s="968"/>
      <c r="W254" s="968"/>
      <c r="X254" s="968"/>
      <c r="Y254" s="968"/>
      <c r="Z254" s="968"/>
      <c r="AA254" s="968"/>
      <c r="AB254" s="968"/>
      <c r="AC254" s="968"/>
      <c r="AD254" s="965"/>
    </row>
    <row r="255" spans="18:30" x14ac:dyDescent="0.25">
      <c r="R255" s="968"/>
      <c r="S255" s="968"/>
      <c r="T255" s="968"/>
      <c r="U255" s="968"/>
      <c r="V255" s="968"/>
      <c r="W255" s="968"/>
      <c r="X255" s="968"/>
      <c r="Y255" s="968"/>
      <c r="Z255" s="968"/>
      <c r="AA255" s="968"/>
      <c r="AB255" s="968"/>
      <c r="AC255" s="968"/>
      <c r="AD255" s="965"/>
    </row>
    <row r="256" spans="18:30" x14ac:dyDescent="0.25">
      <c r="R256" s="968"/>
      <c r="S256" s="968"/>
      <c r="T256" s="968"/>
      <c r="U256" s="968"/>
      <c r="V256" s="968"/>
      <c r="W256" s="968"/>
      <c r="X256" s="968"/>
      <c r="Y256" s="968"/>
      <c r="Z256" s="968"/>
      <c r="AA256" s="968"/>
      <c r="AB256" s="968"/>
      <c r="AC256" s="968"/>
      <c r="AD256" s="965"/>
    </row>
    <row r="257" spans="18:30" x14ac:dyDescent="0.25">
      <c r="R257" s="968"/>
      <c r="S257" s="968"/>
      <c r="T257" s="968"/>
      <c r="U257" s="968"/>
      <c r="V257" s="968"/>
      <c r="W257" s="968"/>
      <c r="X257" s="968"/>
      <c r="Y257" s="968"/>
      <c r="Z257" s="968"/>
      <c r="AA257" s="968"/>
      <c r="AB257" s="968"/>
      <c r="AC257" s="968"/>
      <c r="AD257" s="965"/>
    </row>
    <row r="258" spans="18:30" x14ac:dyDescent="0.25">
      <c r="R258" s="968"/>
      <c r="S258" s="968"/>
      <c r="T258" s="968"/>
      <c r="U258" s="968"/>
      <c r="V258" s="968"/>
      <c r="W258" s="968"/>
      <c r="X258" s="968"/>
      <c r="Y258" s="968"/>
      <c r="Z258" s="968"/>
      <c r="AA258" s="968"/>
      <c r="AB258" s="968"/>
      <c r="AC258" s="968"/>
      <c r="AD258" s="965"/>
    </row>
    <row r="259" spans="18:30" x14ac:dyDescent="0.25">
      <c r="R259" s="968"/>
      <c r="S259" s="968"/>
      <c r="T259" s="968"/>
      <c r="U259" s="968"/>
      <c r="V259" s="968"/>
      <c r="W259" s="968"/>
      <c r="X259" s="968"/>
      <c r="Y259" s="968"/>
      <c r="Z259" s="968"/>
      <c r="AA259" s="968"/>
      <c r="AB259" s="968"/>
      <c r="AC259" s="968"/>
      <c r="AD259" s="965"/>
    </row>
    <row r="260" spans="18:30" x14ac:dyDescent="0.25">
      <c r="R260" s="968"/>
      <c r="S260" s="968"/>
      <c r="T260" s="968"/>
      <c r="U260" s="968"/>
      <c r="V260" s="968"/>
      <c r="W260" s="968"/>
      <c r="X260" s="968"/>
      <c r="Y260" s="968"/>
      <c r="Z260" s="968"/>
      <c r="AA260" s="968"/>
      <c r="AB260" s="968"/>
      <c r="AC260" s="968"/>
      <c r="AD260" s="965"/>
    </row>
    <row r="261" spans="18:30" x14ac:dyDescent="0.25">
      <c r="R261" s="968"/>
      <c r="S261" s="968"/>
      <c r="T261" s="968"/>
      <c r="U261" s="968"/>
      <c r="V261" s="968"/>
      <c r="W261" s="968"/>
      <c r="X261" s="968"/>
      <c r="Y261" s="968"/>
      <c r="Z261" s="968"/>
      <c r="AA261" s="968"/>
      <c r="AB261" s="968"/>
      <c r="AC261" s="968"/>
      <c r="AD261" s="965"/>
    </row>
    <row r="262" spans="18:30" x14ac:dyDescent="0.25">
      <c r="R262" s="968"/>
      <c r="S262" s="968"/>
      <c r="T262" s="968"/>
      <c r="U262" s="968"/>
      <c r="V262" s="968"/>
      <c r="W262" s="968"/>
      <c r="X262" s="968"/>
      <c r="Y262" s="968"/>
      <c r="Z262" s="968"/>
      <c r="AA262" s="968"/>
      <c r="AB262" s="968"/>
      <c r="AC262" s="968"/>
      <c r="AD262" s="965"/>
    </row>
    <row r="263" spans="18:30" x14ac:dyDescent="0.25">
      <c r="R263" s="968"/>
      <c r="S263" s="968"/>
      <c r="T263" s="968"/>
      <c r="U263" s="968"/>
      <c r="V263" s="968"/>
      <c r="W263" s="968"/>
      <c r="X263" s="968"/>
      <c r="Y263" s="968"/>
      <c r="Z263" s="968"/>
      <c r="AA263" s="968"/>
      <c r="AB263" s="968"/>
      <c r="AC263" s="968"/>
      <c r="AD263" s="965"/>
    </row>
    <row r="264" spans="18:30" x14ac:dyDescent="0.25">
      <c r="R264" s="968"/>
      <c r="S264" s="968"/>
      <c r="T264" s="968"/>
      <c r="U264" s="968"/>
      <c r="V264" s="968"/>
      <c r="W264" s="968"/>
      <c r="X264" s="968"/>
      <c r="Y264" s="968"/>
      <c r="Z264" s="968"/>
      <c r="AA264" s="968"/>
      <c r="AB264" s="968"/>
      <c r="AC264" s="968"/>
      <c r="AD264" s="965"/>
    </row>
    <row r="265" spans="18:30" x14ac:dyDescent="0.25">
      <c r="R265" s="968"/>
      <c r="S265" s="968"/>
      <c r="T265" s="968"/>
      <c r="U265" s="968"/>
      <c r="V265" s="968"/>
      <c r="W265" s="968"/>
      <c r="X265" s="968"/>
      <c r="Y265" s="968"/>
      <c r="Z265" s="968"/>
      <c r="AA265" s="968"/>
      <c r="AB265" s="968"/>
      <c r="AC265" s="968"/>
      <c r="AD265" s="965"/>
    </row>
    <row r="266" spans="18:30" x14ac:dyDescent="0.25">
      <c r="R266" s="968"/>
      <c r="S266" s="968"/>
      <c r="T266" s="968"/>
      <c r="U266" s="968"/>
      <c r="V266" s="968"/>
      <c r="W266" s="968"/>
      <c r="X266" s="968"/>
      <c r="Y266" s="968"/>
      <c r="Z266" s="968"/>
      <c r="AA266" s="968"/>
      <c r="AB266" s="968"/>
      <c r="AC266" s="968"/>
      <c r="AD266" s="965"/>
    </row>
    <row r="267" spans="18:30" x14ac:dyDescent="0.25">
      <c r="R267" s="968"/>
      <c r="S267" s="968"/>
      <c r="T267" s="968"/>
      <c r="U267" s="968"/>
      <c r="V267" s="968"/>
      <c r="W267" s="968"/>
      <c r="X267" s="968"/>
      <c r="Y267" s="968"/>
      <c r="Z267" s="968"/>
      <c r="AA267" s="968"/>
      <c r="AB267" s="968"/>
      <c r="AC267" s="968"/>
      <c r="AD267" s="965"/>
    </row>
    <row r="268" spans="18:30" x14ac:dyDescent="0.25">
      <c r="R268" s="968"/>
      <c r="S268" s="968"/>
      <c r="T268" s="968"/>
      <c r="U268" s="968"/>
      <c r="V268" s="968"/>
      <c r="W268" s="968"/>
      <c r="X268" s="968"/>
      <c r="Y268" s="968"/>
      <c r="Z268" s="968"/>
      <c r="AA268" s="968"/>
      <c r="AB268" s="968"/>
      <c r="AC268" s="968"/>
      <c r="AD268" s="965"/>
    </row>
    <row r="269" spans="18:30" x14ac:dyDescent="0.25">
      <c r="R269" s="968"/>
      <c r="S269" s="968"/>
      <c r="T269" s="968"/>
      <c r="U269" s="968"/>
      <c r="V269" s="968"/>
      <c r="W269" s="968"/>
      <c r="X269" s="968"/>
      <c r="Y269" s="968"/>
      <c r="Z269" s="968"/>
      <c r="AA269" s="968"/>
      <c r="AB269" s="968"/>
      <c r="AC269" s="968"/>
      <c r="AD269" s="965"/>
    </row>
    <row r="270" spans="18:30" x14ac:dyDescent="0.25">
      <c r="R270" s="968"/>
      <c r="S270" s="968"/>
      <c r="T270" s="968"/>
      <c r="U270" s="968"/>
      <c r="V270" s="968"/>
      <c r="W270" s="968"/>
      <c r="X270" s="968"/>
      <c r="Y270" s="968"/>
      <c r="Z270" s="968"/>
      <c r="AA270" s="968"/>
      <c r="AB270" s="968"/>
      <c r="AC270" s="968"/>
      <c r="AD270" s="965"/>
    </row>
    <row r="271" spans="18:30" x14ac:dyDescent="0.25">
      <c r="R271" s="968"/>
      <c r="S271" s="968"/>
      <c r="T271" s="968"/>
      <c r="U271" s="968"/>
      <c r="V271" s="968"/>
      <c r="W271" s="968"/>
      <c r="X271" s="968"/>
      <c r="Y271" s="968"/>
      <c r="Z271" s="968"/>
      <c r="AA271" s="968"/>
      <c r="AB271" s="968"/>
      <c r="AC271" s="968"/>
      <c r="AD271" s="965"/>
    </row>
    <row r="272" spans="18:30" x14ac:dyDescent="0.25">
      <c r="R272" s="968"/>
      <c r="S272" s="968"/>
      <c r="T272" s="968"/>
      <c r="U272" s="968"/>
      <c r="V272" s="968"/>
      <c r="W272" s="968"/>
      <c r="X272" s="968"/>
      <c r="Y272" s="968"/>
      <c r="Z272" s="968"/>
      <c r="AA272" s="968"/>
      <c r="AB272" s="968"/>
      <c r="AC272" s="968"/>
      <c r="AD272" s="965"/>
    </row>
    <row r="273" spans="18:30" x14ac:dyDescent="0.25">
      <c r="R273" s="968"/>
      <c r="S273" s="968"/>
      <c r="T273" s="968"/>
      <c r="U273" s="968"/>
      <c r="V273" s="968"/>
      <c r="W273" s="968"/>
      <c r="X273" s="968"/>
      <c r="Y273" s="968"/>
      <c r="Z273" s="968"/>
      <c r="AA273" s="968"/>
      <c r="AB273" s="968"/>
      <c r="AC273" s="968"/>
      <c r="AD273" s="965"/>
    </row>
    <row r="274" spans="18:30" x14ac:dyDescent="0.25">
      <c r="R274" s="968"/>
      <c r="S274" s="968"/>
      <c r="T274" s="968"/>
      <c r="U274" s="968"/>
      <c r="V274" s="968"/>
      <c r="W274" s="968"/>
      <c r="X274" s="968"/>
      <c r="Y274" s="968"/>
      <c r="Z274" s="968"/>
      <c r="AA274" s="968"/>
      <c r="AB274" s="968"/>
      <c r="AC274" s="968"/>
      <c r="AD274" s="965"/>
    </row>
    <row r="275" spans="18:30" x14ac:dyDescent="0.25">
      <c r="R275" s="968"/>
      <c r="S275" s="968"/>
      <c r="T275" s="968"/>
      <c r="U275" s="968"/>
      <c r="V275" s="968"/>
      <c r="W275" s="968"/>
      <c r="X275" s="968"/>
      <c r="Y275" s="968"/>
      <c r="Z275" s="968"/>
      <c r="AA275" s="968"/>
      <c r="AB275" s="968"/>
      <c r="AC275" s="968"/>
      <c r="AD275" s="965"/>
    </row>
    <row r="276" spans="18:30" x14ac:dyDescent="0.25">
      <c r="R276" s="968"/>
      <c r="S276" s="968"/>
      <c r="T276" s="968"/>
      <c r="U276" s="968"/>
      <c r="V276" s="968"/>
      <c r="W276" s="968"/>
      <c r="X276" s="968"/>
      <c r="Y276" s="968"/>
      <c r="Z276" s="968"/>
      <c r="AA276" s="968"/>
      <c r="AB276" s="968"/>
      <c r="AC276" s="968"/>
      <c r="AD276" s="965"/>
    </row>
    <row r="277" spans="18:30" x14ac:dyDescent="0.25">
      <c r="R277" s="968"/>
      <c r="S277" s="968"/>
      <c r="T277" s="968"/>
      <c r="U277" s="968"/>
      <c r="V277" s="968"/>
      <c r="W277" s="968"/>
      <c r="X277" s="968"/>
      <c r="Y277" s="968"/>
      <c r="Z277" s="968"/>
      <c r="AA277" s="968"/>
      <c r="AB277" s="968"/>
      <c r="AC277" s="968"/>
      <c r="AD277" s="965"/>
    </row>
    <row r="278" spans="18:30" x14ac:dyDescent="0.25">
      <c r="R278" s="968"/>
      <c r="S278" s="968"/>
      <c r="T278" s="968"/>
      <c r="U278" s="968"/>
      <c r="V278" s="968"/>
      <c r="W278" s="968"/>
      <c r="X278" s="968"/>
      <c r="Y278" s="968"/>
      <c r="Z278" s="968"/>
      <c r="AA278" s="968"/>
      <c r="AB278" s="968"/>
      <c r="AC278" s="968"/>
      <c r="AD278" s="965"/>
    </row>
    <row r="279" spans="18:30" x14ac:dyDescent="0.25">
      <c r="R279" s="968"/>
      <c r="S279" s="968"/>
      <c r="T279" s="968"/>
      <c r="U279" s="968"/>
      <c r="V279" s="968"/>
      <c r="W279" s="968"/>
      <c r="X279" s="968"/>
      <c r="Y279" s="968"/>
      <c r="Z279" s="968"/>
      <c r="AA279" s="968"/>
      <c r="AB279" s="968"/>
      <c r="AC279" s="968"/>
      <c r="AD279" s="965"/>
    </row>
    <row r="280" spans="18:30" x14ac:dyDescent="0.25">
      <c r="R280" s="968"/>
      <c r="S280" s="968"/>
      <c r="T280" s="968"/>
      <c r="U280" s="968"/>
      <c r="V280" s="968"/>
      <c r="W280" s="968"/>
      <c r="X280" s="968"/>
      <c r="Y280" s="968"/>
      <c r="Z280" s="968"/>
      <c r="AA280" s="968"/>
      <c r="AB280" s="968"/>
      <c r="AC280" s="968"/>
      <c r="AD280" s="965"/>
    </row>
    <row r="281" spans="18:30" x14ac:dyDescent="0.25">
      <c r="R281" s="968"/>
      <c r="S281" s="968"/>
      <c r="T281" s="968"/>
      <c r="U281" s="968"/>
      <c r="V281" s="968"/>
      <c r="W281" s="968"/>
      <c r="X281" s="968"/>
      <c r="Y281" s="968"/>
      <c r="Z281" s="968"/>
      <c r="AA281" s="968"/>
      <c r="AB281" s="968"/>
      <c r="AC281" s="968"/>
      <c r="AD281" s="965"/>
    </row>
    <row r="282" spans="18:30" x14ac:dyDescent="0.25">
      <c r="R282" s="968"/>
      <c r="S282" s="968"/>
      <c r="T282" s="968"/>
      <c r="U282" s="968"/>
      <c r="V282" s="968"/>
      <c r="W282" s="968"/>
      <c r="X282" s="968"/>
      <c r="Y282" s="968"/>
      <c r="Z282" s="968"/>
      <c r="AA282" s="968"/>
      <c r="AB282" s="968"/>
      <c r="AC282" s="968"/>
      <c r="AD282" s="965"/>
    </row>
    <row r="283" spans="18:30" x14ac:dyDescent="0.25">
      <c r="R283" s="968"/>
      <c r="S283" s="968"/>
      <c r="T283" s="968"/>
      <c r="U283" s="968"/>
      <c r="V283" s="968"/>
      <c r="W283" s="968"/>
      <c r="X283" s="968"/>
      <c r="Y283" s="968"/>
      <c r="Z283" s="968"/>
      <c r="AA283" s="968"/>
      <c r="AB283" s="968"/>
      <c r="AC283" s="968"/>
      <c r="AD283" s="965"/>
    </row>
    <row r="284" spans="18:30" x14ac:dyDescent="0.25">
      <c r="R284" s="968"/>
      <c r="S284" s="968"/>
      <c r="T284" s="968"/>
      <c r="U284" s="968"/>
      <c r="V284" s="968"/>
      <c r="W284" s="968"/>
      <c r="X284" s="968"/>
      <c r="Y284" s="968"/>
      <c r="Z284" s="968"/>
      <c r="AA284" s="968"/>
      <c r="AB284" s="968"/>
      <c r="AC284" s="968"/>
      <c r="AD284" s="965"/>
    </row>
    <row r="285" spans="18:30" x14ac:dyDescent="0.25">
      <c r="R285" s="968"/>
      <c r="S285" s="968"/>
      <c r="T285" s="968"/>
      <c r="U285" s="968"/>
      <c r="V285" s="968"/>
      <c r="W285" s="968"/>
      <c r="X285" s="968"/>
      <c r="Y285" s="968"/>
      <c r="Z285" s="968"/>
      <c r="AA285" s="968"/>
      <c r="AB285" s="968"/>
      <c r="AC285" s="968"/>
      <c r="AD285" s="965"/>
    </row>
    <row r="286" spans="18:30" x14ac:dyDescent="0.25">
      <c r="R286" s="968"/>
      <c r="S286" s="968"/>
      <c r="T286" s="968"/>
      <c r="U286" s="968"/>
      <c r="V286" s="968"/>
      <c r="W286" s="968"/>
      <c r="X286" s="968"/>
      <c r="Y286" s="968"/>
      <c r="Z286" s="968"/>
      <c r="AA286" s="968"/>
      <c r="AB286" s="968"/>
      <c r="AC286" s="968"/>
      <c r="AD286" s="965"/>
    </row>
    <row r="287" spans="18:30" x14ac:dyDescent="0.25">
      <c r="R287" s="968"/>
      <c r="S287" s="968"/>
      <c r="T287" s="968"/>
      <c r="U287" s="968"/>
      <c r="V287" s="968"/>
      <c r="W287" s="968"/>
      <c r="X287" s="968"/>
      <c r="Y287" s="968"/>
      <c r="Z287" s="968"/>
      <c r="AA287" s="968"/>
      <c r="AB287" s="968"/>
      <c r="AC287" s="968"/>
      <c r="AD287" s="965"/>
    </row>
    <row r="288" spans="18:30" x14ac:dyDescent="0.25">
      <c r="R288" s="968"/>
      <c r="S288" s="968"/>
      <c r="T288" s="968"/>
      <c r="U288" s="968"/>
      <c r="V288" s="968"/>
      <c r="W288" s="968"/>
      <c r="X288" s="968"/>
      <c r="Y288" s="968"/>
      <c r="Z288" s="968"/>
      <c r="AA288" s="968"/>
      <c r="AB288" s="968"/>
      <c r="AC288" s="968"/>
      <c r="AD288" s="965"/>
    </row>
    <row r="289" spans="18:30" x14ac:dyDescent="0.25">
      <c r="R289" s="968"/>
      <c r="S289" s="968"/>
      <c r="T289" s="968"/>
      <c r="U289" s="968"/>
      <c r="V289" s="968"/>
      <c r="W289" s="968"/>
      <c r="X289" s="968"/>
      <c r="Y289" s="968"/>
      <c r="Z289" s="968"/>
      <c r="AA289" s="968"/>
      <c r="AB289" s="968"/>
      <c r="AC289" s="968"/>
      <c r="AD289" s="965"/>
    </row>
    <row r="290" spans="18:30" x14ac:dyDescent="0.25">
      <c r="R290" s="968"/>
      <c r="S290" s="968"/>
      <c r="T290" s="968"/>
      <c r="U290" s="968"/>
      <c r="V290" s="968"/>
      <c r="W290" s="968"/>
      <c r="X290" s="968"/>
      <c r="Y290" s="968"/>
      <c r="Z290" s="968"/>
      <c r="AA290" s="968"/>
      <c r="AB290" s="968"/>
      <c r="AC290" s="968"/>
      <c r="AD290" s="965"/>
    </row>
    <row r="291" spans="18:30" x14ac:dyDescent="0.25">
      <c r="R291" s="968"/>
      <c r="S291" s="968"/>
      <c r="T291" s="968"/>
      <c r="U291" s="968"/>
      <c r="V291" s="968"/>
      <c r="W291" s="968"/>
      <c r="X291" s="968"/>
      <c r="Y291" s="968"/>
      <c r="Z291" s="968"/>
      <c r="AA291" s="968"/>
      <c r="AB291" s="968"/>
      <c r="AC291" s="968"/>
      <c r="AD291" s="965"/>
    </row>
    <row r="292" spans="18:30" x14ac:dyDescent="0.25">
      <c r="R292" s="968"/>
      <c r="S292" s="968"/>
      <c r="T292" s="968"/>
      <c r="U292" s="968"/>
      <c r="V292" s="968"/>
      <c r="W292" s="968"/>
      <c r="X292" s="968"/>
      <c r="Y292" s="968"/>
      <c r="Z292" s="968"/>
      <c r="AA292" s="968"/>
      <c r="AB292" s="968"/>
      <c r="AC292" s="968"/>
      <c r="AD292" s="965"/>
    </row>
    <row r="293" spans="18:30" x14ac:dyDescent="0.25">
      <c r="R293" s="968"/>
      <c r="S293" s="968"/>
      <c r="T293" s="968"/>
      <c r="U293" s="968"/>
      <c r="V293" s="968"/>
      <c r="W293" s="968"/>
      <c r="X293" s="968"/>
      <c r="Y293" s="968"/>
      <c r="Z293" s="968"/>
      <c r="AA293" s="968"/>
      <c r="AB293" s="968"/>
      <c r="AC293" s="968"/>
      <c r="AD293" s="965"/>
    </row>
    <row r="294" spans="18:30" x14ac:dyDescent="0.25">
      <c r="R294" s="968"/>
      <c r="S294" s="968"/>
      <c r="T294" s="968"/>
      <c r="U294" s="968"/>
      <c r="V294" s="968"/>
      <c r="W294" s="968"/>
      <c r="X294" s="968"/>
      <c r="Y294" s="968"/>
      <c r="Z294" s="968"/>
      <c r="AA294" s="968"/>
      <c r="AB294" s="968"/>
      <c r="AC294" s="968"/>
      <c r="AD294" s="965"/>
    </row>
    <row r="295" spans="18:30" x14ac:dyDescent="0.25">
      <c r="R295" s="968"/>
      <c r="S295" s="968"/>
      <c r="T295" s="968"/>
      <c r="U295" s="968"/>
      <c r="V295" s="968"/>
      <c r="W295" s="968"/>
      <c r="X295" s="968"/>
      <c r="Y295" s="968"/>
      <c r="Z295" s="968"/>
      <c r="AA295" s="968"/>
      <c r="AB295" s="968"/>
      <c r="AC295" s="968"/>
      <c r="AD295" s="965"/>
    </row>
    <row r="296" spans="18:30" x14ac:dyDescent="0.25">
      <c r="R296" s="968"/>
      <c r="S296" s="968"/>
      <c r="T296" s="968"/>
      <c r="U296" s="968"/>
      <c r="V296" s="968"/>
      <c r="W296" s="968"/>
      <c r="X296" s="968"/>
      <c r="Y296" s="968"/>
      <c r="Z296" s="968"/>
      <c r="AA296" s="968"/>
      <c r="AB296" s="968"/>
      <c r="AC296" s="968"/>
      <c r="AD296" s="965"/>
    </row>
    <row r="297" spans="18:30" x14ac:dyDescent="0.25">
      <c r="R297" s="968"/>
      <c r="S297" s="968"/>
      <c r="T297" s="968"/>
      <c r="U297" s="968"/>
      <c r="V297" s="968"/>
      <c r="W297" s="968"/>
      <c r="X297" s="968"/>
      <c r="Y297" s="968"/>
      <c r="Z297" s="968"/>
      <c r="AA297" s="968"/>
      <c r="AB297" s="968"/>
      <c r="AC297" s="968"/>
      <c r="AD297" s="965"/>
    </row>
    <row r="298" spans="18:30" x14ac:dyDescent="0.25">
      <c r="R298" s="968"/>
      <c r="S298" s="968"/>
      <c r="T298" s="968"/>
      <c r="U298" s="968"/>
      <c r="V298" s="968"/>
      <c r="W298" s="968"/>
      <c r="X298" s="968"/>
      <c r="Y298" s="968"/>
      <c r="Z298" s="968"/>
      <c r="AA298" s="968"/>
      <c r="AB298" s="968"/>
      <c r="AC298" s="968"/>
      <c r="AD298" s="965"/>
    </row>
    <row r="299" spans="18:30" x14ac:dyDescent="0.25">
      <c r="R299" s="968"/>
      <c r="S299" s="968"/>
      <c r="T299" s="968"/>
      <c r="U299" s="968"/>
      <c r="V299" s="968"/>
      <c r="W299" s="968"/>
      <c r="X299" s="968"/>
      <c r="Y299" s="968"/>
      <c r="Z299" s="968"/>
      <c r="AA299" s="968"/>
      <c r="AB299" s="968"/>
      <c r="AC299" s="968"/>
      <c r="AD299" s="965"/>
    </row>
    <row r="300" spans="18:30" x14ac:dyDescent="0.25">
      <c r="R300" s="968"/>
      <c r="S300" s="968"/>
      <c r="T300" s="968"/>
      <c r="U300" s="968"/>
      <c r="V300" s="968"/>
      <c r="W300" s="968"/>
      <c r="X300" s="968"/>
      <c r="Y300" s="968"/>
      <c r="Z300" s="968"/>
      <c r="AA300" s="968"/>
      <c r="AB300" s="968"/>
      <c r="AC300" s="968"/>
      <c r="AD300" s="965"/>
    </row>
    <row r="301" spans="18:30" x14ac:dyDescent="0.25">
      <c r="R301" s="968"/>
      <c r="S301" s="968"/>
      <c r="T301" s="968"/>
      <c r="U301" s="968"/>
      <c r="V301" s="968"/>
      <c r="W301" s="968"/>
      <c r="X301" s="968"/>
      <c r="Y301" s="968"/>
      <c r="Z301" s="968"/>
      <c r="AA301" s="968"/>
      <c r="AB301" s="968"/>
      <c r="AC301" s="968"/>
      <c r="AD301" s="965"/>
    </row>
    <row r="302" spans="18:30" x14ac:dyDescent="0.25">
      <c r="R302" s="968"/>
      <c r="S302" s="968"/>
      <c r="T302" s="968"/>
      <c r="U302" s="968"/>
      <c r="V302" s="968"/>
      <c r="W302" s="968"/>
      <c r="X302" s="968"/>
      <c r="Y302" s="968"/>
      <c r="Z302" s="968"/>
      <c r="AA302" s="968"/>
      <c r="AB302" s="968"/>
      <c r="AC302" s="968"/>
      <c r="AD302" s="965"/>
    </row>
    <row r="303" spans="18:30" x14ac:dyDescent="0.25">
      <c r="R303" s="968"/>
      <c r="S303" s="968"/>
      <c r="T303" s="968"/>
      <c r="U303" s="968"/>
      <c r="V303" s="968"/>
      <c r="W303" s="968"/>
      <c r="X303" s="968"/>
      <c r="Y303" s="968"/>
      <c r="Z303" s="968"/>
      <c r="AA303" s="968"/>
      <c r="AB303" s="968"/>
      <c r="AC303" s="968"/>
      <c r="AD303" s="965"/>
    </row>
    <row r="304" spans="18:30" x14ac:dyDescent="0.25">
      <c r="R304" s="968"/>
      <c r="S304" s="968"/>
      <c r="T304" s="968"/>
      <c r="U304" s="968"/>
      <c r="V304" s="968"/>
      <c r="W304" s="968"/>
      <c r="X304" s="968"/>
      <c r="Y304" s="968"/>
      <c r="Z304" s="968"/>
      <c r="AA304" s="968"/>
      <c r="AB304" s="968"/>
      <c r="AC304" s="968"/>
      <c r="AD304" s="965"/>
    </row>
    <row r="305" spans="18:30" x14ac:dyDescent="0.25">
      <c r="R305" s="968"/>
      <c r="S305" s="968"/>
      <c r="T305" s="968"/>
      <c r="U305" s="968"/>
      <c r="V305" s="968"/>
      <c r="W305" s="968"/>
      <c r="X305" s="968"/>
      <c r="Y305" s="968"/>
      <c r="Z305" s="968"/>
      <c r="AA305" s="968"/>
      <c r="AB305" s="968"/>
      <c r="AC305" s="968"/>
      <c r="AD305" s="965"/>
    </row>
    <row r="306" spans="18:30" x14ac:dyDescent="0.25">
      <c r="R306" s="968"/>
      <c r="S306" s="968"/>
      <c r="T306" s="968"/>
      <c r="U306" s="968"/>
      <c r="V306" s="968"/>
      <c r="W306" s="968"/>
      <c r="X306" s="968"/>
      <c r="Y306" s="968"/>
      <c r="Z306" s="968"/>
      <c r="AA306" s="968"/>
      <c r="AB306" s="968"/>
      <c r="AC306" s="968"/>
      <c r="AD306" s="965"/>
    </row>
    <row r="307" spans="18:30" x14ac:dyDescent="0.25">
      <c r="R307" s="968"/>
      <c r="S307" s="968"/>
      <c r="T307" s="968"/>
      <c r="U307" s="968"/>
      <c r="V307" s="968"/>
      <c r="W307" s="968"/>
      <c r="X307" s="968"/>
      <c r="Y307" s="968"/>
      <c r="Z307" s="968"/>
      <c r="AA307" s="968"/>
      <c r="AB307" s="968"/>
      <c r="AC307" s="968"/>
      <c r="AD307" s="965"/>
    </row>
    <row r="308" spans="18:30" x14ac:dyDescent="0.25">
      <c r="R308" s="968"/>
      <c r="S308" s="968"/>
      <c r="T308" s="968"/>
      <c r="U308" s="968"/>
      <c r="V308" s="968"/>
      <c r="W308" s="968"/>
      <c r="X308" s="968"/>
      <c r="Y308" s="968"/>
      <c r="Z308" s="968"/>
      <c r="AA308" s="968"/>
      <c r="AB308" s="968"/>
      <c r="AC308" s="968"/>
      <c r="AD308" s="965"/>
    </row>
    <row r="309" spans="18:30" x14ac:dyDescent="0.25">
      <c r="R309" s="968"/>
      <c r="S309" s="968"/>
      <c r="T309" s="968"/>
      <c r="U309" s="968"/>
      <c r="V309" s="968"/>
      <c r="W309" s="968"/>
      <c r="X309" s="968"/>
      <c r="Y309" s="968"/>
      <c r="Z309" s="968"/>
      <c r="AA309" s="968"/>
      <c r="AB309" s="968"/>
      <c r="AC309" s="968"/>
      <c r="AD309" s="965"/>
    </row>
    <row r="310" spans="18:30" x14ac:dyDescent="0.25">
      <c r="R310" s="968"/>
      <c r="S310" s="968"/>
      <c r="T310" s="968"/>
      <c r="U310" s="968"/>
      <c r="V310" s="968"/>
      <c r="W310" s="968"/>
      <c r="X310" s="968"/>
      <c r="Y310" s="968"/>
      <c r="Z310" s="968"/>
      <c r="AA310" s="968"/>
      <c r="AB310" s="968"/>
      <c r="AC310" s="968"/>
      <c r="AD310" s="965"/>
    </row>
    <row r="311" spans="18:30" x14ac:dyDescent="0.25">
      <c r="R311" s="968"/>
      <c r="S311" s="968"/>
      <c r="T311" s="968"/>
      <c r="U311" s="968"/>
      <c r="V311" s="968"/>
      <c r="W311" s="968"/>
      <c r="X311" s="968"/>
      <c r="Y311" s="968"/>
      <c r="Z311" s="968"/>
      <c r="AA311" s="968"/>
      <c r="AB311" s="968"/>
      <c r="AC311" s="968"/>
      <c r="AD311" s="965"/>
    </row>
    <row r="312" spans="18:30" x14ac:dyDescent="0.25">
      <c r="R312" s="968"/>
      <c r="S312" s="968"/>
      <c r="T312" s="968"/>
      <c r="U312" s="968"/>
      <c r="V312" s="968"/>
      <c r="W312" s="968"/>
      <c r="X312" s="968"/>
      <c r="Y312" s="968"/>
      <c r="Z312" s="968"/>
      <c r="AA312" s="968"/>
      <c r="AB312" s="968"/>
      <c r="AC312" s="968"/>
      <c r="AD312" s="965"/>
    </row>
    <row r="313" spans="18:30" x14ac:dyDescent="0.25">
      <c r="R313" s="968"/>
      <c r="S313" s="968"/>
      <c r="T313" s="968"/>
      <c r="U313" s="968"/>
      <c r="V313" s="968"/>
      <c r="W313" s="968"/>
      <c r="X313" s="968"/>
      <c r="Y313" s="968"/>
      <c r="Z313" s="968"/>
      <c r="AA313" s="968"/>
      <c r="AB313" s="968"/>
      <c r="AC313" s="968"/>
      <c r="AD313" s="965"/>
    </row>
    <row r="314" spans="18:30" x14ac:dyDescent="0.25">
      <c r="R314" s="968"/>
      <c r="S314" s="968"/>
      <c r="T314" s="968"/>
      <c r="U314" s="968"/>
      <c r="V314" s="968"/>
      <c r="W314" s="968"/>
      <c r="X314" s="968"/>
      <c r="Y314" s="968"/>
      <c r="Z314" s="968"/>
      <c r="AA314" s="968"/>
      <c r="AB314" s="968"/>
      <c r="AC314" s="968"/>
      <c r="AD314" s="965"/>
    </row>
    <row r="315" spans="18:30" x14ac:dyDescent="0.25">
      <c r="R315" s="968"/>
      <c r="S315" s="968"/>
      <c r="T315" s="968"/>
      <c r="U315" s="968"/>
      <c r="V315" s="968"/>
      <c r="W315" s="968"/>
      <c r="X315" s="968"/>
      <c r="Y315" s="968"/>
      <c r="Z315" s="968"/>
      <c r="AA315" s="968"/>
      <c r="AB315" s="968"/>
      <c r="AC315" s="968"/>
      <c r="AD315" s="965"/>
    </row>
    <row r="316" spans="18:30" x14ac:dyDescent="0.25">
      <c r="R316" s="968"/>
      <c r="S316" s="968"/>
      <c r="T316" s="968"/>
      <c r="U316" s="968"/>
      <c r="V316" s="968"/>
      <c r="W316" s="968"/>
      <c r="X316" s="968"/>
      <c r="Y316" s="968"/>
      <c r="Z316" s="968"/>
      <c r="AA316" s="968"/>
      <c r="AB316" s="968"/>
      <c r="AC316" s="968"/>
      <c r="AD316" s="965"/>
    </row>
    <row r="317" spans="18:30" x14ac:dyDescent="0.25">
      <c r="R317" s="968"/>
      <c r="S317" s="968"/>
      <c r="T317" s="968"/>
      <c r="U317" s="968"/>
      <c r="V317" s="968"/>
      <c r="W317" s="968"/>
      <c r="X317" s="968"/>
      <c r="Y317" s="968"/>
      <c r="Z317" s="968"/>
      <c r="AA317" s="968"/>
      <c r="AB317" s="968"/>
      <c r="AC317" s="968"/>
      <c r="AD317" s="965"/>
    </row>
    <row r="318" spans="18:30" x14ac:dyDescent="0.25">
      <c r="R318" s="968"/>
      <c r="S318" s="968"/>
      <c r="T318" s="968"/>
      <c r="U318" s="968"/>
      <c r="V318" s="968"/>
      <c r="W318" s="968"/>
      <c r="X318" s="968"/>
      <c r="Y318" s="968"/>
      <c r="Z318" s="968"/>
      <c r="AA318" s="968"/>
      <c r="AB318" s="968"/>
      <c r="AC318" s="968"/>
      <c r="AD318" s="965"/>
    </row>
    <row r="319" spans="18:30" x14ac:dyDescent="0.25">
      <c r="R319" s="968"/>
      <c r="S319" s="968"/>
      <c r="T319" s="968"/>
      <c r="U319" s="968"/>
      <c r="V319" s="968"/>
      <c r="W319" s="968"/>
      <c r="X319" s="968"/>
      <c r="Y319" s="968"/>
      <c r="Z319" s="968"/>
      <c r="AA319" s="968"/>
      <c r="AB319" s="968"/>
      <c r="AC319" s="968"/>
      <c r="AD319" s="965"/>
    </row>
    <row r="320" spans="18:30" x14ac:dyDescent="0.25">
      <c r="R320" s="968"/>
      <c r="S320" s="968"/>
      <c r="T320" s="968"/>
      <c r="U320" s="968"/>
      <c r="V320" s="968"/>
      <c r="W320" s="968"/>
      <c r="X320" s="968"/>
      <c r="Y320" s="968"/>
      <c r="Z320" s="968"/>
      <c r="AA320" s="968"/>
      <c r="AB320" s="968"/>
      <c r="AC320" s="968"/>
      <c r="AD320" s="965"/>
    </row>
    <row r="321" spans="18:30" x14ac:dyDescent="0.25">
      <c r="R321" s="968"/>
      <c r="S321" s="968"/>
      <c r="T321" s="968"/>
      <c r="U321" s="968"/>
      <c r="V321" s="968"/>
      <c r="W321" s="968"/>
      <c r="X321" s="968"/>
      <c r="Y321" s="968"/>
      <c r="Z321" s="968"/>
      <c r="AA321" s="968"/>
      <c r="AB321" s="968"/>
      <c r="AC321" s="968"/>
      <c r="AD321" s="965"/>
    </row>
    <row r="322" spans="18:30" x14ac:dyDescent="0.25">
      <c r="R322" s="968"/>
      <c r="S322" s="968"/>
      <c r="T322" s="968"/>
      <c r="U322" s="968"/>
      <c r="V322" s="968"/>
      <c r="W322" s="968"/>
      <c r="X322" s="968"/>
      <c r="Y322" s="968"/>
      <c r="Z322" s="968"/>
      <c r="AA322" s="968"/>
      <c r="AB322" s="968"/>
      <c r="AC322" s="968"/>
      <c r="AD322" s="965"/>
    </row>
    <row r="323" spans="18:30" x14ac:dyDescent="0.25">
      <c r="R323" s="968"/>
      <c r="S323" s="968"/>
      <c r="T323" s="968"/>
      <c r="U323" s="968"/>
      <c r="V323" s="968"/>
      <c r="W323" s="968"/>
      <c r="X323" s="968"/>
      <c r="Y323" s="968"/>
      <c r="Z323" s="968"/>
      <c r="AA323" s="968"/>
      <c r="AB323" s="968"/>
      <c r="AC323" s="968"/>
      <c r="AD323" s="965"/>
    </row>
    <row r="324" spans="18:30" x14ac:dyDescent="0.25">
      <c r="R324" s="968"/>
      <c r="S324" s="968"/>
      <c r="T324" s="968"/>
      <c r="U324" s="968"/>
      <c r="V324" s="968"/>
      <c r="W324" s="968"/>
      <c r="X324" s="968"/>
      <c r="Y324" s="968"/>
      <c r="Z324" s="968"/>
      <c r="AA324" s="968"/>
      <c r="AB324" s="968"/>
      <c r="AC324" s="968"/>
      <c r="AD324" s="965"/>
    </row>
    <row r="325" spans="18:30" x14ac:dyDescent="0.25">
      <c r="R325" s="968"/>
      <c r="S325" s="968"/>
      <c r="T325" s="968"/>
      <c r="U325" s="968"/>
      <c r="V325" s="968"/>
      <c r="W325" s="968"/>
      <c r="X325" s="968"/>
      <c r="Y325" s="968"/>
      <c r="Z325" s="968"/>
      <c r="AA325" s="968"/>
      <c r="AB325" s="968"/>
      <c r="AC325" s="968"/>
      <c r="AD325" s="965"/>
    </row>
    <row r="326" spans="18:30" x14ac:dyDescent="0.25">
      <c r="R326" s="968"/>
      <c r="S326" s="968"/>
      <c r="T326" s="968"/>
      <c r="U326" s="968"/>
      <c r="V326" s="968"/>
      <c r="W326" s="968"/>
      <c r="X326" s="968"/>
      <c r="Y326" s="968"/>
      <c r="Z326" s="968"/>
      <c r="AA326" s="968"/>
      <c r="AB326" s="968"/>
      <c r="AC326" s="968"/>
      <c r="AD326" s="965"/>
    </row>
    <row r="327" spans="18:30" x14ac:dyDescent="0.25">
      <c r="R327" s="968"/>
      <c r="S327" s="968"/>
      <c r="T327" s="968"/>
      <c r="U327" s="968"/>
      <c r="V327" s="968"/>
      <c r="W327" s="968"/>
      <c r="X327" s="968"/>
      <c r="Y327" s="968"/>
      <c r="Z327" s="968"/>
      <c r="AA327" s="968"/>
      <c r="AB327" s="968"/>
      <c r="AC327" s="968"/>
      <c r="AD327" s="965"/>
    </row>
    <row r="328" spans="18:30" x14ac:dyDescent="0.25">
      <c r="R328" s="968"/>
      <c r="S328" s="968"/>
      <c r="T328" s="968"/>
      <c r="U328" s="968"/>
      <c r="V328" s="968"/>
      <c r="W328" s="968"/>
      <c r="X328" s="968"/>
      <c r="Y328" s="968"/>
      <c r="Z328" s="968"/>
      <c r="AA328" s="968"/>
      <c r="AB328" s="968"/>
      <c r="AC328" s="968"/>
      <c r="AD328" s="965"/>
    </row>
    <row r="329" spans="18:30" x14ac:dyDescent="0.25">
      <c r="R329" s="968"/>
      <c r="S329" s="968"/>
      <c r="T329" s="968"/>
      <c r="U329" s="968"/>
      <c r="V329" s="968"/>
      <c r="W329" s="968"/>
      <c r="X329" s="968"/>
      <c r="Y329" s="968"/>
      <c r="Z329" s="968"/>
      <c r="AA329" s="968"/>
      <c r="AB329" s="968"/>
      <c r="AC329" s="968"/>
      <c r="AD329" s="965"/>
    </row>
    <row r="330" spans="18:30" x14ac:dyDescent="0.25">
      <c r="R330" s="968"/>
      <c r="S330" s="968"/>
      <c r="T330" s="968"/>
      <c r="U330" s="968"/>
      <c r="V330" s="968"/>
      <c r="W330" s="968"/>
      <c r="X330" s="968"/>
      <c r="Y330" s="968"/>
      <c r="Z330" s="968"/>
      <c r="AA330" s="968"/>
      <c r="AB330" s="968"/>
      <c r="AC330" s="968"/>
      <c r="AD330" s="965"/>
    </row>
    <row r="331" spans="18:30" x14ac:dyDescent="0.25">
      <c r="R331" s="968"/>
      <c r="S331" s="968"/>
      <c r="T331" s="968"/>
      <c r="U331" s="968"/>
      <c r="V331" s="968"/>
      <c r="W331" s="968"/>
      <c r="X331" s="968"/>
      <c r="Y331" s="968"/>
      <c r="Z331" s="968"/>
      <c r="AA331" s="968"/>
      <c r="AB331" s="968"/>
      <c r="AC331" s="968"/>
      <c r="AD331" s="965"/>
    </row>
    <row r="332" spans="18:30" x14ac:dyDescent="0.25">
      <c r="R332" s="968"/>
      <c r="S332" s="968"/>
      <c r="T332" s="968"/>
      <c r="U332" s="968"/>
      <c r="V332" s="968"/>
      <c r="W332" s="968"/>
      <c r="X332" s="968"/>
      <c r="Y332" s="968"/>
      <c r="Z332" s="968"/>
      <c r="AA332" s="968"/>
      <c r="AB332" s="968"/>
      <c r="AC332" s="968"/>
      <c r="AD332" s="965"/>
    </row>
    <row r="333" spans="18:30" x14ac:dyDescent="0.25">
      <c r="R333" s="968"/>
      <c r="S333" s="968"/>
      <c r="T333" s="968"/>
      <c r="U333" s="968"/>
      <c r="V333" s="968"/>
      <c r="W333" s="968"/>
      <c r="X333" s="968"/>
      <c r="Y333" s="968"/>
      <c r="Z333" s="968"/>
      <c r="AA333" s="968"/>
      <c r="AB333" s="968"/>
      <c r="AC333" s="968"/>
      <c r="AD333" s="965"/>
    </row>
    <row r="334" spans="18:30" x14ac:dyDescent="0.25">
      <c r="R334" s="968"/>
      <c r="S334" s="968"/>
      <c r="T334" s="968"/>
      <c r="U334" s="968"/>
      <c r="V334" s="968"/>
      <c r="W334" s="968"/>
      <c r="X334" s="968"/>
      <c r="Y334" s="968"/>
      <c r="Z334" s="968"/>
      <c r="AA334" s="968"/>
      <c r="AB334" s="968"/>
      <c r="AC334" s="968"/>
      <c r="AD334" s="965"/>
    </row>
    <row r="335" spans="18:30" x14ac:dyDescent="0.25">
      <c r="R335" s="968"/>
      <c r="S335" s="968"/>
      <c r="T335" s="968"/>
      <c r="U335" s="968"/>
      <c r="V335" s="968"/>
      <c r="W335" s="968"/>
      <c r="X335" s="968"/>
      <c r="Y335" s="968"/>
      <c r="Z335" s="968"/>
      <c r="AA335" s="968"/>
      <c r="AB335" s="968"/>
      <c r="AC335" s="968"/>
      <c r="AD335" s="965"/>
    </row>
    <row r="336" spans="18:30" x14ac:dyDescent="0.25">
      <c r="R336" s="968"/>
      <c r="S336" s="968"/>
      <c r="T336" s="968"/>
      <c r="U336" s="968"/>
      <c r="V336" s="968"/>
      <c r="W336" s="968"/>
      <c r="X336" s="968"/>
      <c r="Y336" s="968"/>
      <c r="Z336" s="968"/>
      <c r="AA336" s="968"/>
      <c r="AB336" s="968"/>
      <c r="AC336" s="968"/>
      <c r="AD336" s="965"/>
    </row>
    <row r="337" spans="18:30" x14ac:dyDescent="0.25">
      <c r="R337" s="968"/>
      <c r="S337" s="968"/>
      <c r="T337" s="968"/>
      <c r="U337" s="968"/>
      <c r="V337" s="968"/>
      <c r="W337" s="968"/>
      <c r="X337" s="968"/>
      <c r="Y337" s="968"/>
      <c r="Z337" s="968"/>
      <c r="AA337" s="968"/>
      <c r="AB337" s="968"/>
      <c r="AC337" s="968"/>
      <c r="AD337" s="965"/>
    </row>
    <row r="338" spans="18:30" x14ac:dyDescent="0.25">
      <c r="R338" s="968"/>
      <c r="S338" s="968"/>
      <c r="T338" s="968"/>
      <c r="U338" s="968"/>
      <c r="V338" s="968"/>
      <c r="W338" s="968"/>
      <c r="X338" s="968"/>
      <c r="Y338" s="968"/>
      <c r="Z338" s="968"/>
      <c r="AA338" s="968"/>
      <c r="AB338" s="968"/>
      <c r="AC338" s="968"/>
      <c r="AD338" s="965"/>
    </row>
    <row r="339" spans="18:30" x14ac:dyDescent="0.25">
      <c r="R339" s="968"/>
      <c r="S339" s="968"/>
      <c r="T339" s="968"/>
      <c r="U339" s="968"/>
      <c r="V339" s="968"/>
      <c r="W339" s="968"/>
      <c r="X339" s="968"/>
      <c r="Y339" s="968"/>
      <c r="Z339" s="968"/>
      <c r="AA339" s="968"/>
      <c r="AB339" s="968"/>
      <c r="AC339" s="968"/>
      <c r="AD339" s="965"/>
    </row>
    <row r="340" spans="18:30" x14ac:dyDescent="0.25">
      <c r="R340" s="968"/>
      <c r="S340" s="968"/>
      <c r="T340" s="968"/>
      <c r="U340" s="968"/>
      <c r="V340" s="968"/>
      <c r="W340" s="968"/>
      <c r="X340" s="968"/>
      <c r="Y340" s="968"/>
      <c r="Z340" s="968"/>
      <c r="AA340" s="968"/>
      <c r="AB340" s="968"/>
      <c r="AC340" s="968"/>
      <c r="AD340" s="965"/>
    </row>
    <row r="341" spans="18:30" x14ac:dyDescent="0.25">
      <c r="R341" s="968"/>
      <c r="S341" s="968"/>
      <c r="T341" s="968"/>
      <c r="U341" s="968"/>
      <c r="V341" s="968"/>
      <c r="W341" s="968"/>
      <c r="X341" s="968"/>
      <c r="Y341" s="968"/>
      <c r="Z341" s="968"/>
      <c r="AA341" s="968"/>
      <c r="AB341" s="968"/>
      <c r="AC341" s="968"/>
      <c r="AD341" s="965"/>
    </row>
    <row r="342" spans="18:30" x14ac:dyDescent="0.25">
      <c r="R342" s="968"/>
      <c r="S342" s="968"/>
      <c r="T342" s="968"/>
      <c r="U342" s="968"/>
      <c r="V342" s="968"/>
      <c r="W342" s="968"/>
      <c r="X342" s="968"/>
      <c r="Y342" s="968"/>
      <c r="Z342" s="968"/>
      <c r="AA342" s="968"/>
      <c r="AB342" s="968"/>
      <c r="AC342" s="968"/>
      <c r="AD342" s="965"/>
    </row>
    <row r="343" spans="18:30" x14ac:dyDescent="0.25">
      <c r="R343" s="968"/>
      <c r="S343" s="968"/>
      <c r="T343" s="968"/>
      <c r="U343" s="968"/>
      <c r="V343" s="968"/>
      <c r="W343" s="968"/>
      <c r="X343" s="968"/>
      <c r="Y343" s="968"/>
      <c r="Z343" s="968"/>
      <c r="AA343" s="968"/>
      <c r="AB343" s="968"/>
      <c r="AC343" s="968"/>
      <c r="AD343" s="965"/>
    </row>
    <row r="344" spans="18:30" x14ac:dyDescent="0.25">
      <c r="R344" s="968"/>
      <c r="S344" s="968"/>
      <c r="T344" s="968"/>
      <c r="U344" s="968"/>
      <c r="V344" s="968"/>
      <c r="W344" s="968"/>
      <c r="X344" s="968"/>
      <c r="Y344" s="968"/>
      <c r="Z344" s="968"/>
      <c r="AA344" s="968"/>
      <c r="AB344" s="968"/>
      <c r="AC344" s="968"/>
      <c r="AD344" s="965"/>
    </row>
    <row r="345" spans="18:30" x14ac:dyDescent="0.25">
      <c r="R345" s="968"/>
      <c r="S345" s="968"/>
      <c r="T345" s="968"/>
      <c r="U345" s="968"/>
      <c r="V345" s="968"/>
      <c r="W345" s="968"/>
      <c r="X345" s="968"/>
      <c r="Y345" s="968"/>
      <c r="Z345" s="968"/>
      <c r="AA345" s="968"/>
      <c r="AB345" s="968"/>
      <c r="AC345" s="968"/>
      <c r="AD345" s="965"/>
    </row>
    <row r="346" spans="18:30" x14ac:dyDescent="0.25">
      <c r="R346" s="968"/>
      <c r="S346" s="968"/>
      <c r="T346" s="968"/>
      <c r="U346" s="968"/>
      <c r="V346" s="968"/>
      <c r="W346" s="968"/>
      <c r="X346" s="968"/>
      <c r="Y346" s="968"/>
      <c r="Z346" s="968"/>
      <c r="AA346" s="968"/>
      <c r="AB346" s="968"/>
      <c r="AC346" s="968"/>
      <c r="AD346" s="965"/>
    </row>
    <row r="347" spans="18:30" x14ac:dyDescent="0.25">
      <c r="R347" s="968"/>
      <c r="S347" s="968"/>
      <c r="T347" s="968"/>
      <c r="U347" s="968"/>
      <c r="V347" s="968"/>
      <c r="W347" s="968"/>
      <c r="X347" s="968"/>
      <c r="Y347" s="968"/>
      <c r="Z347" s="968"/>
      <c r="AA347" s="968"/>
      <c r="AB347" s="968"/>
      <c r="AC347" s="968"/>
      <c r="AD347" s="965"/>
    </row>
    <row r="348" spans="18:30" x14ac:dyDescent="0.25">
      <c r="R348" s="968"/>
      <c r="S348" s="968"/>
      <c r="T348" s="968"/>
      <c r="U348" s="968"/>
      <c r="V348" s="968"/>
      <c r="W348" s="968"/>
      <c r="X348" s="968"/>
      <c r="Y348" s="968"/>
      <c r="Z348" s="968"/>
      <c r="AA348" s="968"/>
      <c r="AB348" s="968"/>
      <c r="AC348" s="968"/>
      <c r="AD348" s="965"/>
    </row>
    <row r="349" spans="18:30" x14ac:dyDescent="0.25">
      <c r="R349" s="968"/>
      <c r="S349" s="968"/>
      <c r="T349" s="968"/>
      <c r="U349" s="968"/>
      <c r="V349" s="968"/>
      <c r="W349" s="968"/>
      <c r="X349" s="968"/>
      <c r="Y349" s="968"/>
      <c r="Z349" s="968"/>
      <c r="AA349" s="968"/>
      <c r="AB349" s="968"/>
      <c r="AC349" s="968"/>
      <c r="AD349" s="965"/>
    </row>
    <row r="350" spans="18:30" x14ac:dyDescent="0.25">
      <c r="R350" s="968"/>
      <c r="S350" s="968"/>
      <c r="T350" s="968"/>
      <c r="U350" s="968"/>
      <c r="V350" s="968"/>
      <c r="W350" s="968"/>
      <c r="X350" s="968"/>
      <c r="Y350" s="968"/>
      <c r="Z350" s="968"/>
      <c r="AA350" s="968"/>
      <c r="AB350" s="968"/>
      <c r="AC350" s="968"/>
      <c r="AD350" s="965"/>
    </row>
    <row r="351" spans="18:30" x14ac:dyDescent="0.25">
      <c r="R351" s="968"/>
      <c r="S351" s="968"/>
      <c r="T351" s="968"/>
      <c r="U351" s="968"/>
      <c r="V351" s="968"/>
      <c r="W351" s="968"/>
      <c r="X351" s="968"/>
      <c r="Y351" s="968"/>
      <c r="Z351" s="968"/>
      <c r="AA351" s="968"/>
      <c r="AB351" s="968"/>
      <c r="AC351" s="968"/>
      <c r="AD351" s="965"/>
    </row>
    <row r="352" spans="18:30" x14ac:dyDescent="0.25">
      <c r="R352" s="968"/>
      <c r="S352" s="968"/>
      <c r="T352" s="968"/>
      <c r="U352" s="968"/>
      <c r="V352" s="968"/>
      <c r="W352" s="968"/>
      <c r="X352" s="968"/>
      <c r="Y352" s="968"/>
      <c r="Z352" s="968"/>
      <c r="AA352" s="968"/>
      <c r="AB352" s="968"/>
      <c r="AC352" s="968"/>
      <c r="AD352" s="965"/>
    </row>
    <row r="353" spans="18:30" x14ac:dyDescent="0.25">
      <c r="R353" s="968"/>
      <c r="S353" s="968"/>
      <c r="T353" s="968"/>
      <c r="U353" s="968"/>
      <c r="V353" s="968"/>
      <c r="W353" s="968"/>
      <c r="X353" s="968"/>
      <c r="Y353" s="968"/>
      <c r="Z353" s="968"/>
      <c r="AA353" s="968"/>
      <c r="AB353" s="968"/>
      <c r="AC353" s="968"/>
      <c r="AD353" s="965"/>
    </row>
    <row r="354" spans="18:30" x14ac:dyDescent="0.25">
      <c r="R354" s="968"/>
      <c r="S354" s="968"/>
      <c r="T354" s="968"/>
      <c r="U354" s="968"/>
      <c r="V354" s="968"/>
      <c r="W354" s="968"/>
      <c r="X354" s="968"/>
      <c r="Y354" s="968"/>
      <c r="Z354" s="968"/>
      <c r="AA354" s="968"/>
      <c r="AB354" s="968"/>
      <c r="AC354" s="968"/>
      <c r="AD354" s="965"/>
    </row>
    <row r="355" spans="18:30" x14ac:dyDescent="0.25">
      <c r="R355" s="968"/>
      <c r="S355" s="968"/>
      <c r="T355" s="968"/>
      <c r="U355" s="968"/>
      <c r="V355" s="968"/>
      <c r="W355" s="968"/>
      <c r="X355" s="968"/>
      <c r="Y355" s="968"/>
      <c r="Z355" s="968"/>
      <c r="AA355" s="968"/>
      <c r="AB355" s="968"/>
      <c r="AC355" s="968"/>
      <c r="AD355" s="965"/>
    </row>
    <row r="356" spans="18:30" x14ac:dyDescent="0.25">
      <c r="R356" s="968"/>
      <c r="S356" s="968"/>
      <c r="T356" s="968"/>
      <c r="U356" s="968"/>
      <c r="V356" s="968"/>
      <c r="W356" s="968"/>
      <c r="X356" s="968"/>
      <c r="Y356" s="968"/>
      <c r="Z356" s="968"/>
      <c r="AA356" s="968"/>
      <c r="AB356" s="968"/>
      <c r="AC356" s="968"/>
      <c r="AD356" s="965"/>
    </row>
    <row r="357" spans="18:30" x14ac:dyDescent="0.25">
      <c r="R357" s="968"/>
      <c r="S357" s="968"/>
      <c r="T357" s="968"/>
      <c r="U357" s="968"/>
      <c r="V357" s="968"/>
      <c r="W357" s="968"/>
      <c r="X357" s="968"/>
      <c r="Y357" s="968"/>
      <c r="Z357" s="968"/>
      <c r="AA357" s="968"/>
      <c r="AB357" s="968"/>
      <c r="AC357" s="968"/>
      <c r="AD357" s="965"/>
    </row>
    <row r="358" spans="18:30" x14ac:dyDescent="0.25">
      <c r="R358" s="968"/>
      <c r="S358" s="968"/>
      <c r="T358" s="968"/>
      <c r="U358" s="968"/>
      <c r="V358" s="968"/>
      <c r="W358" s="968"/>
      <c r="X358" s="968"/>
      <c r="Y358" s="968"/>
      <c r="Z358" s="968"/>
      <c r="AA358" s="968"/>
      <c r="AB358" s="968"/>
      <c r="AC358" s="968"/>
      <c r="AD358" s="965"/>
    </row>
    <row r="359" spans="18:30" x14ac:dyDescent="0.25">
      <c r="R359" s="968"/>
      <c r="S359" s="968"/>
      <c r="T359" s="968"/>
      <c r="U359" s="968"/>
      <c r="V359" s="968"/>
      <c r="W359" s="968"/>
      <c r="X359" s="968"/>
      <c r="Y359" s="968"/>
      <c r="Z359" s="968"/>
      <c r="AA359" s="968"/>
      <c r="AB359" s="968"/>
      <c r="AC359" s="968"/>
      <c r="AD359" s="965"/>
    </row>
    <row r="360" spans="18:30" x14ac:dyDescent="0.25">
      <c r="R360" s="968"/>
      <c r="S360" s="968"/>
      <c r="T360" s="968"/>
      <c r="U360" s="968"/>
      <c r="V360" s="968"/>
      <c r="W360" s="968"/>
      <c r="X360" s="968"/>
      <c r="Y360" s="968"/>
      <c r="Z360" s="968"/>
      <c r="AA360" s="968"/>
      <c r="AB360" s="968"/>
      <c r="AC360" s="968"/>
      <c r="AD360" s="965"/>
    </row>
    <row r="361" spans="18:30" x14ac:dyDescent="0.25">
      <c r="R361" s="968"/>
      <c r="S361" s="968"/>
      <c r="T361" s="968"/>
      <c r="U361" s="968"/>
      <c r="V361" s="968"/>
      <c r="W361" s="968"/>
      <c r="X361" s="968"/>
      <c r="Y361" s="968"/>
      <c r="Z361" s="968"/>
      <c r="AA361" s="968"/>
      <c r="AB361" s="968"/>
      <c r="AC361" s="968"/>
      <c r="AD361" s="965"/>
    </row>
    <row r="362" spans="18:30" x14ac:dyDescent="0.25">
      <c r="R362" s="968"/>
      <c r="S362" s="968"/>
      <c r="T362" s="968"/>
      <c r="U362" s="968"/>
      <c r="V362" s="968"/>
      <c r="W362" s="968"/>
      <c r="X362" s="968"/>
      <c r="Y362" s="968"/>
      <c r="Z362" s="968"/>
      <c r="AA362" s="968"/>
      <c r="AB362" s="968"/>
      <c r="AC362" s="968"/>
      <c r="AD362" s="965"/>
    </row>
    <row r="363" spans="18:30" x14ac:dyDescent="0.25">
      <c r="R363" s="968"/>
      <c r="S363" s="968"/>
      <c r="T363" s="968"/>
      <c r="U363" s="968"/>
      <c r="V363" s="968"/>
      <c r="W363" s="968"/>
      <c r="X363" s="968"/>
      <c r="Y363" s="968"/>
      <c r="Z363" s="968"/>
      <c r="AA363" s="968"/>
      <c r="AB363" s="968"/>
      <c r="AC363" s="968"/>
      <c r="AD363" s="965"/>
    </row>
    <row r="364" spans="18:30" x14ac:dyDescent="0.25">
      <c r="R364" s="968"/>
      <c r="S364" s="968"/>
      <c r="T364" s="968"/>
      <c r="U364" s="968"/>
      <c r="V364" s="968"/>
      <c r="W364" s="968"/>
      <c r="X364" s="968"/>
      <c r="Y364" s="968"/>
      <c r="Z364" s="968"/>
      <c r="AA364" s="968"/>
      <c r="AB364" s="968"/>
      <c r="AC364" s="968"/>
      <c r="AD364" s="965"/>
    </row>
    <row r="365" spans="18:30" x14ac:dyDescent="0.25">
      <c r="R365" s="968"/>
      <c r="S365" s="968"/>
      <c r="T365" s="968"/>
      <c r="U365" s="968"/>
      <c r="V365" s="968"/>
      <c r="W365" s="968"/>
      <c r="X365" s="968"/>
      <c r="Y365" s="968"/>
      <c r="Z365" s="968"/>
      <c r="AA365" s="968"/>
      <c r="AB365" s="968"/>
      <c r="AC365" s="968"/>
      <c r="AD365" s="965"/>
    </row>
    <row r="366" spans="18:30" x14ac:dyDescent="0.25">
      <c r="R366" s="968"/>
      <c r="S366" s="968"/>
      <c r="T366" s="968"/>
      <c r="U366" s="968"/>
      <c r="V366" s="968"/>
      <c r="W366" s="968"/>
      <c r="X366" s="968"/>
      <c r="Y366" s="968"/>
      <c r="Z366" s="968"/>
      <c r="AA366" s="968"/>
      <c r="AB366" s="968"/>
      <c r="AC366" s="968"/>
      <c r="AD366" s="965"/>
    </row>
    <row r="367" spans="18:30" x14ac:dyDescent="0.25">
      <c r="R367" s="968"/>
      <c r="S367" s="968"/>
      <c r="T367" s="968"/>
      <c r="U367" s="968"/>
      <c r="V367" s="968"/>
      <c r="W367" s="968"/>
      <c r="X367" s="968"/>
      <c r="Y367" s="968"/>
      <c r="Z367" s="968"/>
      <c r="AA367" s="968"/>
      <c r="AB367" s="968"/>
      <c r="AC367" s="968"/>
      <c r="AD367" s="965"/>
    </row>
    <row r="368" spans="18:30" x14ac:dyDescent="0.25">
      <c r="R368" s="968"/>
      <c r="S368" s="968"/>
      <c r="T368" s="968"/>
      <c r="U368" s="968"/>
      <c r="V368" s="968"/>
      <c r="W368" s="968"/>
      <c r="X368" s="968"/>
      <c r="Y368" s="968"/>
      <c r="Z368" s="968"/>
      <c r="AA368" s="968"/>
      <c r="AB368" s="968"/>
      <c r="AC368" s="968"/>
      <c r="AD368" s="965"/>
    </row>
    <row r="369" spans="18:30" x14ac:dyDescent="0.25">
      <c r="R369" s="968"/>
      <c r="S369" s="968"/>
      <c r="T369" s="968"/>
      <c r="U369" s="968"/>
      <c r="V369" s="968"/>
      <c r="W369" s="968"/>
      <c r="X369" s="968"/>
      <c r="Y369" s="968"/>
      <c r="Z369" s="968"/>
      <c r="AA369" s="968"/>
      <c r="AB369" s="968"/>
      <c r="AC369" s="968"/>
      <c r="AD369" s="965"/>
    </row>
    <row r="370" spans="18:30" x14ac:dyDescent="0.25">
      <c r="R370" s="968"/>
      <c r="S370" s="968"/>
      <c r="T370" s="968"/>
      <c r="U370" s="968"/>
      <c r="V370" s="968"/>
      <c r="W370" s="968"/>
      <c r="X370" s="968"/>
      <c r="Y370" s="968"/>
      <c r="Z370" s="968"/>
      <c r="AA370" s="968"/>
      <c r="AB370" s="968"/>
      <c r="AC370" s="968"/>
      <c r="AD370" s="965"/>
    </row>
    <row r="371" spans="18:30" x14ac:dyDescent="0.25">
      <c r="R371" s="968"/>
      <c r="S371" s="968"/>
      <c r="T371" s="968"/>
      <c r="U371" s="968"/>
      <c r="V371" s="968"/>
      <c r="W371" s="968"/>
      <c r="X371" s="968"/>
      <c r="Y371" s="968"/>
      <c r="Z371" s="968"/>
      <c r="AA371" s="968"/>
      <c r="AB371" s="968"/>
      <c r="AC371" s="968"/>
      <c r="AD371" s="965"/>
    </row>
    <row r="372" spans="18:30" x14ac:dyDescent="0.25">
      <c r="R372" s="968"/>
      <c r="S372" s="968"/>
      <c r="T372" s="968"/>
      <c r="U372" s="968"/>
      <c r="V372" s="968"/>
      <c r="W372" s="968"/>
      <c r="X372" s="968"/>
      <c r="Y372" s="968"/>
      <c r="Z372" s="968"/>
      <c r="AA372" s="968"/>
      <c r="AB372" s="968"/>
      <c r="AC372" s="968"/>
      <c r="AD372" s="965"/>
    </row>
    <row r="373" spans="18:30" x14ac:dyDescent="0.25">
      <c r="R373" s="968"/>
      <c r="S373" s="968"/>
      <c r="T373" s="968"/>
      <c r="U373" s="968"/>
      <c r="V373" s="968"/>
      <c r="W373" s="968"/>
      <c r="X373" s="968"/>
      <c r="Y373" s="968"/>
      <c r="Z373" s="968"/>
      <c r="AA373" s="968"/>
      <c r="AB373" s="968"/>
      <c r="AC373" s="968"/>
      <c r="AD373" s="965"/>
    </row>
    <row r="374" spans="18:30" x14ac:dyDescent="0.25">
      <c r="R374" s="968"/>
      <c r="S374" s="968"/>
      <c r="T374" s="968"/>
      <c r="U374" s="968"/>
      <c r="V374" s="968"/>
      <c r="W374" s="968"/>
      <c r="X374" s="968"/>
      <c r="Y374" s="968"/>
      <c r="Z374" s="968"/>
      <c r="AA374" s="968"/>
      <c r="AB374" s="968"/>
      <c r="AC374" s="968"/>
      <c r="AD374" s="965"/>
    </row>
    <row r="375" spans="18:30" x14ac:dyDescent="0.25">
      <c r="R375" s="968"/>
      <c r="S375" s="968"/>
      <c r="T375" s="968"/>
      <c r="U375" s="968"/>
      <c r="V375" s="968"/>
      <c r="W375" s="968"/>
      <c r="X375" s="968"/>
      <c r="Y375" s="968"/>
      <c r="Z375" s="968"/>
      <c r="AA375" s="968"/>
      <c r="AB375" s="968"/>
      <c r="AC375" s="968"/>
      <c r="AD375" s="965"/>
    </row>
    <row r="376" spans="18:30" x14ac:dyDescent="0.25">
      <c r="R376" s="968"/>
      <c r="S376" s="968"/>
      <c r="T376" s="968"/>
      <c r="U376" s="968"/>
      <c r="V376" s="968"/>
      <c r="W376" s="968"/>
      <c r="X376" s="968"/>
      <c r="Y376" s="968"/>
      <c r="Z376" s="968"/>
      <c r="AA376" s="968"/>
      <c r="AB376" s="968"/>
      <c r="AC376" s="968"/>
      <c r="AD376" s="965"/>
    </row>
    <row r="377" spans="18:30" x14ac:dyDescent="0.25">
      <c r="R377" s="968"/>
      <c r="S377" s="968"/>
      <c r="T377" s="968"/>
      <c r="U377" s="968"/>
      <c r="V377" s="968"/>
      <c r="W377" s="968"/>
      <c r="X377" s="968"/>
      <c r="Y377" s="968"/>
      <c r="Z377" s="968"/>
      <c r="AA377" s="968"/>
      <c r="AB377" s="968"/>
      <c r="AC377" s="968"/>
      <c r="AD377" s="965"/>
    </row>
    <row r="378" spans="18:30" x14ac:dyDescent="0.25">
      <c r="R378" s="968"/>
      <c r="S378" s="968"/>
      <c r="T378" s="968"/>
      <c r="U378" s="968"/>
      <c r="V378" s="968"/>
      <c r="W378" s="968"/>
      <c r="X378" s="968"/>
      <c r="Y378" s="968"/>
      <c r="Z378" s="968"/>
      <c r="AA378" s="968"/>
      <c r="AB378" s="968"/>
      <c r="AC378" s="968"/>
      <c r="AD378" s="965"/>
    </row>
    <row r="379" spans="18:30" x14ac:dyDescent="0.25">
      <c r="R379" s="968"/>
      <c r="S379" s="968"/>
      <c r="T379" s="968"/>
      <c r="U379" s="968"/>
      <c r="V379" s="968"/>
      <c r="W379" s="968"/>
      <c r="X379" s="968"/>
      <c r="Y379" s="968"/>
      <c r="Z379" s="968"/>
      <c r="AA379" s="968"/>
      <c r="AB379" s="968"/>
      <c r="AC379" s="968"/>
      <c r="AD379" s="965"/>
    </row>
    <row r="380" spans="18:30" x14ac:dyDescent="0.25">
      <c r="R380" s="968"/>
      <c r="S380" s="968"/>
      <c r="T380" s="968"/>
      <c r="U380" s="968"/>
      <c r="V380" s="968"/>
      <c r="W380" s="968"/>
      <c r="X380" s="968"/>
      <c r="Y380" s="968"/>
      <c r="Z380" s="968"/>
      <c r="AA380" s="968"/>
      <c r="AB380" s="968"/>
      <c r="AC380" s="968"/>
      <c r="AD380" s="965"/>
    </row>
    <row r="381" spans="18:30" x14ac:dyDescent="0.25">
      <c r="R381" s="968"/>
      <c r="S381" s="968"/>
      <c r="T381" s="968"/>
      <c r="U381" s="968"/>
      <c r="V381" s="968"/>
      <c r="W381" s="968"/>
      <c r="X381" s="968"/>
      <c r="Y381" s="968"/>
      <c r="Z381" s="968"/>
      <c r="AA381" s="968"/>
      <c r="AB381" s="968"/>
      <c r="AC381" s="968"/>
      <c r="AD381" s="965"/>
    </row>
    <row r="382" spans="18:30" x14ac:dyDescent="0.25">
      <c r="R382" s="968"/>
      <c r="S382" s="968"/>
      <c r="T382" s="968"/>
      <c r="U382" s="968"/>
      <c r="V382" s="968"/>
      <c r="W382" s="968"/>
      <c r="X382" s="968"/>
      <c r="Y382" s="968"/>
      <c r="Z382" s="968"/>
      <c r="AA382" s="968"/>
      <c r="AB382" s="968"/>
      <c r="AC382" s="968"/>
      <c r="AD382" s="965"/>
    </row>
    <row r="383" spans="18:30" x14ac:dyDescent="0.25">
      <c r="R383" s="968"/>
      <c r="S383" s="968"/>
      <c r="T383" s="968"/>
      <c r="U383" s="968"/>
      <c r="V383" s="968"/>
      <c r="W383" s="968"/>
      <c r="X383" s="968"/>
      <c r="Y383" s="968"/>
      <c r="Z383" s="968"/>
      <c r="AA383" s="968"/>
      <c r="AB383" s="968"/>
      <c r="AC383" s="968"/>
      <c r="AD383" s="965"/>
    </row>
    <row r="384" spans="18:30" x14ac:dyDescent="0.25">
      <c r="R384" s="968"/>
      <c r="S384" s="968"/>
      <c r="T384" s="968"/>
      <c r="U384" s="968"/>
      <c r="V384" s="968"/>
      <c r="W384" s="968"/>
      <c r="X384" s="968"/>
      <c r="Y384" s="968"/>
      <c r="Z384" s="968"/>
      <c r="AA384" s="968"/>
      <c r="AB384" s="968"/>
      <c r="AC384" s="968"/>
      <c r="AD384" s="965"/>
    </row>
    <row r="385" spans="18:30" x14ac:dyDescent="0.25">
      <c r="R385" s="968"/>
      <c r="S385" s="968"/>
      <c r="T385" s="968"/>
      <c r="U385" s="968"/>
      <c r="V385" s="968"/>
      <c r="W385" s="968"/>
      <c r="X385" s="968"/>
      <c r="Y385" s="968"/>
      <c r="Z385" s="968"/>
      <c r="AA385" s="968"/>
      <c r="AB385" s="968"/>
      <c r="AC385" s="968"/>
      <c r="AD385" s="965"/>
    </row>
    <row r="386" spans="18:30" x14ac:dyDescent="0.25">
      <c r="R386" s="968"/>
      <c r="S386" s="968"/>
      <c r="T386" s="968"/>
      <c r="U386" s="968"/>
      <c r="V386" s="968"/>
      <c r="W386" s="968"/>
      <c r="X386" s="968"/>
      <c r="Y386" s="968"/>
      <c r="Z386" s="968"/>
      <c r="AA386" s="968"/>
      <c r="AB386" s="968"/>
      <c r="AC386" s="968"/>
      <c r="AD386" s="965"/>
    </row>
    <row r="387" spans="18:30" x14ac:dyDescent="0.25">
      <c r="R387" s="968"/>
      <c r="S387" s="968"/>
      <c r="T387" s="968"/>
      <c r="U387" s="968"/>
      <c r="V387" s="968"/>
      <c r="W387" s="968"/>
      <c r="X387" s="968"/>
      <c r="Y387" s="968"/>
      <c r="Z387" s="968"/>
      <c r="AA387" s="968"/>
      <c r="AB387" s="968"/>
      <c r="AC387" s="968"/>
      <c r="AD387" s="965"/>
    </row>
    <row r="388" spans="18:30" x14ac:dyDescent="0.25">
      <c r="R388" s="968"/>
      <c r="S388" s="968"/>
      <c r="T388" s="968"/>
      <c r="U388" s="968"/>
      <c r="V388" s="968"/>
      <c r="W388" s="968"/>
      <c r="X388" s="968"/>
      <c r="Y388" s="968"/>
      <c r="Z388" s="968"/>
      <c r="AA388" s="968"/>
      <c r="AB388" s="968"/>
      <c r="AC388" s="968"/>
      <c r="AD388" s="965"/>
    </row>
    <row r="389" spans="18:30" x14ac:dyDescent="0.25">
      <c r="R389" s="968"/>
      <c r="S389" s="968"/>
      <c r="T389" s="968"/>
      <c r="U389" s="968"/>
      <c r="V389" s="968"/>
      <c r="W389" s="968"/>
      <c r="X389" s="968"/>
      <c r="Y389" s="968"/>
      <c r="Z389" s="968"/>
      <c r="AA389" s="968"/>
      <c r="AB389" s="968"/>
      <c r="AC389" s="968"/>
      <c r="AD389" s="965"/>
    </row>
    <row r="390" spans="18:30" x14ac:dyDescent="0.25">
      <c r="R390" s="968"/>
      <c r="S390" s="968"/>
      <c r="T390" s="968"/>
      <c r="U390" s="968"/>
      <c r="V390" s="968"/>
      <c r="W390" s="968"/>
      <c r="X390" s="968"/>
      <c r="Y390" s="968"/>
      <c r="Z390" s="968"/>
      <c r="AA390" s="968"/>
      <c r="AB390" s="968"/>
      <c r="AC390" s="968"/>
      <c r="AD390" s="965"/>
    </row>
    <row r="391" spans="18:30" x14ac:dyDescent="0.25">
      <c r="R391" s="968"/>
      <c r="S391" s="968"/>
      <c r="T391" s="968"/>
      <c r="U391" s="968"/>
      <c r="V391" s="968"/>
      <c r="W391" s="968"/>
      <c r="X391" s="968"/>
      <c r="Y391" s="968"/>
      <c r="Z391" s="968"/>
      <c r="AA391" s="968"/>
      <c r="AB391" s="968"/>
      <c r="AC391" s="968"/>
      <c r="AD391" s="965"/>
    </row>
    <row r="392" spans="18:30" x14ac:dyDescent="0.25">
      <c r="R392" s="968"/>
      <c r="S392" s="968"/>
      <c r="T392" s="968"/>
      <c r="U392" s="968"/>
      <c r="V392" s="968"/>
      <c r="W392" s="968"/>
      <c r="X392" s="968"/>
      <c r="Y392" s="968"/>
      <c r="Z392" s="968"/>
      <c r="AA392" s="968"/>
      <c r="AB392" s="968"/>
      <c r="AC392" s="968"/>
      <c r="AD392" s="965"/>
    </row>
    <row r="393" spans="18:30" x14ac:dyDescent="0.25">
      <c r="R393" s="968"/>
      <c r="S393" s="968"/>
      <c r="T393" s="968"/>
      <c r="U393" s="968"/>
      <c r="V393" s="968"/>
      <c r="W393" s="968"/>
      <c r="X393" s="968"/>
      <c r="Y393" s="968"/>
      <c r="Z393" s="968"/>
      <c r="AA393" s="968"/>
      <c r="AB393" s="968"/>
      <c r="AC393" s="968"/>
      <c r="AD393" s="965"/>
    </row>
    <row r="394" spans="18:30" x14ac:dyDescent="0.25">
      <c r="R394" s="968"/>
      <c r="S394" s="968"/>
      <c r="T394" s="968"/>
      <c r="U394" s="968"/>
      <c r="V394" s="968"/>
      <c r="W394" s="968"/>
      <c r="X394" s="968"/>
      <c r="Y394" s="968"/>
      <c r="Z394" s="968"/>
      <c r="AA394" s="968"/>
      <c r="AB394" s="968"/>
      <c r="AC394" s="968"/>
      <c r="AD394" s="965"/>
    </row>
    <row r="395" spans="18:30" x14ac:dyDescent="0.25">
      <c r="R395" s="968"/>
      <c r="S395" s="968"/>
      <c r="T395" s="968"/>
      <c r="U395" s="968"/>
      <c r="V395" s="968"/>
      <c r="W395" s="968"/>
      <c r="X395" s="968"/>
      <c r="Y395" s="968"/>
      <c r="Z395" s="968"/>
      <c r="AA395" s="968"/>
      <c r="AB395" s="968"/>
      <c r="AC395" s="968"/>
      <c r="AD395" s="965"/>
    </row>
    <row r="396" spans="18:30" x14ac:dyDescent="0.25">
      <c r="R396" s="968"/>
      <c r="S396" s="968"/>
      <c r="T396" s="968"/>
      <c r="U396" s="968"/>
      <c r="V396" s="968"/>
      <c r="W396" s="968"/>
      <c r="X396" s="968"/>
      <c r="Y396" s="968"/>
      <c r="Z396" s="968"/>
      <c r="AA396" s="968"/>
      <c r="AB396" s="968"/>
      <c r="AC396" s="968"/>
      <c r="AD396" s="965"/>
    </row>
    <row r="397" spans="18:30" x14ac:dyDescent="0.25">
      <c r="R397" s="968"/>
      <c r="S397" s="968"/>
      <c r="T397" s="968"/>
      <c r="U397" s="968"/>
      <c r="V397" s="968"/>
      <c r="W397" s="968"/>
      <c r="X397" s="968"/>
      <c r="Y397" s="968"/>
      <c r="Z397" s="968"/>
      <c r="AA397" s="968"/>
      <c r="AB397" s="968"/>
      <c r="AC397" s="968"/>
      <c r="AD397" s="965"/>
    </row>
    <row r="398" spans="18:30" x14ac:dyDescent="0.25">
      <c r="R398" s="968"/>
      <c r="S398" s="968"/>
      <c r="T398" s="968"/>
      <c r="U398" s="968"/>
      <c r="V398" s="968"/>
      <c r="W398" s="968"/>
      <c r="X398" s="968"/>
      <c r="Y398" s="968"/>
      <c r="Z398" s="968"/>
      <c r="AA398" s="968"/>
      <c r="AB398" s="968"/>
      <c r="AC398" s="968"/>
      <c r="AD398" s="965"/>
    </row>
    <row r="399" spans="18:30" x14ac:dyDescent="0.25">
      <c r="R399" s="968"/>
      <c r="S399" s="968"/>
      <c r="T399" s="968"/>
      <c r="U399" s="968"/>
      <c r="V399" s="968"/>
      <c r="W399" s="968"/>
      <c r="X399" s="968"/>
      <c r="Y399" s="968"/>
      <c r="Z399" s="968"/>
      <c r="AA399" s="968"/>
      <c r="AB399" s="968"/>
      <c r="AC399" s="968"/>
      <c r="AD399" s="965"/>
    </row>
    <row r="400" spans="18:30" x14ac:dyDescent="0.25">
      <c r="R400" s="968"/>
      <c r="S400" s="968"/>
      <c r="T400" s="968"/>
      <c r="U400" s="968"/>
      <c r="V400" s="968"/>
      <c r="W400" s="968"/>
      <c r="X400" s="968"/>
      <c r="Y400" s="968"/>
      <c r="Z400" s="968"/>
      <c r="AA400" s="968"/>
      <c r="AB400" s="968"/>
      <c r="AC400" s="968"/>
      <c r="AD400" s="965"/>
    </row>
    <row r="401" spans="18:30" x14ac:dyDescent="0.25">
      <c r="R401" s="968"/>
      <c r="S401" s="968"/>
      <c r="T401" s="968"/>
      <c r="U401" s="968"/>
      <c r="V401" s="968"/>
      <c r="W401" s="968"/>
      <c r="X401" s="968"/>
      <c r="Y401" s="968"/>
      <c r="Z401" s="968"/>
      <c r="AA401" s="968"/>
      <c r="AB401" s="968"/>
      <c r="AC401" s="968"/>
      <c r="AD401" s="965"/>
    </row>
    <row r="402" spans="18:30" x14ac:dyDescent="0.25">
      <c r="R402" s="968"/>
      <c r="S402" s="968"/>
      <c r="T402" s="968"/>
      <c r="U402" s="968"/>
      <c r="V402" s="968"/>
      <c r="W402" s="968"/>
      <c r="X402" s="968"/>
      <c r="Y402" s="968"/>
      <c r="Z402" s="968"/>
      <c r="AA402" s="968"/>
      <c r="AB402" s="968"/>
      <c r="AC402" s="968"/>
      <c r="AD402" s="965"/>
    </row>
    <row r="403" spans="18:30" x14ac:dyDescent="0.25">
      <c r="R403" s="968"/>
      <c r="S403" s="968"/>
      <c r="T403" s="968"/>
      <c r="U403" s="968"/>
      <c r="V403" s="968"/>
      <c r="W403" s="968"/>
      <c r="X403" s="968"/>
      <c r="Y403" s="968"/>
      <c r="Z403" s="968"/>
      <c r="AA403" s="968"/>
      <c r="AB403" s="968"/>
      <c r="AC403" s="968"/>
      <c r="AD403" s="965"/>
    </row>
    <row r="404" spans="18:30" x14ac:dyDescent="0.25">
      <c r="R404" s="968"/>
      <c r="S404" s="968"/>
      <c r="T404" s="968"/>
      <c r="U404" s="968"/>
      <c r="V404" s="968"/>
      <c r="W404" s="968"/>
      <c r="X404" s="968"/>
      <c r="Y404" s="968"/>
      <c r="Z404" s="968"/>
      <c r="AA404" s="968"/>
      <c r="AB404" s="968"/>
      <c r="AC404" s="968"/>
      <c r="AD404" s="965"/>
    </row>
    <row r="405" spans="18:30" x14ac:dyDescent="0.25">
      <c r="R405" s="968"/>
      <c r="S405" s="968"/>
      <c r="T405" s="968"/>
      <c r="U405" s="968"/>
      <c r="V405" s="968"/>
      <c r="W405" s="968"/>
      <c r="X405" s="968"/>
      <c r="Y405" s="968"/>
      <c r="Z405" s="968"/>
      <c r="AA405" s="968"/>
      <c r="AB405" s="968"/>
      <c r="AC405" s="968"/>
      <c r="AD405" s="965"/>
    </row>
    <row r="406" spans="18:30" x14ac:dyDescent="0.25">
      <c r="R406" s="968"/>
      <c r="S406" s="968"/>
      <c r="T406" s="968"/>
      <c r="U406" s="968"/>
      <c r="V406" s="968"/>
      <c r="W406" s="968"/>
      <c r="X406" s="968"/>
      <c r="Y406" s="968"/>
      <c r="Z406" s="968"/>
      <c r="AA406" s="968"/>
      <c r="AB406" s="968"/>
      <c r="AC406" s="968"/>
      <c r="AD406" s="965"/>
    </row>
    <row r="407" spans="18:30" x14ac:dyDescent="0.25">
      <c r="R407" s="968"/>
      <c r="S407" s="968"/>
      <c r="T407" s="968"/>
      <c r="U407" s="968"/>
      <c r="V407" s="968"/>
      <c r="W407" s="968"/>
      <c r="X407" s="968"/>
      <c r="Y407" s="968"/>
      <c r="Z407" s="968"/>
      <c r="AA407" s="968"/>
      <c r="AB407" s="968"/>
      <c r="AC407" s="968"/>
      <c r="AD407" s="965"/>
    </row>
    <row r="408" spans="18:30" x14ac:dyDescent="0.25">
      <c r="R408" s="968"/>
      <c r="S408" s="968"/>
      <c r="T408" s="968"/>
      <c r="U408" s="968"/>
      <c r="V408" s="968"/>
      <c r="W408" s="968"/>
      <c r="X408" s="968"/>
      <c r="Y408" s="968"/>
      <c r="Z408" s="968"/>
      <c r="AA408" s="968"/>
      <c r="AB408" s="968"/>
      <c r="AC408" s="968"/>
      <c r="AD408" s="965"/>
    </row>
    <row r="409" spans="18:30" x14ac:dyDescent="0.25">
      <c r="R409" s="968"/>
      <c r="S409" s="968"/>
      <c r="T409" s="968"/>
      <c r="U409" s="968"/>
      <c r="V409" s="968"/>
      <c r="W409" s="968"/>
      <c r="X409" s="968"/>
      <c r="Y409" s="968"/>
      <c r="Z409" s="968"/>
      <c r="AA409" s="968"/>
      <c r="AB409" s="968"/>
      <c r="AC409" s="968"/>
      <c r="AD409" s="965"/>
    </row>
    <row r="410" spans="18:30" x14ac:dyDescent="0.25">
      <c r="R410" s="968"/>
      <c r="S410" s="968"/>
      <c r="T410" s="968"/>
      <c r="U410" s="968"/>
      <c r="V410" s="968"/>
      <c r="W410" s="968"/>
      <c r="X410" s="968"/>
      <c r="Y410" s="968"/>
      <c r="Z410" s="968"/>
      <c r="AA410" s="968"/>
      <c r="AB410" s="968"/>
      <c r="AC410" s="968"/>
      <c r="AD410" s="965"/>
    </row>
    <row r="411" spans="18:30" x14ac:dyDescent="0.25">
      <c r="R411" s="968"/>
      <c r="S411" s="968"/>
      <c r="T411" s="968"/>
      <c r="U411" s="968"/>
      <c r="V411" s="968"/>
      <c r="W411" s="968"/>
      <c r="X411" s="968"/>
      <c r="Y411" s="968"/>
      <c r="Z411" s="968"/>
      <c r="AA411" s="968"/>
      <c r="AB411" s="968"/>
      <c r="AC411" s="968"/>
      <c r="AD411" s="965"/>
    </row>
    <row r="412" spans="18:30" x14ac:dyDescent="0.25">
      <c r="R412" s="968"/>
      <c r="S412" s="968"/>
      <c r="T412" s="968"/>
      <c r="U412" s="968"/>
      <c r="V412" s="968"/>
      <c r="W412" s="968"/>
      <c r="X412" s="968"/>
      <c r="Y412" s="968"/>
      <c r="Z412" s="968"/>
      <c r="AA412" s="968"/>
      <c r="AB412" s="968"/>
      <c r="AC412" s="968"/>
      <c r="AD412" s="965"/>
    </row>
    <row r="413" spans="18:30" x14ac:dyDescent="0.25">
      <c r="R413" s="968"/>
      <c r="S413" s="968"/>
      <c r="T413" s="968"/>
      <c r="U413" s="968"/>
      <c r="V413" s="968"/>
      <c r="W413" s="968"/>
      <c r="X413" s="968"/>
      <c r="Y413" s="968"/>
      <c r="Z413" s="968"/>
      <c r="AA413" s="968"/>
      <c r="AB413" s="968"/>
      <c r="AC413" s="968"/>
      <c r="AD413" s="965"/>
    </row>
    <row r="414" spans="18:30" x14ac:dyDescent="0.25">
      <c r="R414" s="968"/>
      <c r="S414" s="968"/>
      <c r="T414" s="968"/>
      <c r="U414" s="968"/>
      <c r="V414" s="968"/>
      <c r="W414" s="968"/>
      <c r="X414" s="968"/>
      <c r="Y414" s="968"/>
      <c r="Z414" s="968"/>
      <c r="AA414" s="968"/>
      <c r="AB414" s="968"/>
      <c r="AC414" s="968"/>
      <c r="AD414" s="965"/>
    </row>
    <row r="415" spans="18:30" x14ac:dyDescent="0.25">
      <c r="R415" s="968"/>
      <c r="S415" s="968"/>
      <c r="T415" s="968"/>
      <c r="U415" s="968"/>
      <c r="V415" s="968"/>
      <c r="W415" s="968"/>
      <c r="X415" s="968"/>
      <c r="Y415" s="968"/>
      <c r="Z415" s="968"/>
      <c r="AA415" s="968"/>
      <c r="AB415" s="968"/>
      <c r="AC415" s="968"/>
      <c r="AD415" s="965"/>
    </row>
    <row r="416" spans="18:30" x14ac:dyDescent="0.25">
      <c r="R416" s="968"/>
      <c r="S416" s="968"/>
      <c r="T416" s="968"/>
      <c r="U416" s="968"/>
      <c r="V416" s="968"/>
      <c r="W416" s="968"/>
      <c r="X416" s="968"/>
      <c r="Y416" s="968"/>
      <c r="Z416" s="968"/>
      <c r="AA416" s="968"/>
      <c r="AB416" s="968"/>
      <c r="AC416" s="968"/>
      <c r="AD416" s="965"/>
    </row>
    <row r="417" spans="18:30" x14ac:dyDescent="0.25">
      <c r="R417" s="968"/>
      <c r="S417" s="968"/>
      <c r="T417" s="968"/>
      <c r="U417" s="968"/>
      <c r="V417" s="968"/>
      <c r="W417" s="968"/>
      <c r="X417" s="968"/>
      <c r="Y417" s="968"/>
      <c r="Z417" s="968"/>
      <c r="AA417" s="968"/>
      <c r="AB417" s="968"/>
      <c r="AC417" s="968"/>
      <c r="AD417" s="965"/>
    </row>
    <row r="418" spans="18:30" x14ac:dyDescent="0.25">
      <c r="R418" s="968"/>
      <c r="S418" s="968"/>
      <c r="T418" s="968"/>
      <c r="U418" s="968"/>
      <c r="V418" s="968"/>
      <c r="W418" s="968"/>
      <c r="X418" s="968"/>
      <c r="Y418" s="968"/>
      <c r="Z418" s="968"/>
      <c r="AA418" s="968"/>
      <c r="AB418" s="968"/>
      <c r="AC418" s="968"/>
      <c r="AD418" s="965"/>
    </row>
    <row r="419" spans="18:30" x14ac:dyDescent="0.25">
      <c r="R419" s="968"/>
      <c r="S419" s="968"/>
      <c r="T419" s="968"/>
      <c r="U419" s="968"/>
      <c r="V419" s="968"/>
      <c r="W419" s="968"/>
      <c r="X419" s="968"/>
      <c r="Y419" s="968"/>
      <c r="Z419" s="968"/>
      <c r="AA419" s="968"/>
      <c r="AB419" s="968"/>
      <c r="AC419" s="968"/>
      <c r="AD419" s="965"/>
    </row>
    <row r="420" spans="18:30" x14ac:dyDescent="0.25">
      <c r="R420" s="968"/>
      <c r="S420" s="968"/>
      <c r="T420" s="968"/>
      <c r="U420" s="968"/>
      <c r="V420" s="968"/>
      <c r="W420" s="968"/>
      <c r="X420" s="968"/>
      <c r="Y420" s="968"/>
      <c r="Z420" s="968"/>
      <c r="AA420" s="968"/>
      <c r="AB420" s="968"/>
      <c r="AC420" s="968"/>
      <c r="AD420" s="965"/>
    </row>
    <row r="421" spans="18:30" x14ac:dyDescent="0.25">
      <c r="R421" s="968"/>
      <c r="S421" s="968"/>
      <c r="T421" s="968"/>
      <c r="U421" s="968"/>
      <c r="V421" s="968"/>
      <c r="W421" s="968"/>
      <c r="X421" s="968"/>
      <c r="Y421" s="968"/>
      <c r="Z421" s="968"/>
      <c r="AA421" s="968"/>
      <c r="AB421" s="968"/>
      <c r="AC421" s="968"/>
      <c r="AD421" s="965"/>
    </row>
    <row r="422" spans="18:30" x14ac:dyDescent="0.25">
      <c r="R422" s="968"/>
      <c r="S422" s="968"/>
      <c r="T422" s="968"/>
      <c r="U422" s="968"/>
      <c r="V422" s="968"/>
      <c r="W422" s="968"/>
      <c r="X422" s="968"/>
      <c r="Y422" s="968"/>
      <c r="Z422" s="968"/>
      <c r="AA422" s="968"/>
      <c r="AB422" s="968"/>
      <c r="AC422" s="968"/>
      <c r="AD422" s="965"/>
    </row>
    <row r="423" spans="18:30" x14ac:dyDescent="0.25">
      <c r="R423" s="968"/>
      <c r="S423" s="968"/>
      <c r="T423" s="968"/>
      <c r="U423" s="968"/>
      <c r="V423" s="968"/>
      <c r="W423" s="968"/>
      <c r="X423" s="968"/>
      <c r="Y423" s="968"/>
      <c r="Z423" s="968"/>
      <c r="AA423" s="968"/>
      <c r="AB423" s="968"/>
      <c r="AC423" s="968"/>
      <c r="AD423" s="965"/>
    </row>
    <row r="424" spans="18:30" x14ac:dyDescent="0.25">
      <c r="R424" s="968"/>
      <c r="S424" s="968"/>
      <c r="T424" s="968"/>
      <c r="U424" s="968"/>
      <c r="V424" s="968"/>
      <c r="W424" s="968"/>
      <c r="X424" s="968"/>
      <c r="Y424" s="968"/>
      <c r="Z424" s="968"/>
      <c r="AA424" s="968"/>
      <c r="AB424" s="968"/>
      <c r="AC424" s="968"/>
      <c r="AD424" s="965"/>
    </row>
    <row r="425" spans="18:30" x14ac:dyDescent="0.25">
      <c r="R425" s="968"/>
      <c r="S425" s="968"/>
      <c r="T425" s="968"/>
      <c r="U425" s="968"/>
      <c r="V425" s="968"/>
      <c r="W425" s="968"/>
      <c r="X425" s="968"/>
      <c r="Y425" s="968"/>
      <c r="Z425" s="968"/>
      <c r="AA425" s="968"/>
      <c r="AB425" s="968"/>
      <c r="AC425" s="968"/>
      <c r="AD425" s="965"/>
    </row>
    <row r="426" spans="18:30" x14ac:dyDescent="0.25">
      <c r="R426" s="968"/>
      <c r="S426" s="968"/>
      <c r="T426" s="968"/>
      <c r="U426" s="968"/>
      <c r="V426" s="968"/>
      <c r="W426" s="968"/>
      <c r="X426" s="968"/>
      <c r="Y426" s="968"/>
      <c r="Z426" s="968"/>
      <c r="AA426" s="968"/>
      <c r="AB426" s="968"/>
      <c r="AC426" s="968"/>
      <c r="AD426" s="965"/>
    </row>
    <row r="427" spans="18:30" x14ac:dyDescent="0.25">
      <c r="R427" s="968"/>
      <c r="S427" s="968"/>
      <c r="T427" s="968"/>
      <c r="U427" s="968"/>
      <c r="V427" s="968"/>
      <c r="W427" s="968"/>
      <c r="X427" s="968"/>
      <c r="Y427" s="968"/>
      <c r="Z427" s="968"/>
      <c r="AA427" s="968"/>
      <c r="AB427" s="968"/>
      <c r="AC427" s="968"/>
      <c r="AD427" s="965"/>
    </row>
    <row r="428" spans="18:30" x14ac:dyDescent="0.25">
      <c r="R428" s="968"/>
      <c r="S428" s="968"/>
      <c r="T428" s="968"/>
      <c r="U428" s="968"/>
      <c r="V428" s="968"/>
      <c r="W428" s="968"/>
      <c r="X428" s="968"/>
      <c r="Y428" s="968"/>
      <c r="Z428" s="968"/>
      <c r="AA428" s="968"/>
      <c r="AB428" s="968"/>
      <c r="AC428" s="968"/>
      <c r="AD428" s="965"/>
    </row>
    <row r="429" spans="18:30" x14ac:dyDescent="0.25">
      <c r="R429" s="968"/>
      <c r="S429" s="968"/>
      <c r="T429" s="968"/>
      <c r="U429" s="968"/>
      <c r="V429" s="968"/>
      <c r="W429" s="968"/>
      <c r="X429" s="968"/>
      <c r="Y429" s="968"/>
      <c r="Z429" s="968"/>
      <c r="AA429" s="968"/>
      <c r="AB429" s="968"/>
      <c r="AC429" s="968"/>
      <c r="AD429" s="965"/>
    </row>
    <row r="430" spans="18:30" x14ac:dyDescent="0.25">
      <c r="R430" s="968"/>
      <c r="S430" s="968"/>
      <c r="T430" s="968"/>
      <c r="U430" s="968"/>
      <c r="V430" s="968"/>
      <c r="W430" s="968"/>
      <c r="X430" s="968"/>
      <c r="Y430" s="968"/>
      <c r="Z430" s="968"/>
      <c r="AA430" s="968"/>
      <c r="AB430" s="968"/>
      <c r="AC430" s="968"/>
      <c r="AD430" s="965"/>
    </row>
    <row r="431" spans="18:30" x14ac:dyDescent="0.25">
      <c r="R431" s="968"/>
      <c r="S431" s="968"/>
      <c r="T431" s="968"/>
      <c r="U431" s="968"/>
      <c r="V431" s="968"/>
      <c r="W431" s="968"/>
      <c r="X431" s="968"/>
      <c r="Y431" s="968"/>
      <c r="Z431" s="968"/>
      <c r="AA431" s="968"/>
      <c r="AB431" s="968"/>
      <c r="AC431" s="968"/>
      <c r="AD431" s="965"/>
    </row>
    <row r="432" spans="18:30" x14ac:dyDescent="0.25">
      <c r="R432" s="968"/>
      <c r="S432" s="968"/>
      <c r="T432" s="968"/>
      <c r="U432" s="968"/>
      <c r="V432" s="968"/>
      <c r="W432" s="968"/>
      <c r="X432" s="968"/>
      <c r="Y432" s="968"/>
      <c r="Z432" s="968"/>
      <c r="AA432" s="968"/>
      <c r="AB432" s="968"/>
      <c r="AC432" s="968"/>
      <c r="AD432" s="965"/>
    </row>
    <row r="433" spans="18:30" x14ac:dyDescent="0.25">
      <c r="R433" s="968"/>
      <c r="S433" s="968"/>
      <c r="T433" s="968"/>
      <c r="U433" s="968"/>
      <c r="V433" s="968"/>
      <c r="W433" s="968"/>
      <c r="X433" s="968"/>
      <c r="Y433" s="968"/>
      <c r="Z433" s="968"/>
      <c r="AA433" s="968"/>
      <c r="AB433" s="968"/>
      <c r="AC433" s="968"/>
      <c r="AD433" s="965"/>
    </row>
    <row r="434" spans="18:30" x14ac:dyDescent="0.25">
      <c r="R434" s="968"/>
      <c r="S434" s="968"/>
      <c r="T434" s="968"/>
      <c r="U434" s="968"/>
      <c r="V434" s="968"/>
      <c r="W434" s="968"/>
      <c r="X434" s="968"/>
      <c r="Y434" s="968"/>
      <c r="Z434" s="968"/>
      <c r="AA434" s="968"/>
      <c r="AB434" s="968"/>
      <c r="AC434" s="968"/>
      <c r="AD434" s="965"/>
    </row>
    <row r="435" spans="18:30" x14ac:dyDescent="0.25">
      <c r="R435" s="968"/>
      <c r="S435" s="968"/>
      <c r="T435" s="968"/>
      <c r="U435" s="968"/>
      <c r="V435" s="968"/>
      <c r="W435" s="968"/>
      <c r="X435" s="968"/>
      <c r="Y435" s="968"/>
      <c r="Z435" s="968"/>
      <c r="AA435" s="968"/>
      <c r="AB435" s="968"/>
      <c r="AC435" s="968"/>
      <c r="AD435" s="965"/>
    </row>
    <row r="436" spans="18:30" x14ac:dyDescent="0.25">
      <c r="R436" s="968"/>
      <c r="S436" s="968"/>
      <c r="T436" s="968"/>
      <c r="U436" s="968"/>
      <c r="V436" s="968"/>
      <c r="W436" s="968"/>
      <c r="X436" s="968"/>
      <c r="Y436" s="968"/>
      <c r="Z436" s="968"/>
      <c r="AA436" s="968"/>
      <c r="AB436" s="968"/>
      <c r="AC436" s="968"/>
      <c r="AD436" s="965"/>
    </row>
    <row r="437" spans="18:30" x14ac:dyDescent="0.25">
      <c r="R437" s="968"/>
      <c r="S437" s="968"/>
      <c r="T437" s="968"/>
      <c r="U437" s="968"/>
      <c r="V437" s="968"/>
      <c r="W437" s="968"/>
      <c r="X437" s="968"/>
      <c r="Y437" s="968"/>
      <c r="Z437" s="968"/>
      <c r="AA437" s="968"/>
      <c r="AB437" s="968"/>
      <c r="AC437" s="968"/>
      <c r="AD437" s="965"/>
    </row>
    <row r="438" spans="18:30" x14ac:dyDescent="0.25">
      <c r="R438" s="968"/>
      <c r="S438" s="968"/>
      <c r="T438" s="968"/>
      <c r="U438" s="968"/>
      <c r="V438" s="968"/>
      <c r="W438" s="968"/>
      <c r="X438" s="968"/>
      <c r="Y438" s="968"/>
      <c r="Z438" s="968"/>
      <c r="AA438" s="968"/>
      <c r="AB438" s="968"/>
      <c r="AC438" s="968"/>
      <c r="AD438" s="965"/>
    </row>
    <row r="439" spans="18:30" x14ac:dyDescent="0.25">
      <c r="R439" s="968"/>
      <c r="S439" s="968"/>
      <c r="T439" s="968"/>
      <c r="U439" s="968"/>
      <c r="V439" s="968"/>
      <c r="W439" s="968"/>
      <c r="X439" s="968"/>
      <c r="Y439" s="968"/>
      <c r="Z439" s="968"/>
      <c r="AA439" s="968"/>
      <c r="AB439" s="968"/>
      <c r="AC439" s="968"/>
      <c r="AD439" s="965"/>
    </row>
    <row r="440" spans="18:30" x14ac:dyDescent="0.25">
      <c r="R440" s="968"/>
      <c r="S440" s="968"/>
      <c r="T440" s="968"/>
      <c r="U440" s="968"/>
      <c r="V440" s="968"/>
      <c r="W440" s="968"/>
      <c r="X440" s="968"/>
      <c r="Y440" s="968"/>
      <c r="Z440" s="968"/>
      <c r="AA440" s="968"/>
      <c r="AB440" s="968"/>
      <c r="AC440" s="968"/>
      <c r="AD440" s="965"/>
    </row>
    <row r="441" spans="18:30" x14ac:dyDescent="0.25">
      <c r="R441" s="968"/>
      <c r="S441" s="968"/>
      <c r="T441" s="968"/>
      <c r="U441" s="968"/>
      <c r="V441" s="968"/>
      <c r="W441" s="968"/>
      <c r="X441" s="968"/>
      <c r="Y441" s="968"/>
      <c r="Z441" s="968"/>
      <c r="AA441" s="968"/>
      <c r="AB441" s="968"/>
      <c r="AC441" s="968"/>
      <c r="AD441" s="965"/>
    </row>
    <row r="442" spans="18:30" x14ac:dyDescent="0.25">
      <c r="R442" s="968"/>
      <c r="S442" s="968"/>
      <c r="T442" s="968"/>
      <c r="U442" s="968"/>
      <c r="V442" s="968"/>
      <c r="W442" s="968"/>
      <c r="X442" s="968"/>
      <c r="Y442" s="968"/>
      <c r="Z442" s="968"/>
      <c r="AA442" s="968"/>
      <c r="AB442" s="968"/>
      <c r="AC442" s="968"/>
      <c r="AD442" s="965"/>
    </row>
    <row r="443" spans="18:30" x14ac:dyDescent="0.25">
      <c r="R443" s="968"/>
      <c r="S443" s="968"/>
      <c r="T443" s="968"/>
      <c r="U443" s="968"/>
      <c r="V443" s="968"/>
      <c r="W443" s="968"/>
      <c r="X443" s="968"/>
      <c r="Y443" s="968"/>
      <c r="Z443" s="968"/>
      <c r="AA443" s="968"/>
      <c r="AB443" s="968"/>
      <c r="AC443" s="968"/>
      <c r="AD443" s="965"/>
    </row>
    <row r="444" spans="18:30" x14ac:dyDescent="0.25">
      <c r="R444" s="968"/>
      <c r="S444" s="968"/>
      <c r="T444" s="968"/>
      <c r="U444" s="968"/>
      <c r="V444" s="968"/>
      <c r="W444" s="968"/>
      <c r="X444" s="968"/>
      <c r="Y444" s="968"/>
      <c r="Z444" s="968"/>
      <c r="AA444" s="968"/>
      <c r="AB444" s="968"/>
      <c r="AC444" s="968"/>
      <c r="AD444" s="965"/>
    </row>
    <row r="445" spans="18:30" x14ac:dyDescent="0.25">
      <c r="R445" s="968"/>
      <c r="S445" s="968"/>
      <c r="T445" s="968"/>
      <c r="U445" s="968"/>
      <c r="V445" s="968"/>
      <c r="W445" s="968"/>
      <c r="X445" s="968"/>
      <c r="Y445" s="968"/>
      <c r="Z445" s="968"/>
      <c r="AA445" s="968"/>
      <c r="AB445" s="968"/>
      <c r="AC445" s="968"/>
      <c r="AD445" s="965"/>
    </row>
    <row r="446" spans="18:30" x14ac:dyDescent="0.25">
      <c r="R446" s="968"/>
      <c r="S446" s="968"/>
      <c r="T446" s="968"/>
      <c r="U446" s="968"/>
      <c r="V446" s="968"/>
      <c r="W446" s="968"/>
      <c r="X446" s="968"/>
      <c r="Y446" s="968"/>
      <c r="Z446" s="968"/>
      <c r="AA446" s="968"/>
      <c r="AB446" s="968"/>
      <c r="AC446" s="968"/>
      <c r="AD446" s="965"/>
    </row>
    <row r="447" spans="18:30" x14ac:dyDescent="0.25">
      <c r="R447" s="968"/>
      <c r="S447" s="968"/>
      <c r="T447" s="968"/>
      <c r="U447" s="968"/>
      <c r="V447" s="968"/>
      <c r="W447" s="968"/>
      <c r="X447" s="968"/>
      <c r="Y447" s="968"/>
      <c r="Z447" s="968"/>
      <c r="AA447" s="968"/>
      <c r="AB447" s="968"/>
      <c r="AC447" s="968"/>
      <c r="AD447" s="965"/>
    </row>
    <row r="448" spans="18:30" x14ac:dyDescent="0.25">
      <c r="R448" s="968"/>
      <c r="S448" s="968"/>
      <c r="T448" s="968"/>
      <c r="U448" s="968"/>
      <c r="V448" s="968"/>
      <c r="W448" s="968"/>
      <c r="X448" s="968"/>
      <c r="Y448" s="968"/>
      <c r="Z448" s="968"/>
      <c r="AA448" s="968"/>
      <c r="AB448" s="968"/>
      <c r="AC448" s="968"/>
      <c r="AD448" s="965"/>
    </row>
    <row r="449" spans="18:30" x14ac:dyDescent="0.25">
      <c r="R449" s="968"/>
      <c r="S449" s="968"/>
      <c r="T449" s="968"/>
      <c r="U449" s="968"/>
      <c r="V449" s="968"/>
      <c r="W449" s="968"/>
      <c r="X449" s="968"/>
      <c r="Y449" s="968"/>
      <c r="Z449" s="968"/>
      <c r="AA449" s="968"/>
      <c r="AB449" s="968"/>
      <c r="AC449" s="968"/>
      <c r="AD449" s="965"/>
    </row>
    <row r="450" spans="18:30" x14ac:dyDescent="0.25">
      <c r="R450" s="968"/>
      <c r="S450" s="968"/>
      <c r="T450" s="968"/>
      <c r="U450" s="968"/>
      <c r="V450" s="968"/>
      <c r="W450" s="968"/>
      <c r="X450" s="968"/>
      <c r="Y450" s="968"/>
      <c r="Z450" s="968"/>
      <c r="AA450" s="968"/>
      <c r="AB450" s="968"/>
      <c r="AC450" s="968"/>
      <c r="AD450" s="965"/>
    </row>
    <row r="451" spans="18:30" x14ac:dyDescent="0.25">
      <c r="R451" s="968"/>
      <c r="S451" s="968"/>
      <c r="T451" s="968"/>
      <c r="U451" s="968"/>
      <c r="V451" s="968"/>
      <c r="W451" s="968"/>
      <c r="X451" s="968"/>
      <c r="Y451" s="968"/>
      <c r="Z451" s="968"/>
      <c r="AA451" s="968"/>
      <c r="AB451" s="968"/>
      <c r="AC451" s="968"/>
      <c r="AD451" s="965"/>
    </row>
    <row r="452" spans="18:30" x14ac:dyDescent="0.25">
      <c r="R452" s="968"/>
      <c r="S452" s="968"/>
      <c r="T452" s="968"/>
      <c r="U452" s="968"/>
      <c r="V452" s="968"/>
      <c r="W452" s="968"/>
      <c r="X452" s="968"/>
      <c r="Y452" s="968"/>
      <c r="Z452" s="968"/>
      <c r="AA452" s="968"/>
      <c r="AB452" s="968"/>
      <c r="AC452" s="968"/>
      <c r="AD452" s="965"/>
    </row>
    <row r="453" spans="18:30" x14ac:dyDescent="0.25">
      <c r="R453" s="968"/>
      <c r="S453" s="968"/>
      <c r="T453" s="968"/>
      <c r="U453" s="968"/>
      <c r="V453" s="968"/>
      <c r="W453" s="968"/>
      <c r="X453" s="968"/>
      <c r="Y453" s="968"/>
      <c r="Z453" s="968"/>
      <c r="AA453" s="968"/>
      <c r="AB453" s="968"/>
      <c r="AC453" s="968"/>
      <c r="AD453" s="965"/>
    </row>
    <row r="454" spans="18:30" x14ac:dyDescent="0.25">
      <c r="R454" s="968"/>
      <c r="S454" s="968"/>
      <c r="T454" s="968"/>
      <c r="U454" s="968"/>
      <c r="V454" s="968"/>
      <c r="W454" s="968"/>
      <c r="X454" s="968"/>
      <c r="Y454" s="968"/>
      <c r="Z454" s="968"/>
      <c r="AA454" s="968"/>
      <c r="AB454" s="968"/>
      <c r="AC454" s="968"/>
      <c r="AD454" s="965"/>
    </row>
    <row r="455" spans="18:30" x14ac:dyDescent="0.25">
      <c r="R455" s="968"/>
      <c r="S455" s="968"/>
      <c r="T455" s="968"/>
      <c r="U455" s="968"/>
      <c r="V455" s="968"/>
      <c r="W455" s="968"/>
      <c r="X455" s="968"/>
      <c r="Y455" s="968"/>
      <c r="Z455" s="968"/>
      <c r="AA455" s="968"/>
      <c r="AB455" s="968"/>
      <c r="AC455" s="968"/>
      <c r="AD455" s="965"/>
    </row>
    <row r="456" spans="18:30" x14ac:dyDescent="0.25">
      <c r="R456" s="968"/>
      <c r="S456" s="968"/>
      <c r="T456" s="968"/>
      <c r="U456" s="968"/>
      <c r="V456" s="968"/>
      <c r="W456" s="968"/>
      <c r="X456" s="968"/>
      <c r="Y456" s="968"/>
      <c r="Z456" s="968"/>
      <c r="AA456" s="968"/>
      <c r="AB456" s="968"/>
      <c r="AC456" s="968"/>
      <c r="AD456" s="965"/>
    </row>
    <row r="457" spans="18:30" x14ac:dyDescent="0.25">
      <c r="R457" s="968"/>
      <c r="S457" s="968"/>
      <c r="T457" s="968"/>
      <c r="U457" s="968"/>
      <c r="V457" s="968"/>
      <c r="W457" s="968"/>
      <c r="X457" s="968"/>
      <c r="Y457" s="968"/>
      <c r="Z457" s="968"/>
      <c r="AA457" s="968"/>
      <c r="AB457" s="968"/>
      <c r="AC457" s="968"/>
      <c r="AD457" s="965"/>
    </row>
    <row r="458" spans="18:30" x14ac:dyDescent="0.25">
      <c r="R458" s="968"/>
      <c r="S458" s="968"/>
      <c r="T458" s="968"/>
      <c r="U458" s="968"/>
      <c r="V458" s="968"/>
      <c r="W458" s="968"/>
      <c r="X458" s="968"/>
      <c r="Y458" s="968"/>
      <c r="Z458" s="968"/>
      <c r="AA458" s="968"/>
      <c r="AB458" s="968"/>
      <c r="AC458" s="968"/>
      <c r="AD458" s="965"/>
    </row>
    <row r="459" spans="18:30" x14ac:dyDescent="0.25">
      <c r="R459" s="968"/>
      <c r="S459" s="968"/>
      <c r="T459" s="968"/>
      <c r="U459" s="968"/>
      <c r="V459" s="968"/>
      <c r="W459" s="968"/>
      <c r="X459" s="968"/>
      <c r="Y459" s="968"/>
      <c r="Z459" s="968"/>
      <c r="AA459" s="968"/>
      <c r="AB459" s="968"/>
      <c r="AC459" s="968"/>
      <c r="AD459" s="965"/>
    </row>
    <row r="460" spans="18:30" x14ac:dyDescent="0.25">
      <c r="R460" s="968"/>
      <c r="S460" s="968"/>
      <c r="T460" s="968"/>
      <c r="U460" s="968"/>
      <c r="V460" s="968"/>
      <c r="W460" s="968"/>
      <c r="X460" s="968"/>
      <c r="Y460" s="968"/>
      <c r="Z460" s="968"/>
      <c r="AA460" s="968"/>
      <c r="AB460" s="968"/>
      <c r="AC460" s="968"/>
      <c r="AD460" s="965"/>
    </row>
    <row r="461" spans="18:30" x14ac:dyDescent="0.25">
      <c r="R461" s="968"/>
      <c r="S461" s="968"/>
      <c r="T461" s="968"/>
      <c r="U461" s="968"/>
      <c r="V461" s="968"/>
      <c r="W461" s="968"/>
      <c r="X461" s="968"/>
      <c r="Y461" s="968"/>
      <c r="Z461" s="968"/>
      <c r="AA461" s="968"/>
      <c r="AB461" s="968"/>
      <c r="AC461" s="968"/>
      <c r="AD461" s="965"/>
    </row>
    <row r="462" spans="18:30" x14ac:dyDescent="0.25">
      <c r="R462" s="968"/>
      <c r="S462" s="968"/>
      <c r="T462" s="968"/>
      <c r="U462" s="968"/>
      <c r="V462" s="968"/>
      <c r="W462" s="968"/>
      <c r="X462" s="968"/>
      <c r="Y462" s="968"/>
      <c r="Z462" s="968"/>
      <c r="AA462" s="968"/>
      <c r="AB462" s="968"/>
      <c r="AC462" s="968"/>
      <c r="AD462" s="965"/>
    </row>
    <row r="463" spans="18:30" x14ac:dyDescent="0.25">
      <c r="R463" s="968"/>
      <c r="S463" s="968"/>
      <c r="T463" s="968"/>
      <c r="U463" s="968"/>
      <c r="V463" s="968"/>
      <c r="W463" s="968"/>
      <c r="X463" s="968"/>
      <c r="Y463" s="968"/>
      <c r="Z463" s="968"/>
      <c r="AA463" s="968"/>
      <c r="AB463" s="968"/>
      <c r="AC463" s="968"/>
      <c r="AD463" s="965"/>
    </row>
    <row r="464" spans="18:30" x14ac:dyDescent="0.25">
      <c r="R464" s="968"/>
      <c r="S464" s="968"/>
      <c r="T464" s="968"/>
      <c r="U464" s="968"/>
      <c r="V464" s="968"/>
      <c r="W464" s="968"/>
      <c r="X464" s="968"/>
      <c r="Y464" s="968"/>
      <c r="Z464" s="968"/>
      <c r="AA464" s="968"/>
      <c r="AB464" s="968"/>
      <c r="AC464" s="968"/>
      <c r="AD464" s="965"/>
    </row>
    <row r="465" spans="18:30" x14ac:dyDescent="0.25">
      <c r="R465" s="968"/>
      <c r="S465" s="968"/>
      <c r="T465" s="968"/>
      <c r="U465" s="968"/>
      <c r="V465" s="968"/>
      <c r="W465" s="968"/>
      <c r="X465" s="968"/>
      <c r="Y465" s="968"/>
      <c r="Z465" s="968"/>
      <c r="AA465" s="968"/>
      <c r="AB465" s="968"/>
      <c r="AC465" s="968"/>
      <c r="AD465" s="965"/>
    </row>
    <row r="466" spans="18:30" x14ac:dyDescent="0.25">
      <c r="R466" s="968"/>
      <c r="S466" s="968"/>
      <c r="T466" s="968"/>
      <c r="U466" s="968"/>
      <c r="V466" s="968"/>
      <c r="W466" s="968"/>
      <c r="X466" s="968"/>
      <c r="Y466" s="968"/>
      <c r="Z466" s="968"/>
      <c r="AA466" s="968"/>
      <c r="AB466" s="968"/>
      <c r="AC466" s="968"/>
      <c r="AD466" s="965"/>
    </row>
    <row r="467" spans="18:30" x14ac:dyDescent="0.25">
      <c r="R467" s="968"/>
      <c r="S467" s="968"/>
      <c r="T467" s="968"/>
      <c r="U467" s="968"/>
      <c r="V467" s="968"/>
      <c r="W467" s="968"/>
      <c r="X467" s="968"/>
      <c r="Y467" s="968"/>
      <c r="Z467" s="968"/>
      <c r="AA467" s="968"/>
      <c r="AB467" s="968"/>
      <c r="AC467" s="968"/>
      <c r="AD467" s="965"/>
    </row>
    <row r="468" spans="18:30" x14ac:dyDescent="0.25">
      <c r="R468" s="968"/>
      <c r="S468" s="968"/>
      <c r="T468" s="968"/>
      <c r="U468" s="968"/>
      <c r="V468" s="968"/>
      <c r="W468" s="968"/>
      <c r="X468" s="968"/>
      <c r="Y468" s="968"/>
      <c r="Z468" s="968"/>
      <c r="AA468" s="968"/>
      <c r="AB468" s="968"/>
      <c r="AC468" s="968"/>
      <c r="AD468" s="965"/>
    </row>
    <row r="469" spans="18:30" x14ac:dyDescent="0.25">
      <c r="R469" s="968"/>
      <c r="S469" s="968"/>
      <c r="T469" s="968"/>
      <c r="U469" s="968"/>
      <c r="V469" s="968"/>
      <c r="W469" s="968"/>
      <c r="X469" s="968"/>
      <c r="Y469" s="968"/>
      <c r="Z469" s="968"/>
      <c r="AA469" s="968"/>
      <c r="AB469" s="968"/>
      <c r="AC469" s="968"/>
      <c r="AD469" s="965"/>
    </row>
    <row r="470" spans="18:30" x14ac:dyDescent="0.25">
      <c r="R470" s="968"/>
      <c r="S470" s="968"/>
      <c r="T470" s="968"/>
      <c r="U470" s="968"/>
      <c r="V470" s="968"/>
      <c r="W470" s="968"/>
      <c r="X470" s="968"/>
      <c r="Y470" s="968"/>
      <c r="Z470" s="968"/>
      <c r="AA470" s="968"/>
      <c r="AB470" s="968"/>
      <c r="AC470" s="968"/>
      <c r="AD470" s="965"/>
    </row>
    <row r="471" spans="18:30" x14ac:dyDescent="0.25">
      <c r="R471" s="968"/>
      <c r="S471" s="968"/>
      <c r="T471" s="968"/>
      <c r="U471" s="968"/>
      <c r="V471" s="968"/>
      <c r="W471" s="968"/>
      <c r="X471" s="968"/>
      <c r="Y471" s="968"/>
      <c r="Z471" s="968"/>
      <c r="AA471" s="968"/>
      <c r="AB471" s="968"/>
      <c r="AC471" s="968"/>
      <c r="AD471" s="965"/>
    </row>
    <row r="472" spans="18:30" x14ac:dyDescent="0.25">
      <c r="R472" s="968"/>
      <c r="S472" s="968"/>
      <c r="T472" s="968"/>
      <c r="U472" s="968"/>
      <c r="V472" s="968"/>
      <c r="W472" s="968"/>
      <c r="X472" s="968"/>
      <c r="Y472" s="968"/>
      <c r="Z472" s="968"/>
      <c r="AA472" s="968"/>
      <c r="AB472" s="968"/>
      <c r="AC472" s="968"/>
      <c r="AD472" s="965"/>
    </row>
    <row r="473" spans="18:30" x14ac:dyDescent="0.25">
      <c r="R473" s="968"/>
      <c r="S473" s="968"/>
      <c r="T473" s="968"/>
      <c r="U473" s="968"/>
      <c r="V473" s="968"/>
      <c r="W473" s="968"/>
      <c r="X473" s="968"/>
      <c r="Y473" s="968"/>
      <c r="Z473" s="968"/>
      <c r="AA473" s="968"/>
      <c r="AB473" s="968"/>
      <c r="AC473" s="968"/>
      <c r="AD473" s="965"/>
    </row>
    <row r="474" spans="18:30" x14ac:dyDescent="0.25">
      <c r="R474" s="968"/>
      <c r="S474" s="968"/>
      <c r="T474" s="968"/>
      <c r="U474" s="968"/>
      <c r="V474" s="968"/>
      <c r="W474" s="968"/>
      <c r="X474" s="968"/>
      <c r="Y474" s="968"/>
      <c r="Z474" s="968"/>
      <c r="AA474" s="968"/>
      <c r="AB474" s="968"/>
      <c r="AC474" s="968"/>
      <c r="AD474" s="965"/>
    </row>
    <row r="475" spans="18:30" x14ac:dyDescent="0.25">
      <c r="R475" s="968"/>
      <c r="S475" s="968"/>
      <c r="T475" s="968"/>
      <c r="U475" s="968"/>
      <c r="V475" s="968"/>
      <c r="W475" s="968"/>
      <c r="X475" s="968"/>
      <c r="Y475" s="968"/>
      <c r="Z475" s="968"/>
      <c r="AA475" s="968"/>
      <c r="AB475" s="968"/>
      <c r="AC475" s="968"/>
      <c r="AD475" s="965"/>
    </row>
    <row r="476" spans="18:30" x14ac:dyDescent="0.25">
      <c r="R476" s="968"/>
      <c r="S476" s="968"/>
      <c r="T476" s="968"/>
      <c r="U476" s="968"/>
      <c r="V476" s="968"/>
      <c r="W476" s="968"/>
      <c r="X476" s="968"/>
      <c r="Y476" s="968"/>
      <c r="Z476" s="968"/>
      <c r="AA476" s="968"/>
      <c r="AB476" s="968"/>
      <c r="AC476" s="968"/>
      <c r="AD476" s="965"/>
    </row>
    <row r="477" spans="18:30" x14ac:dyDescent="0.25">
      <c r="R477" s="968"/>
      <c r="S477" s="968"/>
      <c r="T477" s="968"/>
      <c r="U477" s="968"/>
      <c r="V477" s="968"/>
      <c r="W477" s="968"/>
      <c r="X477" s="968"/>
      <c r="Y477" s="968"/>
      <c r="Z477" s="968"/>
      <c r="AA477" s="968"/>
      <c r="AB477" s="968"/>
      <c r="AC477" s="968"/>
      <c r="AD477" s="965"/>
    </row>
    <row r="478" spans="18:30" x14ac:dyDescent="0.25">
      <c r="R478" s="968"/>
      <c r="S478" s="968"/>
      <c r="T478" s="968"/>
      <c r="U478" s="968"/>
      <c r="V478" s="968"/>
      <c r="W478" s="968"/>
      <c r="X478" s="968"/>
      <c r="Y478" s="968"/>
      <c r="Z478" s="968"/>
      <c r="AA478" s="968"/>
      <c r="AB478" s="968"/>
      <c r="AC478" s="968"/>
      <c r="AD478" s="965"/>
    </row>
    <row r="479" spans="18:30" x14ac:dyDescent="0.25">
      <c r="R479" s="968"/>
      <c r="S479" s="968"/>
      <c r="T479" s="968"/>
      <c r="U479" s="968"/>
      <c r="V479" s="968"/>
      <c r="W479" s="968"/>
      <c r="X479" s="968"/>
      <c r="Y479" s="968"/>
      <c r="Z479" s="968"/>
      <c r="AA479" s="968"/>
      <c r="AB479" s="968"/>
      <c r="AC479" s="968"/>
      <c r="AD479" s="965"/>
    </row>
    <row r="480" spans="18:30" x14ac:dyDescent="0.25">
      <c r="R480" s="968"/>
      <c r="S480" s="968"/>
      <c r="T480" s="968"/>
      <c r="U480" s="968"/>
      <c r="V480" s="968"/>
      <c r="W480" s="968"/>
      <c r="X480" s="968"/>
      <c r="Y480" s="968"/>
      <c r="Z480" s="968"/>
      <c r="AA480" s="968"/>
      <c r="AB480" s="968"/>
      <c r="AC480" s="968"/>
      <c r="AD480" s="965"/>
    </row>
    <row r="481" spans="18:30" x14ac:dyDescent="0.25">
      <c r="R481" s="968"/>
      <c r="S481" s="968"/>
      <c r="T481" s="968"/>
      <c r="U481" s="968"/>
      <c r="V481" s="968"/>
      <c r="W481" s="968"/>
      <c r="X481" s="968"/>
      <c r="Y481" s="968"/>
      <c r="Z481" s="968"/>
      <c r="AA481" s="968"/>
      <c r="AB481" s="968"/>
      <c r="AC481" s="968"/>
      <c r="AD481" s="965"/>
    </row>
    <row r="482" spans="18:30" x14ac:dyDescent="0.25">
      <c r="R482" s="968"/>
      <c r="S482" s="968"/>
      <c r="T482" s="968"/>
      <c r="U482" s="968"/>
      <c r="V482" s="968"/>
      <c r="W482" s="968"/>
      <c r="X482" s="968"/>
      <c r="Y482" s="968"/>
      <c r="Z482" s="968"/>
      <c r="AA482" s="968"/>
      <c r="AB482" s="968"/>
      <c r="AC482" s="968"/>
      <c r="AD482" s="965"/>
    </row>
    <row r="483" spans="18:30" x14ac:dyDescent="0.25">
      <c r="R483" s="968"/>
      <c r="S483" s="968"/>
      <c r="T483" s="968"/>
      <c r="U483" s="968"/>
      <c r="V483" s="968"/>
      <c r="W483" s="968"/>
      <c r="X483" s="968"/>
      <c r="Y483" s="968"/>
      <c r="Z483" s="968"/>
      <c r="AA483" s="968"/>
      <c r="AB483" s="968"/>
      <c r="AC483" s="968"/>
      <c r="AD483" s="965"/>
    </row>
    <row r="484" spans="18:30" x14ac:dyDescent="0.25">
      <c r="R484" s="968"/>
      <c r="S484" s="968"/>
      <c r="T484" s="968"/>
      <c r="U484" s="968"/>
      <c r="V484" s="968"/>
      <c r="W484" s="968"/>
      <c r="X484" s="968"/>
      <c r="Y484" s="968"/>
      <c r="Z484" s="968"/>
      <c r="AA484" s="968"/>
      <c r="AB484" s="968"/>
      <c r="AC484" s="968"/>
      <c r="AD484" s="965"/>
    </row>
    <row r="485" spans="18:30" x14ac:dyDescent="0.25">
      <c r="R485" s="968"/>
      <c r="S485" s="968"/>
      <c r="T485" s="968"/>
      <c r="U485" s="968"/>
      <c r="V485" s="968"/>
      <c r="W485" s="968"/>
      <c r="X485" s="968"/>
      <c r="Y485" s="968"/>
      <c r="Z485" s="968"/>
      <c r="AA485" s="968"/>
      <c r="AB485" s="968"/>
      <c r="AC485" s="968"/>
      <c r="AD485" s="965"/>
    </row>
    <row r="486" spans="18:30" x14ac:dyDescent="0.25">
      <c r="R486" s="968"/>
      <c r="S486" s="968"/>
      <c r="T486" s="968"/>
      <c r="U486" s="968"/>
      <c r="V486" s="968"/>
      <c r="W486" s="968"/>
      <c r="X486" s="968"/>
      <c r="Y486" s="968"/>
      <c r="Z486" s="968"/>
      <c r="AA486" s="968"/>
      <c r="AB486" s="968"/>
      <c r="AC486" s="968"/>
      <c r="AD486" s="965"/>
    </row>
    <row r="487" spans="18:30" x14ac:dyDescent="0.25">
      <c r="R487" s="968"/>
      <c r="S487" s="968"/>
      <c r="T487" s="968"/>
      <c r="U487" s="968"/>
      <c r="V487" s="968"/>
      <c r="W487" s="968"/>
      <c r="X487" s="968"/>
      <c r="Y487" s="968"/>
      <c r="Z487" s="968"/>
      <c r="AA487" s="968"/>
      <c r="AB487" s="968"/>
      <c r="AC487" s="968"/>
      <c r="AD487" s="965"/>
    </row>
    <row r="488" spans="18:30" x14ac:dyDescent="0.25">
      <c r="R488" s="968"/>
      <c r="S488" s="968"/>
      <c r="T488" s="968"/>
      <c r="U488" s="968"/>
      <c r="V488" s="968"/>
      <c r="W488" s="968"/>
      <c r="X488" s="968"/>
      <c r="Y488" s="968"/>
      <c r="Z488" s="968"/>
      <c r="AA488" s="968"/>
      <c r="AB488" s="968"/>
      <c r="AC488" s="968"/>
      <c r="AD488" s="965"/>
    </row>
    <row r="489" spans="18:30" x14ac:dyDescent="0.25">
      <c r="R489" s="968"/>
      <c r="S489" s="968"/>
      <c r="T489" s="968"/>
      <c r="U489" s="968"/>
      <c r="V489" s="968"/>
      <c r="W489" s="968"/>
      <c r="X489" s="968"/>
      <c r="Y489" s="968"/>
      <c r="Z489" s="968"/>
      <c r="AA489" s="968"/>
      <c r="AB489" s="968"/>
      <c r="AC489" s="968"/>
      <c r="AD489" s="965"/>
    </row>
    <row r="490" spans="18:30" x14ac:dyDescent="0.25">
      <c r="R490" s="968"/>
      <c r="S490" s="968"/>
      <c r="T490" s="968"/>
      <c r="U490" s="968"/>
      <c r="V490" s="968"/>
      <c r="W490" s="968"/>
      <c r="X490" s="968"/>
      <c r="Y490" s="968"/>
      <c r="Z490" s="968"/>
      <c r="AA490" s="968"/>
      <c r="AB490" s="968"/>
      <c r="AC490" s="968"/>
      <c r="AD490" s="965"/>
    </row>
    <row r="491" spans="18:30" x14ac:dyDescent="0.25">
      <c r="R491" s="968"/>
      <c r="S491" s="968"/>
      <c r="T491" s="968"/>
      <c r="U491" s="968"/>
      <c r="V491" s="968"/>
      <c r="W491" s="968"/>
      <c r="X491" s="968"/>
      <c r="Y491" s="968"/>
      <c r="Z491" s="968"/>
      <c r="AA491" s="968"/>
      <c r="AB491" s="968"/>
      <c r="AC491" s="968"/>
      <c r="AD491" s="965"/>
    </row>
    <row r="492" spans="18:30" x14ac:dyDescent="0.25">
      <c r="R492" s="968"/>
      <c r="S492" s="968"/>
      <c r="T492" s="968"/>
      <c r="U492" s="968"/>
      <c r="V492" s="968"/>
      <c r="W492" s="968"/>
      <c r="X492" s="968"/>
      <c r="Y492" s="968"/>
      <c r="Z492" s="968"/>
      <c r="AA492" s="968"/>
      <c r="AB492" s="968"/>
      <c r="AC492" s="968"/>
      <c r="AD492" s="965"/>
    </row>
    <row r="493" spans="18:30" x14ac:dyDescent="0.25">
      <c r="R493" s="968"/>
      <c r="S493" s="968"/>
      <c r="T493" s="968"/>
      <c r="U493" s="968"/>
      <c r="V493" s="968"/>
      <c r="W493" s="968"/>
      <c r="X493" s="968"/>
      <c r="Y493" s="968"/>
      <c r="Z493" s="968"/>
      <c r="AA493" s="968"/>
      <c r="AB493" s="968"/>
      <c r="AC493" s="968"/>
      <c r="AD493" s="965"/>
    </row>
    <row r="494" spans="18:30" x14ac:dyDescent="0.25">
      <c r="R494" s="968"/>
      <c r="S494" s="968"/>
      <c r="T494" s="968"/>
      <c r="U494" s="968"/>
      <c r="V494" s="968"/>
      <c r="W494" s="968"/>
      <c r="X494" s="968"/>
      <c r="Y494" s="968"/>
      <c r="Z494" s="968"/>
      <c r="AA494" s="968"/>
      <c r="AB494" s="968"/>
      <c r="AC494" s="968"/>
      <c r="AD494" s="965"/>
    </row>
    <row r="495" spans="18:30" x14ac:dyDescent="0.25">
      <c r="R495" s="968"/>
      <c r="S495" s="968"/>
      <c r="T495" s="968"/>
      <c r="U495" s="968"/>
      <c r="V495" s="968"/>
      <c r="W495" s="968"/>
      <c r="X495" s="968"/>
      <c r="Y495" s="968"/>
      <c r="Z495" s="968"/>
      <c r="AA495" s="968"/>
      <c r="AB495" s="968"/>
      <c r="AC495" s="968"/>
      <c r="AD495" s="965"/>
    </row>
    <row r="496" spans="18:30" x14ac:dyDescent="0.25">
      <c r="R496" s="968"/>
      <c r="S496" s="968"/>
      <c r="T496" s="968"/>
      <c r="U496" s="968"/>
      <c r="V496" s="968"/>
      <c r="W496" s="968"/>
      <c r="X496" s="968"/>
      <c r="Y496" s="968"/>
      <c r="Z496" s="968"/>
      <c r="AA496" s="968"/>
      <c r="AB496" s="968"/>
      <c r="AC496" s="968"/>
      <c r="AD496" s="965"/>
    </row>
    <row r="497" spans="18:30" x14ac:dyDescent="0.25">
      <c r="R497" s="968"/>
      <c r="S497" s="968"/>
      <c r="T497" s="968"/>
      <c r="U497" s="968"/>
      <c r="V497" s="968"/>
      <c r="W497" s="968"/>
      <c r="X497" s="968"/>
      <c r="Y497" s="968"/>
      <c r="Z497" s="968"/>
      <c r="AA497" s="968"/>
      <c r="AB497" s="968"/>
      <c r="AC497" s="968"/>
      <c r="AD497" s="965"/>
    </row>
    <row r="498" spans="18:30" x14ac:dyDescent="0.25">
      <c r="R498" s="968"/>
      <c r="S498" s="968"/>
      <c r="T498" s="968"/>
      <c r="U498" s="968"/>
      <c r="V498" s="968"/>
      <c r="W498" s="968"/>
      <c r="X498" s="968"/>
      <c r="Y498" s="968"/>
      <c r="Z498" s="968"/>
      <c r="AA498" s="968"/>
      <c r="AB498" s="968"/>
      <c r="AC498" s="968"/>
      <c r="AD498" s="965"/>
    </row>
    <row r="499" spans="18:30" x14ac:dyDescent="0.25">
      <c r="R499" s="968"/>
      <c r="S499" s="968"/>
      <c r="T499" s="968"/>
      <c r="U499" s="968"/>
      <c r="V499" s="968"/>
      <c r="W499" s="968"/>
      <c r="X499" s="968"/>
      <c r="Y499" s="968"/>
      <c r="Z499" s="968"/>
      <c r="AA499" s="968"/>
      <c r="AB499" s="968"/>
      <c r="AC499" s="968"/>
      <c r="AD499" s="965"/>
    </row>
    <row r="500" spans="18:30" x14ac:dyDescent="0.25">
      <c r="R500" s="968"/>
      <c r="S500" s="968"/>
      <c r="T500" s="968"/>
      <c r="U500" s="968"/>
      <c r="V500" s="968"/>
      <c r="W500" s="968"/>
      <c r="X500" s="968"/>
      <c r="Y500" s="968"/>
      <c r="Z500" s="968"/>
      <c r="AA500" s="968"/>
      <c r="AB500" s="968"/>
      <c r="AC500" s="968"/>
      <c r="AD500" s="965"/>
    </row>
    <row r="501" spans="18:30" x14ac:dyDescent="0.25">
      <c r="R501" s="968"/>
      <c r="S501" s="968"/>
      <c r="T501" s="968"/>
      <c r="U501" s="968"/>
      <c r="V501" s="968"/>
      <c r="W501" s="968"/>
      <c r="X501" s="968"/>
      <c r="Y501" s="968"/>
      <c r="Z501" s="968"/>
      <c r="AA501" s="968"/>
      <c r="AB501" s="968"/>
      <c r="AC501" s="968"/>
      <c r="AD501" s="965"/>
    </row>
    <row r="502" spans="18:30" x14ac:dyDescent="0.25">
      <c r="R502" s="968"/>
      <c r="S502" s="968"/>
      <c r="T502" s="968"/>
      <c r="U502" s="968"/>
      <c r="V502" s="968"/>
      <c r="W502" s="968"/>
      <c r="X502" s="968"/>
      <c r="Y502" s="968"/>
      <c r="Z502" s="968"/>
      <c r="AA502" s="968"/>
      <c r="AB502" s="968"/>
      <c r="AC502" s="968"/>
      <c r="AD502" s="965"/>
    </row>
    <row r="503" spans="18:30" x14ac:dyDescent="0.25">
      <c r="R503" s="968"/>
      <c r="S503" s="968"/>
      <c r="T503" s="968"/>
      <c r="U503" s="968"/>
      <c r="V503" s="968"/>
      <c r="W503" s="968"/>
      <c r="X503" s="968"/>
      <c r="Y503" s="968"/>
      <c r="Z503" s="968"/>
      <c r="AA503" s="968"/>
      <c r="AB503" s="968"/>
      <c r="AC503" s="968"/>
      <c r="AD503" s="965"/>
    </row>
    <row r="504" spans="18:30" x14ac:dyDescent="0.25">
      <c r="R504" s="968"/>
      <c r="S504" s="968"/>
      <c r="T504" s="968"/>
      <c r="U504" s="968"/>
      <c r="V504" s="968"/>
      <c r="W504" s="968"/>
      <c r="X504" s="968"/>
      <c r="Y504" s="968"/>
      <c r="Z504" s="968"/>
      <c r="AA504" s="968"/>
      <c r="AB504" s="968"/>
      <c r="AC504" s="968"/>
      <c r="AD504" s="965"/>
    </row>
    <row r="505" spans="18:30" x14ac:dyDescent="0.25">
      <c r="R505" s="968"/>
      <c r="S505" s="968"/>
      <c r="T505" s="968"/>
      <c r="U505" s="968"/>
      <c r="V505" s="968"/>
      <c r="W505" s="968"/>
      <c r="X505" s="968"/>
      <c r="Y505" s="968"/>
      <c r="Z505" s="968"/>
      <c r="AA505" s="968"/>
      <c r="AB505" s="968"/>
      <c r="AC505" s="968"/>
      <c r="AD505" s="965"/>
    </row>
    <row r="506" spans="18:30" x14ac:dyDescent="0.25">
      <c r="R506" s="968"/>
      <c r="S506" s="968"/>
      <c r="T506" s="968"/>
      <c r="U506" s="968"/>
      <c r="V506" s="968"/>
      <c r="W506" s="968"/>
      <c r="X506" s="968"/>
      <c r="Y506" s="968"/>
      <c r="Z506" s="968"/>
      <c r="AA506" s="968"/>
      <c r="AB506" s="968"/>
      <c r="AC506" s="968"/>
      <c r="AD506" s="965"/>
    </row>
    <row r="507" spans="18:30" x14ac:dyDescent="0.25">
      <c r="R507" s="968"/>
      <c r="S507" s="968"/>
      <c r="T507" s="968"/>
      <c r="U507" s="968"/>
      <c r="V507" s="968"/>
      <c r="W507" s="968"/>
      <c r="X507" s="968"/>
      <c r="Y507" s="968"/>
      <c r="Z507" s="968"/>
      <c r="AA507" s="968"/>
      <c r="AB507" s="968"/>
      <c r="AC507" s="968"/>
      <c r="AD507" s="965"/>
    </row>
    <row r="508" spans="18:30" x14ac:dyDescent="0.25">
      <c r="R508" s="968"/>
      <c r="S508" s="968"/>
      <c r="T508" s="968"/>
      <c r="U508" s="968"/>
      <c r="V508" s="968"/>
      <c r="W508" s="968"/>
      <c r="X508" s="968"/>
      <c r="Y508" s="968"/>
      <c r="Z508" s="968"/>
      <c r="AA508" s="968"/>
      <c r="AB508" s="968"/>
      <c r="AC508" s="968"/>
      <c r="AD508" s="965"/>
    </row>
    <row r="509" spans="18:30" x14ac:dyDescent="0.25">
      <c r="R509" s="968"/>
      <c r="S509" s="968"/>
      <c r="T509" s="968"/>
      <c r="U509" s="968"/>
      <c r="V509" s="968"/>
      <c r="W509" s="968"/>
      <c r="X509" s="968"/>
      <c r="Y509" s="968"/>
      <c r="Z509" s="968"/>
      <c r="AA509" s="968"/>
      <c r="AB509" s="968"/>
      <c r="AC509" s="968"/>
      <c r="AD509" s="965"/>
    </row>
    <row r="510" spans="18:30" x14ac:dyDescent="0.25">
      <c r="R510" s="968"/>
      <c r="S510" s="968"/>
      <c r="T510" s="968"/>
      <c r="U510" s="968"/>
      <c r="V510" s="968"/>
      <c r="W510" s="968"/>
      <c r="X510" s="968"/>
      <c r="Y510" s="968"/>
      <c r="Z510" s="968"/>
      <c r="AA510" s="968"/>
      <c r="AB510" s="968"/>
      <c r="AC510" s="968"/>
      <c r="AD510" s="965"/>
    </row>
    <row r="511" spans="18:30" x14ac:dyDescent="0.25">
      <c r="R511" s="968"/>
      <c r="S511" s="968"/>
      <c r="T511" s="968"/>
      <c r="U511" s="968"/>
      <c r="V511" s="968"/>
      <c r="W511" s="968"/>
      <c r="X511" s="968"/>
      <c r="Y511" s="968"/>
      <c r="Z511" s="968"/>
      <c r="AA511" s="968"/>
      <c r="AB511" s="968"/>
      <c r="AC511" s="968"/>
      <c r="AD511" s="965"/>
    </row>
    <row r="512" spans="18:30" x14ac:dyDescent="0.25">
      <c r="R512" s="968"/>
      <c r="S512" s="968"/>
      <c r="T512" s="968"/>
      <c r="U512" s="968"/>
      <c r="V512" s="968"/>
      <c r="W512" s="968"/>
      <c r="X512" s="968"/>
      <c r="Y512" s="968"/>
      <c r="Z512" s="968"/>
      <c r="AA512" s="968"/>
      <c r="AB512" s="968"/>
      <c r="AC512" s="968"/>
      <c r="AD512" s="965"/>
    </row>
    <row r="513" spans="18:30" x14ac:dyDescent="0.25">
      <c r="R513" s="968"/>
      <c r="S513" s="968"/>
      <c r="T513" s="968"/>
      <c r="U513" s="968"/>
      <c r="V513" s="968"/>
      <c r="W513" s="968"/>
      <c r="X513" s="968"/>
      <c r="Y513" s="968"/>
      <c r="Z513" s="968"/>
      <c r="AA513" s="968"/>
      <c r="AB513" s="968"/>
      <c r="AC513" s="968"/>
      <c r="AD513" s="965"/>
    </row>
    <row r="514" spans="18:30" x14ac:dyDescent="0.25">
      <c r="R514" s="968"/>
      <c r="S514" s="968"/>
      <c r="T514" s="968"/>
      <c r="U514" s="968"/>
      <c r="V514" s="968"/>
      <c r="W514" s="968"/>
      <c r="X514" s="968"/>
      <c r="Y514" s="968"/>
      <c r="Z514" s="968"/>
      <c r="AA514" s="968"/>
      <c r="AB514" s="968"/>
      <c r="AC514" s="968"/>
      <c r="AD514" s="965"/>
    </row>
    <row r="515" spans="18:30" x14ac:dyDescent="0.25">
      <c r="R515" s="968"/>
      <c r="S515" s="968"/>
      <c r="T515" s="968"/>
      <c r="U515" s="968"/>
      <c r="V515" s="968"/>
      <c r="W515" s="968"/>
      <c r="X515" s="968"/>
      <c r="Y515" s="968"/>
      <c r="Z515" s="968"/>
      <c r="AA515" s="968"/>
      <c r="AB515" s="968"/>
      <c r="AC515" s="968"/>
      <c r="AD515" s="965"/>
    </row>
    <row r="516" spans="18:30" x14ac:dyDescent="0.25">
      <c r="R516" s="968"/>
      <c r="S516" s="968"/>
      <c r="T516" s="968"/>
      <c r="U516" s="968"/>
      <c r="V516" s="968"/>
      <c r="W516" s="968"/>
      <c r="X516" s="968"/>
      <c r="Y516" s="968"/>
      <c r="Z516" s="968"/>
      <c r="AA516" s="968"/>
      <c r="AB516" s="968"/>
      <c r="AC516" s="968"/>
      <c r="AD516" s="965"/>
    </row>
    <row r="517" spans="18:30" x14ac:dyDescent="0.25">
      <c r="R517" s="968"/>
      <c r="S517" s="968"/>
      <c r="T517" s="968"/>
      <c r="U517" s="968"/>
      <c r="V517" s="968"/>
      <c r="W517" s="968"/>
      <c r="X517" s="968"/>
      <c r="Y517" s="968"/>
      <c r="Z517" s="968"/>
      <c r="AA517" s="968"/>
      <c r="AB517" s="968"/>
      <c r="AC517" s="968"/>
      <c r="AD517" s="965"/>
    </row>
    <row r="518" spans="18:30" x14ac:dyDescent="0.25">
      <c r="R518" s="968"/>
      <c r="S518" s="968"/>
      <c r="T518" s="968"/>
      <c r="U518" s="968"/>
      <c r="V518" s="968"/>
      <c r="W518" s="968"/>
      <c r="X518" s="968"/>
      <c r="Y518" s="968"/>
      <c r="Z518" s="968"/>
      <c r="AA518" s="968"/>
      <c r="AB518" s="968"/>
      <c r="AC518" s="968"/>
      <c r="AD518" s="965"/>
    </row>
    <row r="519" spans="18:30" x14ac:dyDescent="0.25">
      <c r="R519" s="968"/>
      <c r="S519" s="968"/>
      <c r="T519" s="968"/>
      <c r="U519" s="968"/>
      <c r="V519" s="968"/>
      <c r="W519" s="968"/>
      <c r="X519" s="968"/>
      <c r="Y519" s="968"/>
      <c r="Z519" s="968"/>
      <c r="AA519" s="968"/>
      <c r="AB519" s="968"/>
      <c r="AC519" s="968"/>
      <c r="AD519" s="965"/>
    </row>
    <row r="520" spans="18:30" x14ac:dyDescent="0.25">
      <c r="R520" s="968"/>
      <c r="S520" s="968"/>
      <c r="T520" s="968"/>
      <c r="U520" s="968"/>
      <c r="V520" s="968"/>
      <c r="W520" s="968"/>
      <c r="X520" s="968"/>
      <c r="Y520" s="968"/>
      <c r="Z520" s="968"/>
      <c r="AA520" s="968"/>
      <c r="AB520" s="968"/>
      <c r="AC520" s="968"/>
      <c r="AD520" s="965"/>
    </row>
    <row r="521" spans="18:30" x14ac:dyDescent="0.25">
      <c r="R521" s="968"/>
      <c r="S521" s="968"/>
      <c r="T521" s="968"/>
      <c r="U521" s="968"/>
      <c r="V521" s="968"/>
      <c r="W521" s="968"/>
      <c r="X521" s="968"/>
      <c r="Y521" s="968"/>
      <c r="Z521" s="968"/>
      <c r="AA521" s="968"/>
      <c r="AB521" s="968"/>
      <c r="AC521" s="968"/>
      <c r="AD521" s="965"/>
    </row>
    <row r="522" spans="18:30" x14ac:dyDescent="0.25">
      <c r="R522" s="968"/>
      <c r="S522" s="968"/>
      <c r="T522" s="968"/>
      <c r="U522" s="968"/>
      <c r="V522" s="968"/>
      <c r="W522" s="968"/>
      <c r="X522" s="968"/>
      <c r="Y522" s="968"/>
      <c r="Z522" s="968"/>
      <c r="AA522" s="968"/>
      <c r="AB522" s="968"/>
      <c r="AC522" s="968"/>
      <c r="AD522" s="965"/>
    </row>
    <row r="523" spans="18:30" x14ac:dyDescent="0.25">
      <c r="R523" s="968"/>
      <c r="S523" s="968"/>
      <c r="T523" s="968"/>
      <c r="U523" s="968"/>
      <c r="V523" s="968"/>
      <c r="W523" s="968"/>
      <c r="X523" s="968"/>
      <c r="Y523" s="968"/>
      <c r="Z523" s="968"/>
      <c r="AA523" s="968"/>
      <c r="AB523" s="968"/>
      <c r="AC523" s="968"/>
      <c r="AD523" s="965"/>
    </row>
    <row r="524" spans="18:30" x14ac:dyDescent="0.25">
      <c r="R524" s="968"/>
      <c r="S524" s="968"/>
      <c r="T524" s="968"/>
      <c r="U524" s="968"/>
      <c r="V524" s="968"/>
      <c r="W524" s="968"/>
      <c r="X524" s="968"/>
      <c r="Y524" s="968"/>
      <c r="Z524" s="968"/>
      <c r="AA524" s="968"/>
      <c r="AB524" s="968"/>
      <c r="AC524" s="968"/>
      <c r="AD524" s="965"/>
    </row>
    <row r="525" spans="18:30" x14ac:dyDescent="0.25">
      <c r="R525" s="968"/>
      <c r="S525" s="968"/>
      <c r="T525" s="968"/>
      <c r="U525" s="968"/>
      <c r="V525" s="968"/>
      <c r="W525" s="968"/>
      <c r="X525" s="968"/>
      <c r="Y525" s="968"/>
      <c r="Z525" s="968"/>
      <c r="AA525" s="968"/>
      <c r="AB525" s="968"/>
      <c r="AC525" s="968"/>
      <c r="AD525" s="965"/>
    </row>
    <row r="526" spans="18:30" x14ac:dyDescent="0.25">
      <c r="R526" s="968"/>
      <c r="S526" s="968"/>
      <c r="T526" s="968"/>
      <c r="U526" s="968"/>
      <c r="V526" s="968"/>
      <c r="W526" s="968"/>
      <c r="X526" s="968"/>
      <c r="Y526" s="968"/>
      <c r="Z526" s="968"/>
      <c r="AA526" s="968"/>
      <c r="AB526" s="968"/>
      <c r="AC526" s="968"/>
      <c r="AD526" s="965"/>
    </row>
    <row r="527" spans="18:30" x14ac:dyDescent="0.25">
      <c r="R527" s="968"/>
      <c r="S527" s="968"/>
      <c r="T527" s="968"/>
      <c r="U527" s="968"/>
      <c r="V527" s="968"/>
      <c r="W527" s="968"/>
      <c r="X527" s="968"/>
      <c r="Y527" s="968"/>
      <c r="Z527" s="968"/>
      <c r="AA527" s="968"/>
      <c r="AB527" s="968"/>
      <c r="AC527" s="968"/>
      <c r="AD527" s="965"/>
    </row>
    <row r="528" spans="18:30" x14ac:dyDescent="0.25">
      <c r="R528" s="968"/>
      <c r="S528" s="968"/>
      <c r="T528" s="968"/>
      <c r="U528" s="968"/>
      <c r="V528" s="968"/>
      <c r="W528" s="968"/>
      <c r="X528" s="968"/>
      <c r="Y528" s="968"/>
      <c r="Z528" s="968"/>
      <c r="AA528" s="968"/>
      <c r="AB528" s="968"/>
      <c r="AC528" s="968"/>
      <c r="AD528" s="965"/>
    </row>
    <row r="529" spans="18:30" x14ac:dyDescent="0.25">
      <c r="R529" s="968"/>
      <c r="S529" s="968"/>
      <c r="T529" s="968"/>
      <c r="U529" s="968"/>
      <c r="V529" s="968"/>
      <c r="W529" s="968"/>
      <c r="X529" s="968"/>
      <c r="Y529" s="968"/>
      <c r="Z529" s="968"/>
      <c r="AA529" s="968"/>
      <c r="AB529" s="968"/>
      <c r="AC529" s="968"/>
      <c r="AD529" s="965"/>
    </row>
    <row r="530" spans="18:30" x14ac:dyDescent="0.25">
      <c r="R530" s="968"/>
      <c r="S530" s="968"/>
      <c r="T530" s="968"/>
      <c r="U530" s="968"/>
      <c r="V530" s="968"/>
      <c r="W530" s="968"/>
      <c r="X530" s="968"/>
      <c r="Y530" s="968"/>
      <c r="Z530" s="968"/>
      <c r="AA530" s="968"/>
      <c r="AB530" s="968"/>
      <c r="AC530" s="968"/>
      <c r="AD530" s="965"/>
    </row>
    <row r="531" spans="18:30" x14ac:dyDescent="0.25">
      <c r="R531" s="968"/>
      <c r="S531" s="968"/>
      <c r="T531" s="968"/>
      <c r="U531" s="968"/>
      <c r="V531" s="968"/>
      <c r="W531" s="968"/>
      <c r="X531" s="968"/>
      <c r="Y531" s="968"/>
      <c r="Z531" s="968"/>
      <c r="AA531" s="968"/>
      <c r="AB531" s="968"/>
      <c r="AC531" s="968"/>
      <c r="AD531" s="965"/>
    </row>
    <row r="532" spans="18:30" x14ac:dyDescent="0.25">
      <c r="R532" s="968"/>
      <c r="S532" s="968"/>
      <c r="T532" s="968"/>
      <c r="U532" s="968"/>
      <c r="V532" s="968"/>
      <c r="W532" s="968"/>
      <c r="X532" s="968"/>
      <c r="Y532" s="968"/>
      <c r="Z532" s="968"/>
      <c r="AA532" s="968"/>
      <c r="AB532" s="968"/>
      <c r="AC532" s="968"/>
      <c r="AD532" s="965"/>
    </row>
    <row r="533" spans="18:30" x14ac:dyDescent="0.25">
      <c r="R533" s="968"/>
      <c r="S533" s="968"/>
      <c r="T533" s="968"/>
      <c r="U533" s="968"/>
      <c r="V533" s="968"/>
      <c r="W533" s="968"/>
      <c r="X533" s="968"/>
      <c r="Y533" s="968"/>
      <c r="Z533" s="968"/>
      <c r="AA533" s="968"/>
      <c r="AB533" s="968"/>
      <c r="AC533" s="968"/>
      <c r="AD533" s="965"/>
    </row>
    <row r="534" spans="18:30" x14ac:dyDescent="0.25">
      <c r="R534" s="968"/>
      <c r="S534" s="968"/>
      <c r="T534" s="968"/>
      <c r="U534" s="968"/>
      <c r="V534" s="968"/>
      <c r="W534" s="968"/>
      <c r="X534" s="968"/>
      <c r="Y534" s="968"/>
      <c r="Z534" s="968"/>
      <c r="AA534" s="968"/>
      <c r="AB534" s="968"/>
      <c r="AC534" s="968"/>
      <c r="AD534" s="965"/>
    </row>
    <row r="535" spans="18:30" x14ac:dyDescent="0.25">
      <c r="R535" s="968"/>
      <c r="S535" s="968"/>
      <c r="T535" s="968"/>
      <c r="U535" s="968"/>
      <c r="V535" s="968"/>
      <c r="W535" s="968"/>
      <c r="X535" s="968"/>
      <c r="Y535" s="968"/>
      <c r="Z535" s="968"/>
      <c r="AA535" s="968"/>
      <c r="AB535" s="968"/>
      <c r="AC535" s="968"/>
      <c r="AD535" s="965"/>
    </row>
    <row r="536" spans="18:30" x14ac:dyDescent="0.25">
      <c r="R536" s="968"/>
      <c r="S536" s="968"/>
      <c r="T536" s="968"/>
      <c r="U536" s="968"/>
      <c r="V536" s="968"/>
      <c r="W536" s="968"/>
      <c r="X536" s="968"/>
      <c r="Y536" s="968"/>
      <c r="Z536" s="968"/>
      <c r="AA536" s="968"/>
      <c r="AB536" s="968"/>
      <c r="AC536" s="968"/>
      <c r="AD536" s="965"/>
    </row>
    <row r="537" spans="18:30" x14ac:dyDescent="0.25">
      <c r="R537" s="968"/>
      <c r="S537" s="968"/>
      <c r="T537" s="968"/>
      <c r="U537" s="968"/>
      <c r="V537" s="968"/>
      <c r="W537" s="968"/>
      <c r="X537" s="968"/>
      <c r="Y537" s="968"/>
      <c r="Z537" s="968"/>
      <c r="AA537" s="968"/>
      <c r="AB537" s="968"/>
      <c r="AC537" s="968"/>
      <c r="AD537" s="965"/>
    </row>
    <row r="538" spans="18:30" x14ac:dyDescent="0.25">
      <c r="R538" s="968"/>
      <c r="S538" s="968"/>
      <c r="T538" s="968"/>
      <c r="U538" s="968"/>
      <c r="V538" s="968"/>
      <c r="W538" s="968"/>
      <c r="X538" s="968"/>
      <c r="Y538" s="968"/>
      <c r="Z538" s="968"/>
      <c r="AA538" s="968"/>
      <c r="AB538" s="968"/>
      <c r="AC538" s="968"/>
      <c r="AD538" s="965"/>
    </row>
    <row r="539" spans="18:30" x14ac:dyDescent="0.25">
      <c r="R539" s="968"/>
      <c r="S539" s="968"/>
      <c r="T539" s="968"/>
      <c r="U539" s="968"/>
      <c r="V539" s="968"/>
      <c r="W539" s="968"/>
      <c r="X539" s="968"/>
      <c r="Y539" s="968"/>
      <c r="Z539" s="968"/>
      <c r="AA539" s="968"/>
      <c r="AB539" s="968"/>
      <c r="AC539" s="968"/>
      <c r="AD539" s="965"/>
    </row>
    <row r="540" spans="18:30" x14ac:dyDescent="0.25">
      <c r="R540" s="968"/>
      <c r="S540" s="968"/>
      <c r="T540" s="968"/>
      <c r="U540" s="968"/>
      <c r="V540" s="968"/>
      <c r="W540" s="968"/>
      <c r="X540" s="968"/>
      <c r="Y540" s="968"/>
      <c r="Z540" s="968"/>
      <c r="AA540" s="968"/>
      <c r="AB540" s="968"/>
      <c r="AC540" s="968"/>
      <c r="AD540" s="965"/>
    </row>
    <row r="541" spans="18:30" x14ac:dyDescent="0.25">
      <c r="R541" s="968"/>
      <c r="S541" s="968"/>
      <c r="T541" s="968"/>
      <c r="U541" s="968"/>
      <c r="V541" s="968"/>
      <c r="W541" s="968"/>
      <c r="X541" s="968"/>
      <c r="Y541" s="968"/>
      <c r="Z541" s="968"/>
      <c r="AA541" s="968"/>
      <c r="AB541" s="968"/>
      <c r="AC541" s="968"/>
      <c r="AD541" s="965"/>
    </row>
    <row r="542" spans="18:30" x14ac:dyDescent="0.25">
      <c r="R542" s="968"/>
      <c r="S542" s="968"/>
      <c r="T542" s="968"/>
      <c r="U542" s="968"/>
      <c r="V542" s="968"/>
      <c r="W542" s="968"/>
      <c r="X542" s="968"/>
      <c r="Y542" s="968"/>
      <c r="Z542" s="968"/>
      <c r="AA542" s="968"/>
      <c r="AB542" s="968"/>
      <c r="AC542" s="968"/>
      <c r="AD542" s="965"/>
    </row>
    <row r="543" spans="18:30" x14ac:dyDescent="0.25">
      <c r="R543" s="968"/>
      <c r="S543" s="968"/>
      <c r="T543" s="968"/>
      <c r="U543" s="968"/>
      <c r="V543" s="968"/>
      <c r="W543" s="968"/>
      <c r="X543" s="968"/>
      <c r="Y543" s="968"/>
      <c r="Z543" s="968"/>
      <c r="AA543" s="968"/>
      <c r="AB543" s="968"/>
      <c r="AC543" s="968"/>
      <c r="AD543" s="965"/>
    </row>
    <row r="544" spans="18:30" x14ac:dyDescent="0.25">
      <c r="R544" s="968"/>
      <c r="S544" s="968"/>
      <c r="T544" s="968"/>
      <c r="U544" s="968"/>
      <c r="V544" s="968"/>
      <c r="W544" s="968"/>
      <c r="X544" s="968"/>
      <c r="Y544" s="968"/>
      <c r="Z544" s="968"/>
      <c r="AA544" s="968"/>
      <c r="AB544" s="968"/>
      <c r="AC544" s="968"/>
      <c r="AD544" s="965"/>
    </row>
    <row r="545" spans="18:30" x14ac:dyDescent="0.25">
      <c r="R545" s="968"/>
      <c r="S545" s="968"/>
      <c r="T545" s="968"/>
      <c r="U545" s="968"/>
      <c r="V545" s="968"/>
      <c r="W545" s="968"/>
      <c r="X545" s="968"/>
      <c r="Y545" s="968"/>
      <c r="Z545" s="968"/>
      <c r="AA545" s="968"/>
      <c r="AB545" s="968"/>
      <c r="AC545" s="968"/>
      <c r="AD545" s="965"/>
    </row>
    <row r="546" spans="18:30" x14ac:dyDescent="0.25">
      <c r="R546" s="968"/>
      <c r="S546" s="968"/>
      <c r="T546" s="968"/>
      <c r="U546" s="968"/>
      <c r="V546" s="968"/>
      <c r="W546" s="968"/>
      <c r="X546" s="968"/>
      <c r="Y546" s="968"/>
      <c r="Z546" s="968"/>
      <c r="AA546" s="968"/>
      <c r="AB546" s="968"/>
      <c r="AC546" s="968"/>
      <c r="AD546" s="965"/>
    </row>
    <row r="547" spans="18:30" x14ac:dyDescent="0.25">
      <c r="R547" s="968"/>
      <c r="S547" s="968"/>
      <c r="T547" s="968"/>
      <c r="U547" s="968"/>
      <c r="V547" s="968"/>
      <c r="W547" s="968"/>
      <c r="X547" s="968"/>
      <c r="Y547" s="968"/>
      <c r="Z547" s="968"/>
      <c r="AA547" s="968"/>
      <c r="AB547" s="968"/>
      <c r="AC547" s="968"/>
      <c r="AD547" s="965"/>
    </row>
    <row r="548" spans="18:30" x14ac:dyDescent="0.25">
      <c r="R548" s="968"/>
      <c r="S548" s="968"/>
      <c r="T548" s="968"/>
      <c r="U548" s="968"/>
      <c r="V548" s="968"/>
      <c r="W548" s="968"/>
      <c r="X548" s="968"/>
      <c r="Y548" s="968"/>
      <c r="Z548" s="968"/>
      <c r="AA548" s="968"/>
      <c r="AB548" s="968"/>
      <c r="AC548" s="968"/>
      <c r="AD548" s="965"/>
    </row>
    <row r="549" spans="18:30" x14ac:dyDescent="0.25">
      <c r="R549" s="968"/>
      <c r="S549" s="968"/>
      <c r="T549" s="968"/>
      <c r="U549" s="968"/>
      <c r="V549" s="968"/>
      <c r="W549" s="968"/>
      <c r="X549" s="968"/>
      <c r="Y549" s="968"/>
      <c r="Z549" s="968"/>
      <c r="AA549" s="968"/>
      <c r="AB549" s="968"/>
      <c r="AC549" s="968"/>
      <c r="AD549" s="965"/>
    </row>
    <row r="550" spans="18:30" x14ac:dyDescent="0.25">
      <c r="R550" s="968"/>
      <c r="S550" s="968"/>
      <c r="T550" s="968"/>
      <c r="U550" s="968"/>
      <c r="V550" s="968"/>
      <c r="W550" s="968"/>
      <c r="X550" s="968"/>
      <c r="Y550" s="968"/>
      <c r="Z550" s="968"/>
      <c r="AA550" s="968"/>
      <c r="AB550" s="968"/>
      <c r="AC550" s="968"/>
      <c r="AD550" s="965"/>
    </row>
    <row r="551" spans="18:30" x14ac:dyDescent="0.25">
      <c r="R551" s="968"/>
      <c r="S551" s="968"/>
      <c r="T551" s="968"/>
      <c r="U551" s="968"/>
      <c r="V551" s="968"/>
      <c r="W551" s="968"/>
      <c r="X551" s="968"/>
      <c r="Y551" s="968"/>
      <c r="Z551" s="968"/>
      <c r="AA551" s="968"/>
      <c r="AB551" s="968"/>
      <c r="AC551" s="968"/>
      <c r="AD551" s="965"/>
    </row>
    <row r="552" spans="18:30" x14ac:dyDescent="0.25">
      <c r="R552" s="968"/>
      <c r="S552" s="968"/>
      <c r="T552" s="968"/>
      <c r="U552" s="968"/>
      <c r="V552" s="968"/>
      <c r="W552" s="968"/>
      <c r="X552" s="968"/>
      <c r="Y552" s="968"/>
      <c r="Z552" s="968"/>
      <c r="AA552" s="968"/>
      <c r="AB552" s="968"/>
      <c r="AC552" s="968"/>
      <c r="AD552" s="965"/>
    </row>
    <row r="553" spans="18:30" x14ac:dyDescent="0.25">
      <c r="R553" s="968"/>
      <c r="S553" s="968"/>
      <c r="T553" s="968"/>
      <c r="U553" s="968"/>
      <c r="V553" s="968"/>
      <c r="W553" s="968"/>
      <c r="X553" s="968"/>
      <c r="Y553" s="968"/>
      <c r="Z553" s="968"/>
      <c r="AA553" s="968"/>
      <c r="AB553" s="968"/>
      <c r="AC553" s="968"/>
      <c r="AD553" s="965"/>
    </row>
    <row r="554" spans="18:30" x14ac:dyDescent="0.25">
      <c r="R554" s="968"/>
      <c r="S554" s="968"/>
      <c r="T554" s="968"/>
      <c r="U554" s="968"/>
      <c r="V554" s="968"/>
      <c r="W554" s="968"/>
      <c r="X554" s="968"/>
      <c r="Y554" s="968"/>
      <c r="Z554" s="968"/>
      <c r="AA554" s="968"/>
      <c r="AB554" s="968"/>
      <c r="AC554" s="968"/>
      <c r="AD554" s="965"/>
    </row>
    <row r="555" spans="18:30" x14ac:dyDescent="0.25">
      <c r="R555" s="968"/>
      <c r="S555" s="968"/>
      <c r="T555" s="968"/>
      <c r="U555" s="968"/>
      <c r="V555" s="968"/>
      <c r="W555" s="968"/>
      <c r="X555" s="968"/>
      <c r="Y555" s="968"/>
      <c r="Z555" s="968"/>
      <c r="AA555" s="968"/>
      <c r="AB555" s="968"/>
      <c r="AC555" s="968"/>
      <c r="AD555" s="965"/>
    </row>
    <row r="556" spans="18:30" x14ac:dyDescent="0.25">
      <c r="R556" s="968"/>
      <c r="S556" s="968"/>
      <c r="T556" s="968"/>
      <c r="U556" s="968"/>
      <c r="V556" s="968"/>
      <c r="W556" s="968"/>
      <c r="X556" s="968"/>
      <c r="Y556" s="968"/>
      <c r="Z556" s="968"/>
      <c r="AA556" s="968"/>
      <c r="AB556" s="968"/>
      <c r="AC556" s="968"/>
      <c r="AD556" s="965"/>
    </row>
    <row r="557" spans="18:30" x14ac:dyDescent="0.25">
      <c r="R557" s="968"/>
      <c r="S557" s="968"/>
      <c r="T557" s="968"/>
      <c r="U557" s="968"/>
      <c r="V557" s="968"/>
      <c r="W557" s="968"/>
      <c r="X557" s="968"/>
      <c r="Y557" s="968"/>
      <c r="Z557" s="968"/>
      <c r="AA557" s="968"/>
      <c r="AB557" s="968"/>
      <c r="AC557" s="968"/>
      <c r="AD557" s="965"/>
    </row>
    <row r="558" spans="18:30" x14ac:dyDescent="0.25">
      <c r="R558" s="968"/>
      <c r="S558" s="968"/>
      <c r="T558" s="968"/>
      <c r="U558" s="968"/>
      <c r="V558" s="968"/>
      <c r="W558" s="968"/>
      <c r="X558" s="968"/>
      <c r="Y558" s="968"/>
      <c r="Z558" s="968"/>
      <c r="AA558" s="968"/>
      <c r="AB558" s="968"/>
      <c r="AC558" s="968"/>
      <c r="AD558" s="965"/>
    </row>
    <row r="559" spans="18:30" x14ac:dyDescent="0.25">
      <c r="R559" s="968"/>
      <c r="S559" s="968"/>
      <c r="T559" s="968"/>
      <c r="U559" s="968"/>
      <c r="V559" s="968"/>
      <c r="W559" s="968"/>
      <c r="X559" s="968"/>
      <c r="Y559" s="968"/>
      <c r="Z559" s="968"/>
      <c r="AA559" s="968"/>
      <c r="AB559" s="968"/>
      <c r="AC559" s="968"/>
      <c r="AD559" s="965"/>
    </row>
    <row r="560" spans="18:30" x14ac:dyDescent="0.25">
      <c r="R560" s="968"/>
      <c r="S560" s="968"/>
      <c r="T560" s="968"/>
      <c r="U560" s="968"/>
      <c r="V560" s="968"/>
      <c r="W560" s="968"/>
      <c r="X560" s="968"/>
      <c r="Y560" s="968"/>
      <c r="Z560" s="968"/>
      <c r="AA560" s="968"/>
      <c r="AB560" s="968"/>
      <c r="AC560" s="968"/>
      <c r="AD560" s="965"/>
    </row>
    <row r="561" spans="18:30" x14ac:dyDescent="0.25">
      <c r="R561" s="968"/>
      <c r="S561" s="968"/>
      <c r="T561" s="968"/>
      <c r="U561" s="968"/>
      <c r="V561" s="968"/>
      <c r="W561" s="968"/>
      <c r="X561" s="968"/>
      <c r="Y561" s="968"/>
      <c r="Z561" s="968"/>
      <c r="AA561" s="968"/>
      <c r="AB561" s="968"/>
      <c r="AC561" s="968"/>
      <c r="AD561" s="965"/>
    </row>
    <row r="562" spans="18:30" x14ac:dyDescent="0.25">
      <c r="R562" s="968"/>
      <c r="S562" s="968"/>
      <c r="T562" s="968"/>
      <c r="U562" s="968"/>
      <c r="V562" s="968"/>
      <c r="W562" s="968"/>
      <c r="X562" s="968"/>
      <c r="Y562" s="968"/>
      <c r="Z562" s="968"/>
      <c r="AA562" s="968"/>
      <c r="AB562" s="968"/>
      <c r="AC562" s="968"/>
      <c r="AD562" s="965"/>
    </row>
    <row r="563" spans="18:30" x14ac:dyDescent="0.25">
      <c r="R563" s="968"/>
      <c r="S563" s="968"/>
      <c r="T563" s="968"/>
      <c r="U563" s="968"/>
      <c r="V563" s="968"/>
      <c r="W563" s="968"/>
      <c r="X563" s="968"/>
      <c r="Y563" s="968"/>
      <c r="Z563" s="968"/>
      <c r="AA563" s="968"/>
      <c r="AB563" s="968"/>
      <c r="AC563" s="968"/>
      <c r="AD563" s="965"/>
    </row>
    <row r="564" spans="18:30" x14ac:dyDescent="0.25">
      <c r="R564" s="968"/>
      <c r="S564" s="968"/>
      <c r="T564" s="968"/>
      <c r="U564" s="968"/>
      <c r="V564" s="968"/>
      <c r="W564" s="968"/>
      <c r="X564" s="968"/>
      <c r="Y564" s="968"/>
      <c r="Z564" s="968"/>
      <c r="AA564" s="968"/>
      <c r="AB564" s="968"/>
      <c r="AC564" s="968"/>
      <c r="AD564" s="965"/>
    </row>
    <row r="565" spans="18:30" x14ac:dyDescent="0.25">
      <c r="R565" s="968"/>
      <c r="S565" s="968"/>
      <c r="T565" s="968"/>
      <c r="U565" s="968"/>
      <c r="V565" s="968"/>
      <c r="W565" s="968"/>
      <c r="X565" s="968"/>
      <c r="Y565" s="968"/>
      <c r="Z565" s="968"/>
      <c r="AA565" s="968"/>
      <c r="AB565" s="968"/>
      <c r="AC565" s="968"/>
      <c r="AD565" s="965"/>
    </row>
    <row r="566" spans="18:30" x14ac:dyDescent="0.25">
      <c r="R566" s="968"/>
      <c r="S566" s="968"/>
      <c r="T566" s="968"/>
      <c r="U566" s="968"/>
      <c r="V566" s="968"/>
      <c r="W566" s="968"/>
      <c r="X566" s="968"/>
      <c r="Y566" s="968"/>
      <c r="Z566" s="968"/>
      <c r="AA566" s="968"/>
      <c r="AB566" s="968"/>
      <c r="AC566" s="968"/>
      <c r="AD566" s="965"/>
    </row>
    <row r="567" spans="18:30" x14ac:dyDescent="0.25">
      <c r="R567" s="968"/>
      <c r="S567" s="968"/>
      <c r="T567" s="968"/>
      <c r="U567" s="968"/>
      <c r="V567" s="968"/>
      <c r="W567" s="968"/>
      <c r="X567" s="968"/>
      <c r="Y567" s="968"/>
      <c r="Z567" s="968"/>
      <c r="AA567" s="968"/>
      <c r="AB567" s="968"/>
      <c r="AC567" s="968"/>
      <c r="AD567" s="965"/>
    </row>
    <row r="568" spans="18:30" x14ac:dyDescent="0.25">
      <c r="R568" s="968"/>
      <c r="S568" s="968"/>
      <c r="T568" s="968"/>
      <c r="U568" s="968"/>
      <c r="V568" s="968"/>
      <c r="W568" s="968"/>
      <c r="X568" s="968"/>
      <c r="Y568" s="968"/>
      <c r="Z568" s="968"/>
      <c r="AA568" s="968"/>
      <c r="AB568" s="968"/>
      <c r="AC568" s="968"/>
      <c r="AD568" s="965"/>
    </row>
    <row r="569" spans="18:30" x14ac:dyDescent="0.25">
      <c r="R569" s="968"/>
      <c r="S569" s="968"/>
      <c r="T569" s="968"/>
      <c r="U569" s="968"/>
      <c r="V569" s="968"/>
      <c r="W569" s="968"/>
      <c r="X569" s="968"/>
      <c r="Y569" s="968"/>
      <c r="Z569" s="968"/>
      <c r="AA569" s="968"/>
      <c r="AB569" s="968"/>
      <c r="AC569" s="968"/>
      <c r="AD569" s="965"/>
    </row>
    <row r="570" spans="18:30" x14ac:dyDescent="0.25">
      <c r="R570" s="968"/>
      <c r="S570" s="968"/>
      <c r="T570" s="968"/>
      <c r="U570" s="968"/>
      <c r="V570" s="968"/>
      <c r="W570" s="968"/>
      <c r="X570" s="968"/>
      <c r="Y570" s="968"/>
      <c r="Z570" s="968"/>
      <c r="AA570" s="968"/>
      <c r="AB570" s="968"/>
      <c r="AC570" s="968"/>
      <c r="AD570" s="965"/>
    </row>
    <row r="571" spans="18:30" x14ac:dyDescent="0.25">
      <c r="R571" s="968"/>
      <c r="S571" s="968"/>
      <c r="T571" s="968"/>
      <c r="U571" s="968"/>
      <c r="V571" s="968"/>
      <c r="W571" s="968"/>
      <c r="X571" s="968"/>
      <c r="Y571" s="968"/>
      <c r="Z571" s="968"/>
      <c r="AA571" s="968"/>
      <c r="AB571" s="968"/>
      <c r="AC571" s="968"/>
      <c r="AD571" s="965"/>
    </row>
    <row r="572" spans="18:30" x14ac:dyDescent="0.25">
      <c r="R572" s="968"/>
      <c r="S572" s="968"/>
      <c r="T572" s="968"/>
      <c r="U572" s="968"/>
      <c r="V572" s="968"/>
      <c r="W572" s="968"/>
      <c r="X572" s="968"/>
      <c r="Y572" s="968"/>
      <c r="Z572" s="968"/>
      <c r="AA572" s="968"/>
      <c r="AB572" s="968"/>
      <c r="AC572" s="968"/>
      <c r="AD572" s="965"/>
    </row>
    <row r="573" spans="18:30" x14ac:dyDescent="0.25">
      <c r="R573" s="968"/>
      <c r="S573" s="968"/>
      <c r="T573" s="968"/>
      <c r="U573" s="968"/>
      <c r="V573" s="968"/>
      <c r="W573" s="968"/>
      <c r="X573" s="968"/>
      <c r="Y573" s="968"/>
      <c r="Z573" s="968"/>
      <c r="AA573" s="968"/>
      <c r="AB573" s="968"/>
      <c r="AC573" s="968"/>
      <c r="AD573" s="965"/>
    </row>
    <row r="574" spans="18:30" x14ac:dyDescent="0.25">
      <c r="R574" s="968"/>
      <c r="S574" s="968"/>
      <c r="T574" s="968"/>
      <c r="U574" s="968"/>
      <c r="V574" s="968"/>
      <c r="W574" s="968"/>
      <c r="X574" s="968"/>
      <c r="Y574" s="968"/>
      <c r="Z574" s="968"/>
      <c r="AA574" s="968"/>
      <c r="AB574" s="968"/>
      <c r="AC574" s="968"/>
      <c r="AD574" s="965"/>
    </row>
    <row r="575" spans="18:30" x14ac:dyDescent="0.25">
      <c r="R575" s="968"/>
      <c r="S575" s="968"/>
      <c r="T575" s="968"/>
      <c r="U575" s="968"/>
      <c r="V575" s="968"/>
      <c r="W575" s="968"/>
      <c r="X575" s="968"/>
      <c r="Y575" s="968"/>
      <c r="Z575" s="968"/>
      <c r="AA575" s="968"/>
      <c r="AB575" s="968"/>
      <c r="AC575" s="968"/>
      <c r="AD575" s="965"/>
    </row>
    <row r="576" spans="18:30" x14ac:dyDescent="0.25">
      <c r="R576" s="968"/>
      <c r="S576" s="968"/>
      <c r="T576" s="968"/>
      <c r="U576" s="968"/>
      <c r="V576" s="968"/>
      <c r="W576" s="968"/>
      <c r="X576" s="968"/>
      <c r="Y576" s="968"/>
      <c r="Z576" s="968"/>
      <c r="AA576" s="968"/>
      <c r="AB576" s="968"/>
      <c r="AC576" s="968"/>
      <c r="AD576" s="965"/>
    </row>
    <row r="577" spans="18:30" x14ac:dyDescent="0.25">
      <c r="R577" s="968"/>
      <c r="S577" s="968"/>
      <c r="T577" s="968"/>
      <c r="U577" s="968"/>
      <c r="V577" s="968"/>
      <c r="W577" s="968"/>
      <c r="X577" s="968"/>
      <c r="Y577" s="968"/>
      <c r="Z577" s="968"/>
      <c r="AA577" s="968"/>
      <c r="AB577" s="968"/>
      <c r="AC577" s="968"/>
      <c r="AD577" s="965"/>
    </row>
    <row r="578" spans="18:30" x14ac:dyDescent="0.25">
      <c r="R578" s="968"/>
      <c r="S578" s="968"/>
      <c r="T578" s="968"/>
      <c r="U578" s="968"/>
      <c r="V578" s="968"/>
      <c r="W578" s="968"/>
      <c r="X578" s="968"/>
      <c r="Y578" s="968"/>
      <c r="Z578" s="968"/>
      <c r="AA578" s="968"/>
      <c r="AB578" s="968"/>
      <c r="AC578" s="968"/>
      <c r="AD578" s="965"/>
    </row>
    <row r="579" spans="18:30" x14ac:dyDescent="0.25">
      <c r="R579" s="968"/>
      <c r="S579" s="968"/>
      <c r="T579" s="968"/>
      <c r="U579" s="968"/>
      <c r="V579" s="968"/>
      <c r="W579" s="968"/>
      <c r="X579" s="968"/>
      <c r="Y579" s="968"/>
      <c r="Z579" s="968"/>
      <c r="AA579" s="968"/>
      <c r="AB579" s="968"/>
      <c r="AC579" s="968"/>
      <c r="AD579" s="965"/>
    </row>
    <row r="580" spans="18:30" x14ac:dyDescent="0.25">
      <c r="R580" s="968"/>
      <c r="S580" s="968"/>
      <c r="T580" s="968"/>
      <c r="U580" s="968"/>
      <c r="V580" s="968"/>
      <c r="W580" s="968"/>
      <c r="X580" s="968"/>
      <c r="Y580" s="968"/>
      <c r="Z580" s="968"/>
      <c r="AA580" s="968"/>
      <c r="AB580" s="968"/>
      <c r="AC580" s="968"/>
      <c r="AD580" s="965"/>
    </row>
    <row r="581" spans="18:30" x14ac:dyDescent="0.25">
      <c r="R581" s="968"/>
      <c r="S581" s="968"/>
      <c r="T581" s="968"/>
      <c r="U581" s="968"/>
      <c r="V581" s="968"/>
      <c r="W581" s="968"/>
      <c r="X581" s="968"/>
      <c r="Y581" s="968"/>
      <c r="Z581" s="968"/>
      <c r="AA581" s="968"/>
      <c r="AB581" s="968"/>
      <c r="AC581" s="968"/>
      <c r="AD581" s="965"/>
    </row>
    <row r="582" spans="18:30" x14ac:dyDescent="0.25">
      <c r="R582" s="968"/>
      <c r="S582" s="968"/>
      <c r="T582" s="968"/>
      <c r="U582" s="968"/>
      <c r="V582" s="968"/>
      <c r="W582" s="968"/>
      <c r="X582" s="968"/>
      <c r="Y582" s="968"/>
      <c r="Z582" s="968"/>
      <c r="AA582" s="968"/>
      <c r="AB582" s="968"/>
      <c r="AC582" s="968"/>
      <c r="AD582" s="965"/>
    </row>
    <row r="583" spans="18:30" x14ac:dyDescent="0.25">
      <c r="R583" s="968"/>
      <c r="S583" s="968"/>
      <c r="T583" s="968"/>
      <c r="U583" s="968"/>
      <c r="V583" s="968"/>
      <c r="W583" s="968"/>
      <c r="X583" s="968"/>
      <c r="Y583" s="968"/>
      <c r="Z583" s="968"/>
      <c r="AA583" s="968"/>
      <c r="AB583" s="968"/>
      <c r="AC583" s="968"/>
      <c r="AD583" s="965"/>
    </row>
    <row r="584" spans="18:30" x14ac:dyDescent="0.25">
      <c r="R584" s="968"/>
      <c r="S584" s="968"/>
      <c r="T584" s="968"/>
      <c r="U584" s="968"/>
      <c r="V584" s="968"/>
      <c r="W584" s="968"/>
      <c r="X584" s="968"/>
      <c r="Y584" s="968"/>
      <c r="Z584" s="968"/>
      <c r="AA584" s="968"/>
      <c r="AB584" s="968"/>
      <c r="AC584" s="968"/>
      <c r="AD584" s="965"/>
    </row>
    <row r="585" spans="18:30" x14ac:dyDescent="0.25">
      <c r="R585" s="968"/>
      <c r="S585" s="968"/>
      <c r="T585" s="968"/>
      <c r="U585" s="968"/>
      <c r="V585" s="968"/>
      <c r="W585" s="968"/>
      <c r="X585" s="968"/>
      <c r="Y585" s="968"/>
      <c r="Z585" s="968"/>
      <c r="AA585" s="968"/>
      <c r="AB585" s="968"/>
      <c r="AC585" s="968"/>
      <c r="AD585" s="965"/>
    </row>
    <row r="586" spans="18:30" x14ac:dyDescent="0.25">
      <c r="R586" s="968"/>
      <c r="S586" s="968"/>
      <c r="T586" s="968"/>
      <c r="U586" s="968"/>
      <c r="V586" s="968"/>
      <c r="W586" s="968"/>
      <c r="X586" s="968"/>
      <c r="Y586" s="968"/>
      <c r="Z586" s="968"/>
      <c r="AA586" s="968"/>
      <c r="AB586" s="968"/>
      <c r="AC586" s="968"/>
      <c r="AD586" s="965"/>
    </row>
    <row r="587" spans="18:30" x14ac:dyDescent="0.25">
      <c r="R587" s="968"/>
      <c r="S587" s="968"/>
      <c r="T587" s="968"/>
      <c r="U587" s="968"/>
      <c r="V587" s="968"/>
      <c r="W587" s="968"/>
      <c r="X587" s="968"/>
      <c r="Y587" s="968"/>
      <c r="Z587" s="968"/>
      <c r="AA587" s="968"/>
      <c r="AB587" s="968"/>
      <c r="AC587" s="968"/>
      <c r="AD587" s="965"/>
    </row>
    <row r="588" spans="18:30" x14ac:dyDescent="0.25">
      <c r="R588" s="968"/>
      <c r="S588" s="968"/>
      <c r="T588" s="968"/>
      <c r="U588" s="968"/>
      <c r="V588" s="968"/>
      <c r="W588" s="968"/>
      <c r="X588" s="968"/>
      <c r="Y588" s="968"/>
      <c r="Z588" s="968"/>
      <c r="AA588" s="968"/>
      <c r="AB588" s="968"/>
      <c r="AC588" s="968"/>
      <c r="AD588" s="965"/>
    </row>
    <row r="589" spans="18:30" x14ac:dyDescent="0.25">
      <c r="R589" s="968"/>
      <c r="S589" s="968"/>
      <c r="T589" s="968"/>
      <c r="U589" s="968"/>
      <c r="V589" s="968"/>
      <c r="W589" s="968"/>
      <c r="X589" s="968"/>
      <c r="Y589" s="968"/>
      <c r="Z589" s="968"/>
      <c r="AA589" s="968"/>
      <c r="AB589" s="968"/>
      <c r="AC589" s="968"/>
      <c r="AD589" s="965"/>
    </row>
    <row r="590" spans="18:30" x14ac:dyDescent="0.25">
      <c r="R590" s="968"/>
      <c r="S590" s="968"/>
      <c r="T590" s="968"/>
      <c r="U590" s="968"/>
      <c r="V590" s="968"/>
      <c r="W590" s="968"/>
      <c r="X590" s="968"/>
      <c r="Y590" s="968"/>
      <c r="Z590" s="968"/>
      <c r="AA590" s="968"/>
      <c r="AB590" s="968"/>
      <c r="AC590" s="968"/>
      <c r="AD590" s="965"/>
    </row>
    <row r="591" spans="18:30" x14ac:dyDescent="0.25">
      <c r="R591" s="968"/>
      <c r="S591" s="968"/>
      <c r="T591" s="968"/>
      <c r="U591" s="968"/>
      <c r="V591" s="968"/>
      <c r="W591" s="968"/>
      <c r="X591" s="968"/>
      <c r="Y591" s="968"/>
      <c r="Z591" s="968"/>
      <c r="AA591" s="968"/>
      <c r="AB591" s="968"/>
      <c r="AC591" s="968"/>
      <c r="AD591" s="965"/>
    </row>
    <row r="592" spans="18:30" x14ac:dyDescent="0.25">
      <c r="R592" s="968"/>
      <c r="S592" s="968"/>
      <c r="T592" s="968"/>
      <c r="U592" s="968"/>
      <c r="V592" s="968"/>
      <c r="W592" s="968"/>
      <c r="X592" s="968"/>
      <c r="Y592" s="968"/>
      <c r="Z592" s="968"/>
      <c r="AA592" s="968"/>
      <c r="AB592" s="968"/>
      <c r="AC592" s="968"/>
      <c r="AD592" s="965"/>
    </row>
    <row r="593" spans="18:30" x14ac:dyDescent="0.25">
      <c r="R593" s="968"/>
      <c r="S593" s="968"/>
      <c r="T593" s="968"/>
      <c r="U593" s="968"/>
      <c r="V593" s="968"/>
      <c r="W593" s="968"/>
      <c r="X593" s="968"/>
      <c r="Y593" s="968"/>
      <c r="Z593" s="968"/>
      <c r="AA593" s="968"/>
      <c r="AB593" s="968"/>
      <c r="AC593" s="968"/>
      <c r="AD593" s="965"/>
    </row>
    <row r="594" spans="18:30" x14ac:dyDescent="0.25">
      <c r="R594" s="968"/>
      <c r="S594" s="968"/>
      <c r="T594" s="968"/>
      <c r="U594" s="968"/>
      <c r="V594" s="968"/>
      <c r="W594" s="968"/>
      <c r="X594" s="968"/>
      <c r="Y594" s="968"/>
      <c r="Z594" s="968"/>
      <c r="AA594" s="968"/>
      <c r="AB594" s="968"/>
      <c r="AC594" s="968"/>
      <c r="AD594" s="965"/>
    </row>
    <row r="595" spans="18:30" x14ac:dyDescent="0.25">
      <c r="R595" s="968"/>
      <c r="S595" s="968"/>
      <c r="T595" s="968"/>
      <c r="U595" s="968"/>
      <c r="V595" s="968"/>
      <c r="W595" s="968"/>
      <c r="X595" s="968"/>
      <c r="Y595" s="968"/>
      <c r="Z595" s="968"/>
      <c r="AA595" s="968"/>
      <c r="AB595" s="968"/>
      <c r="AC595" s="968"/>
      <c r="AD595" s="965"/>
    </row>
    <row r="596" spans="18:30" x14ac:dyDescent="0.25">
      <c r="R596" s="968"/>
      <c r="S596" s="968"/>
      <c r="T596" s="968"/>
      <c r="U596" s="968"/>
      <c r="V596" s="968"/>
      <c r="W596" s="968"/>
      <c r="X596" s="968"/>
      <c r="Y596" s="968"/>
      <c r="Z596" s="968"/>
      <c r="AA596" s="968"/>
      <c r="AB596" s="968"/>
      <c r="AC596" s="968"/>
      <c r="AD596" s="965"/>
    </row>
    <row r="597" spans="18:30" x14ac:dyDescent="0.25">
      <c r="R597" s="968"/>
      <c r="S597" s="968"/>
      <c r="T597" s="968"/>
      <c r="U597" s="968"/>
      <c r="V597" s="968"/>
      <c r="W597" s="968"/>
      <c r="X597" s="968"/>
      <c r="Y597" s="968"/>
      <c r="Z597" s="968"/>
      <c r="AA597" s="968"/>
      <c r="AB597" s="968"/>
      <c r="AC597" s="968"/>
      <c r="AD597" s="965"/>
    </row>
    <row r="598" spans="18:30" x14ac:dyDescent="0.25">
      <c r="R598" s="968"/>
      <c r="S598" s="968"/>
      <c r="T598" s="968"/>
      <c r="U598" s="968"/>
      <c r="V598" s="968"/>
      <c r="W598" s="968"/>
      <c r="X598" s="968"/>
      <c r="Y598" s="968"/>
      <c r="Z598" s="968"/>
      <c r="AA598" s="968"/>
      <c r="AB598" s="968"/>
      <c r="AC598" s="968"/>
      <c r="AD598" s="965"/>
    </row>
    <row r="599" spans="18:30" x14ac:dyDescent="0.25">
      <c r="R599" s="968"/>
      <c r="S599" s="968"/>
      <c r="T599" s="968"/>
      <c r="U599" s="968"/>
      <c r="V599" s="968"/>
      <c r="W599" s="968"/>
      <c r="X599" s="968"/>
      <c r="Y599" s="968"/>
      <c r="Z599" s="968"/>
      <c r="AA599" s="968"/>
      <c r="AB599" s="968"/>
      <c r="AC599" s="968"/>
      <c r="AD599" s="965"/>
    </row>
    <row r="600" spans="18:30" x14ac:dyDescent="0.25">
      <c r="R600" s="968"/>
      <c r="S600" s="968"/>
      <c r="T600" s="968"/>
      <c r="U600" s="968"/>
      <c r="V600" s="968"/>
      <c r="W600" s="968"/>
      <c r="X600" s="968"/>
      <c r="Y600" s="968"/>
      <c r="Z600" s="968"/>
      <c r="AA600" s="968"/>
      <c r="AB600" s="968"/>
      <c r="AC600" s="968"/>
      <c r="AD600" s="965"/>
    </row>
    <row r="601" spans="18:30" x14ac:dyDescent="0.25">
      <c r="R601" s="968"/>
      <c r="S601" s="968"/>
      <c r="T601" s="968"/>
      <c r="U601" s="968"/>
      <c r="V601" s="968"/>
      <c r="W601" s="968"/>
      <c r="X601" s="968"/>
      <c r="Y601" s="968"/>
      <c r="Z601" s="968"/>
      <c r="AA601" s="968"/>
      <c r="AB601" s="968"/>
      <c r="AC601" s="968"/>
      <c r="AD601" s="965"/>
    </row>
    <row r="602" spans="18:30" x14ac:dyDescent="0.25">
      <c r="R602" s="968"/>
      <c r="S602" s="968"/>
      <c r="T602" s="968"/>
      <c r="U602" s="968"/>
      <c r="V602" s="968"/>
      <c r="W602" s="968"/>
      <c r="X602" s="968"/>
      <c r="Y602" s="968"/>
      <c r="Z602" s="968"/>
      <c r="AA602" s="968"/>
      <c r="AB602" s="968"/>
      <c r="AC602" s="968"/>
      <c r="AD602" s="965"/>
    </row>
    <row r="603" spans="18:30" x14ac:dyDescent="0.25">
      <c r="R603" s="968"/>
      <c r="S603" s="968"/>
      <c r="T603" s="968"/>
      <c r="U603" s="968"/>
      <c r="V603" s="968"/>
      <c r="W603" s="968"/>
      <c r="X603" s="968"/>
      <c r="Y603" s="968"/>
      <c r="Z603" s="968"/>
      <c r="AA603" s="968"/>
      <c r="AB603" s="968"/>
      <c r="AC603" s="968"/>
      <c r="AD603" s="965"/>
    </row>
    <row r="604" spans="18:30" x14ac:dyDescent="0.25">
      <c r="R604" s="968"/>
      <c r="S604" s="968"/>
      <c r="T604" s="968"/>
      <c r="U604" s="968"/>
      <c r="V604" s="968"/>
      <c r="W604" s="968"/>
      <c r="X604" s="968"/>
      <c r="Y604" s="968"/>
      <c r="Z604" s="968"/>
      <c r="AA604" s="968"/>
      <c r="AB604" s="968"/>
      <c r="AC604" s="968"/>
      <c r="AD604" s="965"/>
    </row>
    <row r="605" spans="18:30" x14ac:dyDescent="0.25">
      <c r="R605" s="968"/>
      <c r="S605" s="968"/>
      <c r="T605" s="968"/>
      <c r="U605" s="968"/>
      <c r="V605" s="968"/>
      <c r="W605" s="968"/>
      <c r="X605" s="968"/>
      <c r="Y605" s="968"/>
      <c r="Z605" s="968"/>
      <c r="AA605" s="968"/>
      <c r="AB605" s="968"/>
      <c r="AC605" s="968"/>
      <c r="AD605" s="965"/>
    </row>
    <row r="606" spans="18:30" x14ac:dyDescent="0.25">
      <c r="R606" s="968"/>
      <c r="S606" s="968"/>
      <c r="T606" s="968"/>
      <c r="U606" s="968"/>
      <c r="V606" s="968"/>
      <c r="W606" s="968"/>
      <c r="X606" s="968"/>
      <c r="Y606" s="968"/>
      <c r="Z606" s="968"/>
      <c r="AA606" s="968"/>
      <c r="AB606" s="968"/>
      <c r="AC606" s="968"/>
      <c r="AD606" s="965"/>
    </row>
    <row r="607" spans="18:30" x14ac:dyDescent="0.25">
      <c r="R607" s="968"/>
      <c r="S607" s="968"/>
      <c r="T607" s="968"/>
      <c r="U607" s="968"/>
      <c r="V607" s="968"/>
      <c r="W607" s="968"/>
      <c r="X607" s="968"/>
      <c r="Y607" s="968"/>
      <c r="Z607" s="968"/>
      <c r="AA607" s="968"/>
      <c r="AB607" s="968"/>
      <c r="AC607" s="968"/>
      <c r="AD607" s="965"/>
    </row>
    <row r="608" spans="18:30" x14ac:dyDescent="0.25">
      <c r="R608" s="968"/>
      <c r="S608" s="968"/>
      <c r="T608" s="968"/>
      <c r="U608" s="968"/>
      <c r="V608" s="968"/>
      <c r="W608" s="968"/>
      <c r="X608" s="968"/>
      <c r="Y608" s="968"/>
      <c r="Z608" s="968"/>
      <c r="AA608" s="968"/>
      <c r="AB608" s="968"/>
      <c r="AC608" s="968"/>
      <c r="AD608" s="965"/>
    </row>
    <row r="609" spans="18:30" x14ac:dyDescent="0.25">
      <c r="R609" s="968"/>
      <c r="S609" s="968"/>
      <c r="T609" s="968"/>
      <c r="U609" s="968"/>
      <c r="V609" s="968"/>
      <c r="W609" s="968"/>
      <c r="X609" s="968"/>
      <c r="Y609" s="968"/>
      <c r="Z609" s="968"/>
      <c r="AA609" s="968"/>
      <c r="AB609" s="968"/>
      <c r="AC609" s="968"/>
      <c r="AD609" s="965"/>
    </row>
    <row r="610" spans="18:30" x14ac:dyDescent="0.25">
      <c r="R610" s="968"/>
      <c r="S610" s="968"/>
      <c r="T610" s="968"/>
      <c r="U610" s="968"/>
      <c r="V610" s="968"/>
      <c r="W610" s="968"/>
      <c r="X610" s="968"/>
      <c r="Y610" s="968"/>
      <c r="Z610" s="968"/>
      <c r="AA610" s="968"/>
      <c r="AB610" s="968"/>
      <c r="AC610" s="968"/>
      <c r="AD610" s="965"/>
    </row>
    <row r="611" spans="18:30" x14ac:dyDescent="0.25">
      <c r="R611" s="968"/>
      <c r="S611" s="968"/>
      <c r="T611" s="968"/>
      <c r="U611" s="968"/>
      <c r="V611" s="968"/>
      <c r="W611" s="968"/>
      <c r="X611" s="968"/>
      <c r="Y611" s="968"/>
      <c r="Z611" s="968"/>
      <c r="AA611" s="968"/>
      <c r="AB611" s="968"/>
      <c r="AC611" s="968"/>
      <c r="AD611" s="965"/>
    </row>
    <row r="612" spans="18:30" x14ac:dyDescent="0.25">
      <c r="R612" s="968"/>
      <c r="S612" s="968"/>
      <c r="T612" s="968"/>
      <c r="U612" s="968"/>
      <c r="V612" s="968"/>
      <c r="W612" s="968"/>
      <c r="X612" s="968"/>
      <c r="Y612" s="968"/>
      <c r="Z612" s="968"/>
      <c r="AA612" s="968"/>
      <c r="AB612" s="968"/>
      <c r="AC612" s="968"/>
      <c r="AD612" s="965"/>
    </row>
    <row r="613" spans="18:30" x14ac:dyDescent="0.25">
      <c r="R613" s="968"/>
      <c r="S613" s="968"/>
      <c r="T613" s="968"/>
      <c r="U613" s="968"/>
      <c r="V613" s="968"/>
      <c r="W613" s="968"/>
      <c r="X613" s="968"/>
      <c r="Y613" s="968"/>
      <c r="Z613" s="968"/>
      <c r="AA613" s="968"/>
      <c r="AB613" s="968"/>
      <c r="AC613" s="968"/>
      <c r="AD613" s="965"/>
    </row>
    <row r="614" spans="18:30" x14ac:dyDescent="0.25">
      <c r="R614" s="968"/>
      <c r="S614" s="968"/>
      <c r="T614" s="968"/>
      <c r="U614" s="968"/>
      <c r="V614" s="968"/>
      <c r="W614" s="968"/>
      <c r="X614" s="968"/>
      <c r="Y614" s="968"/>
      <c r="Z614" s="968"/>
      <c r="AA614" s="968"/>
      <c r="AB614" s="968"/>
      <c r="AC614" s="968"/>
      <c r="AD614" s="965"/>
    </row>
    <row r="615" spans="18:30" x14ac:dyDescent="0.25">
      <c r="R615" s="968"/>
      <c r="S615" s="968"/>
      <c r="T615" s="968"/>
      <c r="U615" s="968"/>
      <c r="V615" s="968"/>
      <c r="W615" s="968"/>
      <c r="X615" s="968"/>
      <c r="Y615" s="968"/>
      <c r="Z615" s="968"/>
      <c r="AA615" s="968"/>
      <c r="AB615" s="968"/>
      <c r="AC615" s="968"/>
      <c r="AD615" s="965"/>
    </row>
    <row r="616" spans="18:30" x14ac:dyDescent="0.25">
      <c r="R616" s="968"/>
      <c r="S616" s="968"/>
      <c r="T616" s="968"/>
      <c r="U616" s="968"/>
      <c r="V616" s="968"/>
      <c r="W616" s="968"/>
      <c r="X616" s="968"/>
      <c r="Y616" s="968"/>
      <c r="Z616" s="968"/>
      <c r="AA616" s="968"/>
      <c r="AB616" s="968"/>
      <c r="AC616" s="968"/>
      <c r="AD616" s="965"/>
    </row>
    <row r="617" spans="18:30" x14ac:dyDescent="0.25">
      <c r="R617" s="968"/>
      <c r="S617" s="968"/>
      <c r="T617" s="968"/>
      <c r="U617" s="968"/>
      <c r="V617" s="968"/>
      <c r="W617" s="968"/>
      <c r="X617" s="968"/>
      <c r="Y617" s="968"/>
      <c r="Z617" s="968"/>
      <c r="AA617" s="968"/>
      <c r="AB617" s="968"/>
      <c r="AC617" s="968"/>
      <c r="AD617" s="965"/>
    </row>
    <row r="618" spans="18:30" x14ac:dyDescent="0.25">
      <c r="R618" s="968"/>
      <c r="S618" s="968"/>
      <c r="T618" s="968"/>
      <c r="U618" s="968"/>
      <c r="V618" s="968"/>
      <c r="W618" s="968"/>
      <c r="X618" s="968"/>
      <c r="Y618" s="968"/>
      <c r="Z618" s="968"/>
      <c r="AA618" s="968"/>
      <c r="AB618" s="968"/>
      <c r="AC618" s="968"/>
      <c r="AD618" s="965"/>
    </row>
    <row r="619" spans="18:30" x14ac:dyDescent="0.25">
      <c r="R619" s="968"/>
      <c r="S619" s="968"/>
      <c r="T619" s="968"/>
      <c r="U619" s="968"/>
      <c r="V619" s="968"/>
      <c r="W619" s="968"/>
      <c r="X619" s="968"/>
      <c r="Y619" s="968"/>
      <c r="Z619" s="968"/>
      <c r="AA619" s="968"/>
      <c r="AB619" s="968"/>
      <c r="AC619" s="968"/>
      <c r="AD619" s="965"/>
    </row>
    <row r="620" spans="18:30" x14ac:dyDescent="0.25">
      <c r="R620" s="968"/>
      <c r="S620" s="968"/>
      <c r="T620" s="968"/>
      <c r="U620" s="968"/>
      <c r="V620" s="968"/>
      <c r="W620" s="968"/>
      <c r="X620" s="968"/>
      <c r="Y620" s="968"/>
      <c r="Z620" s="968"/>
      <c r="AA620" s="968"/>
      <c r="AB620" s="968"/>
      <c r="AC620" s="968"/>
      <c r="AD620" s="965"/>
    </row>
    <row r="621" spans="18:30" x14ac:dyDescent="0.25">
      <c r="R621" s="968"/>
      <c r="S621" s="968"/>
      <c r="T621" s="968"/>
      <c r="U621" s="968"/>
      <c r="V621" s="968"/>
      <c r="W621" s="968"/>
      <c r="X621" s="968"/>
      <c r="Y621" s="968"/>
      <c r="Z621" s="968"/>
      <c r="AA621" s="968"/>
      <c r="AB621" s="968"/>
      <c r="AC621" s="968"/>
      <c r="AD621" s="965"/>
    </row>
    <row r="622" spans="18:30" x14ac:dyDescent="0.25">
      <c r="R622" s="968"/>
      <c r="S622" s="968"/>
      <c r="T622" s="968"/>
      <c r="U622" s="968"/>
      <c r="V622" s="968"/>
      <c r="W622" s="968"/>
      <c r="X622" s="968"/>
      <c r="Y622" s="968"/>
      <c r="Z622" s="968"/>
      <c r="AA622" s="968"/>
      <c r="AB622" s="968"/>
      <c r="AC622" s="968"/>
      <c r="AD622" s="965"/>
    </row>
    <row r="623" spans="18:30" x14ac:dyDescent="0.25">
      <c r="R623" s="968"/>
      <c r="S623" s="968"/>
      <c r="T623" s="968"/>
      <c r="U623" s="968"/>
      <c r="V623" s="968"/>
      <c r="W623" s="968"/>
      <c r="X623" s="968"/>
      <c r="Y623" s="968"/>
      <c r="Z623" s="968"/>
      <c r="AA623" s="968"/>
      <c r="AB623" s="968"/>
      <c r="AC623" s="968"/>
      <c r="AD623" s="965"/>
    </row>
    <row r="624" spans="18:30" x14ac:dyDescent="0.25">
      <c r="R624" s="968"/>
      <c r="S624" s="968"/>
      <c r="T624" s="968"/>
      <c r="U624" s="968"/>
      <c r="V624" s="968"/>
      <c r="W624" s="968"/>
      <c r="X624" s="968"/>
      <c r="Y624" s="968"/>
      <c r="Z624" s="968"/>
      <c r="AA624" s="968"/>
      <c r="AB624" s="968"/>
      <c r="AC624" s="968"/>
      <c r="AD624" s="965"/>
    </row>
    <row r="625" spans="18:30" x14ac:dyDescent="0.25">
      <c r="R625" s="968"/>
      <c r="S625" s="968"/>
      <c r="T625" s="968"/>
      <c r="U625" s="968"/>
      <c r="V625" s="968"/>
      <c r="W625" s="968"/>
      <c r="X625" s="968"/>
      <c r="Y625" s="968"/>
      <c r="Z625" s="968"/>
      <c r="AA625" s="968"/>
      <c r="AB625" s="968"/>
      <c r="AC625" s="968"/>
      <c r="AD625" s="965"/>
    </row>
    <row r="626" spans="18:30" x14ac:dyDescent="0.25">
      <c r="R626" s="968"/>
      <c r="S626" s="968"/>
      <c r="T626" s="968"/>
      <c r="U626" s="968"/>
      <c r="V626" s="968"/>
      <c r="W626" s="968"/>
      <c r="X626" s="968"/>
      <c r="Y626" s="968"/>
      <c r="Z626" s="968"/>
      <c r="AA626" s="968"/>
      <c r="AB626" s="968"/>
      <c r="AC626" s="968"/>
      <c r="AD626" s="965"/>
    </row>
    <row r="627" spans="18:30" x14ac:dyDescent="0.25">
      <c r="R627" s="968"/>
      <c r="S627" s="968"/>
      <c r="T627" s="968"/>
      <c r="U627" s="968"/>
      <c r="V627" s="968"/>
      <c r="W627" s="968"/>
      <c r="X627" s="968"/>
      <c r="Y627" s="968"/>
      <c r="Z627" s="968"/>
      <c r="AA627" s="968"/>
      <c r="AB627" s="968"/>
      <c r="AC627" s="968"/>
      <c r="AD627" s="965"/>
    </row>
    <row r="628" spans="18:30" x14ac:dyDescent="0.25">
      <c r="R628" s="968"/>
      <c r="S628" s="968"/>
      <c r="T628" s="968"/>
      <c r="U628" s="968"/>
      <c r="V628" s="968"/>
      <c r="W628" s="968"/>
      <c r="X628" s="968"/>
      <c r="Y628" s="968"/>
      <c r="Z628" s="968"/>
      <c r="AA628" s="968"/>
      <c r="AB628" s="968"/>
      <c r="AC628" s="968"/>
      <c r="AD628" s="965"/>
    </row>
    <row r="629" spans="18:30" x14ac:dyDescent="0.25">
      <c r="R629" s="968"/>
      <c r="S629" s="968"/>
      <c r="T629" s="968"/>
      <c r="U629" s="968"/>
      <c r="V629" s="968"/>
      <c r="W629" s="968"/>
      <c r="X629" s="968"/>
      <c r="Y629" s="968"/>
      <c r="Z629" s="968"/>
      <c r="AA629" s="968"/>
      <c r="AB629" s="968"/>
      <c r="AC629" s="968"/>
      <c r="AD629" s="965"/>
    </row>
    <row r="630" spans="18:30" x14ac:dyDescent="0.25">
      <c r="R630" s="968"/>
      <c r="S630" s="968"/>
      <c r="T630" s="968"/>
      <c r="U630" s="968"/>
      <c r="V630" s="968"/>
      <c r="W630" s="968"/>
      <c r="X630" s="968"/>
      <c r="Y630" s="968"/>
      <c r="Z630" s="968"/>
      <c r="AA630" s="968"/>
      <c r="AB630" s="968"/>
      <c r="AC630" s="968"/>
      <c r="AD630" s="965"/>
    </row>
    <row r="631" spans="18:30" x14ac:dyDescent="0.25">
      <c r="R631" s="968"/>
      <c r="S631" s="968"/>
      <c r="T631" s="968"/>
      <c r="U631" s="968"/>
      <c r="V631" s="968"/>
      <c r="W631" s="968"/>
      <c r="X631" s="968"/>
      <c r="Y631" s="968"/>
      <c r="Z631" s="968"/>
      <c r="AA631" s="968"/>
      <c r="AB631" s="968"/>
      <c r="AC631" s="968"/>
      <c r="AD631" s="965"/>
    </row>
    <row r="632" spans="18:30" x14ac:dyDescent="0.25">
      <c r="R632" s="968"/>
      <c r="S632" s="968"/>
      <c r="T632" s="968"/>
      <c r="U632" s="968"/>
      <c r="V632" s="968"/>
      <c r="W632" s="968"/>
      <c r="X632" s="968"/>
      <c r="Y632" s="968"/>
      <c r="Z632" s="968"/>
      <c r="AA632" s="968"/>
      <c r="AB632" s="968"/>
      <c r="AC632" s="968"/>
      <c r="AD632" s="965"/>
    </row>
    <row r="633" spans="18:30" x14ac:dyDescent="0.25">
      <c r="R633" s="968"/>
      <c r="S633" s="968"/>
      <c r="T633" s="968"/>
      <c r="U633" s="968"/>
      <c r="V633" s="968"/>
      <c r="W633" s="968"/>
      <c r="X633" s="968"/>
      <c r="Y633" s="968"/>
      <c r="Z633" s="968"/>
      <c r="AA633" s="968"/>
      <c r="AB633" s="968"/>
      <c r="AC633" s="968"/>
      <c r="AD633" s="965"/>
    </row>
    <row r="634" spans="18:30" x14ac:dyDescent="0.25">
      <c r="R634" s="968"/>
      <c r="S634" s="968"/>
      <c r="T634" s="968"/>
      <c r="U634" s="968"/>
      <c r="V634" s="968"/>
      <c r="W634" s="968"/>
      <c r="X634" s="968"/>
      <c r="Y634" s="968"/>
      <c r="Z634" s="968"/>
      <c r="AA634" s="968"/>
      <c r="AB634" s="968"/>
      <c r="AC634" s="968"/>
      <c r="AD634" s="965"/>
    </row>
    <row r="635" spans="18:30" x14ac:dyDescent="0.25">
      <c r="R635" s="968"/>
      <c r="S635" s="968"/>
      <c r="T635" s="968"/>
      <c r="U635" s="968"/>
      <c r="V635" s="968"/>
      <c r="W635" s="968"/>
      <c r="X635" s="968"/>
      <c r="Y635" s="968"/>
      <c r="Z635" s="968"/>
      <c r="AA635" s="968"/>
      <c r="AB635" s="968"/>
      <c r="AC635" s="968"/>
      <c r="AD635" s="965"/>
    </row>
    <row r="636" spans="18:30" x14ac:dyDescent="0.25">
      <c r="R636" s="968"/>
      <c r="S636" s="968"/>
      <c r="T636" s="968"/>
      <c r="U636" s="968"/>
      <c r="V636" s="968"/>
      <c r="W636" s="968"/>
      <c r="X636" s="968"/>
      <c r="Y636" s="968"/>
      <c r="Z636" s="968"/>
      <c r="AA636" s="968"/>
      <c r="AB636" s="968"/>
      <c r="AC636" s="968"/>
      <c r="AD636" s="965"/>
    </row>
    <row r="637" spans="18:30" x14ac:dyDescent="0.25">
      <c r="R637" s="968"/>
      <c r="S637" s="968"/>
      <c r="T637" s="968"/>
      <c r="U637" s="968"/>
      <c r="V637" s="968"/>
      <c r="W637" s="968"/>
      <c r="X637" s="968"/>
      <c r="Y637" s="968"/>
      <c r="Z637" s="968"/>
      <c r="AA637" s="968"/>
      <c r="AB637" s="968"/>
      <c r="AC637" s="968"/>
      <c r="AD637" s="965"/>
    </row>
    <row r="638" spans="18:30" x14ac:dyDescent="0.25">
      <c r="R638" s="968"/>
      <c r="S638" s="968"/>
      <c r="T638" s="968"/>
      <c r="U638" s="968"/>
      <c r="V638" s="968"/>
      <c r="W638" s="968"/>
      <c r="X638" s="968"/>
      <c r="Y638" s="968"/>
      <c r="Z638" s="968"/>
      <c r="AA638" s="968"/>
      <c r="AB638" s="968"/>
      <c r="AC638" s="968"/>
      <c r="AD638" s="965"/>
    </row>
    <row r="639" spans="18:30" x14ac:dyDescent="0.25">
      <c r="R639" s="968"/>
      <c r="S639" s="968"/>
      <c r="T639" s="968"/>
      <c r="U639" s="968"/>
      <c r="V639" s="968"/>
      <c r="W639" s="968"/>
      <c r="X639" s="968"/>
      <c r="Y639" s="968"/>
      <c r="Z639" s="968"/>
      <c r="AA639" s="968"/>
      <c r="AB639" s="968"/>
      <c r="AC639" s="968"/>
      <c r="AD639" s="965"/>
    </row>
    <row r="640" spans="18:30" x14ac:dyDescent="0.25">
      <c r="R640" s="968"/>
      <c r="S640" s="968"/>
      <c r="T640" s="968"/>
      <c r="U640" s="968"/>
      <c r="V640" s="968"/>
      <c r="W640" s="968"/>
      <c r="X640" s="968"/>
      <c r="Y640" s="968"/>
      <c r="Z640" s="968"/>
      <c r="AA640" s="968"/>
      <c r="AB640" s="968"/>
      <c r="AC640" s="968"/>
      <c r="AD640" s="965"/>
    </row>
    <row r="641" spans="18:30" x14ac:dyDescent="0.25">
      <c r="R641" s="968"/>
      <c r="S641" s="968"/>
      <c r="T641" s="968"/>
      <c r="U641" s="968"/>
      <c r="V641" s="968"/>
      <c r="W641" s="968"/>
      <c r="X641" s="968"/>
      <c r="Y641" s="968"/>
      <c r="Z641" s="968"/>
      <c r="AA641" s="968"/>
      <c r="AB641" s="968"/>
      <c r="AC641" s="968"/>
      <c r="AD641" s="965"/>
    </row>
    <row r="642" spans="18:30" x14ac:dyDescent="0.25">
      <c r="R642" s="968"/>
      <c r="S642" s="968"/>
      <c r="T642" s="968"/>
      <c r="U642" s="968"/>
      <c r="V642" s="968"/>
      <c r="W642" s="968"/>
      <c r="X642" s="968"/>
      <c r="Y642" s="968"/>
      <c r="Z642" s="968"/>
      <c r="AA642" s="968"/>
      <c r="AB642" s="968"/>
      <c r="AC642" s="968"/>
      <c r="AD642" s="965"/>
    </row>
    <row r="643" spans="18:30" x14ac:dyDescent="0.25">
      <c r="R643" s="968"/>
      <c r="S643" s="968"/>
      <c r="T643" s="968"/>
      <c r="U643" s="968"/>
      <c r="V643" s="968"/>
      <c r="W643" s="968"/>
      <c r="X643" s="968"/>
      <c r="Y643" s="968"/>
      <c r="Z643" s="968"/>
      <c r="AA643" s="968"/>
      <c r="AB643" s="968"/>
      <c r="AC643" s="968"/>
      <c r="AD643" s="965"/>
    </row>
    <row r="644" spans="18:30" x14ac:dyDescent="0.25">
      <c r="R644" s="968"/>
      <c r="S644" s="968"/>
      <c r="T644" s="968"/>
      <c r="U644" s="968"/>
      <c r="V644" s="968"/>
      <c r="W644" s="968"/>
      <c r="X644" s="968"/>
      <c r="Y644" s="968"/>
      <c r="Z644" s="968"/>
      <c r="AA644" s="968"/>
      <c r="AB644" s="968"/>
      <c r="AC644" s="968"/>
      <c r="AD644" s="965"/>
    </row>
    <row r="645" spans="18:30" x14ac:dyDescent="0.25">
      <c r="R645" s="968"/>
      <c r="S645" s="968"/>
      <c r="T645" s="968"/>
      <c r="U645" s="968"/>
      <c r="V645" s="968"/>
      <c r="W645" s="968"/>
      <c r="X645" s="968"/>
      <c r="Y645" s="968"/>
      <c r="Z645" s="968"/>
      <c r="AA645" s="968"/>
      <c r="AB645" s="968"/>
      <c r="AC645" s="968"/>
      <c r="AD645" s="965"/>
    </row>
    <row r="646" spans="18:30" x14ac:dyDescent="0.25">
      <c r="R646" s="968"/>
      <c r="S646" s="968"/>
      <c r="T646" s="968"/>
      <c r="U646" s="968"/>
      <c r="V646" s="968"/>
      <c r="W646" s="968"/>
      <c r="X646" s="968"/>
      <c r="Y646" s="968"/>
      <c r="Z646" s="968"/>
      <c r="AA646" s="968"/>
      <c r="AB646" s="968"/>
      <c r="AC646" s="968"/>
      <c r="AD646" s="965"/>
    </row>
    <row r="647" spans="18:30" x14ac:dyDescent="0.25">
      <c r="R647" s="968"/>
      <c r="S647" s="968"/>
      <c r="T647" s="968"/>
      <c r="U647" s="968"/>
      <c r="V647" s="968"/>
      <c r="W647" s="968"/>
      <c r="X647" s="968"/>
      <c r="Y647" s="968"/>
      <c r="Z647" s="968"/>
      <c r="AA647" s="968"/>
      <c r="AB647" s="968"/>
      <c r="AC647" s="968"/>
      <c r="AD647" s="965"/>
    </row>
    <row r="648" spans="18:30" x14ac:dyDescent="0.25">
      <c r="R648" s="968"/>
      <c r="S648" s="968"/>
      <c r="T648" s="968"/>
      <c r="U648" s="968"/>
      <c r="V648" s="968"/>
      <c r="W648" s="968"/>
      <c r="X648" s="968"/>
      <c r="Y648" s="968"/>
      <c r="Z648" s="968"/>
      <c r="AA648" s="968"/>
      <c r="AB648" s="968"/>
      <c r="AC648" s="968"/>
      <c r="AD648" s="965"/>
    </row>
    <row r="649" spans="18:30" x14ac:dyDescent="0.25">
      <c r="R649" s="968"/>
      <c r="S649" s="968"/>
      <c r="T649" s="968"/>
      <c r="U649" s="968"/>
      <c r="V649" s="968"/>
      <c r="W649" s="968"/>
      <c r="X649" s="968"/>
      <c r="Y649" s="968"/>
      <c r="Z649" s="968"/>
      <c r="AA649" s="968"/>
      <c r="AB649" s="968"/>
      <c r="AC649" s="968"/>
      <c r="AD649" s="965"/>
    </row>
    <row r="650" spans="18:30" x14ac:dyDescent="0.25">
      <c r="R650" s="968"/>
      <c r="S650" s="968"/>
      <c r="T650" s="968"/>
      <c r="U650" s="968"/>
      <c r="V650" s="968"/>
      <c r="W650" s="968"/>
      <c r="X650" s="968"/>
      <c r="Y650" s="968"/>
      <c r="Z650" s="968"/>
      <c r="AA650" s="968"/>
      <c r="AB650" s="968"/>
      <c r="AC650" s="968"/>
      <c r="AD650" s="965"/>
    </row>
    <row r="651" spans="18:30" x14ac:dyDescent="0.25">
      <c r="R651" s="968"/>
      <c r="S651" s="968"/>
      <c r="T651" s="968"/>
      <c r="U651" s="968"/>
      <c r="V651" s="968"/>
      <c r="W651" s="968"/>
      <c r="X651" s="968"/>
      <c r="Y651" s="968"/>
      <c r="Z651" s="968"/>
      <c r="AA651" s="968"/>
      <c r="AB651" s="968"/>
      <c r="AC651" s="968"/>
      <c r="AD651" s="965"/>
    </row>
    <row r="652" spans="18:30" x14ac:dyDescent="0.25">
      <c r="R652" s="968"/>
      <c r="S652" s="968"/>
      <c r="T652" s="968"/>
      <c r="U652" s="968"/>
      <c r="V652" s="968"/>
      <c r="W652" s="968"/>
      <c r="X652" s="968"/>
      <c r="Y652" s="968"/>
      <c r="Z652" s="968"/>
      <c r="AA652" s="968"/>
      <c r="AB652" s="968"/>
      <c r="AC652" s="968"/>
      <c r="AD652" s="965"/>
    </row>
    <row r="653" spans="18:30" x14ac:dyDescent="0.25">
      <c r="R653" s="968"/>
      <c r="S653" s="968"/>
      <c r="T653" s="968"/>
      <c r="U653" s="968"/>
      <c r="V653" s="968"/>
      <c r="W653" s="968"/>
      <c r="X653" s="968"/>
      <c r="Y653" s="968"/>
      <c r="Z653" s="968"/>
      <c r="AA653" s="968"/>
      <c r="AB653" s="968"/>
      <c r="AC653" s="968"/>
      <c r="AD653" s="965"/>
    </row>
    <row r="654" spans="18:30" x14ac:dyDescent="0.25">
      <c r="R654" s="968"/>
      <c r="S654" s="968"/>
      <c r="T654" s="968"/>
      <c r="U654" s="968"/>
      <c r="V654" s="968"/>
      <c r="W654" s="968"/>
      <c r="X654" s="968"/>
      <c r="Y654" s="968"/>
      <c r="Z654" s="968"/>
      <c r="AA654" s="968"/>
      <c r="AB654" s="968"/>
      <c r="AC654" s="968"/>
      <c r="AD654" s="965"/>
    </row>
    <row r="655" spans="18:30" x14ac:dyDescent="0.25">
      <c r="R655" s="968"/>
      <c r="S655" s="968"/>
      <c r="T655" s="968"/>
      <c r="U655" s="968"/>
      <c r="V655" s="968"/>
      <c r="W655" s="968"/>
      <c r="X655" s="968"/>
      <c r="Y655" s="968"/>
      <c r="Z655" s="968"/>
      <c r="AA655" s="968"/>
      <c r="AB655" s="968"/>
      <c r="AC655" s="968"/>
      <c r="AD655" s="965"/>
    </row>
    <row r="656" spans="18:30" x14ac:dyDescent="0.25">
      <c r="R656" s="968"/>
      <c r="S656" s="968"/>
      <c r="T656" s="968"/>
      <c r="U656" s="968"/>
      <c r="V656" s="968"/>
      <c r="W656" s="968"/>
      <c r="X656" s="968"/>
      <c r="Y656" s="968"/>
      <c r="Z656" s="968"/>
      <c r="AA656" s="968"/>
      <c r="AB656" s="968"/>
      <c r="AC656" s="968"/>
      <c r="AD656" s="965"/>
    </row>
    <row r="657" spans="18:30" x14ac:dyDescent="0.25">
      <c r="R657" s="968"/>
      <c r="S657" s="968"/>
      <c r="T657" s="968"/>
      <c r="U657" s="968"/>
      <c r="V657" s="968"/>
      <c r="W657" s="968"/>
      <c r="X657" s="968"/>
      <c r="Y657" s="968"/>
      <c r="Z657" s="968"/>
      <c r="AA657" s="968"/>
      <c r="AB657" s="968"/>
      <c r="AC657" s="968"/>
      <c r="AD657" s="965"/>
    </row>
    <row r="658" spans="18:30" x14ac:dyDescent="0.25">
      <c r="R658" s="968"/>
      <c r="S658" s="968"/>
      <c r="T658" s="968"/>
      <c r="U658" s="968"/>
      <c r="V658" s="968"/>
      <c r="W658" s="968"/>
      <c r="X658" s="968"/>
      <c r="Y658" s="968"/>
      <c r="Z658" s="968"/>
      <c r="AA658" s="968"/>
      <c r="AB658" s="968"/>
      <c r="AC658" s="968"/>
      <c r="AD658" s="965"/>
    </row>
    <row r="659" spans="18:30" x14ac:dyDescent="0.25">
      <c r="R659" s="968"/>
      <c r="S659" s="968"/>
      <c r="T659" s="968"/>
      <c r="U659" s="968"/>
      <c r="V659" s="968"/>
      <c r="W659" s="968"/>
      <c r="X659" s="968"/>
      <c r="Y659" s="968"/>
      <c r="Z659" s="968"/>
      <c r="AA659" s="968"/>
      <c r="AB659" s="968"/>
      <c r="AC659" s="968"/>
      <c r="AD659" s="965"/>
    </row>
    <row r="660" spans="18:30" x14ac:dyDescent="0.25">
      <c r="R660" s="968"/>
      <c r="S660" s="968"/>
      <c r="T660" s="968"/>
      <c r="U660" s="968"/>
      <c r="V660" s="968"/>
      <c r="W660" s="968"/>
      <c r="X660" s="968"/>
      <c r="Y660" s="968"/>
      <c r="Z660" s="968"/>
      <c r="AA660" s="968"/>
      <c r="AB660" s="968"/>
      <c r="AC660" s="968"/>
      <c r="AD660" s="965"/>
    </row>
    <row r="661" spans="18:30" x14ac:dyDescent="0.25">
      <c r="R661" s="968"/>
      <c r="S661" s="968"/>
      <c r="T661" s="968"/>
      <c r="U661" s="968"/>
      <c r="V661" s="968"/>
      <c r="W661" s="968"/>
      <c r="X661" s="968"/>
      <c r="Y661" s="968"/>
      <c r="Z661" s="968"/>
      <c r="AA661" s="968"/>
      <c r="AB661" s="968"/>
      <c r="AC661" s="968"/>
      <c r="AD661" s="965"/>
    </row>
    <row r="662" spans="18:30" x14ac:dyDescent="0.25">
      <c r="R662" s="968"/>
      <c r="S662" s="968"/>
      <c r="T662" s="968"/>
      <c r="U662" s="968"/>
      <c r="V662" s="968"/>
      <c r="W662" s="968"/>
      <c r="X662" s="968"/>
      <c r="Y662" s="968"/>
      <c r="Z662" s="968"/>
      <c r="AA662" s="968"/>
      <c r="AB662" s="968"/>
      <c r="AC662" s="968"/>
      <c r="AD662" s="965"/>
    </row>
    <row r="663" spans="18:30" x14ac:dyDescent="0.25">
      <c r="R663" s="968"/>
      <c r="S663" s="968"/>
      <c r="T663" s="968"/>
      <c r="U663" s="968"/>
      <c r="V663" s="968"/>
      <c r="W663" s="968"/>
      <c r="X663" s="968"/>
      <c r="Y663" s="968"/>
      <c r="Z663" s="968"/>
      <c r="AA663" s="968"/>
      <c r="AB663" s="968"/>
      <c r="AC663" s="968"/>
      <c r="AD663" s="965"/>
    </row>
    <row r="664" spans="18:30" x14ac:dyDescent="0.25">
      <c r="R664" s="968"/>
      <c r="S664" s="968"/>
      <c r="T664" s="968"/>
      <c r="U664" s="968"/>
      <c r="V664" s="968"/>
      <c r="W664" s="968"/>
      <c r="X664" s="968"/>
      <c r="Y664" s="968"/>
      <c r="Z664" s="968"/>
      <c r="AA664" s="968"/>
      <c r="AB664" s="968"/>
      <c r="AC664" s="968"/>
      <c r="AD664" s="965"/>
    </row>
    <row r="665" spans="18:30" x14ac:dyDescent="0.25">
      <c r="R665" s="968"/>
      <c r="S665" s="968"/>
      <c r="T665" s="968"/>
      <c r="U665" s="968"/>
      <c r="V665" s="968"/>
      <c r="W665" s="968"/>
      <c r="X665" s="968"/>
      <c r="Y665" s="968"/>
      <c r="Z665" s="968"/>
      <c r="AA665" s="968"/>
      <c r="AB665" s="968"/>
      <c r="AC665" s="968"/>
      <c r="AD665" s="965"/>
    </row>
    <row r="666" spans="18:30" x14ac:dyDescent="0.25">
      <c r="R666" s="968"/>
      <c r="S666" s="968"/>
      <c r="T666" s="968"/>
      <c r="U666" s="968"/>
      <c r="V666" s="968"/>
      <c r="W666" s="968"/>
      <c r="X666" s="968"/>
      <c r="Y666" s="968"/>
      <c r="Z666" s="968"/>
      <c r="AA666" s="968"/>
      <c r="AB666" s="968"/>
      <c r="AC666" s="968"/>
      <c r="AD666" s="965"/>
    </row>
    <row r="667" spans="18:30" x14ac:dyDescent="0.25">
      <c r="R667" s="968"/>
      <c r="S667" s="968"/>
      <c r="T667" s="968"/>
      <c r="U667" s="968"/>
      <c r="V667" s="968"/>
      <c r="W667" s="968"/>
      <c r="X667" s="968"/>
      <c r="Y667" s="968"/>
      <c r="Z667" s="968"/>
      <c r="AA667" s="968"/>
      <c r="AB667" s="968"/>
      <c r="AC667" s="968"/>
      <c r="AD667" s="965"/>
    </row>
    <row r="668" spans="18:30" x14ac:dyDescent="0.25">
      <c r="R668" s="968"/>
      <c r="S668" s="968"/>
      <c r="T668" s="968"/>
      <c r="U668" s="968"/>
      <c r="V668" s="968"/>
      <c r="W668" s="968"/>
      <c r="X668" s="968"/>
      <c r="Y668" s="968"/>
      <c r="Z668" s="968"/>
      <c r="AA668" s="968"/>
      <c r="AB668" s="968"/>
      <c r="AC668" s="968"/>
      <c r="AD668" s="965"/>
    </row>
    <row r="669" spans="18:30" x14ac:dyDescent="0.25">
      <c r="R669" s="968"/>
      <c r="S669" s="968"/>
      <c r="T669" s="968"/>
      <c r="U669" s="968"/>
      <c r="V669" s="968"/>
      <c r="W669" s="968"/>
      <c r="X669" s="968"/>
      <c r="Y669" s="968"/>
      <c r="Z669" s="968"/>
      <c r="AA669" s="968"/>
      <c r="AB669" s="968"/>
      <c r="AC669" s="968"/>
      <c r="AD669" s="965"/>
    </row>
    <row r="670" spans="18:30" x14ac:dyDescent="0.25">
      <c r="R670" s="968"/>
      <c r="S670" s="968"/>
      <c r="T670" s="968"/>
      <c r="U670" s="968"/>
      <c r="V670" s="968"/>
      <c r="W670" s="968"/>
      <c r="X670" s="968"/>
      <c r="Y670" s="968"/>
      <c r="Z670" s="968"/>
      <c r="AA670" s="968"/>
      <c r="AB670" s="968"/>
      <c r="AC670" s="968"/>
      <c r="AD670" s="965"/>
    </row>
    <row r="671" spans="18:30" x14ac:dyDescent="0.25">
      <c r="R671" s="968"/>
      <c r="S671" s="968"/>
      <c r="T671" s="968"/>
      <c r="U671" s="968"/>
      <c r="V671" s="968"/>
      <c r="W671" s="968"/>
      <c r="X671" s="968"/>
      <c r="Y671" s="968"/>
      <c r="Z671" s="968"/>
      <c r="AA671" s="968"/>
      <c r="AB671" s="968"/>
      <c r="AC671" s="968"/>
      <c r="AD671" s="965"/>
    </row>
    <row r="672" spans="18:30" x14ac:dyDescent="0.25">
      <c r="R672" s="968"/>
      <c r="S672" s="968"/>
      <c r="T672" s="968"/>
      <c r="U672" s="968"/>
      <c r="V672" s="968"/>
      <c r="W672" s="968"/>
      <c r="X672" s="968"/>
      <c r="Y672" s="968"/>
      <c r="Z672" s="968"/>
      <c r="AA672" s="968"/>
      <c r="AB672" s="968"/>
      <c r="AC672" s="968"/>
      <c r="AD672" s="965"/>
    </row>
    <row r="673" spans="18:30" x14ac:dyDescent="0.25">
      <c r="R673" s="968"/>
      <c r="S673" s="968"/>
      <c r="T673" s="968"/>
      <c r="U673" s="968"/>
      <c r="V673" s="968"/>
      <c r="W673" s="968"/>
      <c r="X673" s="968"/>
      <c r="Y673" s="968"/>
      <c r="Z673" s="968"/>
      <c r="AA673" s="968"/>
      <c r="AB673" s="968"/>
      <c r="AC673" s="968"/>
      <c r="AD673" s="965"/>
    </row>
    <row r="674" spans="18:30" x14ac:dyDescent="0.25">
      <c r="R674" s="968"/>
      <c r="S674" s="968"/>
      <c r="T674" s="968"/>
      <c r="U674" s="968"/>
      <c r="V674" s="968"/>
      <c r="W674" s="968"/>
      <c r="X674" s="968"/>
      <c r="Y674" s="968"/>
      <c r="Z674" s="968"/>
      <c r="AA674" s="968"/>
      <c r="AB674" s="968"/>
      <c r="AC674" s="968"/>
      <c r="AD674" s="965"/>
    </row>
    <row r="675" spans="18:30" x14ac:dyDescent="0.25">
      <c r="R675" s="968"/>
      <c r="S675" s="968"/>
      <c r="T675" s="968"/>
      <c r="U675" s="968"/>
      <c r="V675" s="968"/>
      <c r="W675" s="968"/>
      <c r="X675" s="968"/>
      <c r="Y675" s="968"/>
      <c r="Z675" s="968"/>
      <c r="AA675" s="968"/>
      <c r="AB675" s="968"/>
      <c r="AC675" s="968"/>
      <c r="AD675" s="965"/>
    </row>
    <row r="676" spans="18:30" x14ac:dyDescent="0.25">
      <c r="R676" s="968"/>
      <c r="S676" s="968"/>
      <c r="T676" s="968"/>
      <c r="U676" s="968"/>
      <c r="V676" s="968"/>
      <c r="W676" s="968"/>
      <c r="X676" s="968"/>
      <c r="Y676" s="968"/>
      <c r="Z676" s="968"/>
      <c r="AA676" s="968"/>
      <c r="AB676" s="968"/>
      <c r="AC676" s="968"/>
      <c r="AD676" s="965"/>
    </row>
    <row r="677" spans="18:30" x14ac:dyDescent="0.25">
      <c r="R677" s="968"/>
      <c r="S677" s="968"/>
      <c r="T677" s="968"/>
      <c r="U677" s="968"/>
      <c r="V677" s="968"/>
      <c r="W677" s="968"/>
      <c r="X677" s="968"/>
      <c r="Y677" s="968"/>
      <c r="Z677" s="968"/>
      <c r="AA677" s="968"/>
      <c r="AB677" s="968"/>
      <c r="AC677" s="968"/>
      <c r="AD677" s="965"/>
    </row>
    <row r="678" spans="18:30" x14ac:dyDescent="0.25">
      <c r="R678" s="968"/>
      <c r="S678" s="968"/>
      <c r="T678" s="968"/>
      <c r="U678" s="968"/>
      <c r="V678" s="968"/>
      <c r="W678" s="968"/>
      <c r="X678" s="968"/>
      <c r="Y678" s="968"/>
      <c r="Z678" s="968"/>
      <c r="AA678" s="968"/>
      <c r="AB678" s="968"/>
      <c r="AC678" s="968"/>
      <c r="AD678" s="965"/>
    </row>
    <row r="679" spans="18:30" x14ac:dyDescent="0.25">
      <c r="R679" s="968"/>
      <c r="S679" s="968"/>
      <c r="T679" s="968"/>
      <c r="U679" s="968"/>
      <c r="V679" s="968"/>
      <c r="W679" s="968"/>
      <c r="X679" s="968"/>
      <c r="Y679" s="968"/>
      <c r="Z679" s="968"/>
      <c r="AA679" s="968"/>
      <c r="AB679" s="968"/>
      <c r="AC679" s="968"/>
      <c r="AD679" s="965"/>
    </row>
    <row r="680" spans="18:30" x14ac:dyDescent="0.25">
      <c r="R680" s="968"/>
      <c r="S680" s="968"/>
      <c r="T680" s="968"/>
      <c r="U680" s="968"/>
      <c r="V680" s="968"/>
      <c r="W680" s="968"/>
      <c r="X680" s="968"/>
      <c r="Y680" s="968"/>
      <c r="Z680" s="968"/>
      <c r="AA680" s="968"/>
      <c r="AB680" s="968"/>
      <c r="AC680" s="968"/>
      <c r="AD680" s="965"/>
    </row>
    <row r="681" spans="18:30" x14ac:dyDescent="0.25">
      <c r="R681" s="968"/>
      <c r="S681" s="968"/>
      <c r="T681" s="968"/>
      <c r="U681" s="968"/>
      <c r="V681" s="968"/>
      <c r="W681" s="968"/>
      <c r="X681" s="968"/>
      <c r="Y681" s="968"/>
      <c r="Z681" s="968"/>
      <c r="AA681" s="968"/>
      <c r="AB681" s="968"/>
      <c r="AC681" s="968"/>
      <c r="AD681" s="965"/>
    </row>
    <row r="682" spans="18:30" x14ac:dyDescent="0.25">
      <c r="R682" s="968"/>
      <c r="S682" s="968"/>
      <c r="T682" s="968"/>
      <c r="U682" s="968"/>
      <c r="V682" s="968"/>
      <c r="W682" s="968"/>
      <c r="X682" s="968"/>
      <c r="Y682" s="968"/>
      <c r="Z682" s="968"/>
      <c r="AA682" s="968"/>
      <c r="AB682" s="968"/>
      <c r="AC682" s="968"/>
      <c r="AD682" s="965"/>
    </row>
    <row r="683" spans="18:30" x14ac:dyDescent="0.25">
      <c r="R683" s="968"/>
      <c r="S683" s="968"/>
      <c r="T683" s="968"/>
      <c r="U683" s="968"/>
      <c r="V683" s="968"/>
      <c r="W683" s="968"/>
      <c r="X683" s="968"/>
      <c r="Y683" s="968"/>
      <c r="Z683" s="968"/>
      <c r="AA683" s="968"/>
      <c r="AB683" s="968"/>
      <c r="AC683" s="968"/>
      <c r="AD683" s="965"/>
    </row>
    <row r="684" spans="18:30" x14ac:dyDescent="0.25">
      <c r="R684" s="968"/>
      <c r="S684" s="968"/>
      <c r="T684" s="968"/>
      <c r="U684" s="968"/>
      <c r="V684" s="968"/>
      <c r="W684" s="968"/>
      <c r="X684" s="968"/>
      <c r="Y684" s="968"/>
      <c r="Z684" s="968"/>
      <c r="AA684" s="968"/>
      <c r="AB684" s="968"/>
      <c r="AC684" s="968"/>
      <c r="AD684" s="965"/>
    </row>
    <row r="685" spans="18:30" x14ac:dyDescent="0.25">
      <c r="R685" s="968"/>
      <c r="S685" s="968"/>
      <c r="T685" s="968"/>
      <c r="U685" s="968"/>
      <c r="V685" s="968"/>
      <c r="W685" s="968"/>
      <c r="X685" s="968"/>
      <c r="Y685" s="968"/>
      <c r="Z685" s="968"/>
      <c r="AA685" s="968"/>
      <c r="AB685" s="968"/>
      <c r="AC685" s="968"/>
      <c r="AD685" s="965"/>
    </row>
    <row r="686" spans="18:30" x14ac:dyDescent="0.25">
      <c r="R686" s="968"/>
      <c r="S686" s="968"/>
      <c r="T686" s="968"/>
      <c r="U686" s="968"/>
      <c r="V686" s="968"/>
      <c r="W686" s="968"/>
      <c r="X686" s="968"/>
      <c r="Y686" s="968"/>
      <c r="Z686" s="968"/>
      <c r="AA686" s="968"/>
      <c r="AB686" s="968"/>
      <c r="AC686" s="968"/>
      <c r="AD686" s="965"/>
    </row>
    <row r="687" spans="18:30" x14ac:dyDescent="0.25">
      <c r="R687" s="968"/>
      <c r="S687" s="968"/>
      <c r="T687" s="968"/>
      <c r="U687" s="968"/>
      <c r="V687" s="968"/>
      <c r="W687" s="968"/>
      <c r="X687" s="968"/>
      <c r="Y687" s="968"/>
      <c r="Z687" s="968"/>
      <c r="AA687" s="968"/>
      <c r="AB687" s="968"/>
      <c r="AC687" s="968"/>
      <c r="AD687" s="965"/>
    </row>
    <row r="688" spans="18:30" x14ac:dyDescent="0.25">
      <c r="R688" s="968"/>
      <c r="S688" s="968"/>
      <c r="T688" s="968"/>
      <c r="U688" s="968"/>
      <c r="V688" s="968"/>
      <c r="W688" s="968"/>
      <c r="X688" s="968"/>
      <c r="Y688" s="968"/>
      <c r="Z688" s="968"/>
      <c r="AA688" s="968"/>
      <c r="AB688" s="968"/>
      <c r="AC688" s="968"/>
      <c r="AD688" s="965"/>
    </row>
    <row r="689" spans="18:30" x14ac:dyDescent="0.25">
      <c r="R689" s="968"/>
      <c r="S689" s="968"/>
      <c r="T689" s="968"/>
      <c r="U689" s="968"/>
      <c r="V689" s="968"/>
      <c r="W689" s="968"/>
      <c r="X689" s="968"/>
      <c r="Y689" s="968"/>
      <c r="Z689" s="968"/>
      <c r="AA689" s="968"/>
      <c r="AB689" s="968"/>
      <c r="AC689" s="968"/>
      <c r="AD689" s="965"/>
    </row>
    <row r="690" spans="18:30" x14ac:dyDescent="0.25">
      <c r="R690" s="968"/>
      <c r="S690" s="968"/>
      <c r="T690" s="968"/>
      <c r="U690" s="968"/>
      <c r="V690" s="968"/>
      <c r="W690" s="968"/>
      <c r="X690" s="968"/>
      <c r="Y690" s="968"/>
      <c r="Z690" s="968"/>
      <c r="AA690" s="968"/>
      <c r="AB690" s="968"/>
      <c r="AC690" s="968"/>
      <c r="AD690" s="965"/>
    </row>
    <row r="691" spans="18:30" x14ac:dyDescent="0.25">
      <c r="R691" s="968"/>
      <c r="S691" s="968"/>
      <c r="T691" s="968"/>
      <c r="U691" s="968"/>
      <c r="V691" s="968"/>
      <c r="W691" s="968"/>
      <c r="X691" s="968"/>
      <c r="Y691" s="968"/>
      <c r="Z691" s="968"/>
      <c r="AA691" s="968"/>
      <c r="AB691" s="968"/>
      <c r="AC691" s="968"/>
      <c r="AD691" s="965"/>
    </row>
    <row r="692" spans="18:30" x14ac:dyDescent="0.25">
      <c r="R692" s="968"/>
      <c r="S692" s="968"/>
      <c r="T692" s="968"/>
      <c r="U692" s="968"/>
      <c r="V692" s="968"/>
      <c r="W692" s="968"/>
      <c r="X692" s="968"/>
      <c r="Y692" s="968"/>
      <c r="Z692" s="968"/>
      <c r="AA692" s="968"/>
      <c r="AB692" s="968"/>
      <c r="AC692" s="968"/>
      <c r="AD692" s="965"/>
    </row>
    <row r="693" spans="18:30" x14ac:dyDescent="0.25">
      <c r="R693" s="968"/>
      <c r="S693" s="968"/>
      <c r="T693" s="968"/>
      <c r="U693" s="968"/>
      <c r="V693" s="968"/>
      <c r="W693" s="968"/>
      <c r="X693" s="968"/>
      <c r="Y693" s="968"/>
      <c r="Z693" s="968"/>
      <c r="AA693" s="968"/>
      <c r="AB693" s="968"/>
      <c r="AC693" s="968"/>
      <c r="AD693" s="965"/>
    </row>
    <row r="694" spans="18:30" x14ac:dyDescent="0.25">
      <c r="R694" s="968"/>
      <c r="S694" s="968"/>
      <c r="T694" s="968"/>
      <c r="U694" s="968"/>
      <c r="V694" s="968"/>
      <c r="W694" s="968"/>
      <c r="X694" s="968"/>
      <c r="Y694" s="968"/>
      <c r="Z694" s="968"/>
      <c r="AA694" s="968"/>
      <c r="AB694" s="968"/>
      <c r="AC694" s="968"/>
      <c r="AD694" s="965"/>
    </row>
    <row r="695" spans="18:30" x14ac:dyDescent="0.25">
      <c r="R695" s="968"/>
      <c r="S695" s="968"/>
      <c r="T695" s="968"/>
      <c r="U695" s="968"/>
      <c r="V695" s="968"/>
      <c r="W695" s="968"/>
      <c r="X695" s="968"/>
      <c r="Y695" s="968"/>
      <c r="Z695" s="968"/>
      <c r="AA695" s="968"/>
      <c r="AB695" s="968"/>
      <c r="AC695" s="968"/>
      <c r="AD695" s="965"/>
    </row>
    <row r="696" spans="18:30" x14ac:dyDescent="0.25">
      <c r="R696" s="968"/>
      <c r="S696" s="968"/>
      <c r="T696" s="968"/>
      <c r="U696" s="968"/>
      <c r="V696" s="968"/>
      <c r="W696" s="968"/>
      <c r="X696" s="968"/>
      <c r="Y696" s="968"/>
      <c r="Z696" s="968"/>
      <c r="AA696" s="968"/>
      <c r="AB696" s="968"/>
      <c r="AC696" s="968"/>
      <c r="AD696" s="965"/>
    </row>
    <row r="697" spans="18:30" x14ac:dyDescent="0.25">
      <c r="R697" s="968"/>
      <c r="S697" s="968"/>
      <c r="T697" s="968"/>
      <c r="U697" s="968"/>
      <c r="V697" s="968"/>
      <c r="W697" s="968"/>
      <c r="X697" s="968"/>
      <c r="Y697" s="968"/>
      <c r="Z697" s="968"/>
      <c r="AA697" s="968"/>
      <c r="AB697" s="968"/>
      <c r="AC697" s="968"/>
      <c r="AD697" s="965"/>
    </row>
    <row r="698" spans="18:30" x14ac:dyDescent="0.25">
      <c r="R698" s="968"/>
      <c r="S698" s="968"/>
      <c r="T698" s="968"/>
      <c r="U698" s="968"/>
      <c r="V698" s="968"/>
      <c r="W698" s="968"/>
      <c r="X698" s="968"/>
      <c r="Y698" s="968"/>
      <c r="Z698" s="968"/>
      <c r="AA698" s="968"/>
      <c r="AB698" s="968"/>
      <c r="AC698" s="968"/>
      <c r="AD698" s="965"/>
    </row>
    <row r="699" spans="18:30" x14ac:dyDescent="0.25">
      <c r="R699" s="968"/>
      <c r="S699" s="968"/>
      <c r="T699" s="968"/>
      <c r="U699" s="968"/>
      <c r="V699" s="968"/>
      <c r="W699" s="968"/>
      <c r="X699" s="968"/>
      <c r="Y699" s="968"/>
      <c r="Z699" s="968"/>
      <c r="AA699" s="968"/>
      <c r="AB699" s="968"/>
      <c r="AC699" s="968"/>
      <c r="AD699" s="965"/>
    </row>
    <row r="700" spans="18:30" x14ac:dyDescent="0.25">
      <c r="R700" s="968"/>
      <c r="S700" s="968"/>
      <c r="T700" s="968"/>
      <c r="U700" s="968"/>
      <c r="V700" s="968"/>
      <c r="W700" s="968"/>
      <c r="X700" s="968"/>
      <c r="Y700" s="968"/>
      <c r="Z700" s="968"/>
      <c r="AA700" s="968"/>
      <c r="AB700" s="968"/>
      <c r="AC700" s="968"/>
      <c r="AD700" s="965"/>
    </row>
    <row r="701" spans="18:30" x14ac:dyDescent="0.25">
      <c r="R701" s="968"/>
      <c r="S701" s="968"/>
      <c r="T701" s="968"/>
      <c r="U701" s="968"/>
      <c r="V701" s="968"/>
      <c r="W701" s="968"/>
      <c r="X701" s="968"/>
      <c r="Y701" s="968"/>
      <c r="Z701" s="968"/>
      <c r="AA701" s="968"/>
      <c r="AB701" s="968"/>
      <c r="AC701" s="968"/>
      <c r="AD701" s="965"/>
    </row>
    <row r="702" spans="18:30" x14ac:dyDescent="0.25">
      <c r="R702" s="968"/>
      <c r="S702" s="968"/>
      <c r="T702" s="968"/>
      <c r="U702" s="968"/>
      <c r="V702" s="968"/>
      <c r="W702" s="968"/>
      <c r="X702" s="968"/>
      <c r="Y702" s="968"/>
      <c r="Z702" s="968"/>
      <c r="AA702" s="968"/>
      <c r="AB702" s="968"/>
      <c r="AC702" s="968"/>
      <c r="AD702" s="965"/>
    </row>
    <row r="703" spans="18:30" x14ac:dyDescent="0.25">
      <c r="R703" s="968"/>
      <c r="S703" s="968"/>
      <c r="T703" s="968"/>
      <c r="U703" s="968"/>
      <c r="V703" s="968"/>
      <c r="W703" s="968"/>
      <c r="X703" s="968"/>
      <c r="Y703" s="968"/>
      <c r="Z703" s="968"/>
      <c r="AA703" s="968"/>
      <c r="AB703" s="968"/>
      <c r="AC703" s="968"/>
      <c r="AD703" s="965"/>
    </row>
    <row r="704" spans="18:30" x14ac:dyDescent="0.25">
      <c r="R704" s="968"/>
      <c r="S704" s="968"/>
      <c r="T704" s="968"/>
      <c r="U704" s="968"/>
      <c r="V704" s="968"/>
      <c r="W704" s="968"/>
      <c r="X704" s="968"/>
      <c r="Y704" s="968"/>
      <c r="Z704" s="968"/>
      <c r="AA704" s="968"/>
      <c r="AB704" s="968"/>
      <c r="AC704" s="968"/>
      <c r="AD704" s="965"/>
    </row>
    <row r="705" spans="18:30" x14ac:dyDescent="0.25">
      <c r="R705" s="968"/>
      <c r="S705" s="968"/>
      <c r="T705" s="968"/>
      <c r="U705" s="968"/>
      <c r="V705" s="968"/>
      <c r="W705" s="968"/>
      <c r="X705" s="968"/>
      <c r="Y705" s="968"/>
      <c r="Z705" s="968"/>
      <c r="AA705" s="968"/>
      <c r="AB705" s="968"/>
      <c r="AC705" s="968"/>
      <c r="AD705" s="965"/>
    </row>
    <row r="706" spans="18:30" x14ac:dyDescent="0.25">
      <c r="R706" s="968"/>
      <c r="S706" s="968"/>
      <c r="T706" s="968"/>
      <c r="U706" s="968"/>
      <c r="V706" s="968"/>
      <c r="W706" s="968"/>
      <c r="X706" s="968"/>
      <c r="Y706" s="968"/>
      <c r="Z706" s="968"/>
      <c r="AA706" s="968"/>
      <c r="AB706" s="968"/>
      <c r="AC706" s="968"/>
      <c r="AD706" s="965"/>
    </row>
    <row r="707" spans="18:30" x14ac:dyDescent="0.25">
      <c r="R707" s="968"/>
      <c r="S707" s="968"/>
      <c r="T707" s="968"/>
      <c r="U707" s="968"/>
      <c r="V707" s="968"/>
      <c r="W707" s="968"/>
      <c r="X707" s="968"/>
      <c r="Y707" s="968"/>
      <c r="Z707" s="968"/>
      <c r="AA707" s="968"/>
      <c r="AB707" s="968"/>
      <c r="AC707" s="968"/>
      <c r="AD707" s="965"/>
    </row>
    <row r="708" spans="18:30" x14ac:dyDescent="0.25">
      <c r="R708" s="968"/>
      <c r="S708" s="968"/>
      <c r="T708" s="968"/>
      <c r="U708" s="968"/>
      <c r="V708" s="968"/>
      <c r="W708" s="968"/>
      <c r="X708" s="968"/>
      <c r="Y708" s="968"/>
      <c r="Z708" s="968"/>
      <c r="AA708" s="968"/>
      <c r="AB708" s="968"/>
      <c r="AC708" s="968"/>
      <c r="AD708" s="965"/>
    </row>
    <row r="709" spans="18:30" x14ac:dyDescent="0.25">
      <c r="R709" s="968"/>
      <c r="S709" s="968"/>
      <c r="T709" s="968"/>
      <c r="U709" s="968"/>
      <c r="V709" s="968"/>
      <c r="W709" s="968"/>
      <c r="X709" s="968"/>
      <c r="Y709" s="968"/>
      <c r="Z709" s="968"/>
      <c r="AA709" s="968"/>
      <c r="AB709" s="968"/>
      <c r="AC709" s="968"/>
      <c r="AD709" s="965"/>
    </row>
    <row r="710" spans="18:30" x14ac:dyDescent="0.25">
      <c r="R710" s="968"/>
      <c r="S710" s="968"/>
      <c r="T710" s="968"/>
      <c r="U710" s="968"/>
      <c r="V710" s="968"/>
      <c r="W710" s="968"/>
      <c r="X710" s="968"/>
      <c r="Y710" s="968"/>
      <c r="Z710" s="968"/>
      <c r="AA710" s="968"/>
      <c r="AB710" s="968"/>
      <c r="AC710" s="968"/>
      <c r="AD710" s="965"/>
    </row>
    <row r="711" spans="18:30" x14ac:dyDescent="0.25">
      <c r="R711" s="968"/>
      <c r="S711" s="968"/>
      <c r="T711" s="968"/>
      <c r="U711" s="968"/>
      <c r="V711" s="968"/>
      <c r="W711" s="968"/>
      <c r="X711" s="968"/>
      <c r="Y711" s="968"/>
      <c r="Z711" s="968"/>
      <c r="AA711" s="968"/>
      <c r="AB711" s="968"/>
      <c r="AC711" s="968"/>
      <c r="AD711" s="965"/>
    </row>
    <row r="712" spans="18:30" x14ac:dyDescent="0.25">
      <c r="R712" s="968"/>
      <c r="S712" s="968"/>
      <c r="T712" s="968"/>
      <c r="U712" s="968"/>
      <c r="V712" s="968"/>
      <c r="W712" s="968"/>
      <c r="X712" s="968"/>
      <c r="Y712" s="968"/>
      <c r="Z712" s="968"/>
      <c r="AA712" s="968"/>
      <c r="AB712" s="968"/>
      <c r="AC712" s="968"/>
      <c r="AD712" s="965"/>
    </row>
    <row r="713" spans="18:30" x14ac:dyDescent="0.25">
      <c r="R713" s="968"/>
      <c r="S713" s="968"/>
      <c r="T713" s="968"/>
      <c r="U713" s="968"/>
      <c r="V713" s="968"/>
      <c r="W713" s="968"/>
      <c r="X713" s="968"/>
      <c r="Y713" s="968"/>
      <c r="Z713" s="968"/>
      <c r="AA713" s="968"/>
      <c r="AB713" s="968"/>
      <c r="AC713" s="968"/>
      <c r="AD713" s="965"/>
    </row>
    <row r="714" spans="18:30" x14ac:dyDescent="0.25">
      <c r="R714" s="968"/>
      <c r="S714" s="968"/>
      <c r="T714" s="968"/>
      <c r="U714" s="968"/>
      <c r="V714" s="968"/>
      <c r="W714" s="968"/>
      <c r="X714" s="968"/>
      <c r="Y714" s="968"/>
      <c r="Z714" s="968"/>
      <c r="AA714" s="968"/>
      <c r="AB714" s="968"/>
      <c r="AC714" s="968"/>
      <c r="AD714" s="965"/>
    </row>
    <row r="715" spans="18:30" x14ac:dyDescent="0.25">
      <c r="R715" s="968"/>
      <c r="S715" s="968"/>
      <c r="T715" s="968"/>
      <c r="U715" s="968"/>
      <c r="V715" s="968"/>
      <c r="W715" s="968"/>
      <c r="X715" s="968"/>
      <c r="Y715" s="968"/>
      <c r="Z715" s="968"/>
      <c r="AA715" s="968"/>
      <c r="AB715" s="968"/>
      <c r="AC715" s="968"/>
      <c r="AD715" s="965"/>
    </row>
    <row r="716" spans="18:30" x14ac:dyDescent="0.25">
      <c r="R716" s="968"/>
      <c r="S716" s="968"/>
      <c r="T716" s="968"/>
      <c r="U716" s="968"/>
      <c r="V716" s="968"/>
      <c r="W716" s="968"/>
      <c r="X716" s="968"/>
      <c r="Y716" s="968"/>
      <c r="Z716" s="968"/>
      <c r="AA716" s="968"/>
      <c r="AB716" s="968"/>
      <c r="AC716" s="968"/>
      <c r="AD716" s="965"/>
    </row>
    <row r="717" spans="18:30" x14ac:dyDescent="0.25">
      <c r="R717" s="968"/>
      <c r="S717" s="968"/>
      <c r="T717" s="968"/>
      <c r="U717" s="968"/>
      <c r="V717" s="968"/>
      <c r="W717" s="968"/>
      <c r="X717" s="968"/>
      <c r="Y717" s="968"/>
      <c r="Z717" s="968"/>
      <c r="AA717" s="968"/>
      <c r="AB717" s="968"/>
      <c r="AC717" s="968"/>
      <c r="AD717" s="965"/>
    </row>
    <row r="718" spans="18:30" x14ac:dyDescent="0.25">
      <c r="R718" s="968"/>
      <c r="S718" s="968"/>
      <c r="T718" s="968"/>
      <c r="U718" s="968"/>
      <c r="V718" s="968"/>
      <c r="W718" s="968"/>
      <c r="X718" s="968"/>
      <c r="Y718" s="968"/>
      <c r="Z718" s="968"/>
      <c r="AA718" s="968"/>
      <c r="AB718" s="968"/>
      <c r="AC718" s="968"/>
      <c r="AD718" s="965"/>
    </row>
    <row r="719" spans="18:30" x14ac:dyDescent="0.25">
      <c r="R719" s="968"/>
      <c r="S719" s="968"/>
      <c r="T719" s="968"/>
      <c r="U719" s="968"/>
      <c r="V719" s="968"/>
      <c r="W719" s="968"/>
      <c r="X719" s="968"/>
      <c r="Y719" s="968"/>
      <c r="Z719" s="968"/>
      <c r="AA719" s="968"/>
      <c r="AB719" s="968"/>
      <c r="AC719" s="968"/>
      <c r="AD719" s="965"/>
    </row>
    <row r="720" spans="18:30" x14ac:dyDescent="0.25">
      <c r="R720" s="968"/>
      <c r="S720" s="968"/>
      <c r="T720" s="968"/>
      <c r="U720" s="968"/>
      <c r="V720" s="968"/>
      <c r="W720" s="968"/>
      <c r="X720" s="968"/>
      <c r="Y720" s="968"/>
      <c r="Z720" s="968"/>
      <c r="AA720" s="968"/>
      <c r="AB720" s="968"/>
      <c r="AC720" s="968"/>
      <c r="AD720" s="965"/>
    </row>
    <row r="721" spans="18:30" x14ac:dyDescent="0.25">
      <c r="R721" s="968"/>
      <c r="S721" s="968"/>
      <c r="T721" s="968"/>
      <c r="U721" s="968"/>
      <c r="V721" s="968"/>
      <c r="W721" s="968"/>
      <c r="X721" s="968"/>
      <c r="Y721" s="968"/>
      <c r="Z721" s="968"/>
      <c r="AA721" s="968"/>
      <c r="AB721" s="968"/>
      <c r="AC721" s="968"/>
      <c r="AD721" s="965"/>
    </row>
    <row r="722" spans="18:30" x14ac:dyDescent="0.25">
      <c r="R722" s="968"/>
      <c r="S722" s="968"/>
      <c r="T722" s="968"/>
      <c r="U722" s="968"/>
      <c r="V722" s="968"/>
      <c r="W722" s="968"/>
      <c r="X722" s="968"/>
      <c r="Y722" s="968"/>
      <c r="Z722" s="968"/>
      <c r="AA722" s="968"/>
      <c r="AB722" s="968"/>
      <c r="AC722" s="968"/>
      <c r="AD722" s="965"/>
    </row>
    <row r="723" spans="18:30" x14ac:dyDescent="0.25">
      <c r="R723" s="968"/>
      <c r="S723" s="968"/>
      <c r="T723" s="968"/>
      <c r="U723" s="968"/>
      <c r="V723" s="968"/>
      <c r="W723" s="968"/>
      <c r="X723" s="968"/>
      <c r="Y723" s="968"/>
      <c r="Z723" s="968"/>
      <c r="AA723" s="968"/>
      <c r="AB723" s="968"/>
      <c r="AC723" s="968"/>
      <c r="AD723" s="965"/>
    </row>
    <row r="724" spans="18:30" x14ac:dyDescent="0.25">
      <c r="R724" s="968"/>
      <c r="S724" s="968"/>
      <c r="T724" s="968"/>
      <c r="U724" s="968"/>
      <c r="V724" s="968"/>
      <c r="W724" s="968"/>
      <c r="X724" s="968"/>
      <c r="Y724" s="968"/>
      <c r="Z724" s="968"/>
      <c r="AA724" s="968"/>
      <c r="AB724" s="968"/>
      <c r="AC724" s="968"/>
      <c r="AD724" s="965"/>
    </row>
    <row r="725" spans="18:30" x14ac:dyDescent="0.25">
      <c r="R725" s="968"/>
      <c r="S725" s="968"/>
      <c r="T725" s="968"/>
      <c r="U725" s="968"/>
      <c r="V725" s="968"/>
      <c r="W725" s="968"/>
      <c r="X725" s="968"/>
      <c r="Y725" s="968"/>
      <c r="Z725" s="968"/>
      <c r="AA725" s="968"/>
      <c r="AB725" s="968"/>
      <c r="AC725" s="968"/>
      <c r="AD725" s="965"/>
    </row>
    <row r="726" spans="18:30" x14ac:dyDescent="0.25">
      <c r="R726" s="968"/>
      <c r="S726" s="968"/>
      <c r="T726" s="968"/>
      <c r="U726" s="968"/>
      <c r="V726" s="968"/>
      <c r="W726" s="968"/>
      <c r="X726" s="968"/>
      <c r="Y726" s="968"/>
      <c r="Z726" s="968"/>
      <c r="AA726" s="968"/>
      <c r="AB726" s="968"/>
      <c r="AC726" s="968"/>
      <c r="AD726" s="965"/>
    </row>
    <row r="727" spans="18:30" x14ac:dyDescent="0.25">
      <c r="R727" s="968"/>
      <c r="S727" s="968"/>
      <c r="T727" s="968"/>
      <c r="U727" s="968"/>
      <c r="V727" s="968"/>
      <c r="W727" s="968"/>
      <c r="X727" s="968"/>
      <c r="Y727" s="968"/>
      <c r="Z727" s="968"/>
      <c r="AA727" s="968"/>
      <c r="AB727" s="968"/>
      <c r="AC727" s="968"/>
      <c r="AD727" s="965"/>
    </row>
    <row r="728" spans="18:30" x14ac:dyDescent="0.25">
      <c r="R728" s="968"/>
      <c r="S728" s="968"/>
      <c r="T728" s="968"/>
      <c r="U728" s="968"/>
      <c r="V728" s="968"/>
      <c r="W728" s="968"/>
      <c r="X728" s="968"/>
      <c r="Y728" s="968"/>
      <c r="Z728" s="968"/>
      <c r="AA728" s="968"/>
      <c r="AB728" s="968"/>
      <c r="AC728" s="968"/>
      <c r="AD728" s="965"/>
    </row>
    <row r="729" spans="18:30" x14ac:dyDescent="0.25">
      <c r="R729" s="968"/>
      <c r="S729" s="968"/>
      <c r="T729" s="968"/>
      <c r="U729" s="968"/>
      <c r="V729" s="968"/>
      <c r="W729" s="968"/>
      <c r="X729" s="968"/>
      <c r="Y729" s="968"/>
      <c r="Z729" s="968"/>
      <c r="AA729" s="968"/>
      <c r="AB729" s="968"/>
      <c r="AC729" s="968"/>
      <c r="AD729" s="965"/>
    </row>
    <row r="730" spans="18:30" x14ac:dyDescent="0.25">
      <c r="R730" s="968"/>
      <c r="S730" s="968"/>
      <c r="T730" s="968"/>
      <c r="U730" s="968"/>
      <c r="V730" s="968"/>
      <c r="W730" s="968"/>
      <c r="X730" s="968"/>
      <c r="Y730" s="968"/>
      <c r="Z730" s="968"/>
      <c r="AA730" s="968"/>
      <c r="AB730" s="968"/>
      <c r="AC730" s="968"/>
      <c r="AD730" s="965"/>
    </row>
    <row r="731" spans="18:30" x14ac:dyDescent="0.25">
      <c r="R731" s="968"/>
      <c r="S731" s="968"/>
      <c r="T731" s="968"/>
      <c r="U731" s="968"/>
      <c r="V731" s="968"/>
      <c r="W731" s="968"/>
      <c r="X731" s="968"/>
      <c r="Y731" s="968"/>
      <c r="Z731" s="968"/>
      <c r="AA731" s="968"/>
      <c r="AB731" s="968"/>
      <c r="AC731" s="968"/>
      <c r="AD731" s="965"/>
    </row>
    <row r="732" spans="18:30" x14ac:dyDescent="0.25">
      <c r="R732" s="968"/>
      <c r="S732" s="968"/>
      <c r="T732" s="968"/>
      <c r="U732" s="968"/>
      <c r="V732" s="968"/>
      <c r="W732" s="968"/>
      <c r="X732" s="968"/>
      <c r="Y732" s="968"/>
      <c r="Z732" s="968"/>
      <c r="AA732" s="968"/>
      <c r="AB732" s="968"/>
      <c r="AC732" s="968"/>
      <c r="AD732" s="965"/>
    </row>
    <row r="733" spans="18:30" x14ac:dyDescent="0.25">
      <c r="R733" s="968"/>
      <c r="S733" s="968"/>
      <c r="T733" s="968"/>
      <c r="U733" s="968"/>
      <c r="V733" s="968"/>
      <c r="W733" s="968"/>
      <c r="X733" s="968"/>
      <c r="Y733" s="968"/>
      <c r="Z733" s="968"/>
      <c r="AA733" s="968"/>
      <c r="AB733" s="968"/>
      <c r="AC733" s="968"/>
      <c r="AD733" s="965"/>
    </row>
    <row r="734" spans="18:30" x14ac:dyDescent="0.25">
      <c r="R734" s="968"/>
      <c r="S734" s="968"/>
      <c r="T734" s="968"/>
      <c r="U734" s="968"/>
      <c r="V734" s="968"/>
      <c r="W734" s="968"/>
      <c r="X734" s="968"/>
      <c r="Y734" s="968"/>
      <c r="Z734" s="968"/>
      <c r="AA734" s="968"/>
      <c r="AB734" s="968"/>
      <c r="AC734" s="968"/>
      <c r="AD734" s="965"/>
    </row>
    <row r="735" spans="18:30" x14ac:dyDescent="0.25">
      <c r="R735" s="968"/>
      <c r="S735" s="968"/>
      <c r="T735" s="968"/>
      <c r="U735" s="968"/>
      <c r="V735" s="968"/>
      <c r="W735" s="968"/>
      <c r="X735" s="968"/>
      <c r="Y735" s="968"/>
      <c r="Z735" s="968"/>
      <c r="AA735" s="968"/>
      <c r="AB735" s="968"/>
      <c r="AC735" s="968"/>
      <c r="AD735" s="965"/>
    </row>
    <row r="736" spans="18:30" x14ac:dyDescent="0.25">
      <c r="R736" s="968"/>
      <c r="S736" s="968"/>
      <c r="T736" s="968"/>
      <c r="U736" s="968"/>
      <c r="V736" s="968"/>
      <c r="W736" s="968"/>
      <c r="X736" s="968"/>
      <c r="Y736" s="968"/>
      <c r="Z736" s="968"/>
      <c r="AA736" s="968"/>
      <c r="AB736" s="968"/>
      <c r="AC736" s="968"/>
      <c r="AD736" s="965"/>
    </row>
    <row r="737" spans="18:30" x14ac:dyDescent="0.25">
      <c r="R737" s="968"/>
      <c r="S737" s="968"/>
      <c r="T737" s="968"/>
      <c r="U737" s="968"/>
      <c r="V737" s="968"/>
      <c r="W737" s="968"/>
      <c r="X737" s="968"/>
      <c r="Y737" s="968"/>
      <c r="Z737" s="968"/>
      <c r="AA737" s="968"/>
      <c r="AB737" s="968"/>
      <c r="AC737" s="968"/>
      <c r="AD737" s="965"/>
    </row>
    <row r="738" spans="18:30" x14ac:dyDescent="0.25">
      <c r="R738" s="968"/>
      <c r="S738" s="968"/>
      <c r="T738" s="968"/>
      <c r="U738" s="968"/>
      <c r="V738" s="968"/>
      <c r="W738" s="968"/>
      <c r="X738" s="968"/>
      <c r="Y738" s="968"/>
      <c r="Z738" s="968"/>
      <c r="AA738" s="968"/>
      <c r="AB738" s="968"/>
      <c r="AC738" s="968"/>
      <c r="AD738" s="965"/>
    </row>
    <row r="739" spans="18:30" x14ac:dyDescent="0.25">
      <c r="R739" s="968"/>
      <c r="S739" s="968"/>
      <c r="T739" s="968"/>
      <c r="U739" s="968"/>
      <c r="V739" s="968"/>
      <c r="W739" s="968"/>
      <c r="X739" s="968"/>
      <c r="Y739" s="968"/>
      <c r="Z739" s="968"/>
      <c r="AA739" s="968"/>
      <c r="AB739" s="968"/>
      <c r="AC739" s="968"/>
      <c r="AD739" s="965"/>
    </row>
    <row r="740" spans="18:30" x14ac:dyDescent="0.25">
      <c r="R740" s="968"/>
      <c r="S740" s="968"/>
      <c r="T740" s="968"/>
      <c r="U740" s="968"/>
      <c r="V740" s="968"/>
      <c r="W740" s="968"/>
      <c r="X740" s="968"/>
      <c r="Y740" s="968"/>
      <c r="Z740" s="968"/>
      <c r="AA740" s="968"/>
      <c r="AB740" s="968"/>
      <c r="AC740" s="968"/>
      <c r="AD740" s="965"/>
    </row>
    <row r="741" spans="18:30" x14ac:dyDescent="0.25">
      <c r="R741" s="968"/>
      <c r="S741" s="968"/>
      <c r="T741" s="968"/>
      <c r="U741" s="968"/>
      <c r="V741" s="968"/>
      <c r="W741" s="968"/>
      <c r="X741" s="968"/>
      <c r="Y741" s="968"/>
      <c r="Z741" s="968"/>
      <c r="AA741" s="968"/>
      <c r="AB741" s="968"/>
      <c r="AC741" s="968"/>
      <c r="AD741" s="965"/>
    </row>
    <row r="742" spans="18:30" x14ac:dyDescent="0.25">
      <c r="R742" s="968"/>
      <c r="S742" s="968"/>
      <c r="T742" s="968"/>
      <c r="U742" s="968"/>
      <c r="V742" s="968"/>
      <c r="W742" s="968"/>
      <c r="X742" s="968"/>
      <c r="Y742" s="968"/>
      <c r="Z742" s="968"/>
      <c r="AA742" s="968"/>
      <c r="AB742" s="968"/>
      <c r="AC742" s="968"/>
      <c r="AD742" s="965"/>
    </row>
    <row r="743" spans="18:30" x14ac:dyDescent="0.25">
      <c r="R743" s="968"/>
      <c r="S743" s="968"/>
      <c r="T743" s="968"/>
      <c r="U743" s="968"/>
      <c r="V743" s="968"/>
      <c r="W743" s="968"/>
      <c r="X743" s="968"/>
      <c r="Y743" s="968"/>
      <c r="Z743" s="968"/>
      <c r="AA743" s="968"/>
      <c r="AB743" s="968"/>
      <c r="AC743" s="968"/>
      <c r="AD743" s="965"/>
    </row>
    <row r="744" spans="18:30" x14ac:dyDescent="0.25">
      <c r="R744" s="968"/>
      <c r="S744" s="968"/>
      <c r="T744" s="968"/>
      <c r="U744" s="968"/>
      <c r="V744" s="968"/>
      <c r="W744" s="968"/>
      <c r="X744" s="968"/>
      <c r="Y744" s="968"/>
      <c r="Z744" s="968"/>
      <c r="AA744" s="968"/>
      <c r="AB744" s="968"/>
      <c r="AC744" s="968"/>
      <c r="AD744" s="965"/>
    </row>
    <row r="745" spans="18:30" x14ac:dyDescent="0.25">
      <c r="R745" s="968"/>
      <c r="S745" s="968"/>
      <c r="T745" s="968"/>
      <c r="U745" s="968"/>
      <c r="V745" s="968"/>
      <c r="W745" s="968"/>
      <c r="X745" s="968"/>
      <c r="Y745" s="968"/>
      <c r="Z745" s="968"/>
      <c r="AA745" s="968"/>
      <c r="AB745" s="968"/>
      <c r="AC745" s="968"/>
      <c r="AD745" s="965"/>
    </row>
    <row r="746" spans="18:30" x14ac:dyDescent="0.25">
      <c r="R746" s="968"/>
      <c r="S746" s="968"/>
      <c r="T746" s="968"/>
      <c r="U746" s="968"/>
      <c r="V746" s="968"/>
      <c r="W746" s="968"/>
      <c r="X746" s="968"/>
      <c r="Y746" s="968"/>
      <c r="Z746" s="968"/>
      <c r="AA746" s="968"/>
      <c r="AB746" s="968"/>
      <c r="AC746" s="968"/>
      <c r="AD746" s="965"/>
    </row>
    <row r="747" spans="18:30" x14ac:dyDescent="0.25">
      <c r="R747" s="968"/>
      <c r="S747" s="968"/>
      <c r="T747" s="968"/>
      <c r="U747" s="968"/>
      <c r="V747" s="968"/>
      <c r="W747" s="968"/>
      <c r="X747" s="968"/>
      <c r="Y747" s="968"/>
      <c r="Z747" s="968"/>
      <c r="AA747" s="968"/>
      <c r="AB747" s="968"/>
      <c r="AC747" s="968"/>
      <c r="AD747" s="965"/>
    </row>
    <row r="748" spans="18:30" x14ac:dyDescent="0.25">
      <c r="R748" s="968"/>
      <c r="S748" s="968"/>
      <c r="T748" s="968"/>
      <c r="U748" s="968"/>
      <c r="V748" s="968"/>
      <c r="W748" s="968"/>
      <c r="X748" s="968"/>
      <c r="Y748" s="968"/>
      <c r="Z748" s="968"/>
      <c r="AA748" s="968"/>
      <c r="AB748" s="968"/>
      <c r="AC748" s="968"/>
      <c r="AD748" s="965"/>
    </row>
    <row r="749" spans="18:30" x14ac:dyDescent="0.25">
      <c r="R749" s="968"/>
      <c r="S749" s="968"/>
      <c r="T749" s="968"/>
      <c r="U749" s="968"/>
      <c r="V749" s="968"/>
      <c r="W749" s="968"/>
      <c r="X749" s="968"/>
      <c r="Y749" s="968"/>
      <c r="Z749" s="968"/>
      <c r="AA749" s="968"/>
      <c r="AB749" s="968"/>
      <c r="AC749" s="968"/>
      <c r="AD749" s="965"/>
    </row>
    <row r="750" spans="18:30" x14ac:dyDescent="0.25">
      <c r="R750" s="968"/>
      <c r="S750" s="968"/>
      <c r="T750" s="968"/>
      <c r="U750" s="968"/>
      <c r="V750" s="968"/>
      <c r="W750" s="968"/>
      <c r="X750" s="968"/>
      <c r="Y750" s="968"/>
      <c r="Z750" s="968"/>
      <c r="AA750" s="968"/>
      <c r="AB750" s="968"/>
      <c r="AC750" s="968"/>
      <c r="AD750" s="965"/>
    </row>
    <row r="751" spans="18:30" x14ac:dyDescent="0.25">
      <c r="R751" s="968"/>
      <c r="S751" s="968"/>
      <c r="T751" s="968"/>
      <c r="U751" s="968"/>
      <c r="V751" s="968"/>
      <c r="W751" s="968"/>
      <c r="X751" s="968"/>
      <c r="Y751" s="968"/>
      <c r="Z751" s="968"/>
      <c r="AA751" s="968"/>
      <c r="AB751" s="968"/>
      <c r="AC751" s="968"/>
      <c r="AD751" s="965"/>
    </row>
    <row r="752" spans="18:30" x14ac:dyDescent="0.25">
      <c r="R752" s="968"/>
      <c r="S752" s="968"/>
      <c r="T752" s="968"/>
      <c r="U752" s="968"/>
      <c r="V752" s="968"/>
      <c r="W752" s="968"/>
      <c r="X752" s="968"/>
      <c r="Y752" s="968"/>
      <c r="Z752" s="968"/>
      <c r="AA752" s="968"/>
      <c r="AB752" s="968"/>
      <c r="AC752" s="968"/>
      <c r="AD752" s="965"/>
    </row>
    <row r="753" spans="18:30" x14ac:dyDescent="0.25">
      <c r="R753" s="968"/>
      <c r="S753" s="968"/>
      <c r="T753" s="968"/>
      <c r="U753" s="968"/>
      <c r="V753" s="968"/>
      <c r="W753" s="968"/>
      <c r="X753" s="968"/>
      <c r="Y753" s="968"/>
      <c r="Z753" s="968"/>
      <c r="AA753" s="968"/>
      <c r="AB753" s="968"/>
      <c r="AC753" s="968"/>
      <c r="AD753" s="965"/>
    </row>
    <row r="754" spans="18:30" x14ac:dyDescent="0.25">
      <c r="R754" s="968"/>
      <c r="S754" s="968"/>
      <c r="T754" s="968"/>
      <c r="U754" s="968"/>
      <c r="V754" s="968"/>
      <c r="W754" s="968"/>
      <c r="X754" s="968"/>
      <c r="Y754" s="968"/>
      <c r="Z754" s="968"/>
      <c r="AA754" s="968"/>
      <c r="AB754" s="968"/>
      <c r="AC754" s="968"/>
      <c r="AD754" s="965"/>
    </row>
    <row r="755" spans="18:30" x14ac:dyDescent="0.25">
      <c r="R755" s="968"/>
      <c r="S755" s="968"/>
      <c r="T755" s="968"/>
      <c r="U755" s="968"/>
      <c r="V755" s="968"/>
      <c r="W755" s="968"/>
      <c r="X755" s="968"/>
      <c r="Y755" s="968"/>
      <c r="Z755" s="968"/>
      <c r="AA755" s="968"/>
      <c r="AB755" s="968"/>
      <c r="AC755" s="968"/>
      <c r="AD755" s="965"/>
    </row>
    <row r="756" spans="18:30" x14ac:dyDescent="0.25">
      <c r="R756" s="968"/>
      <c r="S756" s="968"/>
      <c r="T756" s="968"/>
      <c r="U756" s="968"/>
      <c r="V756" s="968"/>
      <c r="W756" s="968"/>
      <c r="X756" s="968"/>
      <c r="Y756" s="968"/>
      <c r="Z756" s="968"/>
      <c r="AA756" s="968"/>
      <c r="AB756" s="968"/>
      <c r="AC756" s="968"/>
      <c r="AD756" s="965"/>
    </row>
    <row r="757" spans="18:30" x14ac:dyDescent="0.25">
      <c r="R757" s="968"/>
      <c r="S757" s="968"/>
      <c r="T757" s="968"/>
      <c r="U757" s="968"/>
      <c r="V757" s="968"/>
      <c r="W757" s="968"/>
      <c r="X757" s="968"/>
      <c r="Y757" s="968"/>
      <c r="Z757" s="968"/>
      <c r="AA757" s="968"/>
      <c r="AB757" s="968"/>
      <c r="AC757" s="968"/>
      <c r="AD757" s="965"/>
    </row>
    <row r="758" spans="18:30" x14ac:dyDescent="0.25">
      <c r="R758" s="968"/>
      <c r="S758" s="968"/>
      <c r="T758" s="968"/>
      <c r="U758" s="968"/>
      <c r="V758" s="968"/>
      <c r="W758" s="968"/>
      <c r="X758" s="968"/>
      <c r="Y758" s="968"/>
      <c r="Z758" s="968"/>
      <c r="AA758" s="968"/>
      <c r="AB758" s="968"/>
      <c r="AC758" s="968"/>
      <c r="AD758" s="965"/>
    </row>
    <row r="759" spans="18:30" x14ac:dyDescent="0.25">
      <c r="R759" s="968"/>
      <c r="S759" s="968"/>
      <c r="T759" s="968"/>
      <c r="U759" s="968"/>
      <c r="V759" s="968"/>
      <c r="W759" s="968"/>
      <c r="X759" s="968"/>
      <c r="Y759" s="968"/>
      <c r="Z759" s="968"/>
      <c r="AA759" s="968"/>
      <c r="AB759" s="968"/>
      <c r="AC759" s="968"/>
      <c r="AD759" s="965"/>
    </row>
    <row r="760" spans="18:30" x14ac:dyDescent="0.25">
      <c r="R760" s="968"/>
      <c r="S760" s="968"/>
      <c r="T760" s="968"/>
      <c r="U760" s="968"/>
      <c r="V760" s="968"/>
      <c r="W760" s="968"/>
      <c r="X760" s="968"/>
      <c r="Y760" s="968"/>
      <c r="Z760" s="968"/>
      <c r="AA760" s="968"/>
      <c r="AB760" s="968"/>
      <c r="AC760" s="968"/>
      <c r="AD760" s="965"/>
    </row>
    <row r="761" spans="18:30" x14ac:dyDescent="0.25">
      <c r="R761" s="968"/>
      <c r="S761" s="968"/>
      <c r="T761" s="968"/>
      <c r="U761" s="968"/>
      <c r="V761" s="968"/>
      <c r="W761" s="968"/>
      <c r="X761" s="968"/>
      <c r="Y761" s="968"/>
      <c r="Z761" s="968"/>
      <c r="AA761" s="968"/>
      <c r="AB761" s="968"/>
      <c r="AC761" s="968"/>
      <c r="AD761" s="965"/>
    </row>
    <row r="762" spans="18:30" x14ac:dyDescent="0.25">
      <c r="R762" s="968"/>
      <c r="S762" s="968"/>
      <c r="T762" s="968"/>
      <c r="U762" s="968"/>
      <c r="V762" s="968"/>
      <c r="W762" s="968"/>
      <c r="X762" s="968"/>
      <c r="Y762" s="968"/>
      <c r="Z762" s="968"/>
      <c r="AA762" s="968"/>
      <c r="AB762" s="968"/>
      <c r="AC762" s="968"/>
      <c r="AD762" s="965"/>
    </row>
    <row r="763" spans="18:30" x14ac:dyDescent="0.25">
      <c r="R763" s="968"/>
      <c r="S763" s="968"/>
      <c r="T763" s="968"/>
      <c r="U763" s="968"/>
      <c r="V763" s="968"/>
      <c r="W763" s="968"/>
      <c r="X763" s="968"/>
      <c r="Y763" s="968"/>
      <c r="Z763" s="968"/>
      <c r="AA763" s="968"/>
      <c r="AB763" s="968"/>
      <c r="AC763" s="968"/>
      <c r="AD763" s="965"/>
    </row>
    <row r="764" spans="18:30" x14ac:dyDescent="0.25">
      <c r="R764" s="968"/>
      <c r="S764" s="968"/>
      <c r="T764" s="968"/>
      <c r="U764" s="968"/>
      <c r="V764" s="968"/>
      <c r="W764" s="968"/>
      <c r="X764" s="968"/>
      <c r="Y764" s="968"/>
      <c r="Z764" s="968"/>
      <c r="AA764" s="968"/>
      <c r="AB764" s="968"/>
      <c r="AC764" s="968"/>
      <c r="AD764" s="965"/>
    </row>
    <row r="765" spans="18:30" x14ac:dyDescent="0.25">
      <c r="R765" s="968"/>
      <c r="S765" s="968"/>
      <c r="T765" s="968"/>
      <c r="U765" s="968"/>
      <c r="V765" s="968"/>
      <c r="W765" s="968"/>
      <c r="X765" s="968"/>
      <c r="Y765" s="968"/>
      <c r="Z765" s="968"/>
      <c r="AA765" s="968"/>
      <c r="AB765" s="968"/>
      <c r="AC765" s="968"/>
      <c r="AD765" s="965"/>
    </row>
    <row r="766" spans="18:30" x14ac:dyDescent="0.25">
      <c r="R766" s="968"/>
      <c r="S766" s="968"/>
      <c r="T766" s="968"/>
      <c r="U766" s="968"/>
      <c r="V766" s="968"/>
      <c r="W766" s="968"/>
      <c r="X766" s="968"/>
      <c r="Y766" s="968"/>
      <c r="Z766" s="968"/>
      <c r="AA766" s="968"/>
      <c r="AB766" s="968"/>
      <c r="AC766" s="968"/>
      <c r="AD766" s="965"/>
    </row>
    <row r="767" spans="18:30" x14ac:dyDescent="0.25">
      <c r="R767" s="968"/>
      <c r="S767" s="968"/>
      <c r="T767" s="968"/>
      <c r="U767" s="968"/>
      <c r="V767" s="968"/>
      <c r="W767" s="968"/>
      <c r="X767" s="968"/>
      <c r="Y767" s="968"/>
      <c r="Z767" s="968"/>
      <c r="AA767" s="968"/>
      <c r="AB767" s="968"/>
      <c r="AC767" s="968"/>
      <c r="AD767" s="965"/>
    </row>
    <row r="768" spans="18:30" x14ac:dyDescent="0.25">
      <c r="R768" s="968"/>
      <c r="S768" s="968"/>
      <c r="T768" s="968"/>
      <c r="U768" s="968"/>
      <c r="V768" s="968"/>
      <c r="W768" s="968"/>
      <c r="X768" s="968"/>
      <c r="Y768" s="968"/>
      <c r="Z768" s="968"/>
      <c r="AA768" s="968"/>
      <c r="AB768" s="968"/>
      <c r="AC768" s="968"/>
      <c r="AD768" s="965"/>
    </row>
    <row r="769" spans="18:30" x14ac:dyDescent="0.25">
      <c r="R769" s="968"/>
      <c r="S769" s="968"/>
      <c r="T769" s="968"/>
      <c r="U769" s="968"/>
      <c r="V769" s="968"/>
      <c r="W769" s="968"/>
      <c r="X769" s="968"/>
      <c r="Y769" s="968"/>
      <c r="Z769" s="968"/>
      <c r="AA769" s="968"/>
      <c r="AB769" s="968"/>
      <c r="AC769" s="968"/>
      <c r="AD769" s="965"/>
    </row>
    <row r="770" spans="18:30" x14ac:dyDescent="0.25">
      <c r="R770" s="968"/>
      <c r="S770" s="968"/>
      <c r="T770" s="968"/>
      <c r="U770" s="968"/>
      <c r="V770" s="968"/>
      <c r="W770" s="968"/>
      <c r="X770" s="968"/>
      <c r="Y770" s="968"/>
      <c r="Z770" s="968"/>
      <c r="AA770" s="968"/>
      <c r="AB770" s="968"/>
      <c r="AC770" s="968"/>
      <c r="AD770" s="965"/>
    </row>
    <row r="771" spans="18:30" x14ac:dyDescent="0.25">
      <c r="R771" s="968"/>
      <c r="S771" s="968"/>
      <c r="T771" s="968"/>
      <c r="U771" s="968"/>
      <c r="V771" s="968"/>
      <c r="W771" s="968"/>
      <c r="X771" s="968"/>
      <c r="Y771" s="968"/>
      <c r="Z771" s="968"/>
      <c r="AA771" s="968"/>
      <c r="AB771" s="968"/>
      <c r="AC771" s="968"/>
      <c r="AD771" s="965"/>
    </row>
    <row r="772" spans="18:30" x14ac:dyDescent="0.25">
      <c r="R772" s="968"/>
      <c r="S772" s="968"/>
      <c r="T772" s="968"/>
      <c r="U772" s="968"/>
      <c r="V772" s="968"/>
      <c r="W772" s="968"/>
      <c r="X772" s="968"/>
      <c r="Y772" s="968"/>
      <c r="Z772" s="968"/>
      <c r="AA772" s="968"/>
      <c r="AB772" s="968"/>
      <c r="AC772" s="968"/>
      <c r="AD772" s="965"/>
    </row>
    <row r="773" spans="18:30" x14ac:dyDescent="0.25">
      <c r="R773" s="968"/>
      <c r="S773" s="968"/>
      <c r="T773" s="968"/>
      <c r="U773" s="968"/>
      <c r="V773" s="968"/>
      <c r="W773" s="968"/>
      <c r="X773" s="968"/>
      <c r="Y773" s="968"/>
      <c r="Z773" s="968"/>
      <c r="AA773" s="968"/>
      <c r="AB773" s="968"/>
      <c r="AC773" s="968"/>
      <c r="AD773" s="965"/>
    </row>
    <row r="774" spans="18:30" x14ac:dyDescent="0.25">
      <c r="R774" s="968"/>
      <c r="S774" s="968"/>
      <c r="T774" s="968"/>
      <c r="U774" s="968"/>
      <c r="V774" s="968"/>
      <c r="W774" s="968"/>
      <c r="X774" s="968"/>
      <c r="Y774" s="968"/>
      <c r="Z774" s="968"/>
      <c r="AA774" s="968"/>
      <c r="AB774" s="968"/>
      <c r="AC774" s="968"/>
      <c r="AD774" s="965"/>
    </row>
    <row r="775" spans="18:30" x14ac:dyDescent="0.25">
      <c r="R775" s="968"/>
      <c r="S775" s="968"/>
      <c r="T775" s="968"/>
      <c r="U775" s="968"/>
      <c r="V775" s="968"/>
      <c r="W775" s="968"/>
      <c r="X775" s="968"/>
      <c r="Y775" s="968"/>
      <c r="Z775" s="968"/>
      <c r="AA775" s="968"/>
      <c r="AB775" s="968"/>
      <c r="AC775" s="968"/>
      <c r="AD775" s="965"/>
    </row>
    <row r="776" spans="18:30" x14ac:dyDescent="0.25">
      <c r="R776" s="968"/>
      <c r="S776" s="968"/>
      <c r="T776" s="968"/>
      <c r="U776" s="968"/>
      <c r="V776" s="968"/>
      <c r="W776" s="968"/>
      <c r="X776" s="968"/>
      <c r="Y776" s="968"/>
      <c r="Z776" s="968"/>
      <c r="AA776" s="968"/>
      <c r="AB776" s="968"/>
      <c r="AC776" s="968"/>
      <c r="AD776" s="965"/>
    </row>
    <row r="777" spans="18:30" x14ac:dyDescent="0.25">
      <c r="R777" s="968"/>
      <c r="S777" s="968"/>
      <c r="T777" s="968"/>
      <c r="U777" s="968"/>
      <c r="V777" s="968"/>
      <c r="W777" s="968"/>
      <c r="X777" s="968"/>
      <c r="Y777" s="968"/>
      <c r="Z777" s="968"/>
      <c r="AA777" s="968"/>
      <c r="AB777" s="968"/>
      <c r="AC777" s="968"/>
      <c r="AD777" s="965"/>
    </row>
    <row r="778" spans="18:30" x14ac:dyDescent="0.25">
      <c r="R778" s="968"/>
      <c r="S778" s="968"/>
      <c r="T778" s="968"/>
      <c r="U778" s="968"/>
      <c r="V778" s="968"/>
      <c r="W778" s="968"/>
      <c r="X778" s="968"/>
      <c r="Y778" s="968"/>
      <c r="Z778" s="968"/>
      <c r="AA778" s="968"/>
      <c r="AB778" s="968"/>
      <c r="AC778" s="968"/>
      <c r="AD778" s="965"/>
    </row>
    <row r="779" spans="18:30" x14ac:dyDescent="0.25">
      <c r="R779" s="968"/>
      <c r="S779" s="968"/>
      <c r="T779" s="968"/>
      <c r="U779" s="968"/>
      <c r="V779" s="968"/>
      <c r="W779" s="968"/>
      <c r="X779" s="968"/>
      <c r="Y779" s="968"/>
      <c r="Z779" s="968"/>
      <c r="AA779" s="968"/>
      <c r="AB779" s="968"/>
      <c r="AC779" s="968"/>
      <c r="AD779" s="965"/>
    </row>
    <row r="780" spans="18:30" x14ac:dyDescent="0.25">
      <c r="R780" s="968"/>
      <c r="S780" s="968"/>
      <c r="T780" s="968"/>
      <c r="U780" s="968"/>
      <c r="V780" s="968"/>
      <c r="W780" s="968"/>
      <c r="X780" s="968"/>
      <c r="Y780" s="968"/>
      <c r="Z780" s="968"/>
      <c r="AA780" s="968"/>
      <c r="AB780" s="968"/>
      <c r="AC780" s="968"/>
      <c r="AD780" s="965"/>
    </row>
    <row r="781" spans="18:30" x14ac:dyDescent="0.25">
      <c r="R781" s="968"/>
      <c r="S781" s="968"/>
      <c r="T781" s="968"/>
      <c r="U781" s="968"/>
      <c r="V781" s="968"/>
      <c r="W781" s="968"/>
      <c r="X781" s="968"/>
      <c r="Y781" s="968"/>
      <c r="Z781" s="968"/>
      <c r="AA781" s="968"/>
      <c r="AB781" s="968"/>
      <c r="AC781" s="968"/>
      <c r="AD781" s="965"/>
    </row>
    <row r="782" spans="18:30" x14ac:dyDescent="0.25">
      <c r="R782" s="968"/>
      <c r="S782" s="968"/>
      <c r="T782" s="968"/>
      <c r="U782" s="968"/>
      <c r="V782" s="968"/>
      <c r="W782" s="968"/>
      <c r="X782" s="968"/>
      <c r="Y782" s="968"/>
      <c r="Z782" s="968"/>
      <c r="AA782" s="968"/>
      <c r="AB782" s="968"/>
      <c r="AC782" s="968"/>
      <c r="AD782" s="965"/>
    </row>
    <row r="783" spans="18:30" x14ac:dyDescent="0.25">
      <c r="R783" s="968"/>
      <c r="S783" s="968"/>
      <c r="T783" s="968"/>
      <c r="U783" s="968"/>
      <c r="V783" s="968"/>
      <c r="W783" s="968"/>
      <c r="X783" s="968"/>
      <c r="Y783" s="968"/>
      <c r="Z783" s="968"/>
      <c r="AA783" s="968"/>
      <c r="AB783" s="968"/>
      <c r="AC783" s="968"/>
      <c r="AD783" s="965"/>
    </row>
    <row r="784" spans="18:30" x14ac:dyDescent="0.25">
      <c r="R784" s="968"/>
      <c r="S784" s="968"/>
      <c r="T784" s="968"/>
      <c r="U784" s="968"/>
      <c r="V784" s="968"/>
      <c r="W784" s="968"/>
      <c r="X784" s="968"/>
      <c r="Y784" s="968"/>
      <c r="Z784" s="968"/>
      <c r="AA784" s="968"/>
      <c r="AB784" s="968"/>
      <c r="AC784" s="968"/>
      <c r="AD784" s="965"/>
    </row>
    <row r="785" spans="18:30" x14ac:dyDescent="0.25">
      <c r="R785" s="968"/>
      <c r="S785" s="968"/>
      <c r="T785" s="968"/>
      <c r="U785" s="968"/>
      <c r="V785" s="968"/>
      <c r="W785" s="968"/>
      <c r="X785" s="968"/>
      <c r="Y785" s="968"/>
      <c r="Z785" s="968"/>
      <c r="AA785" s="968"/>
      <c r="AB785" s="968"/>
      <c r="AC785" s="968"/>
      <c r="AD785" s="965"/>
    </row>
    <row r="786" spans="18:30" x14ac:dyDescent="0.25">
      <c r="R786" s="968"/>
      <c r="S786" s="968"/>
      <c r="T786" s="968"/>
      <c r="U786" s="968"/>
      <c r="V786" s="968"/>
      <c r="W786" s="968"/>
      <c r="X786" s="968"/>
      <c r="Y786" s="968"/>
      <c r="Z786" s="968"/>
      <c r="AA786" s="968"/>
      <c r="AB786" s="968"/>
      <c r="AC786" s="968"/>
      <c r="AD786" s="965"/>
    </row>
    <row r="787" spans="18:30" x14ac:dyDescent="0.25">
      <c r="R787" s="968"/>
      <c r="S787" s="968"/>
      <c r="T787" s="968"/>
      <c r="U787" s="968"/>
      <c r="V787" s="968"/>
      <c r="W787" s="968"/>
      <c r="X787" s="968"/>
      <c r="Y787" s="968"/>
      <c r="Z787" s="968"/>
      <c r="AA787" s="968"/>
      <c r="AB787" s="968"/>
      <c r="AC787" s="968"/>
      <c r="AD787" s="965"/>
    </row>
    <row r="788" spans="18:30" x14ac:dyDescent="0.25">
      <c r="R788" s="968"/>
      <c r="S788" s="968"/>
      <c r="T788" s="968"/>
      <c r="U788" s="968"/>
      <c r="V788" s="968"/>
      <c r="W788" s="968"/>
      <c r="X788" s="968"/>
      <c r="Y788" s="968"/>
      <c r="Z788" s="968"/>
      <c r="AA788" s="968"/>
      <c r="AB788" s="968"/>
      <c r="AC788" s="968"/>
      <c r="AD788" s="965"/>
    </row>
    <row r="789" spans="18:30" x14ac:dyDescent="0.25">
      <c r="R789" s="968"/>
      <c r="S789" s="968"/>
      <c r="T789" s="968"/>
      <c r="U789" s="968"/>
      <c r="V789" s="968"/>
      <c r="W789" s="968"/>
      <c r="X789" s="968"/>
      <c r="Y789" s="968"/>
      <c r="Z789" s="968"/>
      <c r="AA789" s="968"/>
      <c r="AB789" s="968"/>
      <c r="AC789" s="968"/>
      <c r="AD789" s="965"/>
    </row>
    <row r="790" spans="18:30" x14ac:dyDescent="0.25">
      <c r="R790" s="968"/>
      <c r="S790" s="968"/>
      <c r="T790" s="968"/>
      <c r="U790" s="968"/>
      <c r="V790" s="968"/>
      <c r="W790" s="968"/>
      <c r="X790" s="968"/>
      <c r="Y790" s="968"/>
      <c r="Z790" s="968"/>
      <c r="AA790" s="968"/>
      <c r="AB790" s="968"/>
      <c r="AC790" s="968"/>
      <c r="AD790" s="965"/>
    </row>
    <row r="791" spans="18:30" x14ac:dyDescent="0.25">
      <c r="R791" s="968"/>
      <c r="S791" s="968"/>
      <c r="T791" s="968"/>
      <c r="U791" s="968"/>
      <c r="V791" s="968"/>
      <c r="W791" s="968"/>
      <c r="X791" s="968"/>
      <c r="Y791" s="968"/>
      <c r="Z791" s="968"/>
      <c r="AA791" s="968"/>
      <c r="AB791" s="968"/>
      <c r="AC791" s="968"/>
      <c r="AD791" s="965"/>
    </row>
    <row r="792" spans="18:30" x14ac:dyDescent="0.25">
      <c r="R792" s="968"/>
      <c r="S792" s="968"/>
      <c r="T792" s="968"/>
      <c r="U792" s="968"/>
      <c r="V792" s="968"/>
      <c r="W792" s="968"/>
      <c r="X792" s="968"/>
      <c r="Y792" s="968"/>
      <c r="Z792" s="968"/>
      <c r="AA792" s="968"/>
      <c r="AB792" s="968"/>
      <c r="AC792" s="968"/>
      <c r="AD792" s="965"/>
    </row>
    <row r="793" spans="18:30" x14ac:dyDescent="0.25">
      <c r="R793" s="968"/>
      <c r="S793" s="968"/>
      <c r="T793" s="968"/>
      <c r="U793" s="968"/>
      <c r="V793" s="968"/>
      <c r="W793" s="968"/>
      <c r="X793" s="968"/>
      <c r="Y793" s="968"/>
      <c r="Z793" s="968"/>
      <c r="AA793" s="968"/>
      <c r="AB793" s="968"/>
      <c r="AC793" s="968"/>
      <c r="AD793" s="965"/>
    </row>
    <row r="794" spans="18:30" x14ac:dyDescent="0.25">
      <c r="R794" s="968"/>
      <c r="S794" s="968"/>
      <c r="T794" s="968"/>
      <c r="U794" s="968"/>
      <c r="V794" s="968"/>
      <c r="W794" s="968"/>
      <c r="X794" s="968"/>
      <c r="Y794" s="968"/>
      <c r="Z794" s="968"/>
      <c r="AA794" s="968"/>
      <c r="AB794" s="968"/>
      <c r="AC794" s="968"/>
      <c r="AD794" s="965"/>
    </row>
    <row r="795" spans="18:30" x14ac:dyDescent="0.25">
      <c r="R795" s="968"/>
      <c r="S795" s="968"/>
      <c r="T795" s="968"/>
      <c r="U795" s="968"/>
      <c r="V795" s="968"/>
      <c r="W795" s="968"/>
      <c r="X795" s="968"/>
      <c r="Y795" s="968"/>
      <c r="Z795" s="968"/>
      <c r="AA795" s="968"/>
      <c r="AB795" s="968"/>
      <c r="AC795" s="968"/>
      <c r="AD795" s="965"/>
    </row>
    <row r="796" spans="18:30" x14ac:dyDescent="0.25">
      <c r="R796" s="968"/>
      <c r="S796" s="968"/>
      <c r="T796" s="968"/>
      <c r="U796" s="968"/>
      <c r="V796" s="968"/>
      <c r="W796" s="968"/>
      <c r="X796" s="968"/>
      <c r="Y796" s="968"/>
      <c r="Z796" s="968"/>
      <c r="AA796" s="968"/>
      <c r="AB796" s="968"/>
      <c r="AC796" s="968"/>
      <c r="AD796" s="965"/>
    </row>
    <row r="797" spans="18:30" x14ac:dyDescent="0.25">
      <c r="R797" s="968"/>
      <c r="S797" s="968"/>
      <c r="T797" s="968"/>
      <c r="U797" s="968"/>
      <c r="V797" s="968"/>
      <c r="W797" s="968"/>
      <c r="X797" s="968"/>
      <c r="Y797" s="968"/>
      <c r="Z797" s="968"/>
      <c r="AA797" s="968"/>
      <c r="AB797" s="968"/>
      <c r="AC797" s="968"/>
      <c r="AD797" s="965"/>
    </row>
    <row r="798" spans="18:30" x14ac:dyDescent="0.25">
      <c r="R798" s="968"/>
      <c r="S798" s="968"/>
      <c r="T798" s="968"/>
      <c r="U798" s="968"/>
      <c r="V798" s="968"/>
      <c r="W798" s="968"/>
      <c r="X798" s="968"/>
      <c r="Y798" s="968"/>
      <c r="Z798" s="968"/>
      <c r="AA798" s="968"/>
      <c r="AB798" s="968"/>
      <c r="AC798" s="968"/>
      <c r="AD798" s="965"/>
    </row>
    <row r="799" spans="18:30" x14ac:dyDescent="0.25">
      <c r="R799" s="968"/>
      <c r="S799" s="968"/>
      <c r="T799" s="968"/>
      <c r="U799" s="968"/>
      <c r="V799" s="968"/>
      <c r="W799" s="968"/>
      <c r="X799" s="968"/>
      <c r="Y799" s="968"/>
      <c r="Z799" s="968"/>
      <c r="AA799" s="968"/>
      <c r="AB799" s="968"/>
      <c r="AC799" s="968"/>
      <c r="AD799" s="965"/>
    </row>
    <row r="800" spans="18:30" x14ac:dyDescent="0.25">
      <c r="R800" s="968"/>
      <c r="S800" s="968"/>
      <c r="T800" s="968"/>
      <c r="U800" s="968"/>
      <c r="V800" s="968"/>
      <c r="W800" s="968"/>
      <c r="X800" s="968"/>
      <c r="Y800" s="968"/>
      <c r="Z800" s="968"/>
      <c r="AA800" s="968"/>
      <c r="AB800" s="968"/>
      <c r="AC800" s="968"/>
      <c r="AD800" s="965"/>
    </row>
    <row r="801" spans="18:30" x14ac:dyDescent="0.25">
      <c r="R801" s="968"/>
      <c r="S801" s="968"/>
      <c r="T801" s="968"/>
      <c r="U801" s="968"/>
      <c r="V801" s="968"/>
      <c r="W801" s="968"/>
      <c r="X801" s="968"/>
      <c r="Y801" s="968"/>
      <c r="Z801" s="968"/>
      <c r="AA801" s="968"/>
      <c r="AB801" s="968"/>
      <c r="AC801" s="968"/>
      <c r="AD801" s="965"/>
    </row>
    <row r="802" spans="18:30" x14ac:dyDescent="0.25">
      <c r="R802" s="968"/>
      <c r="S802" s="968"/>
      <c r="T802" s="968"/>
      <c r="U802" s="968"/>
      <c r="V802" s="968"/>
      <c r="W802" s="968"/>
      <c r="X802" s="968"/>
      <c r="Y802" s="968"/>
      <c r="Z802" s="968"/>
      <c r="AA802" s="968"/>
      <c r="AB802" s="968"/>
      <c r="AC802" s="968"/>
      <c r="AD802" s="965"/>
    </row>
    <row r="803" spans="18:30" x14ac:dyDescent="0.25">
      <c r="R803" s="968"/>
      <c r="S803" s="968"/>
      <c r="T803" s="968"/>
      <c r="U803" s="968"/>
      <c r="V803" s="968"/>
      <c r="W803" s="968"/>
      <c r="X803" s="968"/>
      <c r="Y803" s="968"/>
      <c r="Z803" s="968"/>
      <c r="AA803" s="968"/>
      <c r="AB803" s="968"/>
      <c r="AC803" s="968"/>
      <c r="AD803" s="965"/>
    </row>
    <row r="804" spans="18:30" x14ac:dyDescent="0.25">
      <c r="R804" s="968"/>
      <c r="S804" s="968"/>
      <c r="T804" s="968"/>
      <c r="U804" s="968"/>
      <c r="V804" s="968"/>
      <c r="W804" s="968"/>
      <c r="X804" s="968"/>
      <c r="Y804" s="968"/>
      <c r="Z804" s="968"/>
      <c r="AA804" s="968"/>
      <c r="AB804" s="968"/>
      <c r="AC804" s="968"/>
      <c r="AD804" s="965"/>
    </row>
    <row r="805" spans="18:30" x14ac:dyDescent="0.25">
      <c r="R805" s="968"/>
      <c r="S805" s="968"/>
      <c r="T805" s="968"/>
      <c r="U805" s="968"/>
      <c r="V805" s="968"/>
      <c r="W805" s="968"/>
      <c r="X805" s="968"/>
      <c r="Y805" s="968"/>
      <c r="Z805" s="968"/>
      <c r="AA805" s="968"/>
      <c r="AB805" s="968"/>
      <c r="AC805" s="968"/>
      <c r="AD805" s="965"/>
    </row>
    <row r="806" spans="18:30" x14ac:dyDescent="0.25">
      <c r="R806" s="968"/>
      <c r="S806" s="968"/>
      <c r="T806" s="968"/>
      <c r="U806" s="968"/>
      <c r="V806" s="968"/>
      <c r="W806" s="968"/>
      <c r="X806" s="968"/>
      <c r="Y806" s="968"/>
      <c r="Z806" s="968"/>
      <c r="AA806" s="968"/>
      <c r="AB806" s="968"/>
      <c r="AC806" s="968"/>
      <c r="AD806" s="965"/>
    </row>
    <row r="807" spans="18:30" x14ac:dyDescent="0.25">
      <c r="R807" s="968"/>
      <c r="S807" s="968"/>
      <c r="T807" s="968"/>
      <c r="U807" s="968"/>
      <c r="V807" s="968"/>
      <c r="W807" s="968"/>
      <c r="X807" s="968"/>
      <c r="Y807" s="968"/>
      <c r="Z807" s="968"/>
      <c r="AA807" s="968"/>
      <c r="AB807" s="968"/>
      <c r="AC807" s="968"/>
      <c r="AD807" s="965"/>
    </row>
    <row r="808" spans="18:30" x14ac:dyDescent="0.25">
      <c r="R808" s="968"/>
      <c r="S808" s="968"/>
      <c r="T808" s="968"/>
      <c r="U808" s="968"/>
      <c r="V808" s="968"/>
      <c r="W808" s="968"/>
      <c r="X808" s="968"/>
      <c r="Y808" s="968"/>
      <c r="Z808" s="968"/>
      <c r="AA808" s="968"/>
      <c r="AB808" s="968"/>
      <c r="AC808" s="968"/>
      <c r="AD808" s="965"/>
    </row>
    <row r="809" spans="18:30" x14ac:dyDescent="0.25">
      <c r="R809" s="968"/>
      <c r="S809" s="968"/>
      <c r="T809" s="968"/>
      <c r="U809" s="968"/>
      <c r="V809" s="968"/>
      <c r="W809" s="968"/>
      <c r="X809" s="968"/>
      <c r="Y809" s="968"/>
      <c r="Z809" s="968"/>
      <c r="AA809" s="968"/>
      <c r="AB809" s="968"/>
      <c r="AC809" s="968"/>
      <c r="AD809" s="965"/>
    </row>
    <row r="810" spans="18:30" x14ac:dyDescent="0.25">
      <c r="R810" s="968"/>
      <c r="S810" s="968"/>
      <c r="T810" s="968"/>
      <c r="U810" s="968"/>
      <c r="V810" s="968"/>
      <c r="W810" s="968"/>
      <c r="X810" s="968"/>
      <c r="Y810" s="968"/>
      <c r="Z810" s="968"/>
      <c r="AA810" s="968"/>
      <c r="AB810" s="968"/>
      <c r="AC810" s="968"/>
      <c r="AD810" s="965"/>
    </row>
    <row r="811" spans="18:30" x14ac:dyDescent="0.25">
      <c r="R811" s="968"/>
      <c r="S811" s="968"/>
      <c r="T811" s="968"/>
      <c r="U811" s="968"/>
      <c r="V811" s="968"/>
      <c r="W811" s="968"/>
      <c r="X811" s="968"/>
      <c r="Y811" s="968"/>
      <c r="Z811" s="968"/>
      <c r="AA811" s="968"/>
      <c r="AB811" s="968"/>
      <c r="AC811" s="968"/>
      <c r="AD811" s="965"/>
    </row>
    <row r="812" spans="18:30" x14ac:dyDescent="0.25">
      <c r="R812" s="968"/>
      <c r="S812" s="968"/>
      <c r="T812" s="968"/>
      <c r="U812" s="968"/>
      <c r="V812" s="968"/>
      <c r="W812" s="968"/>
      <c r="X812" s="968"/>
      <c r="Y812" s="968"/>
      <c r="Z812" s="968"/>
      <c r="AA812" s="968"/>
      <c r="AB812" s="968"/>
      <c r="AC812" s="968"/>
      <c r="AD812" s="965"/>
    </row>
    <row r="813" spans="18:30" x14ac:dyDescent="0.25">
      <c r="R813" s="968"/>
      <c r="S813" s="968"/>
      <c r="T813" s="968"/>
      <c r="U813" s="968"/>
      <c r="V813" s="968"/>
      <c r="W813" s="968"/>
      <c r="X813" s="968"/>
      <c r="Y813" s="968"/>
      <c r="Z813" s="968"/>
      <c r="AA813" s="968"/>
      <c r="AB813" s="968"/>
      <c r="AC813" s="968"/>
      <c r="AD813" s="965"/>
    </row>
    <row r="814" spans="18:30" x14ac:dyDescent="0.25">
      <c r="R814" s="968"/>
      <c r="S814" s="968"/>
      <c r="T814" s="968"/>
      <c r="U814" s="968"/>
      <c r="V814" s="968"/>
      <c r="W814" s="968"/>
      <c r="X814" s="968"/>
      <c r="Y814" s="968"/>
      <c r="Z814" s="968"/>
      <c r="AA814" s="968"/>
      <c r="AB814" s="968"/>
      <c r="AC814" s="968"/>
      <c r="AD814" s="965"/>
    </row>
    <row r="815" spans="18:30" x14ac:dyDescent="0.25">
      <c r="R815" s="968"/>
      <c r="S815" s="968"/>
      <c r="T815" s="968"/>
      <c r="U815" s="968"/>
      <c r="V815" s="968"/>
      <c r="W815" s="968"/>
      <c r="X815" s="968"/>
      <c r="Y815" s="968"/>
      <c r="Z815" s="968"/>
      <c r="AA815" s="968"/>
      <c r="AB815" s="968"/>
      <c r="AC815" s="968"/>
      <c r="AD815" s="965"/>
    </row>
    <row r="816" spans="18:30" x14ac:dyDescent="0.25">
      <c r="R816" s="968"/>
      <c r="S816" s="968"/>
      <c r="T816" s="968"/>
      <c r="U816" s="968"/>
      <c r="V816" s="968"/>
      <c r="W816" s="968"/>
      <c r="X816" s="968"/>
      <c r="Y816" s="968"/>
      <c r="Z816" s="968"/>
      <c r="AA816" s="968"/>
      <c r="AB816" s="968"/>
      <c r="AC816" s="968"/>
      <c r="AD816" s="965"/>
    </row>
    <row r="817" spans="18:30" x14ac:dyDescent="0.25">
      <c r="R817" s="968"/>
      <c r="S817" s="968"/>
      <c r="T817" s="968"/>
      <c r="U817" s="968"/>
      <c r="V817" s="968"/>
      <c r="W817" s="968"/>
      <c r="X817" s="968"/>
      <c r="Y817" s="968"/>
      <c r="Z817" s="968"/>
      <c r="AA817" s="968"/>
      <c r="AB817" s="968"/>
      <c r="AC817" s="968"/>
      <c r="AD817" s="965"/>
    </row>
    <row r="818" spans="18:30" x14ac:dyDescent="0.25">
      <c r="R818" s="968"/>
      <c r="S818" s="968"/>
      <c r="T818" s="968"/>
      <c r="U818" s="968"/>
      <c r="V818" s="968"/>
      <c r="W818" s="968"/>
      <c r="X818" s="968"/>
      <c r="Y818" s="968"/>
      <c r="Z818" s="968"/>
      <c r="AA818" s="968"/>
      <c r="AB818" s="968"/>
      <c r="AC818" s="968"/>
      <c r="AD818" s="965"/>
    </row>
    <row r="819" spans="18:30" x14ac:dyDescent="0.25">
      <c r="R819" s="968"/>
      <c r="S819" s="968"/>
      <c r="T819" s="968"/>
      <c r="U819" s="968"/>
      <c r="V819" s="968"/>
      <c r="W819" s="968"/>
      <c r="X819" s="968"/>
      <c r="Y819" s="968"/>
      <c r="Z819" s="968"/>
      <c r="AA819" s="968"/>
      <c r="AB819" s="968"/>
      <c r="AC819" s="968"/>
      <c r="AD819" s="965"/>
    </row>
    <row r="820" spans="18:30" x14ac:dyDescent="0.25">
      <c r="R820" s="968"/>
      <c r="S820" s="968"/>
      <c r="T820" s="968"/>
      <c r="U820" s="968"/>
      <c r="V820" s="968"/>
      <c r="W820" s="968"/>
      <c r="X820" s="968"/>
      <c r="Y820" s="968"/>
      <c r="Z820" s="968"/>
      <c r="AA820" s="968"/>
      <c r="AB820" s="968"/>
      <c r="AC820" s="968"/>
      <c r="AD820" s="965"/>
    </row>
    <row r="821" spans="18:30" x14ac:dyDescent="0.25">
      <c r="R821" s="968"/>
      <c r="S821" s="968"/>
      <c r="T821" s="968"/>
      <c r="U821" s="968"/>
      <c r="V821" s="968"/>
      <c r="W821" s="968"/>
      <c r="X821" s="968"/>
      <c r="Y821" s="968"/>
      <c r="Z821" s="968"/>
      <c r="AA821" s="968"/>
      <c r="AB821" s="968"/>
      <c r="AC821" s="968"/>
      <c r="AD821" s="965"/>
    </row>
    <row r="822" spans="18:30" x14ac:dyDescent="0.25">
      <c r="R822" s="968"/>
      <c r="S822" s="968"/>
      <c r="T822" s="968"/>
      <c r="U822" s="968"/>
      <c r="V822" s="968"/>
      <c r="W822" s="968"/>
      <c r="X822" s="968"/>
      <c r="Y822" s="968"/>
      <c r="Z822" s="968"/>
      <c r="AA822" s="968"/>
      <c r="AB822" s="968"/>
      <c r="AC822" s="968"/>
      <c r="AD822" s="965"/>
    </row>
    <row r="823" spans="18:30" x14ac:dyDescent="0.25">
      <c r="R823" s="968"/>
      <c r="S823" s="968"/>
      <c r="T823" s="968"/>
      <c r="U823" s="968"/>
      <c r="V823" s="968"/>
      <c r="W823" s="968"/>
      <c r="X823" s="968"/>
      <c r="Y823" s="968"/>
      <c r="Z823" s="968"/>
      <c r="AA823" s="968"/>
      <c r="AB823" s="968"/>
      <c r="AC823" s="968"/>
      <c r="AD823" s="965"/>
    </row>
    <row r="824" spans="18:30" x14ac:dyDescent="0.25">
      <c r="R824" s="968"/>
      <c r="S824" s="968"/>
      <c r="T824" s="968"/>
      <c r="U824" s="968"/>
      <c r="V824" s="968"/>
      <c r="W824" s="968"/>
      <c r="X824" s="968"/>
      <c r="Y824" s="968"/>
      <c r="Z824" s="968"/>
      <c r="AA824" s="968"/>
      <c r="AB824" s="968"/>
      <c r="AC824" s="968"/>
      <c r="AD824" s="965"/>
    </row>
    <row r="825" spans="18:30" x14ac:dyDescent="0.25">
      <c r="R825" s="968"/>
      <c r="S825" s="968"/>
      <c r="T825" s="968"/>
      <c r="U825" s="968"/>
      <c r="V825" s="968"/>
      <c r="W825" s="968"/>
      <c r="X825" s="968"/>
      <c r="Y825" s="968"/>
      <c r="Z825" s="968"/>
      <c r="AA825" s="968"/>
      <c r="AB825" s="968"/>
      <c r="AC825" s="968"/>
      <c r="AD825" s="965"/>
    </row>
    <row r="826" spans="18:30" x14ac:dyDescent="0.25">
      <c r="R826" s="968"/>
      <c r="S826" s="968"/>
      <c r="T826" s="968"/>
      <c r="U826" s="968"/>
      <c r="V826" s="968"/>
      <c r="W826" s="968"/>
      <c r="X826" s="968"/>
      <c r="Y826" s="968"/>
      <c r="Z826" s="968"/>
      <c r="AA826" s="968"/>
      <c r="AB826" s="968"/>
      <c r="AC826" s="968"/>
      <c r="AD826" s="965"/>
    </row>
    <row r="827" spans="18:30" x14ac:dyDescent="0.25">
      <c r="R827" s="968"/>
      <c r="S827" s="968"/>
      <c r="T827" s="968"/>
      <c r="U827" s="968"/>
      <c r="V827" s="968"/>
      <c r="W827" s="968"/>
      <c r="X827" s="968"/>
      <c r="Y827" s="968"/>
      <c r="Z827" s="968"/>
      <c r="AA827" s="968"/>
      <c r="AB827" s="968"/>
      <c r="AC827" s="968"/>
      <c r="AD827" s="965"/>
    </row>
    <row r="828" spans="18:30" x14ac:dyDescent="0.25">
      <c r="R828" s="968"/>
      <c r="S828" s="968"/>
      <c r="T828" s="968"/>
      <c r="U828" s="968"/>
      <c r="V828" s="968"/>
      <c r="W828" s="968"/>
      <c r="X828" s="968"/>
      <c r="Y828" s="968"/>
      <c r="Z828" s="968"/>
      <c r="AA828" s="968"/>
      <c r="AB828" s="968"/>
      <c r="AC828" s="968"/>
      <c r="AD828" s="965"/>
    </row>
    <row r="829" spans="18:30" x14ac:dyDescent="0.25">
      <c r="R829" s="968"/>
      <c r="S829" s="968"/>
      <c r="T829" s="968"/>
      <c r="U829" s="968"/>
      <c r="V829" s="968"/>
      <c r="W829" s="968"/>
      <c r="X829" s="968"/>
      <c r="Y829" s="968"/>
      <c r="Z829" s="968"/>
      <c r="AA829" s="968"/>
      <c r="AB829" s="968"/>
      <c r="AC829" s="968"/>
      <c r="AD829" s="965"/>
    </row>
    <row r="830" spans="18:30" x14ac:dyDescent="0.25">
      <c r="R830" s="968"/>
      <c r="S830" s="968"/>
      <c r="T830" s="968"/>
      <c r="U830" s="968"/>
      <c r="V830" s="968"/>
      <c r="W830" s="968"/>
      <c r="X830" s="968"/>
      <c r="Y830" s="968"/>
      <c r="Z830" s="968"/>
      <c r="AA830" s="968"/>
      <c r="AB830" s="968"/>
      <c r="AC830" s="968"/>
      <c r="AD830" s="965"/>
    </row>
    <row r="831" spans="18:30" x14ac:dyDescent="0.25">
      <c r="R831" s="968"/>
      <c r="S831" s="968"/>
      <c r="T831" s="968"/>
      <c r="U831" s="968"/>
      <c r="V831" s="968"/>
      <c r="W831" s="968"/>
      <c r="X831" s="968"/>
      <c r="Y831" s="968"/>
      <c r="Z831" s="968"/>
      <c r="AA831" s="968"/>
      <c r="AB831" s="968"/>
      <c r="AC831" s="968"/>
      <c r="AD831" s="965"/>
    </row>
    <row r="832" spans="18:30" x14ac:dyDescent="0.25">
      <c r="R832" s="968"/>
      <c r="S832" s="968"/>
      <c r="T832" s="968"/>
      <c r="U832" s="968"/>
      <c r="V832" s="968"/>
      <c r="W832" s="968"/>
      <c r="X832" s="968"/>
      <c r="Y832" s="968"/>
      <c r="Z832" s="968"/>
      <c r="AA832" s="968"/>
      <c r="AB832" s="968"/>
      <c r="AC832" s="968"/>
      <c r="AD832" s="965"/>
    </row>
    <row r="833" spans="18:30" x14ac:dyDescent="0.25">
      <c r="R833" s="968"/>
      <c r="S833" s="968"/>
      <c r="T833" s="968"/>
      <c r="U833" s="968"/>
      <c r="V833" s="968"/>
      <c r="W833" s="968"/>
      <c r="X833" s="968"/>
      <c r="Y833" s="968"/>
      <c r="Z833" s="968"/>
      <c r="AA833" s="968"/>
      <c r="AB833" s="968"/>
      <c r="AC833" s="968"/>
      <c r="AD833" s="965"/>
    </row>
    <row r="834" spans="18:30" x14ac:dyDescent="0.25">
      <c r="R834" s="968"/>
      <c r="S834" s="968"/>
      <c r="T834" s="968"/>
      <c r="U834" s="968"/>
      <c r="V834" s="968"/>
      <c r="W834" s="968"/>
      <c r="X834" s="968"/>
      <c r="Y834" s="968"/>
      <c r="Z834" s="968"/>
      <c r="AA834" s="968"/>
      <c r="AB834" s="968"/>
      <c r="AC834" s="968"/>
      <c r="AD834" s="965"/>
    </row>
    <row r="835" spans="18:30" x14ac:dyDescent="0.25">
      <c r="R835" s="968"/>
      <c r="S835" s="968"/>
      <c r="T835" s="968"/>
      <c r="U835" s="968"/>
      <c r="V835" s="968"/>
      <c r="W835" s="968"/>
      <c r="X835" s="968"/>
      <c r="Y835" s="968"/>
      <c r="Z835" s="968"/>
      <c r="AA835" s="968"/>
      <c r="AB835" s="968"/>
      <c r="AC835" s="968"/>
      <c r="AD835" s="965"/>
    </row>
    <row r="836" spans="18:30" x14ac:dyDescent="0.25">
      <c r="R836" s="968"/>
      <c r="S836" s="968"/>
      <c r="T836" s="968"/>
      <c r="U836" s="968"/>
      <c r="V836" s="968"/>
      <c r="W836" s="968"/>
      <c r="X836" s="968"/>
      <c r="Y836" s="968"/>
      <c r="Z836" s="968"/>
      <c r="AA836" s="968"/>
      <c r="AB836" s="968"/>
      <c r="AC836" s="968"/>
      <c r="AD836" s="965"/>
    </row>
    <row r="837" spans="18:30" x14ac:dyDescent="0.25">
      <c r="R837" s="968"/>
      <c r="S837" s="968"/>
      <c r="T837" s="968"/>
      <c r="U837" s="968"/>
      <c r="V837" s="968"/>
      <c r="W837" s="968"/>
      <c r="X837" s="968"/>
      <c r="Y837" s="968"/>
      <c r="Z837" s="968"/>
      <c r="AA837" s="968"/>
      <c r="AB837" s="968"/>
      <c r="AC837" s="968"/>
      <c r="AD837" s="965"/>
    </row>
    <row r="838" spans="18:30" x14ac:dyDescent="0.25">
      <c r="R838" s="968"/>
      <c r="S838" s="968"/>
      <c r="T838" s="968"/>
      <c r="U838" s="968"/>
      <c r="V838" s="968"/>
      <c r="W838" s="968"/>
      <c r="X838" s="968"/>
      <c r="Y838" s="968"/>
      <c r="Z838" s="968"/>
      <c r="AA838" s="968"/>
      <c r="AB838" s="968"/>
      <c r="AC838" s="968"/>
      <c r="AD838" s="965"/>
    </row>
    <row r="839" spans="18:30" x14ac:dyDescent="0.25">
      <c r="R839" s="968"/>
      <c r="S839" s="968"/>
      <c r="T839" s="968"/>
      <c r="U839" s="968"/>
      <c r="V839" s="968"/>
      <c r="W839" s="968"/>
      <c r="X839" s="968"/>
      <c r="Y839" s="968"/>
      <c r="Z839" s="968"/>
      <c r="AA839" s="968"/>
      <c r="AB839" s="968"/>
      <c r="AC839" s="968"/>
      <c r="AD839" s="965"/>
    </row>
    <row r="840" spans="18:30" x14ac:dyDescent="0.25">
      <c r="R840" s="968"/>
      <c r="S840" s="968"/>
      <c r="T840" s="968"/>
      <c r="U840" s="968"/>
      <c r="V840" s="968"/>
      <c r="W840" s="968"/>
      <c r="X840" s="968"/>
      <c r="Y840" s="968"/>
      <c r="Z840" s="968"/>
      <c r="AA840" s="968"/>
      <c r="AB840" s="968"/>
      <c r="AC840" s="968"/>
      <c r="AD840" s="965"/>
    </row>
    <row r="841" spans="18:30" x14ac:dyDescent="0.25">
      <c r="R841" s="968"/>
      <c r="S841" s="968"/>
      <c r="T841" s="968"/>
      <c r="U841" s="968"/>
      <c r="V841" s="968"/>
      <c r="W841" s="968"/>
      <c r="X841" s="968"/>
      <c r="Y841" s="968"/>
      <c r="Z841" s="968"/>
      <c r="AA841" s="968"/>
      <c r="AB841" s="968"/>
      <c r="AC841" s="968"/>
      <c r="AD841" s="965"/>
    </row>
    <row r="842" spans="18:30" x14ac:dyDescent="0.25">
      <c r="R842" s="968"/>
      <c r="S842" s="968"/>
      <c r="T842" s="968"/>
      <c r="U842" s="968"/>
      <c r="V842" s="968"/>
      <c r="W842" s="968"/>
      <c r="X842" s="968"/>
      <c r="Y842" s="968"/>
      <c r="Z842" s="968"/>
      <c r="AA842" s="968"/>
      <c r="AB842" s="968"/>
      <c r="AC842" s="968"/>
      <c r="AD842" s="965"/>
    </row>
    <row r="843" spans="18:30" x14ac:dyDescent="0.25">
      <c r="R843" s="968"/>
      <c r="S843" s="968"/>
      <c r="T843" s="968"/>
      <c r="U843" s="968"/>
      <c r="V843" s="968"/>
      <c r="W843" s="968"/>
      <c r="X843" s="968"/>
      <c r="Y843" s="968"/>
      <c r="Z843" s="968"/>
      <c r="AA843" s="968"/>
      <c r="AB843" s="968"/>
      <c r="AC843" s="968"/>
      <c r="AD843" s="965"/>
    </row>
    <row r="844" spans="18:30" x14ac:dyDescent="0.25">
      <c r="R844" s="968"/>
      <c r="S844" s="968"/>
      <c r="T844" s="968"/>
      <c r="U844" s="968"/>
      <c r="V844" s="968"/>
      <c r="W844" s="968"/>
      <c r="X844" s="968"/>
      <c r="Y844" s="968"/>
      <c r="Z844" s="968"/>
      <c r="AA844" s="968"/>
      <c r="AB844" s="968"/>
      <c r="AC844" s="968"/>
      <c r="AD844" s="965"/>
    </row>
    <row r="845" spans="18:30" x14ac:dyDescent="0.25">
      <c r="R845" s="968"/>
      <c r="S845" s="968"/>
      <c r="T845" s="968"/>
      <c r="U845" s="968"/>
      <c r="V845" s="968"/>
      <c r="W845" s="968"/>
      <c r="X845" s="968"/>
      <c r="Y845" s="968"/>
      <c r="Z845" s="968"/>
      <c r="AA845" s="968"/>
      <c r="AB845" s="968"/>
      <c r="AC845" s="968"/>
      <c r="AD845" s="965"/>
    </row>
    <row r="846" spans="18:30" x14ac:dyDescent="0.25">
      <c r="R846" s="968"/>
      <c r="S846" s="968"/>
      <c r="T846" s="968"/>
      <c r="U846" s="968"/>
      <c r="V846" s="968"/>
      <c r="W846" s="968"/>
      <c r="X846" s="968"/>
      <c r="Y846" s="968"/>
      <c r="Z846" s="968"/>
      <c r="AA846" s="968"/>
      <c r="AB846" s="968"/>
      <c r="AC846" s="968"/>
      <c r="AD846" s="965"/>
    </row>
    <row r="847" spans="18:30" x14ac:dyDescent="0.25">
      <c r="R847" s="968"/>
      <c r="S847" s="968"/>
      <c r="T847" s="968"/>
      <c r="U847" s="968"/>
      <c r="V847" s="968"/>
      <c r="W847" s="968"/>
      <c r="X847" s="968"/>
      <c r="Y847" s="968"/>
      <c r="Z847" s="968"/>
      <c r="AA847" s="968"/>
      <c r="AB847" s="968"/>
      <c r="AC847" s="968"/>
      <c r="AD847" s="965"/>
    </row>
    <row r="848" spans="18:30" x14ac:dyDescent="0.25">
      <c r="R848" s="968"/>
      <c r="S848" s="968"/>
      <c r="T848" s="968"/>
      <c r="U848" s="968"/>
      <c r="V848" s="968"/>
      <c r="W848" s="968"/>
      <c r="X848" s="968"/>
      <c r="Y848" s="968"/>
      <c r="Z848" s="968"/>
      <c r="AA848" s="968"/>
      <c r="AB848" s="968"/>
      <c r="AC848" s="968"/>
      <c r="AD848" s="965"/>
    </row>
    <row r="849" spans="18:30" x14ac:dyDescent="0.25">
      <c r="R849" s="968"/>
      <c r="S849" s="968"/>
      <c r="T849" s="968"/>
      <c r="U849" s="968"/>
      <c r="V849" s="968"/>
      <c r="W849" s="968"/>
      <c r="X849" s="968"/>
      <c r="Y849" s="968"/>
      <c r="Z849" s="968"/>
      <c r="AA849" s="968"/>
      <c r="AB849" s="968"/>
      <c r="AC849" s="968"/>
      <c r="AD849" s="965"/>
    </row>
    <row r="850" spans="18:30" x14ac:dyDescent="0.25">
      <c r="R850" s="968"/>
      <c r="S850" s="968"/>
      <c r="T850" s="968"/>
      <c r="U850" s="968"/>
      <c r="V850" s="968"/>
      <c r="W850" s="968"/>
      <c r="X850" s="968"/>
      <c r="Y850" s="968"/>
      <c r="Z850" s="968"/>
      <c r="AA850" s="968"/>
      <c r="AB850" s="968"/>
      <c r="AC850" s="968"/>
      <c r="AD850" s="965"/>
    </row>
    <row r="851" spans="18:30" x14ac:dyDescent="0.25">
      <c r="R851" s="968"/>
      <c r="S851" s="968"/>
      <c r="T851" s="968"/>
      <c r="U851" s="968"/>
      <c r="V851" s="968"/>
      <c r="W851" s="968"/>
      <c r="X851" s="968"/>
      <c r="Y851" s="968"/>
      <c r="Z851" s="968"/>
      <c r="AA851" s="968"/>
      <c r="AB851" s="968"/>
      <c r="AC851" s="968"/>
      <c r="AD851" s="965"/>
    </row>
    <row r="852" spans="18:30" x14ac:dyDescent="0.25">
      <c r="R852" s="968"/>
      <c r="S852" s="968"/>
      <c r="T852" s="968"/>
      <c r="U852" s="968"/>
      <c r="V852" s="968"/>
      <c r="W852" s="968"/>
      <c r="X852" s="968"/>
      <c r="Y852" s="968"/>
      <c r="Z852" s="968"/>
      <c r="AA852" s="968"/>
      <c r="AB852" s="968"/>
      <c r="AC852" s="968"/>
      <c r="AD852" s="965"/>
    </row>
    <row r="853" spans="18:30" x14ac:dyDescent="0.25">
      <c r="R853" s="968"/>
      <c r="S853" s="968"/>
      <c r="T853" s="968"/>
      <c r="U853" s="968"/>
      <c r="V853" s="968"/>
      <c r="W853" s="968"/>
      <c r="X853" s="968"/>
      <c r="Y853" s="968"/>
      <c r="Z853" s="968"/>
      <c r="AA853" s="968"/>
      <c r="AB853" s="968"/>
      <c r="AC853" s="968"/>
      <c r="AD853" s="965"/>
    </row>
    <row r="854" spans="18:30" x14ac:dyDescent="0.25">
      <c r="R854" s="968"/>
      <c r="S854" s="968"/>
      <c r="T854" s="968"/>
      <c r="U854" s="968"/>
      <c r="V854" s="968"/>
      <c r="W854" s="968"/>
      <c r="X854" s="968"/>
      <c r="Y854" s="968"/>
      <c r="Z854" s="968"/>
      <c r="AA854" s="968"/>
      <c r="AB854" s="968"/>
      <c r="AC854" s="968"/>
      <c r="AD854" s="965"/>
    </row>
    <row r="855" spans="18:30" x14ac:dyDescent="0.25">
      <c r="R855" s="968"/>
      <c r="S855" s="968"/>
      <c r="T855" s="968"/>
      <c r="U855" s="968"/>
      <c r="V855" s="968"/>
      <c r="W855" s="968"/>
      <c r="X855" s="968"/>
      <c r="Y855" s="968"/>
      <c r="Z855" s="968"/>
      <c r="AA855" s="968"/>
      <c r="AB855" s="968"/>
      <c r="AC855" s="968"/>
      <c r="AD855" s="965"/>
    </row>
    <row r="856" spans="18:30" x14ac:dyDescent="0.25">
      <c r="R856" s="968"/>
      <c r="S856" s="968"/>
      <c r="T856" s="968"/>
      <c r="U856" s="968"/>
      <c r="V856" s="968"/>
      <c r="W856" s="968"/>
      <c r="X856" s="968"/>
      <c r="Y856" s="968"/>
      <c r="Z856" s="968"/>
      <c r="AA856" s="968"/>
      <c r="AB856" s="968"/>
      <c r="AC856" s="968"/>
      <c r="AD856" s="965"/>
    </row>
    <row r="857" spans="18:30" x14ac:dyDescent="0.25">
      <c r="R857" s="968"/>
      <c r="S857" s="968"/>
      <c r="T857" s="968"/>
      <c r="U857" s="968"/>
      <c r="V857" s="968"/>
      <c r="W857" s="968"/>
      <c r="X857" s="968"/>
      <c r="Y857" s="968"/>
      <c r="Z857" s="968"/>
      <c r="AA857" s="968"/>
      <c r="AB857" s="968"/>
      <c r="AC857" s="968"/>
      <c r="AD857" s="965"/>
    </row>
    <row r="858" spans="18:30" x14ac:dyDescent="0.25">
      <c r="R858" s="968"/>
      <c r="S858" s="968"/>
      <c r="T858" s="968"/>
      <c r="U858" s="968"/>
      <c r="V858" s="968"/>
      <c r="W858" s="968"/>
      <c r="X858" s="968"/>
      <c r="Y858" s="968"/>
      <c r="Z858" s="968"/>
      <c r="AA858" s="968"/>
      <c r="AB858" s="968"/>
      <c r="AC858" s="968"/>
      <c r="AD858" s="965"/>
    </row>
    <row r="859" spans="18:30" x14ac:dyDescent="0.25">
      <c r="R859" s="968"/>
      <c r="S859" s="968"/>
      <c r="T859" s="968"/>
      <c r="U859" s="968"/>
      <c r="V859" s="968"/>
      <c r="W859" s="968"/>
      <c r="X859" s="968"/>
      <c r="Y859" s="968"/>
      <c r="Z859" s="968"/>
      <c r="AA859" s="968"/>
      <c r="AB859" s="968"/>
      <c r="AC859" s="968"/>
      <c r="AD859" s="965"/>
    </row>
    <row r="860" spans="18:30" x14ac:dyDescent="0.25">
      <c r="R860" s="968"/>
      <c r="S860" s="968"/>
      <c r="T860" s="968"/>
      <c r="U860" s="968"/>
      <c r="V860" s="968"/>
      <c r="W860" s="968"/>
      <c r="X860" s="968"/>
      <c r="Y860" s="968"/>
      <c r="Z860" s="968"/>
      <c r="AA860" s="968"/>
      <c r="AB860" s="968"/>
      <c r="AC860" s="968"/>
      <c r="AD860" s="965"/>
    </row>
    <row r="861" spans="18:30" x14ac:dyDescent="0.25">
      <c r="R861" s="968"/>
      <c r="S861" s="968"/>
      <c r="T861" s="968"/>
      <c r="U861" s="968"/>
      <c r="V861" s="968"/>
      <c r="W861" s="968"/>
      <c r="X861" s="968"/>
      <c r="Y861" s="968"/>
      <c r="Z861" s="968"/>
      <c r="AA861" s="968"/>
      <c r="AB861" s="968"/>
      <c r="AC861" s="968"/>
      <c r="AD861" s="965"/>
    </row>
    <row r="862" spans="18:30" x14ac:dyDescent="0.25">
      <c r="R862" s="968"/>
      <c r="S862" s="968"/>
      <c r="T862" s="968"/>
      <c r="U862" s="968"/>
      <c r="V862" s="968"/>
      <c r="W862" s="968"/>
      <c r="X862" s="968"/>
      <c r="Y862" s="968"/>
      <c r="Z862" s="968"/>
      <c r="AA862" s="968"/>
      <c r="AB862" s="968"/>
      <c r="AC862" s="968"/>
      <c r="AD862" s="965"/>
    </row>
    <row r="863" spans="18:30" x14ac:dyDescent="0.25">
      <c r="R863" s="968"/>
      <c r="S863" s="968"/>
      <c r="T863" s="968"/>
      <c r="U863" s="968"/>
      <c r="V863" s="968"/>
      <c r="W863" s="968"/>
      <c r="X863" s="968"/>
      <c r="Y863" s="968"/>
      <c r="Z863" s="968"/>
      <c r="AA863" s="968"/>
      <c r="AB863" s="968"/>
      <c r="AC863" s="968"/>
      <c r="AD863" s="965"/>
    </row>
    <row r="864" spans="18:30" x14ac:dyDescent="0.25">
      <c r="R864" s="968"/>
      <c r="S864" s="968"/>
      <c r="T864" s="968"/>
      <c r="U864" s="968"/>
      <c r="V864" s="968"/>
      <c r="W864" s="968"/>
      <c r="X864" s="968"/>
      <c r="Y864" s="968"/>
      <c r="Z864" s="968"/>
      <c r="AA864" s="968"/>
      <c r="AB864" s="968"/>
      <c r="AC864" s="968"/>
      <c r="AD864" s="965"/>
    </row>
    <row r="865" spans="18:30" x14ac:dyDescent="0.25">
      <c r="R865" s="968"/>
      <c r="S865" s="968"/>
      <c r="T865" s="968"/>
      <c r="U865" s="968"/>
      <c r="V865" s="968"/>
      <c r="W865" s="968"/>
      <c r="X865" s="968"/>
      <c r="Y865" s="968"/>
      <c r="Z865" s="968"/>
      <c r="AA865" s="968"/>
      <c r="AB865" s="968"/>
      <c r="AC865" s="968"/>
      <c r="AD865" s="965"/>
    </row>
    <row r="866" spans="18:30" x14ac:dyDescent="0.25">
      <c r="R866" s="968"/>
      <c r="S866" s="968"/>
      <c r="T866" s="968"/>
      <c r="U866" s="968"/>
      <c r="V866" s="968"/>
      <c r="W866" s="968"/>
      <c r="X866" s="968"/>
      <c r="Y866" s="968"/>
      <c r="Z866" s="968"/>
      <c r="AA866" s="968"/>
      <c r="AB866" s="968"/>
      <c r="AC866" s="968"/>
      <c r="AD866" s="965"/>
    </row>
    <row r="867" spans="18:30" x14ac:dyDescent="0.25">
      <c r="R867" s="968"/>
      <c r="S867" s="968"/>
      <c r="T867" s="968"/>
      <c r="U867" s="968"/>
      <c r="V867" s="968"/>
      <c r="W867" s="968"/>
      <c r="X867" s="968"/>
      <c r="Y867" s="968"/>
      <c r="Z867" s="968"/>
      <c r="AA867" s="968"/>
      <c r="AB867" s="968"/>
      <c r="AC867" s="968"/>
      <c r="AD867" s="965"/>
    </row>
    <row r="868" spans="18:30" x14ac:dyDescent="0.25">
      <c r="R868" s="968"/>
      <c r="S868" s="968"/>
      <c r="T868" s="968"/>
      <c r="U868" s="968"/>
      <c r="V868" s="968"/>
      <c r="W868" s="968"/>
      <c r="X868" s="968"/>
      <c r="Y868" s="968"/>
      <c r="Z868" s="968"/>
      <c r="AA868" s="968"/>
      <c r="AB868" s="968"/>
      <c r="AC868" s="968"/>
      <c r="AD868" s="965"/>
    </row>
    <row r="869" spans="18:30" x14ac:dyDescent="0.25">
      <c r="R869" s="968"/>
      <c r="S869" s="968"/>
      <c r="T869" s="968"/>
      <c r="U869" s="968"/>
      <c r="V869" s="968"/>
      <c r="W869" s="968"/>
      <c r="X869" s="968"/>
      <c r="Y869" s="968"/>
      <c r="Z869" s="968"/>
      <c r="AA869" s="968"/>
      <c r="AB869" s="968"/>
      <c r="AC869" s="968"/>
      <c r="AD869" s="965"/>
    </row>
    <row r="870" spans="18:30" x14ac:dyDescent="0.25">
      <c r="R870" s="968"/>
      <c r="S870" s="968"/>
      <c r="T870" s="968"/>
      <c r="U870" s="968"/>
      <c r="V870" s="968"/>
      <c r="W870" s="968"/>
      <c r="X870" s="968"/>
      <c r="Y870" s="968"/>
      <c r="Z870" s="968"/>
      <c r="AA870" s="968"/>
      <c r="AB870" s="968"/>
      <c r="AC870" s="968"/>
      <c r="AD870" s="965"/>
    </row>
    <row r="871" spans="18:30" x14ac:dyDescent="0.25">
      <c r="R871" s="968"/>
      <c r="S871" s="968"/>
      <c r="T871" s="968"/>
      <c r="U871" s="968"/>
      <c r="V871" s="968"/>
      <c r="W871" s="968"/>
      <c r="X871" s="968"/>
      <c r="Y871" s="968"/>
      <c r="Z871" s="968"/>
      <c r="AA871" s="968"/>
      <c r="AB871" s="968"/>
      <c r="AC871" s="968"/>
      <c r="AD871" s="965"/>
    </row>
    <row r="872" spans="18:30" x14ac:dyDescent="0.25">
      <c r="R872" s="968"/>
      <c r="S872" s="968"/>
      <c r="T872" s="968"/>
      <c r="U872" s="968"/>
      <c r="V872" s="968"/>
      <c r="W872" s="968"/>
      <c r="X872" s="968"/>
      <c r="Y872" s="968"/>
      <c r="Z872" s="968"/>
      <c r="AA872" s="968"/>
      <c r="AB872" s="968"/>
      <c r="AC872" s="968"/>
      <c r="AD872" s="965"/>
    </row>
    <row r="873" spans="18:30" x14ac:dyDescent="0.25">
      <c r="R873" s="968"/>
      <c r="S873" s="968"/>
      <c r="T873" s="968"/>
      <c r="U873" s="968"/>
      <c r="V873" s="968"/>
      <c r="W873" s="968"/>
      <c r="X873" s="968"/>
      <c r="Y873" s="968"/>
      <c r="Z873" s="968"/>
      <c r="AA873" s="968"/>
      <c r="AB873" s="968"/>
      <c r="AC873" s="968"/>
      <c r="AD873" s="965"/>
    </row>
    <row r="874" spans="18:30" x14ac:dyDescent="0.25">
      <c r="R874" s="968"/>
      <c r="S874" s="968"/>
      <c r="T874" s="968"/>
      <c r="U874" s="968"/>
      <c r="V874" s="968"/>
      <c r="W874" s="968"/>
      <c r="X874" s="968"/>
      <c r="Y874" s="968"/>
      <c r="Z874" s="968"/>
      <c r="AA874" s="968"/>
      <c r="AB874" s="968"/>
      <c r="AC874" s="968"/>
      <c r="AD874" s="965"/>
    </row>
    <row r="875" spans="18:30" x14ac:dyDescent="0.25">
      <c r="R875" s="968"/>
      <c r="S875" s="968"/>
      <c r="T875" s="968"/>
      <c r="U875" s="968"/>
      <c r="V875" s="968"/>
      <c r="W875" s="968"/>
      <c r="X875" s="968"/>
      <c r="Y875" s="968"/>
      <c r="Z875" s="968"/>
      <c r="AA875" s="968"/>
      <c r="AB875" s="968"/>
      <c r="AC875" s="968"/>
      <c r="AD875" s="965"/>
    </row>
    <row r="876" spans="18:30" x14ac:dyDescent="0.25">
      <c r="R876" s="968"/>
      <c r="S876" s="968"/>
      <c r="T876" s="968"/>
      <c r="U876" s="968"/>
      <c r="V876" s="968"/>
      <c r="W876" s="968"/>
      <c r="X876" s="968"/>
      <c r="Y876" s="968"/>
      <c r="Z876" s="968"/>
      <c r="AA876" s="968"/>
      <c r="AB876" s="968"/>
      <c r="AC876" s="968"/>
      <c r="AD876" s="965"/>
    </row>
    <row r="877" spans="18:30" x14ac:dyDescent="0.25">
      <c r="R877" s="968"/>
      <c r="S877" s="968"/>
      <c r="T877" s="968"/>
      <c r="U877" s="968"/>
      <c r="V877" s="968"/>
      <c r="W877" s="968"/>
      <c r="X877" s="968"/>
      <c r="Y877" s="968"/>
      <c r="Z877" s="968"/>
      <c r="AA877" s="968"/>
      <c r="AB877" s="968"/>
      <c r="AC877" s="968"/>
      <c r="AD877" s="965"/>
    </row>
    <row r="878" spans="18:30" x14ac:dyDescent="0.25">
      <c r="R878" s="968"/>
      <c r="S878" s="968"/>
      <c r="T878" s="968"/>
      <c r="U878" s="968"/>
      <c r="V878" s="968"/>
      <c r="W878" s="968"/>
      <c r="X878" s="968"/>
      <c r="Y878" s="968"/>
      <c r="Z878" s="968"/>
      <c r="AA878" s="968"/>
      <c r="AB878" s="968"/>
      <c r="AC878" s="968"/>
      <c r="AD878" s="965"/>
    </row>
    <row r="879" spans="18:30" x14ac:dyDescent="0.25">
      <c r="R879" s="968"/>
      <c r="S879" s="968"/>
      <c r="T879" s="968"/>
      <c r="U879" s="968"/>
      <c r="V879" s="968"/>
      <c r="W879" s="968"/>
      <c r="X879" s="968"/>
      <c r="Y879" s="968"/>
      <c r="Z879" s="968"/>
      <c r="AA879" s="968"/>
      <c r="AB879" s="968"/>
      <c r="AC879" s="968"/>
      <c r="AD879" s="965"/>
    </row>
    <row r="880" spans="18:30" x14ac:dyDescent="0.25">
      <c r="R880" s="968"/>
      <c r="S880" s="968"/>
      <c r="T880" s="968"/>
      <c r="U880" s="968"/>
      <c r="V880" s="968"/>
      <c r="W880" s="968"/>
      <c r="X880" s="968"/>
      <c r="Y880" s="968"/>
      <c r="Z880" s="968"/>
      <c r="AA880" s="968"/>
      <c r="AB880" s="968"/>
      <c r="AC880" s="968"/>
      <c r="AD880" s="965"/>
    </row>
    <row r="881" spans="18:30" x14ac:dyDescent="0.25">
      <c r="R881" s="968"/>
      <c r="S881" s="968"/>
      <c r="T881" s="968"/>
      <c r="U881" s="968"/>
      <c r="V881" s="968"/>
      <c r="W881" s="968"/>
      <c r="X881" s="968"/>
      <c r="Y881" s="968"/>
      <c r="Z881" s="968"/>
      <c r="AA881" s="968"/>
      <c r="AB881" s="968"/>
      <c r="AC881" s="968"/>
      <c r="AD881" s="965"/>
    </row>
    <row r="882" spans="18:30" x14ac:dyDescent="0.25">
      <c r="R882" s="968"/>
      <c r="S882" s="968"/>
      <c r="T882" s="968"/>
      <c r="U882" s="968"/>
      <c r="V882" s="968"/>
      <c r="W882" s="968"/>
      <c r="X882" s="968"/>
      <c r="Y882" s="968"/>
      <c r="Z882" s="968"/>
      <c r="AA882" s="968"/>
      <c r="AB882" s="968"/>
      <c r="AC882" s="968"/>
      <c r="AD882" s="965"/>
    </row>
    <row r="883" spans="18:30" x14ac:dyDescent="0.25">
      <c r="R883" s="968"/>
      <c r="S883" s="968"/>
      <c r="T883" s="968"/>
      <c r="U883" s="968"/>
      <c r="V883" s="968"/>
      <c r="W883" s="968"/>
      <c r="X883" s="968"/>
      <c r="Y883" s="968"/>
      <c r="Z883" s="968"/>
      <c r="AA883" s="968"/>
      <c r="AB883" s="968"/>
      <c r="AC883" s="968"/>
      <c r="AD883" s="965"/>
    </row>
    <row r="884" spans="18:30" x14ac:dyDescent="0.25">
      <c r="R884" s="968"/>
      <c r="S884" s="968"/>
      <c r="T884" s="968"/>
      <c r="U884" s="968"/>
      <c r="V884" s="968"/>
      <c r="W884" s="968"/>
      <c r="X884" s="968"/>
      <c r="Y884" s="968"/>
      <c r="Z884" s="968"/>
      <c r="AA884" s="968"/>
      <c r="AB884" s="968"/>
      <c r="AC884" s="968"/>
      <c r="AD884" s="965"/>
    </row>
    <row r="885" spans="18:30" x14ac:dyDescent="0.25">
      <c r="R885" s="968"/>
      <c r="S885" s="968"/>
      <c r="T885" s="968"/>
      <c r="U885" s="968"/>
      <c r="V885" s="968"/>
      <c r="W885" s="968"/>
      <c r="X885" s="968"/>
      <c r="Y885" s="968"/>
      <c r="Z885" s="968"/>
      <c r="AA885" s="968"/>
      <c r="AB885" s="968"/>
      <c r="AC885" s="968"/>
      <c r="AD885" s="965"/>
    </row>
    <row r="886" spans="18:30" x14ac:dyDescent="0.25">
      <c r="R886" s="968"/>
      <c r="S886" s="968"/>
      <c r="T886" s="968"/>
      <c r="U886" s="968"/>
      <c r="V886" s="968"/>
      <c r="W886" s="968"/>
      <c r="X886" s="968"/>
      <c r="Y886" s="968"/>
      <c r="Z886" s="968"/>
      <c r="AA886" s="968"/>
      <c r="AB886" s="968"/>
      <c r="AC886" s="968"/>
      <c r="AD886" s="965"/>
    </row>
    <row r="887" spans="18:30" x14ac:dyDescent="0.25">
      <c r="R887" s="968"/>
      <c r="S887" s="968"/>
      <c r="T887" s="968"/>
      <c r="U887" s="968"/>
      <c r="V887" s="968"/>
      <c r="W887" s="968"/>
      <c r="X887" s="968"/>
      <c r="Y887" s="968"/>
      <c r="Z887" s="968"/>
      <c r="AA887" s="968"/>
      <c r="AB887" s="968"/>
      <c r="AC887" s="968"/>
      <c r="AD887" s="965"/>
    </row>
    <row r="888" spans="18:30" x14ac:dyDescent="0.25">
      <c r="R888" s="968"/>
      <c r="S888" s="968"/>
      <c r="T888" s="968"/>
      <c r="U888" s="968"/>
      <c r="V888" s="968"/>
      <c r="W888" s="968"/>
      <c r="X888" s="968"/>
      <c r="Y888" s="968"/>
      <c r="Z888" s="968"/>
      <c r="AA888" s="968"/>
      <c r="AB888" s="968"/>
      <c r="AC888" s="968"/>
      <c r="AD888" s="965"/>
    </row>
    <row r="889" spans="18:30" x14ac:dyDescent="0.25">
      <c r="R889" s="968"/>
      <c r="S889" s="968"/>
      <c r="T889" s="968"/>
      <c r="U889" s="968"/>
      <c r="V889" s="968"/>
      <c r="W889" s="968"/>
      <c r="X889" s="968"/>
      <c r="Y889" s="968"/>
      <c r="Z889" s="968"/>
      <c r="AA889" s="968"/>
      <c r="AB889" s="968"/>
      <c r="AC889" s="968"/>
      <c r="AD889" s="965"/>
    </row>
    <row r="890" spans="18:30" x14ac:dyDescent="0.25">
      <c r="R890" s="968"/>
      <c r="S890" s="968"/>
      <c r="T890" s="968"/>
      <c r="U890" s="968"/>
      <c r="V890" s="968"/>
      <c r="W890" s="968"/>
      <c r="X890" s="968"/>
      <c r="Y890" s="968"/>
      <c r="Z890" s="968"/>
      <c r="AA890" s="968"/>
      <c r="AB890" s="968"/>
      <c r="AC890" s="968"/>
      <c r="AD890" s="965"/>
    </row>
    <row r="891" spans="18:30" x14ac:dyDescent="0.25">
      <c r="R891" s="968"/>
      <c r="S891" s="968"/>
      <c r="T891" s="968"/>
      <c r="U891" s="968"/>
      <c r="V891" s="968"/>
      <c r="W891" s="968"/>
      <c r="X891" s="968"/>
      <c r="Y891" s="968"/>
      <c r="Z891" s="968"/>
      <c r="AA891" s="968"/>
      <c r="AB891" s="968"/>
      <c r="AC891" s="968"/>
      <c r="AD891" s="965"/>
    </row>
    <row r="892" spans="18:30" x14ac:dyDescent="0.25">
      <c r="R892" s="968"/>
      <c r="S892" s="968"/>
      <c r="T892" s="968"/>
      <c r="U892" s="968"/>
      <c r="V892" s="968"/>
      <c r="W892" s="968"/>
      <c r="X892" s="968"/>
      <c r="Y892" s="968"/>
      <c r="Z892" s="968"/>
      <c r="AA892" s="968"/>
      <c r="AB892" s="968"/>
      <c r="AC892" s="968"/>
      <c r="AD892" s="965"/>
    </row>
    <row r="893" spans="18:30" x14ac:dyDescent="0.25">
      <c r="R893" s="968"/>
      <c r="S893" s="968"/>
      <c r="T893" s="968"/>
      <c r="U893" s="968"/>
      <c r="V893" s="968"/>
      <c r="W893" s="968"/>
      <c r="X893" s="968"/>
      <c r="Y893" s="968"/>
      <c r="Z893" s="968"/>
      <c r="AA893" s="968"/>
      <c r="AB893" s="968"/>
      <c r="AC893" s="968"/>
      <c r="AD893" s="965"/>
    </row>
    <row r="894" spans="18:30" x14ac:dyDescent="0.25">
      <c r="R894" s="968"/>
      <c r="S894" s="968"/>
      <c r="T894" s="968"/>
      <c r="U894" s="968"/>
      <c r="V894" s="968"/>
      <c r="W894" s="968"/>
      <c r="X894" s="968"/>
      <c r="Y894" s="968"/>
      <c r="Z894" s="968"/>
      <c r="AA894" s="968"/>
      <c r="AB894" s="968"/>
      <c r="AC894" s="968"/>
      <c r="AD894" s="965"/>
    </row>
    <row r="895" spans="18:30" x14ac:dyDescent="0.25">
      <c r="R895" s="968"/>
      <c r="S895" s="968"/>
      <c r="T895" s="968"/>
      <c r="U895" s="968"/>
      <c r="V895" s="968"/>
      <c r="W895" s="968"/>
      <c r="X895" s="968"/>
      <c r="Y895" s="968"/>
      <c r="Z895" s="968"/>
      <c r="AA895" s="968"/>
      <c r="AB895" s="968"/>
      <c r="AC895" s="968"/>
      <c r="AD895" s="965"/>
    </row>
    <row r="896" spans="18:30" x14ac:dyDescent="0.25">
      <c r="R896" s="968"/>
      <c r="S896" s="968"/>
      <c r="T896" s="968"/>
      <c r="U896" s="968"/>
      <c r="V896" s="968"/>
      <c r="W896" s="968"/>
      <c r="X896" s="968"/>
      <c r="Y896" s="968"/>
      <c r="Z896" s="968"/>
      <c r="AA896" s="968"/>
      <c r="AB896" s="968"/>
      <c r="AC896" s="968"/>
      <c r="AD896" s="965"/>
    </row>
    <row r="897" spans="18:30" x14ac:dyDescent="0.25">
      <c r="R897" s="968"/>
      <c r="S897" s="968"/>
      <c r="T897" s="968"/>
      <c r="U897" s="968"/>
      <c r="V897" s="968"/>
      <c r="W897" s="968"/>
      <c r="X897" s="968"/>
      <c r="Y897" s="968"/>
      <c r="Z897" s="968"/>
      <c r="AA897" s="968"/>
      <c r="AB897" s="968"/>
      <c r="AC897" s="968"/>
      <c r="AD897" s="965"/>
    </row>
    <row r="898" spans="18:30" x14ac:dyDescent="0.25">
      <c r="R898" s="968"/>
      <c r="S898" s="968"/>
      <c r="T898" s="968"/>
      <c r="U898" s="968"/>
      <c r="V898" s="968"/>
      <c r="W898" s="968"/>
      <c r="X898" s="968"/>
      <c r="Y898" s="968"/>
      <c r="Z898" s="968"/>
      <c r="AA898" s="968"/>
      <c r="AB898" s="968"/>
      <c r="AC898" s="968"/>
      <c r="AD898" s="965"/>
    </row>
    <row r="899" spans="18:30" x14ac:dyDescent="0.25">
      <c r="R899" s="968"/>
      <c r="S899" s="968"/>
      <c r="T899" s="968"/>
      <c r="U899" s="968"/>
      <c r="V899" s="968"/>
      <c r="W899" s="968"/>
      <c r="X899" s="968"/>
      <c r="Y899" s="968"/>
      <c r="Z899" s="968"/>
      <c r="AA899" s="968"/>
      <c r="AB899" s="968"/>
      <c r="AC899" s="968"/>
      <c r="AD899" s="965"/>
    </row>
    <row r="900" spans="18:30" x14ac:dyDescent="0.25">
      <c r="R900" s="968"/>
      <c r="S900" s="968"/>
      <c r="T900" s="968"/>
      <c r="U900" s="968"/>
      <c r="V900" s="968"/>
      <c r="W900" s="968"/>
      <c r="X900" s="968"/>
      <c r="Y900" s="968"/>
      <c r="Z900" s="968"/>
      <c r="AA900" s="968"/>
      <c r="AB900" s="968"/>
      <c r="AC900" s="968"/>
      <c r="AD900" s="965"/>
    </row>
    <row r="901" spans="18:30" x14ac:dyDescent="0.25">
      <c r="R901" s="968"/>
      <c r="S901" s="968"/>
      <c r="T901" s="968"/>
      <c r="U901" s="968"/>
      <c r="V901" s="968"/>
      <c r="W901" s="968"/>
      <c r="X901" s="968"/>
      <c r="Y901" s="968"/>
      <c r="Z901" s="968"/>
      <c r="AA901" s="968"/>
      <c r="AB901" s="968"/>
      <c r="AC901" s="968"/>
      <c r="AD901" s="965"/>
    </row>
    <row r="902" spans="18:30" x14ac:dyDescent="0.25">
      <c r="R902" s="968"/>
      <c r="S902" s="968"/>
      <c r="T902" s="968"/>
      <c r="U902" s="968"/>
      <c r="V902" s="968"/>
      <c r="W902" s="968"/>
      <c r="X902" s="968"/>
      <c r="Y902" s="968"/>
      <c r="Z902" s="968"/>
      <c r="AA902" s="968"/>
      <c r="AB902" s="968"/>
      <c r="AC902" s="968"/>
      <c r="AD902" s="965"/>
    </row>
    <row r="903" spans="18:30" x14ac:dyDescent="0.25">
      <c r="R903" s="968"/>
      <c r="S903" s="968"/>
      <c r="T903" s="968"/>
      <c r="U903" s="968"/>
      <c r="V903" s="968"/>
      <c r="W903" s="968"/>
      <c r="X903" s="968"/>
      <c r="Y903" s="968"/>
      <c r="Z903" s="968"/>
      <c r="AA903" s="968"/>
      <c r="AB903" s="968"/>
      <c r="AC903" s="968"/>
      <c r="AD903" s="965"/>
    </row>
    <row r="904" spans="18:30" x14ac:dyDescent="0.25">
      <c r="R904" s="968"/>
      <c r="S904" s="968"/>
      <c r="T904" s="968"/>
      <c r="U904" s="968"/>
      <c r="V904" s="968"/>
      <c r="W904" s="968"/>
      <c r="X904" s="968"/>
      <c r="Y904" s="968"/>
      <c r="Z904" s="968"/>
      <c r="AA904" s="968"/>
      <c r="AB904" s="968"/>
      <c r="AC904" s="968"/>
      <c r="AD904" s="965"/>
    </row>
    <row r="905" spans="18:30" x14ac:dyDescent="0.25">
      <c r="R905" s="968"/>
      <c r="S905" s="968"/>
      <c r="T905" s="968"/>
      <c r="U905" s="968"/>
      <c r="V905" s="968"/>
      <c r="W905" s="968"/>
      <c r="X905" s="968"/>
      <c r="Y905" s="968"/>
      <c r="Z905" s="968"/>
      <c r="AA905" s="968"/>
      <c r="AB905" s="968"/>
      <c r="AC905" s="968"/>
      <c r="AD905" s="965"/>
    </row>
    <row r="906" spans="18:30" x14ac:dyDescent="0.25">
      <c r="R906" s="968"/>
      <c r="S906" s="968"/>
      <c r="T906" s="968"/>
      <c r="U906" s="968"/>
      <c r="V906" s="968"/>
      <c r="W906" s="968"/>
      <c r="X906" s="968"/>
      <c r="Y906" s="968"/>
      <c r="Z906" s="968"/>
      <c r="AA906" s="968"/>
      <c r="AB906" s="968"/>
      <c r="AC906" s="968"/>
      <c r="AD906" s="965"/>
    </row>
    <row r="907" spans="18:30" x14ac:dyDescent="0.25">
      <c r="R907" s="968"/>
      <c r="S907" s="968"/>
      <c r="T907" s="968"/>
      <c r="U907" s="968"/>
      <c r="V907" s="968"/>
      <c r="W907" s="968"/>
      <c r="X907" s="968"/>
      <c r="Y907" s="968"/>
      <c r="Z907" s="968"/>
      <c r="AA907" s="968"/>
      <c r="AB907" s="968"/>
      <c r="AC907" s="968"/>
      <c r="AD907" s="965"/>
    </row>
    <row r="908" spans="18:30" x14ac:dyDescent="0.25">
      <c r="R908" s="968"/>
      <c r="S908" s="968"/>
      <c r="T908" s="968"/>
      <c r="U908" s="968"/>
      <c r="V908" s="968"/>
      <c r="W908" s="968"/>
      <c r="X908" s="968"/>
      <c r="Y908" s="968"/>
      <c r="Z908" s="968"/>
      <c r="AA908" s="968"/>
      <c r="AB908" s="968"/>
      <c r="AC908" s="968"/>
      <c r="AD908" s="965"/>
    </row>
    <row r="909" spans="18:30" x14ac:dyDescent="0.25">
      <c r="R909" s="968"/>
      <c r="S909" s="968"/>
      <c r="T909" s="968"/>
      <c r="U909" s="968"/>
      <c r="V909" s="968"/>
      <c r="W909" s="968"/>
      <c r="X909" s="968"/>
      <c r="Y909" s="968"/>
      <c r="Z909" s="968"/>
      <c r="AA909" s="968"/>
      <c r="AB909" s="968"/>
      <c r="AC909" s="968"/>
      <c r="AD909" s="965"/>
    </row>
    <row r="910" spans="18:30" x14ac:dyDescent="0.25">
      <c r="R910" s="968"/>
      <c r="S910" s="968"/>
      <c r="T910" s="968"/>
      <c r="U910" s="968"/>
      <c r="V910" s="968"/>
      <c r="W910" s="968"/>
      <c r="X910" s="968"/>
      <c r="Y910" s="968"/>
      <c r="Z910" s="968"/>
      <c r="AA910" s="968"/>
      <c r="AB910" s="968"/>
      <c r="AC910" s="968"/>
      <c r="AD910" s="965"/>
    </row>
    <row r="911" spans="18:30" x14ac:dyDescent="0.25">
      <c r="R911" s="968"/>
      <c r="S911" s="968"/>
      <c r="T911" s="968"/>
      <c r="U911" s="968"/>
      <c r="V911" s="968"/>
      <c r="W911" s="968"/>
      <c r="X911" s="968"/>
      <c r="Y911" s="968"/>
      <c r="Z911" s="968"/>
      <c r="AA911" s="968"/>
      <c r="AB911" s="968"/>
      <c r="AC911" s="968"/>
      <c r="AD911" s="965"/>
    </row>
    <row r="912" spans="18:30" x14ac:dyDescent="0.25">
      <c r="R912" s="968"/>
      <c r="S912" s="968"/>
      <c r="T912" s="968"/>
      <c r="U912" s="968"/>
      <c r="V912" s="968"/>
      <c r="W912" s="968"/>
      <c r="X912" s="968"/>
      <c r="Y912" s="968"/>
      <c r="Z912" s="968"/>
      <c r="AA912" s="968"/>
      <c r="AB912" s="968"/>
      <c r="AC912" s="968"/>
      <c r="AD912" s="965"/>
    </row>
    <row r="913" spans="18:30" x14ac:dyDescent="0.25">
      <c r="R913" s="968"/>
      <c r="S913" s="968"/>
      <c r="T913" s="968"/>
      <c r="U913" s="968"/>
      <c r="V913" s="968"/>
      <c r="W913" s="968"/>
      <c r="X913" s="968"/>
      <c r="Y913" s="968"/>
      <c r="Z913" s="968"/>
      <c r="AA913" s="968"/>
      <c r="AB913" s="968"/>
      <c r="AC913" s="968"/>
      <c r="AD913" s="965"/>
    </row>
    <row r="914" spans="18:30" x14ac:dyDescent="0.25">
      <c r="R914" s="968"/>
      <c r="S914" s="968"/>
      <c r="T914" s="968"/>
      <c r="U914" s="968"/>
      <c r="V914" s="968"/>
      <c r="W914" s="968"/>
      <c r="X914" s="968"/>
      <c r="Y914" s="968"/>
      <c r="Z914" s="968"/>
      <c r="AA914" s="968"/>
      <c r="AB914" s="968"/>
      <c r="AC914" s="968"/>
      <c r="AD914" s="965"/>
    </row>
    <row r="915" spans="18:30" x14ac:dyDescent="0.25">
      <c r="R915" s="968"/>
      <c r="S915" s="968"/>
      <c r="T915" s="968"/>
      <c r="U915" s="968"/>
      <c r="V915" s="968"/>
      <c r="W915" s="968"/>
      <c r="X915" s="968"/>
      <c r="Y915" s="968"/>
      <c r="Z915" s="968"/>
      <c r="AA915" s="968"/>
      <c r="AB915" s="968"/>
      <c r="AC915" s="968"/>
      <c r="AD915" s="965"/>
    </row>
    <row r="916" spans="18:30" x14ac:dyDescent="0.25">
      <c r="R916" s="968"/>
      <c r="S916" s="968"/>
      <c r="T916" s="968"/>
      <c r="U916" s="968"/>
      <c r="V916" s="968"/>
      <c r="W916" s="968"/>
      <c r="X916" s="968"/>
      <c r="Y916" s="968"/>
      <c r="Z916" s="968"/>
      <c r="AA916" s="968"/>
      <c r="AB916" s="968"/>
      <c r="AC916" s="968"/>
      <c r="AD916" s="965"/>
    </row>
    <row r="917" spans="18:30" x14ac:dyDescent="0.25">
      <c r="R917" s="968"/>
      <c r="S917" s="968"/>
      <c r="T917" s="968"/>
      <c r="U917" s="968"/>
      <c r="V917" s="968"/>
      <c r="W917" s="968"/>
      <c r="X917" s="968"/>
      <c r="Y917" s="968"/>
      <c r="Z917" s="968"/>
      <c r="AA917" s="968"/>
      <c r="AB917" s="968"/>
      <c r="AC917" s="968"/>
      <c r="AD917" s="965"/>
    </row>
    <row r="918" spans="18:30" x14ac:dyDescent="0.25">
      <c r="R918" s="968"/>
      <c r="S918" s="968"/>
      <c r="T918" s="968"/>
      <c r="U918" s="968"/>
      <c r="V918" s="968"/>
      <c r="W918" s="968"/>
      <c r="X918" s="968"/>
      <c r="Y918" s="968"/>
      <c r="Z918" s="968"/>
      <c r="AA918" s="968"/>
      <c r="AB918" s="968"/>
      <c r="AC918" s="968"/>
      <c r="AD918" s="965"/>
    </row>
    <row r="919" spans="18:30" x14ac:dyDescent="0.25">
      <c r="R919" s="968"/>
      <c r="S919" s="968"/>
      <c r="T919" s="968"/>
      <c r="U919" s="968"/>
      <c r="V919" s="968"/>
      <c r="W919" s="968"/>
      <c r="X919" s="968"/>
      <c r="Y919" s="968"/>
      <c r="Z919" s="968"/>
      <c r="AA919" s="968"/>
      <c r="AB919" s="968"/>
      <c r="AC919" s="968"/>
      <c r="AD919" s="965"/>
    </row>
    <row r="920" spans="18:30" x14ac:dyDescent="0.25">
      <c r="R920" s="968"/>
      <c r="S920" s="968"/>
      <c r="T920" s="968"/>
      <c r="U920" s="968"/>
      <c r="V920" s="968"/>
      <c r="W920" s="968"/>
      <c r="X920" s="968"/>
      <c r="Y920" s="968"/>
      <c r="Z920" s="968"/>
      <c r="AA920" s="968"/>
      <c r="AB920" s="968"/>
      <c r="AC920" s="968"/>
      <c r="AD920" s="965"/>
    </row>
    <row r="921" spans="18:30" x14ac:dyDescent="0.25">
      <c r="R921" s="968"/>
      <c r="S921" s="968"/>
      <c r="T921" s="968"/>
      <c r="U921" s="968"/>
      <c r="V921" s="968"/>
      <c r="W921" s="968"/>
      <c r="X921" s="968"/>
      <c r="Y921" s="968"/>
      <c r="Z921" s="968"/>
      <c r="AA921" s="968"/>
      <c r="AB921" s="968"/>
      <c r="AC921" s="968"/>
      <c r="AD921" s="965"/>
    </row>
    <row r="922" spans="18:30" x14ac:dyDescent="0.25">
      <c r="R922" s="968"/>
      <c r="S922" s="968"/>
      <c r="T922" s="968"/>
      <c r="U922" s="968"/>
      <c r="V922" s="968"/>
      <c r="W922" s="968"/>
      <c r="X922" s="968"/>
      <c r="Y922" s="968"/>
      <c r="Z922" s="968"/>
      <c r="AA922" s="968"/>
      <c r="AB922" s="968"/>
      <c r="AC922" s="968"/>
      <c r="AD922" s="965"/>
    </row>
    <row r="923" spans="18:30" x14ac:dyDescent="0.25">
      <c r="R923" s="968"/>
      <c r="S923" s="968"/>
      <c r="T923" s="968"/>
      <c r="U923" s="968"/>
      <c r="V923" s="968"/>
      <c r="W923" s="968"/>
      <c r="X923" s="968"/>
      <c r="Y923" s="968"/>
      <c r="Z923" s="968"/>
      <c r="AA923" s="968"/>
      <c r="AB923" s="968"/>
      <c r="AC923" s="968"/>
      <c r="AD923" s="965"/>
    </row>
    <row r="924" spans="18:30" x14ac:dyDescent="0.25">
      <c r="R924" s="968"/>
      <c r="S924" s="968"/>
      <c r="T924" s="968"/>
      <c r="U924" s="968"/>
      <c r="V924" s="968"/>
      <c r="W924" s="968"/>
      <c r="X924" s="968"/>
      <c r="Y924" s="968"/>
      <c r="Z924" s="968"/>
      <c r="AA924" s="968"/>
      <c r="AB924" s="968"/>
      <c r="AC924" s="968"/>
      <c r="AD924" s="965"/>
    </row>
    <row r="925" spans="18:30" x14ac:dyDescent="0.25">
      <c r="R925" s="968"/>
      <c r="S925" s="968"/>
      <c r="T925" s="968"/>
      <c r="U925" s="968"/>
      <c r="V925" s="968"/>
      <c r="W925" s="968"/>
      <c r="X925" s="968"/>
      <c r="Y925" s="968"/>
      <c r="Z925" s="968"/>
      <c r="AA925" s="968"/>
      <c r="AB925" s="968"/>
      <c r="AC925" s="968"/>
      <c r="AD925" s="965"/>
    </row>
    <row r="926" spans="18:30" x14ac:dyDescent="0.25">
      <c r="R926" s="968"/>
      <c r="S926" s="968"/>
      <c r="T926" s="968"/>
      <c r="U926" s="968"/>
      <c r="V926" s="968"/>
      <c r="W926" s="968"/>
      <c r="X926" s="968"/>
      <c r="Y926" s="968"/>
      <c r="Z926" s="968"/>
      <c r="AA926" s="968"/>
      <c r="AB926" s="968"/>
      <c r="AC926" s="968"/>
      <c r="AD926" s="965"/>
    </row>
    <row r="927" spans="18:30" x14ac:dyDescent="0.25">
      <c r="R927" s="968"/>
      <c r="S927" s="968"/>
      <c r="T927" s="968"/>
      <c r="U927" s="968"/>
      <c r="V927" s="968"/>
      <c r="W927" s="968"/>
      <c r="X927" s="968"/>
      <c r="Y927" s="968"/>
      <c r="Z927" s="968"/>
      <c r="AA927" s="968"/>
      <c r="AB927" s="968"/>
      <c r="AC927" s="968"/>
      <c r="AD927" s="965"/>
    </row>
    <row r="928" spans="18:30" x14ac:dyDescent="0.25">
      <c r="R928" s="968"/>
      <c r="S928" s="968"/>
      <c r="T928" s="968"/>
      <c r="U928" s="968"/>
      <c r="V928" s="968"/>
      <c r="W928" s="968"/>
      <c r="X928" s="968"/>
      <c r="Y928" s="968"/>
      <c r="Z928" s="968"/>
      <c r="AA928" s="968"/>
      <c r="AB928" s="968"/>
      <c r="AC928" s="968"/>
      <c r="AD928" s="965"/>
    </row>
    <row r="929" spans="18:30" x14ac:dyDescent="0.25">
      <c r="R929" s="968"/>
      <c r="S929" s="968"/>
      <c r="T929" s="968"/>
      <c r="U929" s="968"/>
      <c r="V929" s="968"/>
      <c r="W929" s="968"/>
      <c r="X929" s="968"/>
      <c r="Y929" s="968"/>
      <c r="Z929" s="968"/>
      <c r="AA929" s="968"/>
      <c r="AB929" s="968"/>
      <c r="AC929" s="968"/>
      <c r="AD929" s="965"/>
    </row>
    <row r="930" spans="18:30" x14ac:dyDescent="0.25">
      <c r="R930" s="968"/>
      <c r="S930" s="968"/>
      <c r="T930" s="968"/>
      <c r="U930" s="968"/>
      <c r="V930" s="968"/>
      <c r="W930" s="968"/>
      <c r="X930" s="968"/>
      <c r="Y930" s="968"/>
      <c r="Z930" s="968"/>
      <c r="AA930" s="968"/>
      <c r="AB930" s="968"/>
      <c r="AC930" s="968"/>
      <c r="AD930" s="965"/>
    </row>
    <row r="931" spans="18:30" x14ac:dyDescent="0.25">
      <c r="R931" s="968"/>
      <c r="S931" s="968"/>
      <c r="T931" s="968"/>
      <c r="U931" s="968"/>
      <c r="V931" s="968"/>
      <c r="W931" s="968"/>
      <c r="X931" s="968"/>
      <c r="Y931" s="968"/>
      <c r="Z931" s="968"/>
      <c r="AA931" s="968"/>
      <c r="AB931" s="968"/>
      <c r="AC931" s="968"/>
      <c r="AD931" s="965"/>
    </row>
    <row r="932" spans="18:30" x14ac:dyDescent="0.25">
      <c r="R932" s="968"/>
      <c r="S932" s="968"/>
      <c r="T932" s="968"/>
      <c r="U932" s="968"/>
      <c r="V932" s="968"/>
      <c r="W932" s="968"/>
      <c r="X932" s="968"/>
      <c r="Y932" s="968"/>
      <c r="Z932" s="968"/>
      <c r="AA932" s="968"/>
      <c r="AB932" s="968"/>
      <c r="AC932" s="968"/>
      <c r="AD932" s="965"/>
    </row>
    <row r="933" spans="18:30" x14ac:dyDescent="0.25">
      <c r="R933" s="968"/>
      <c r="S933" s="968"/>
      <c r="T933" s="968"/>
      <c r="U933" s="968"/>
      <c r="V933" s="968"/>
      <c r="W933" s="968"/>
      <c r="X933" s="968"/>
      <c r="Y933" s="968"/>
      <c r="Z933" s="968"/>
      <c r="AA933" s="968"/>
      <c r="AB933" s="968"/>
      <c r="AC933" s="968"/>
      <c r="AD933" s="965"/>
    </row>
    <row r="934" spans="18:30" x14ac:dyDescent="0.25">
      <c r="R934" s="968"/>
      <c r="S934" s="968"/>
      <c r="T934" s="968"/>
      <c r="U934" s="968"/>
      <c r="V934" s="968"/>
      <c r="W934" s="968"/>
      <c r="X934" s="968"/>
      <c r="Y934" s="968"/>
      <c r="Z934" s="968"/>
      <c r="AA934" s="968"/>
      <c r="AB934" s="968"/>
      <c r="AC934" s="968"/>
      <c r="AD934" s="965"/>
    </row>
    <row r="935" spans="18:30" x14ac:dyDescent="0.25">
      <c r="R935" s="968"/>
      <c r="S935" s="968"/>
      <c r="T935" s="968"/>
      <c r="U935" s="968"/>
      <c r="V935" s="968"/>
      <c r="W935" s="968"/>
      <c r="X935" s="968"/>
      <c r="Y935" s="968"/>
      <c r="Z935" s="968"/>
      <c r="AA935" s="968"/>
      <c r="AB935" s="968"/>
      <c r="AC935" s="968"/>
      <c r="AD935" s="965"/>
    </row>
    <row r="936" spans="18:30" x14ac:dyDescent="0.25">
      <c r="R936" s="968"/>
      <c r="S936" s="968"/>
      <c r="T936" s="968"/>
      <c r="U936" s="968"/>
      <c r="V936" s="968"/>
      <c r="W936" s="968"/>
      <c r="X936" s="968"/>
      <c r="Y936" s="968"/>
      <c r="Z936" s="968"/>
      <c r="AA936" s="968"/>
      <c r="AB936" s="968"/>
      <c r="AC936" s="968"/>
      <c r="AD936" s="965"/>
    </row>
    <row r="937" spans="18:30" x14ac:dyDescent="0.25">
      <c r="R937" s="968"/>
      <c r="S937" s="968"/>
      <c r="T937" s="968"/>
      <c r="U937" s="968"/>
      <c r="V937" s="968"/>
      <c r="W937" s="968"/>
      <c r="X937" s="968"/>
      <c r="Y937" s="968"/>
      <c r="Z937" s="968"/>
      <c r="AA937" s="968"/>
      <c r="AB937" s="968"/>
      <c r="AC937" s="968"/>
      <c r="AD937" s="965"/>
    </row>
    <row r="938" spans="18:30" x14ac:dyDescent="0.25">
      <c r="R938" s="968"/>
      <c r="S938" s="968"/>
      <c r="T938" s="968"/>
      <c r="U938" s="968"/>
      <c r="V938" s="968"/>
      <c r="W938" s="968"/>
      <c r="X938" s="968"/>
      <c r="Y938" s="968"/>
      <c r="Z938" s="968"/>
      <c r="AA938" s="968"/>
      <c r="AB938" s="968"/>
      <c r="AC938" s="968"/>
      <c r="AD938" s="965"/>
    </row>
    <row r="939" spans="18:30" x14ac:dyDescent="0.25">
      <c r="R939" s="968"/>
      <c r="S939" s="968"/>
      <c r="T939" s="968"/>
      <c r="U939" s="968"/>
      <c r="V939" s="968"/>
      <c r="W939" s="968"/>
      <c r="X939" s="968"/>
      <c r="Y939" s="968"/>
      <c r="Z939" s="968"/>
      <c r="AA939" s="968"/>
      <c r="AB939" s="968"/>
      <c r="AC939" s="968"/>
      <c r="AD939" s="965"/>
    </row>
    <row r="940" spans="18:30" x14ac:dyDescent="0.25">
      <c r="R940" s="968"/>
      <c r="S940" s="968"/>
      <c r="T940" s="968"/>
      <c r="U940" s="968"/>
      <c r="V940" s="968"/>
      <c r="W940" s="968"/>
      <c r="X940" s="968"/>
      <c r="Y940" s="968"/>
      <c r="Z940" s="968"/>
      <c r="AA940" s="968"/>
      <c r="AB940" s="968"/>
      <c r="AC940" s="968"/>
      <c r="AD940" s="965"/>
    </row>
    <row r="941" spans="18:30" x14ac:dyDescent="0.25">
      <c r="R941" s="968"/>
      <c r="S941" s="968"/>
      <c r="T941" s="968"/>
      <c r="U941" s="968"/>
      <c r="V941" s="968"/>
      <c r="W941" s="968"/>
      <c r="X941" s="968"/>
      <c r="Y941" s="968"/>
      <c r="Z941" s="968"/>
      <c r="AA941" s="968"/>
      <c r="AB941" s="968"/>
      <c r="AC941" s="968"/>
      <c r="AD941" s="965"/>
    </row>
    <row r="942" spans="18:30" x14ac:dyDescent="0.25">
      <c r="R942" s="968"/>
      <c r="S942" s="968"/>
      <c r="T942" s="968"/>
      <c r="U942" s="968"/>
      <c r="V942" s="968"/>
      <c r="W942" s="968"/>
      <c r="X942" s="968"/>
      <c r="Y942" s="968"/>
      <c r="Z942" s="968"/>
      <c r="AA942" s="968"/>
      <c r="AB942" s="968"/>
      <c r="AC942" s="968"/>
      <c r="AD942" s="965"/>
    </row>
    <row r="943" spans="18:30" x14ac:dyDescent="0.25">
      <c r="R943" s="968"/>
      <c r="S943" s="968"/>
      <c r="T943" s="968"/>
      <c r="U943" s="968"/>
      <c r="V943" s="968"/>
      <c r="W943" s="968"/>
      <c r="X943" s="968"/>
      <c r="Y943" s="968"/>
      <c r="Z943" s="968"/>
      <c r="AA943" s="968"/>
      <c r="AB943" s="968"/>
      <c r="AC943" s="968"/>
      <c r="AD943" s="965"/>
    </row>
    <row r="944" spans="18:30" x14ac:dyDescent="0.25">
      <c r="R944" s="968"/>
      <c r="S944" s="968"/>
      <c r="T944" s="968"/>
      <c r="U944" s="968"/>
      <c r="V944" s="968"/>
      <c r="W944" s="968"/>
      <c r="X944" s="968"/>
      <c r="Y944" s="968"/>
      <c r="Z944" s="968"/>
      <c r="AA944" s="968"/>
      <c r="AB944" s="968"/>
      <c r="AC944" s="968"/>
      <c r="AD944" s="965"/>
    </row>
    <row r="945" spans="18:30" x14ac:dyDescent="0.25">
      <c r="R945" s="968"/>
      <c r="S945" s="968"/>
      <c r="T945" s="968"/>
      <c r="U945" s="968"/>
      <c r="V945" s="968"/>
      <c r="W945" s="968"/>
      <c r="X945" s="968"/>
      <c r="Y945" s="968"/>
      <c r="Z945" s="968"/>
      <c r="AA945" s="968"/>
      <c r="AB945" s="968"/>
      <c r="AC945" s="968"/>
      <c r="AD945" s="965"/>
    </row>
    <row r="946" spans="18:30" x14ac:dyDescent="0.25">
      <c r="R946" s="968"/>
      <c r="S946" s="968"/>
      <c r="T946" s="968"/>
      <c r="U946" s="968"/>
      <c r="V946" s="968"/>
      <c r="W946" s="968"/>
      <c r="X946" s="968"/>
      <c r="Y946" s="968"/>
      <c r="Z946" s="968"/>
      <c r="AA946" s="968"/>
      <c r="AB946" s="968"/>
      <c r="AC946" s="968"/>
      <c r="AD946" s="965"/>
    </row>
    <row r="947" spans="18:30" x14ac:dyDescent="0.25">
      <c r="R947" s="968"/>
      <c r="S947" s="968"/>
      <c r="T947" s="968"/>
      <c r="U947" s="968"/>
      <c r="V947" s="968"/>
      <c r="W947" s="968"/>
      <c r="X947" s="968"/>
      <c r="Y947" s="968"/>
      <c r="Z947" s="968"/>
      <c r="AA947" s="968"/>
      <c r="AB947" s="968"/>
      <c r="AC947" s="968"/>
      <c r="AD947" s="965"/>
    </row>
    <row r="948" spans="18:30" x14ac:dyDescent="0.25">
      <c r="R948" s="968"/>
      <c r="S948" s="968"/>
      <c r="T948" s="968"/>
      <c r="U948" s="968"/>
      <c r="V948" s="968"/>
      <c r="W948" s="968"/>
      <c r="X948" s="968"/>
      <c r="Y948" s="968"/>
      <c r="Z948" s="968"/>
      <c r="AA948" s="968"/>
      <c r="AB948" s="968"/>
      <c r="AC948" s="968"/>
      <c r="AD948" s="965"/>
    </row>
    <row r="949" spans="18:30" x14ac:dyDescent="0.25">
      <c r="R949" s="968"/>
      <c r="S949" s="968"/>
      <c r="T949" s="968"/>
      <c r="U949" s="968"/>
      <c r="V949" s="968"/>
      <c r="W949" s="968"/>
      <c r="X949" s="968"/>
      <c r="Y949" s="968"/>
      <c r="Z949" s="968"/>
      <c r="AA949" s="968"/>
      <c r="AB949" s="968"/>
      <c r="AC949" s="968"/>
      <c r="AD949" s="965"/>
    </row>
    <row r="950" spans="18:30" x14ac:dyDescent="0.25">
      <c r="R950" s="968"/>
      <c r="S950" s="968"/>
      <c r="T950" s="968"/>
      <c r="U950" s="968"/>
      <c r="V950" s="968"/>
      <c r="W950" s="968"/>
      <c r="X950" s="968"/>
      <c r="Y950" s="968"/>
      <c r="Z950" s="968"/>
      <c r="AA950" s="968"/>
      <c r="AB950" s="968"/>
      <c r="AC950" s="968"/>
      <c r="AD950" s="965"/>
    </row>
    <row r="951" spans="18:30" x14ac:dyDescent="0.25">
      <c r="R951" s="968"/>
      <c r="S951" s="968"/>
      <c r="T951" s="968"/>
      <c r="U951" s="968"/>
      <c r="V951" s="968"/>
      <c r="W951" s="968"/>
      <c r="X951" s="968"/>
      <c r="Y951" s="968"/>
      <c r="Z951" s="968"/>
      <c r="AA951" s="968"/>
      <c r="AB951" s="968"/>
      <c r="AC951" s="968"/>
      <c r="AD951" s="965"/>
    </row>
    <row r="952" spans="18:30" x14ac:dyDescent="0.25">
      <c r="R952" s="968"/>
      <c r="S952" s="968"/>
      <c r="T952" s="968"/>
      <c r="U952" s="968"/>
      <c r="V952" s="968"/>
      <c r="W952" s="968"/>
      <c r="X952" s="968"/>
      <c r="Y952" s="968"/>
      <c r="Z952" s="968"/>
      <c r="AA952" s="968"/>
      <c r="AB952" s="968"/>
      <c r="AC952" s="968"/>
      <c r="AD952" s="965"/>
    </row>
    <row r="953" spans="18:30" x14ac:dyDescent="0.25">
      <c r="R953" s="968"/>
      <c r="S953" s="968"/>
      <c r="T953" s="968"/>
      <c r="U953" s="968"/>
      <c r="V953" s="968"/>
      <c r="W953" s="968"/>
      <c r="X953" s="968"/>
      <c r="Y953" s="968"/>
      <c r="Z953" s="968"/>
      <c r="AA953" s="968"/>
      <c r="AB953" s="968"/>
      <c r="AC953" s="968"/>
      <c r="AD953" s="965"/>
    </row>
    <row r="954" spans="18:30" x14ac:dyDescent="0.25">
      <c r="R954" s="968"/>
      <c r="S954" s="968"/>
      <c r="T954" s="968"/>
      <c r="U954" s="968"/>
      <c r="V954" s="968"/>
      <c r="W954" s="968"/>
      <c r="X954" s="968"/>
      <c r="Y954" s="968"/>
      <c r="Z954" s="968"/>
      <c r="AA954" s="968"/>
      <c r="AB954" s="968"/>
      <c r="AC954" s="968"/>
      <c r="AD954" s="965"/>
    </row>
    <row r="955" spans="18:30" x14ac:dyDescent="0.25">
      <c r="R955" s="968"/>
      <c r="S955" s="968"/>
      <c r="T955" s="968"/>
      <c r="U955" s="968"/>
      <c r="V955" s="968"/>
      <c r="W955" s="968"/>
      <c r="X955" s="968"/>
      <c r="Y955" s="968"/>
      <c r="Z955" s="968"/>
      <c r="AA955" s="968"/>
      <c r="AB955" s="968"/>
      <c r="AC955" s="968"/>
      <c r="AD955" s="965"/>
    </row>
    <row r="956" spans="18:30" x14ac:dyDescent="0.25">
      <c r="R956" s="968"/>
      <c r="S956" s="968"/>
      <c r="T956" s="968"/>
      <c r="U956" s="968"/>
      <c r="V956" s="968"/>
      <c r="W956" s="968"/>
      <c r="X956" s="968"/>
      <c r="Y956" s="968"/>
      <c r="Z956" s="968"/>
      <c r="AA956" s="968"/>
      <c r="AB956" s="968"/>
      <c r="AC956" s="968"/>
      <c r="AD956" s="965"/>
    </row>
    <row r="957" spans="18:30" x14ac:dyDescent="0.25">
      <c r="R957" s="968"/>
      <c r="S957" s="968"/>
      <c r="T957" s="968"/>
      <c r="U957" s="968"/>
      <c r="V957" s="968"/>
      <c r="W957" s="968"/>
      <c r="X957" s="968"/>
      <c r="Y957" s="968"/>
      <c r="Z957" s="968"/>
      <c r="AA957" s="968"/>
      <c r="AB957" s="968"/>
      <c r="AC957" s="968"/>
      <c r="AD957" s="965"/>
    </row>
    <row r="958" spans="18:30" x14ac:dyDescent="0.25">
      <c r="R958" s="968"/>
      <c r="S958" s="968"/>
      <c r="T958" s="968"/>
      <c r="U958" s="968"/>
      <c r="V958" s="968"/>
      <c r="W958" s="968"/>
      <c r="X958" s="968"/>
      <c r="Y958" s="968"/>
      <c r="Z958" s="968"/>
      <c r="AA958" s="968"/>
      <c r="AB958" s="968"/>
      <c r="AC958" s="968"/>
      <c r="AD958" s="965"/>
    </row>
    <row r="959" spans="18:30" x14ac:dyDescent="0.25">
      <c r="R959" s="968"/>
      <c r="S959" s="968"/>
      <c r="T959" s="968"/>
      <c r="U959" s="968"/>
      <c r="V959" s="968"/>
      <c r="W959" s="968"/>
      <c r="X959" s="968"/>
      <c r="Y959" s="968"/>
      <c r="Z959" s="968"/>
      <c r="AA959" s="968"/>
      <c r="AB959" s="968"/>
      <c r="AC959" s="968"/>
      <c r="AD959" s="965"/>
    </row>
    <row r="960" spans="18:30" x14ac:dyDescent="0.25">
      <c r="R960" s="968"/>
      <c r="S960" s="968"/>
      <c r="T960" s="968"/>
      <c r="U960" s="968"/>
      <c r="V960" s="968"/>
      <c r="W960" s="968"/>
      <c r="X960" s="968"/>
      <c r="Y960" s="968"/>
      <c r="Z960" s="968"/>
      <c r="AA960" s="968"/>
      <c r="AB960" s="968"/>
      <c r="AC960" s="968"/>
      <c r="AD960" s="965"/>
    </row>
    <row r="961" spans="18:30" x14ac:dyDescent="0.25">
      <c r="R961" s="968"/>
      <c r="S961" s="968"/>
      <c r="T961" s="968"/>
      <c r="U961" s="968"/>
      <c r="V961" s="968"/>
      <c r="W961" s="968"/>
      <c r="X961" s="968"/>
      <c r="Y961" s="968"/>
      <c r="Z961" s="968"/>
      <c r="AA961" s="968"/>
      <c r="AB961" s="968"/>
      <c r="AC961" s="968"/>
      <c r="AD961" s="965"/>
    </row>
    <row r="962" spans="18:30" x14ac:dyDescent="0.25">
      <c r="R962" s="968"/>
      <c r="S962" s="968"/>
      <c r="T962" s="968"/>
      <c r="U962" s="968"/>
      <c r="V962" s="968"/>
      <c r="W962" s="968"/>
      <c r="X962" s="968"/>
      <c r="Y962" s="968"/>
      <c r="Z962" s="968"/>
      <c r="AA962" s="968"/>
      <c r="AB962" s="968"/>
      <c r="AC962" s="968"/>
      <c r="AD962" s="965"/>
    </row>
    <row r="963" spans="18:30" x14ac:dyDescent="0.25">
      <c r="R963" s="968"/>
      <c r="S963" s="968"/>
      <c r="T963" s="968"/>
      <c r="U963" s="968"/>
      <c r="V963" s="968"/>
      <c r="W963" s="968"/>
      <c r="X963" s="968"/>
      <c r="Y963" s="968"/>
      <c r="Z963" s="968"/>
      <c r="AA963" s="968"/>
      <c r="AB963" s="968"/>
      <c r="AC963" s="968"/>
      <c r="AD963" s="965"/>
    </row>
    <row r="964" spans="18:30" x14ac:dyDescent="0.25">
      <c r="R964" s="968"/>
      <c r="S964" s="968"/>
      <c r="T964" s="968"/>
      <c r="U964" s="968"/>
      <c r="V964" s="968"/>
      <c r="W964" s="968"/>
      <c r="X964" s="968"/>
      <c r="Y964" s="968"/>
      <c r="Z964" s="968"/>
      <c r="AA964" s="968"/>
      <c r="AB964" s="968"/>
      <c r="AC964" s="968"/>
      <c r="AD964" s="965"/>
    </row>
    <row r="965" spans="18:30" x14ac:dyDescent="0.25">
      <c r="R965" s="968"/>
      <c r="S965" s="968"/>
      <c r="T965" s="968"/>
      <c r="U965" s="968"/>
      <c r="V965" s="968"/>
      <c r="W965" s="968"/>
      <c r="X965" s="968"/>
      <c r="Y965" s="968"/>
      <c r="Z965" s="968"/>
      <c r="AA965" s="968"/>
      <c r="AB965" s="968"/>
      <c r="AC965" s="968"/>
      <c r="AD965" s="965"/>
    </row>
    <row r="966" spans="18:30" x14ac:dyDescent="0.25">
      <c r="R966" s="968"/>
      <c r="S966" s="968"/>
      <c r="T966" s="968"/>
      <c r="U966" s="968"/>
      <c r="V966" s="968"/>
      <c r="W966" s="968"/>
      <c r="X966" s="968"/>
      <c r="Y966" s="968"/>
      <c r="Z966" s="968"/>
      <c r="AA966" s="968"/>
      <c r="AB966" s="968"/>
      <c r="AC966" s="968"/>
      <c r="AD966" s="965"/>
    </row>
    <row r="967" spans="18:30" x14ac:dyDescent="0.25">
      <c r="R967" s="968"/>
      <c r="S967" s="968"/>
      <c r="T967" s="968"/>
      <c r="U967" s="968"/>
      <c r="V967" s="968"/>
      <c r="W967" s="968"/>
      <c r="X967" s="968"/>
      <c r="Y967" s="968"/>
      <c r="Z967" s="968"/>
      <c r="AA967" s="968"/>
      <c r="AB967" s="968"/>
      <c r="AC967" s="968"/>
      <c r="AD967" s="965"/>
    </row>
    <row r="968" spans="18:30" x14ac:dyDescent="0.25">
      <c r="R968" s="968"/>
      <c r="S968" s="968"/>
      <c r="T968" s="968"/>
      <c r="U968" s="968"/>
      <c r="V968" s="968"/>
      <c r="W968" s="968"/>
      <c r="X968" s="968"/>
      <c r="Y968" s="968"/>
      <c r="Z968" s="968"/>
      <c r="AA968" s="968"/>
      <c r="AB968" s="968"/>
      <c r="AC968" s="968"/>
      <c r="AD968" s="965"/>
    </row>
    <row r="969" spans="18:30" x14ac:dyDescent="0.25">
      <c r="R969" s="968"/>
      <c r="S969" s="968"/>
      <c r="T969" s="968"/>
      <c r="U969" s="968"/>
      <c r="V969" s="968"/>
      <c r="W969" s="968"/>
      <c r="X969" s="968"/>
      <c r="Y969" s="968"/>
      <c r="Z969" s="968"/>
      <c r="AA969" s="968"/>
      <c r="AB969" s="968"/>
      <c r="AC969" s="968"/>
      <c r="AD969" s="965"/>
    </row>
    <row r="970" spans="18:30" x14ac:dyDescent="0.25">
      <c r="R970" s="968"/>
      <c r="S970" s="968"/>
      <c r="T970" s="968"/>
      <c r="U970" s="968"/>
      <c r="V970" s="968"/>
      <c r="W970" s="968"/>
      <c r="X970" s="968"/>
      <c r="Y970" s="968"/>
      <c r="Z970" s="968"/>
      <c r="AA970" s="968"/>
      <c r="AB970" s="968"/>
      <c r="AC970" s="968"/>
      <c r="AD970" s="965"/>
    </row>
    <row r="971" spans="18:30" x14ac:dyDescent="0.25">
      <c r="R971" s="968"/>
      <c r="S971" s="968"/>
      <c r="T971" s="968"/>
      <c r="U971" s="968"/>
      <c r="V971" s="968"/>
      <c r="W971" s="968"/>
      <c r="X971" s="968"/>
      <c r="Y971" s="968"/>
      <c r="Z971" s="968"/>
      <c r="AA971" s="968"/>
      <c r="AB971" s="968"/>
      <c r="AC971" s="968"/>
      <c r="AD971" s="965"/>
    </row>
    <row r="972" spans="18:30" x14ac:dyDescent="0.25">
      <c r="R972" s="968"/>
      <c r="S972" s="968"/>
      <c r="T972" s="968"/>
      <c r="U972" s="968"/>
      <c r="V972" s="968"/>
      <c r="W972" s="968"/>
      <c r="X972" s="968"/>
      <c r="Y972" s="968"/>
      <c r="Z972" s="968"/>
      <c r="AA972" s="968"/>
      <c r="AB972" s="968"/>
      <c r="AC972" s="968"/>
      <c r="AD972" s="965"/>
    </row>
    <row r="973" spans="18:30" x14ac:dyDescent="0.25">
      <c r="R973" s="968"/>
      <c r="S973" s="968"/>
      <c r="T973" s="968"/>
      <c r="U973" s="968"/>
      <c r="V973" s="968"/>
      <c r="W973" s="968"/>
      <c r="X973" s="968"/>
      <c r="Y973" s="968"/>
      <c r="Z973" s="968"/>
      <c r="AA973" s="968"/>
      <c r="AB973" s="968"/>
      <c r="AC973" s="968"/>
      <c r="AD973" s="965"/>
    </row>
    <row r="974" spans="18:30" x14ac:dyDescent="0.25">
      <c r="R974" s="968"/>
      <c r="S974" s="968"/>
      <c r="T974" s="968"/>
      <c r="U974" s="968"/>
      <c r="V974" s="968"/>
      <c r="W974" s="968"/>
      <c r="X974" s="968"/>
      <c r="Y974" s="968"/>
      <c r="Z974" s="968"/>
      <c r="AA974" s="968"/>
      <c r="AB974" s="968"/>
      <c r="AC974" s="968"/>
      <c r="AD974" s="965"/>
    </row>
    <row r="975" spans="18:30" x14ac:dyDescent="0.25">
      <c r="R975" s="968"/>
      <c r="S975" s="968"/>
      <c r="T975" s="968"/>
      <c r="U975" s="968"/>
      <c r="V975" s="968"/>
      <c r="W975" s="968"/>
      <c r="X975" s="968"/>
      <c r="Y975" s="968"/>
      <c r="Z975" s="968"/>
      <c r="AA975" s="968"/>
      <c r="AB975" s="968"/>
      <c r="AC975" s="968"/>
      <c r="AD975" s="965"/>
    </row>
    <row r="976" spans="18:30" x14ac:dyDescent="0.25">
      <c r="R976" s="968"/>
      <c r="S976" s="968"/>
      <c r="T976" s="968"/>
      <c r="U976" s="968"/>
      <c r="V976" s="968"/>
      <c r="W976" s="968"/>
      <c r="X976" s="968"/>
      <c r="Y976" s="968"/>
      <c r="Z976" s="968"/>
      <c r="AA976" s="968"/>
      <c r="AB976" s="968"/>
      <c r="AC976" s="968"/>
      <c r="AD976" s="965"/>
    </row>
    <row r="977" spans="18:30" x14ac:dyDescent="0.25">
      <c r="R977" s="968"/>
      <c r="S977" s="968"/>
      <c r="T977" s="968"/>
      <c r="U977" s="968"/>
      <c r="V977" s="968"/>
      <c r="W977" s="968"/>
      <c r="X977" s="968"/>
      <c r="Y977" s="968"/>
      <c r="Z977" s="968"/>
      <c r="AA977" s="968"/>
      <c r="AB977" s="968"/>
      <c r="AC977" s="968"/>
      <c r="AD977" s="965"/>
    </row>
    <row r="978" spans="18:30" x14ac:dyDescent="0.25">
      <c r="R978" s="968"/>
      <c r="S978" s="968"/>
      <c r="T978" s="968"/>
      <c r="U978" s="968"/>
      <c r="V978" s="968"/>
      <c r="W978" s="968"/>
      <c r="X978" s="968"/>
      <c r="Y978" s="968"/>
      <c r="Z978" s="968"/>
      <c r="AA978" s="968"/>
      <c r="AB978" s="968"/>
      <c r="AC978" s="968"/>
      <c r="AD978" s="965"/>
    </row>
    <row r="979" spans="18:30" x14ac:dyDescent="0.25">
      <c r="R979" s="968"/>
      <c r="S979" s="968"/>
      <c r="T979" s="968"/>
      <c r="U979" s="968"/>
      <c r="V979" s="968"/>
      <c r="W979" s="968"/>
      <c r="X979" s="968"/>
      <c r="Y979" s="968"/>
      <c r="Z979" s="968"/>
      <c r="AA979" s="968"/>
      <c r="AB979" s="968"/>
      <c r="AC979" s="968"/>
      <c r="AD979" s="965"/>
    </row>
    <row r="980" spans="18:30" x14ac:dyDescent="0.25">
      <c r="R980" s="968"/>
      <c r="S980" s="968"/>
      <c r="T980" s="968"/>
      <c r="U980" s="968"/>
      <c r="V980" s="968"/>
      <c r="W980" s="968"/>
      <c r="X980" s="968"/>
      <c r="Y980" s="968"/>
      <c r="Z980" s="968"/>
      <c r="AA980" s="968"/>
      <c r="AB980" s="968"/>
      <c r="AC980" s="968"/>
      <c r="AD980" s="965"/>
    </row>
    <row r="981" spans="18:30" x14ac:dyDescent="0.25">
      <c r="R981" s="968"/>
      <c r="S981" s="968"/>
      <c r="T981" s="968"/>
      <c r="U981" s="968"/>
      <c r="V981" s="968"/>
      <c r="W981" s="968"/>
      <c r="X981" s="968"/>
      <c r="Y981" s="968"/>
      <c r="Z981" s="968"/>
      <c r="AA981" s="968"/>
      <c r="AB981" s="968"/>
      <c r="AC981" s="968"/>
      <c r="AD981" s="965"/>
    </row>
    <row r="982" spans="18:30" x14ac:dyDescent="0.25">
      <c r="R982" s="968"/>
      <c r="S982" s="968"/>
      <c r="T982" s="968"/>
      <c r="U982" s="968"/>
      <c r="V982" s="968"/>
      <c r="W982" s="968"/>
      <c r="X982" s="968"/>
      <c r="Y982" s="968"/>
      <c r="Z982" s="968"/>
      <c r="AA982" s="968"/>
      <c r="AB982" s="968"/>
      <c r="AC982" s="968"/>
      <c r="AD982" s="965"/>
    </row>
    <row r="983" spans="18:30" x14ac:dyDescent="0.25">
      <c r="R983" s="968"/>
      <c r="S983" s="968"/>
      <c r="T983" s="968"/>
      <c r="U983" s="968"/>
      <c r="V983" s="968"/>
      <c r="W983" s="968"/>
      <c r="X983" s="968"/>
      <c r="Y983" s="968"/>
      <c r="Z983" s="968"/>
      <c r="AA983" s="968"/>
      <c r="AB983" s="968"/>
      <c r="AC983" s="968"/>
      <c r="AD983" s="965"/>
    </row>
    <row r="984" spans="18:30" x14ac:dyDescent="0.25">
      <c r="R984" s="968"/>
      <c r="S984" s="968"/>
      <c r="T984" s="968"/>
      <c r="U984" s="968"/>
      <c r="V984" s="968"/>
      <c r="W984" s="968"/>
      <c r="X984" s="968"/>
      <c r="Y984" s="968"/>
      <c r="Z984" s="968"/>
      <c r="AA984" s="968"/>
      <c r="AB984" s="968"/>
      <c r="AC984" s="968"/>
      <c r="AD984" s="965"/>
    </row>
    <row r="985" spans="18:30" x14ac:dyDescent="0.25">
      <c r="R985" s="968"/>
      <c r="S985" s="968"/>
      <c r="T985" s="968"/>
      <c r="U985" s="968"/>
      <c r="V985" s="968"/>
      <c r="W985" s="968"/>
      <c r="X985" s="968"/>
      <c r="Y985" s="968"/>
      <c r="Z985" s="968"/>
      <c r="AA985" s="968"/>
      <c r="AB985" s="968"/>
      <c r="AC985" s="968"/>
      <c r="AD985" s="965"/>
    </row>
    <row r="986" spans="18:30" x14ac:dyDescent="0.25">
      <c r="R986" s="968"/>
      <c r="S986" s="968"/>
      <c r="T986" s="968"/>
      <c r="U986" s="968"/>
      <c r="V986" s="968"/>
      <c r="W986" s="968"/>
      <c r="X986" s="968"/>
      <c r="Y986" s="968"/>
      <c r="Z986" s="968"/>
      <c r="AA986" s="968"/>
      <c r="AB986" s="968"/>
      <c r="AC986" s="968"/>
      <c r="AD986" s="965"/>
    </row>
    <row r="987" spans="18:30" x14ac:dyDescent="0.25">
      <c r="R987" s="968"/>
      <c r="S987" s="968"/>
      <c r="T987" s="968"/>
      <c r="U987" s="968"/>
      <c r="V987" s="968"/>
      <c r="W987" s="968"/>
      <c r="X987" s="968"/>
      <c r="Y987" s="968"/>
      <c r="Z987" s="968"/>
      <c r="AA987" s="968"/>
      <c r="AB987" s="968"/>
      <c r="AC987" s="968"/>
      <c r="AD987" s="965"/>
    </row>
    <row r="988" spans="18:30" x14ac:dyDescent="0.25">
      <c r="R988" s="968"/>
      <c r="S988" s="968"/>
      <c r="T988" s="968"/>
      <c r="U988" s="968"/>
      <c r="V988" s="968"/>
      <c r="W988" s="968"/>
      <c r="X988" s="968"/>
      <c r="Y988" s="968"/>
      <c r="Z988" s="968"/>
      <c r="AA988" s="968"/>
      <c r="AB988" s="968"/>
      <c r="AC988" s="968"/>
      <c r="AD988" s="965"/>
    </row>
    <row r="989" spans="18:30" x14ac:dyDescent="0.25">
      <c r="R989" s="968"/>
      <c r="S989" s="968"/>
      <c r="T989" s="968"/>
      <c r="U989" s="968"/>
      <c r="V989" s="968"/>
      <c r="W989" s="968"/>
      <c r="X989" s="968"/>
      <c r="Y989" s="968"/>
      <c r="Z989" s="968"/>
      <c r="AA989" s="968"/>
      <c r="AB989" s="968"/>
      <c r="AC989" s="968"/>
      <c r="AD989" s="965"/>
    </row>
    <row r="990" spans="18:30" x14ac:dyDescent="0.25">
      <c r="R990" s="968"/>
      <c r="S990" s="968"/>
      <c r="T990" s="968"/>
      <c r="U990" s="968"/>
      <c r="V990" s="968"/>
      <c r="W990" s="968"/>
      <c r="X990" s="968"/>
      <c r="Y990" s="968"/>
      <c r="Z990" s="968"/>
      <c r="AA990" s="968"/>
      <c r="AB990" s="968"/>
      <c r="AC990" s="968"/>
      <c r="AD990" s="965"/>
    </row>
    <row r="991" spans="18:30" x14ac:dyDescent="0.25">
      <c r="R991" s="968"/>
      <c r="S991" s="968"/>
      <c r="T991" s="968"/>
      <c r="U991" s="968"/>
      <c r="V991" s="968"/>
      <c r="W991" s="968"/>
      <c r="X991" s="968"/>
      <c r="Y991" s="968"/>
      <c r="Z991" s="968"/>
      <c r="AA991" s="968"/>
      <c r="AB991" s="968"/>
      <c r="AC991" s="968"/>
      <c r="AD991" s="965"/>
    </row>
    <row r="992" spans="18:30" x14ac:dyDescent="0.25">
      <c r="R992" s="968"/>
      <c r="S992" s="968"/>
      <c r="T992" s="968"/>
      <c r="U992" s="968"/>
      <c r="V992" s="968"/>
      <c r="W992" s="968"/>
      <c r="X992" s="968"/>
      <c r="Y992" s="968"/>
      <c r="Z992" s="968"/>
      <c r="AA992" s="968"/>
      <c r="AB992" s="968"/>
      <c r="AC992" s="968"/>
      <c r="AD992" s="965"/>
    </row>
    <row r="993" spans="18:30" x14ac:dyDescent="0.25">
      <c r="R993" s="968"/>
      <c r="S993" s="968"/>
      <c r="T993" s="968"/>
      <c r="U993" s="968"/>
      <c r="V993" s="968"/>
      <c r="W993" s="968"/>
      <c r="X993" s="968"/>
      <c r="Y993" s="968"/>
      <c r="Z993" s="968"/>
      <c r="AA993" s="968"/>
      <c r="AB993" s="968"/>
      <c r="AC993" s="968"/>
      <c r="AD993" s="965"/>
    </row>
    <row r="994" spans="18:30" x14ac:dyDescent="0.25">
      <c r="R994" s="968"/>
      <c r="S994" s="968"/>
      <c r="T994" s="968"/>
      <c r="U994" s="968"/>
      <c r="V994" s="968"/>
      <c r="W994" s="968"/>
      <c r="X994" s="968"/>
      <c r="Y994" s="968"/>
      <c r="Z994" s="968"/>
      <c r="AA994" s="968"/>
      <c r="AB994" s="968"/>
      <c r="AC994" s="968"/>
      <c r="AD994" s="965"/>
    </row>
    <row r="995" spans="18:30" x14ac:dyDescent="0.25">
      <c r="R995" s="968"/>
      <c r="S995" s="968"/>
      <c r="T995" s="968"/>
      <c r="U995" s="968"/>
      <c r="V995" s="968"/>
      <c r="W995" s="968"/>
      <c r="X995" s="968"/>
      <c r="Y995" s="968"/>
      <c r="Z995" s="968"/>
      <c r="AA995" s="968"/>
      <c r="AB995" s="968"/>
      <c r="AC995" s="968"/>
      <c r="AD995" s="965"/>
    </row>
    <row r="996" spans="18:30" x14ac:dyDescent="0.25">
      <c r="R996" s="968"/>
      <c r="S996" s="968"/>
      <c r="T996" s="968"/>
      <c r="U996" s="968"/>
      <c r="V996" s="968"/>
      <c r="W996" s="968"/>
      <c r="X996" s="968"/>
      <c r="Y996" s="968"/>
      <c r="Z996" s="968"/>
      <c r="AA996" s="968"/>
      <c r="AB996" s="968"/>
      <c r="AC996" s="968"/>
      <c r="AD996" s="965"/>
    </row>
    <row r="997" spans="18:30" x14ac:dyDescent="0.25">
      <c r="R997" s="968"/>
      <c r="S997" s="968"/>
      <c r="T997" s="968"/>
      <c r="U997" s="968"/>
      <c r="V997" s="968"/>
      <c r="W997" s="968"/>
      <c r="X997" s="968"/>
      <c r="Y997" s="968"/>
      <c r="Z997" s="968"/>
      <c r="AA997" s="968"/>
      <c r="AB997" s="968"/>
      <c r="AC997" s="968"/>
      <c r="AD997" s="965"/>
    </row>
    <row r="998" spans="18:30" x14ac:dyDescent="0.25">
      <c r="R998" s="968"/>
      <c r="S998" s="968"/>
      <c r="T998" s="968"/>
      <c r="U998" s="968"/>
      <c r="V998" s="968"/>
      <c r="W998" s="968"/>
      <c r="X998" s="968"/>
      <c r="Y998" s="968"/>
      <c r="Z998" s="968"/>
      <c r="AA998" s="968"/>
      <c r="AB998" s="968"/>
      <c r="AC998" s="968"/>
      <c r="AD998" s="965"/>
    </row>
    <row r="999" spans="18:30" x14ac:dyDescent="0.25">
      <c r="R999" s="968"/>
      <c r="S999" s="968"/>
      <c r="T999" s="968"/>
      <c r="U999" s="968"/>
      <c r="V999" s="968"/>
      <c r="W999" s="968"/>
      <c r="X999" s="968"/>
      <c r="Y999" s="968"/>
      <c r="Z999" s="968"/>
      <c r="AA999" s="968"/>
      <c r="AB999" s="968"/>
      <c r="AC999" s="968"/>
      <c r="AD999" s="965"/>
    </row>
    <row r="1000" spans="18:30" x14ac:dyDescent="0.25">
      <c r="R1000" s="968"/>
      <c r="S1000" s="968"/>
      <c r="T1000" s="968"/>
      <c r="U1000" s="968"/>
      <c r="V1000" s="968"/>
      <c r="W1000" s="968"/>
      <c r="X1000" s="968"/>
      <c r="Y1000" s="968"/>
      <c r="Z1000" s="968"/>
      <c r="AA1000" s="968"/>
      <c r="AB1000" s="968"/>
      <c r="AC1000" s="968"/>
      <c r="AD1000" s="965"/>
    </row>
    <row r="1001" spans="18:30" x14ac:dyDescent="0.25">
      <c r="R1001" s="968"/>
      <c r="S1001" s="968"/>
      <c r="T1001" s="968"/>
      <c r="U1001" s="968"/>
      <c r="V1001" s="968"/>
      <c r="W1001" s="968"/>
      <c r="X1001" s="968"/>
      <c r="Y1001" s="968"/>
      <c r="Z1001" s="968"/>
      <c r="AA1001" s="968"/>
      <c r="AB1001" s="968"/>
      <c r="AC1001" s="968"/>
      <c r="AD1001" s="965"/>
    </row>
    <row r="1002" spans="18:30" x14ac:dyDescent="0.25">
      <c r="R1002" s="968"/>
      <c r="S1002" s="968"/>
      <c r="T1002" s="968"/>
      <c r="U1002" s="968"/>
      <c r="V1002" s="968"/>
      <c r="W1002" s="968"/>
      <c r="X1002" s="968"/>
      <c r="Y1002" s="968"/>
      <c r="Z1002" s="968"/>
      <c r="AA1002" s="968"/>
      <c r="AB1002" s="968"/>
      <c r="AC1002" s="968"/>
      <c r="AD1002" s="965"/>
    </row>
    <row r="1003" spans="18:30" x14ac:dyDescent="0.25">
      <c r="R1003" s="968"/>
      <c r="S1003" s="968"/>
      <c r="T1003" s="968"/>
      <c r="U1003" s="968"/>
      <c r="V1003" s="968"/>
      <c r="W1003" s="968"/>
      <c r="X1003" s="968"/>
      <c r="Y1003" s="968"/>
      <c r="Z1003" s="968"/>
      <c r="AA1003" s="968"/>
      <c r="AB1003" s="968"/>
      <c r="AC1003" s="968"/>
      <c r="AD1003" s="965"/>
    </row>
    <row r="1004" spans="18:30" x14ac:dyDescent="0.25">
      <c r="R1004" s="968"/>
      <c r="S1004" s="968"/>
      <c r="T1004" s="968"/>
      <c r="U1004" s="968"/>
      <c r="V1004" s="968"/>
      <c r="W1004" s="968"/>
      <c r="X1004" s="968"/>
      <c r="Y1004" s="968"/>
      <c r="Z1004" s="968"/>
      <c r="AA1004" s="968"/>
      <c r="AB1004" s="968"/>
      <c r="AC1004" s="968"/>
      <c r="AD1004" s="965"/>
    </row>
    <row r="1005" spans="18:30" x14ac:dyDescent="0.25">
      <c r="R1005" s="968"/>
      <c r="S1005" s="968"/>
      <c r="T1005" s="968"/>
      <c r="U1005" s="968"/>
      <c r="V1005" s="968"/>
      <c r="W1005" s="968"/>
      <c r="X1005" s="968"/>
      <c r="Y1005" s="968"/>
      <c r="Z1005" s="968"/>
      <c r="AA1005" s="968"/>
      <c r="AB1005" s="968"/>
      <c r="AC1005" s="968"/>
      <c r="AD1005" s="965"/>
    </row>
    <row r="1006" spans="18:30" x14ac:dyDescent="0.25">
      <c r="R1006" s="968"/>
      <c r="S1006" s="968"/>
      <c r="T1006" s="968"/>
      <c r="U1006" s="968"/>
      <c r="V1006" s="968"/>
      <c r="W1006" s="968"/>
      <c r="X1006" s="968"/>
      <c r="Y1006" s="968"/>
      <c r="Z1006" s="968"/>
      <c r="AA1006" s="968"/>
      <c r="AB1006" s="968"/>
      <c r="AC1006" s="968"/>
      <c r="AD1006" s="965"/>
    </row>
    <row r="1007" spans="18:30" x14ac:dyDescent="0.25">
      <c r="R1007" s="968"/>
      <c r="S1007" s="968"/>
      <c r="T1007" s="968"/>
      <c r="U1007" s="968"/>
      <c r="V1007" s="968"/>
      <c r="W1007" s="968"/>
      <c r="X1007" s="968"/>
      <c r="Y1007" s="968"/>
      <c r="Z1007" s="968"/>
      <c r="AA1007" s="968"/>
      <c r="AB1007" s="968"/>
      <c r="AC1007" s="968"/>
      <c r="AD1007" s="965"/>
    </row>
    <row r="1008" spans="18:30" x14ac:dyDescent="0.25">
      <c r="R1008" s="968"/>
      <c r="S1008" s="968"/>
      <c r="T1008" s="968"/>
      <c r="U1008" s="968"/>
      <c r="V1008" s="968"/>
      <c r="W1008" s="968"/>
      <c r="X1008" s="968"/>
      <c r="Y1008" s="968"/>
      <c r="Z1008" s="968"/>
      <c r="AA1008" s="968"/>
      <c r="AB1008" s="968"/>
      <c r="AC1008" s="968"/>
      <c r="AD1008" s="965"/>
    </row>
    <row r="1009" spans="18:30" x14ac:dyDescent="0.25">
      <c r="R1009" s="968"/>
      <c r="S1009" s="968"/>
      <c r="T1009" s="968"/>
      <c r="U1009" s="968"/>
      <c r="V1009" s="968"/>
      <c r="W1009" s="968"/>
      <c r="X1009" s="968"/>
      <c r="Y1009" s="968"/>
      <c r="Z1009" s="968"/>
      <c r="AA1009" s="968"/>
      <c r="AB1009" s="968"/>
      <c r="AC1009" s="968"/>
      <c r="AD1009" s="965"/>
    </row>
    <row r="1010" spans="18:30" x14ac:dyDescent="0.25">
      <c r="R1010" s="968"/>
      <c r="S1010" s="968"/>
      <c r="T1010" s="968"/>
      <c r="U1010" s="968"/>
      <c r="V1010" s="968"/>
      <c r="W1010" s="968"/>
      <c r="X1010" s="968"/>
      <c r="Y1010" s="968"/>
      <c r="Z1010" s="968"/>
      <c r="AA1010" s="968"/>
      <c r="AB1010" s="968"/>
      <c r="AC1010" s="968"/>
      <c r="AD1010" s="965"/>
    </row>
    <row r="1011" spans="18:30" x14ac:dyDescent="0.25">
      <c r="R1011" s="968"/>
      <c r="S1011" s="968"/>
      <c r="T1011" s="968"/>
      <c r="U1011" s="968"/>
      <c r="V1011" s="968"/>
      <c r="W1011" s="968"/>
      <c r="X1011" s="968"/>
      <c r="Y1011" s="968"/>
      <c r="Z1011" s="968"/>
      <c r="AA1011" s="968"/>
      <c r="AB1011" s="968"/>
      <c r="AC1011" s="968"/>
      <c r="AD1011" s="965"/>
    </row>
    <row r="1012" spans="18:30" x14ac:dyDescent="0.25">
      <c r="R1012" s="968"/>
      <c r="S1012" s="968"/>
      <c r="T1012" s="968"/>
      <c r="U1012" s="968"/>
      <c r="V1012" s="968"/>
      <c r="W1012" s="968"/>
      <c r="X1012" s="968"/>
      <c r="Y1012" s="968"/>
      <c r="Z1012" s="968"/>
      <c r="AA1012" s="968"/>
      <c r="AB1012" s="968"/>
      <c r="AC1012" s="968"/>
      <c r="AD1012" s="965"/>
    </row>
    <row r="1013" spans="18:30" x14ac:dyDescent="0.25">
      <c r="R1013" s="968"/>
      <c r="S1013" s="968"/>
      <c r="T1013" s="968"/>
      <c r="U1013" s="968"/>
      <c r="V1013" s="968"/>
      <c r="W1013" s="968"/>
      <c r="X1013" s="968"/>
      <c r="Y1013" s="968"/>
      <c r="Z1013" s="968"/>
      <c r="AA1013" s="968"/>
      <c r="AB1013" s="968"/>
      <c r="AC1013" s="968"/>
      <c r="AD1013" s="965"/>
    </row>
    <row r="1014" spans="18:30" x14ac:dyDescent="0.25">
      <c r="R1014" s="968"/>
      <c r="S1014" s="968"/>
      <c r="T1014" s="968"/>
      <c r="U1014" s="968"/>
      <c r="V1014" s="968"/>
      <c r="W1014" s="968"/>
      <c r="X1014" s="968"/>
      <c r="Y1014" s="968"/>
      <c r="Z1014" s="968"/>
      <c r="AA1014" s="968"/>
      <c r="AB1014" s="968"/>
      <c r="AC1014" s="968"/>
      <c r="AD1014" s="965"/>
    </row>
    <row r="1015" spans="18:30" x14ac:dyDescent="0.25">
      <c r="R1015" s="968"/>
      <c r="S1015" s="968"/>
      <c r="T1015" s="968"/>
      <c r="U1015" s="968"/>
      <c r="V1015" s="968"/>
      <c r="W1015" s="968"/>
      <c r="X1015" s="968"/>
      <c r="Y1015" s="968"/>
      <c r="Z1015" s="968"/>
      <c r="AA1015" s="968"/>
      <c r="AB1015" s="968"/>
      <c r="AC1015" s="968"/>
      <c r="AD1015" s="965"/>
    </row>
    <row r="1016" spans="18:30" x14ac:dyDescent="0.25">
      <c r="R1016" s="968"/>
      <c r="S1016" s="968"/>
      <c r="T1016" s="968"/>
      <c r="U1016" s="968"/>
      <c r="V1016" s="968"/>
      <c r="W1016" s="968"/>
      <c r="X1016" s="968"/>
      <c r="Y1016" s="968"/>
      <c r="Z1016" s="968"/>
      <c r="AA1016" s="968"/>
      <c r="AB1016" s="968"/>
      <c r="AC1016" s="968"/>
      <c r="AD1016" s="965"/>
    </row>
    <row r="1017" spans="18:30" x14ac:dyDescent="0.25">
      <c r="R1017" s="968"/>
      <c r="S1017" s="968"/>
      <c r="T1017" s="968"/>
      <c r="U1017" s="968"/>
      <c r="V1017" s="968"/>
      <c r="W1017" s="968"/>
      <c r="X1017" s="968"/>
      <c r="Y1017" s="968"/>
      <c r="Z1017" s="968"/>
      <c r="AA1017" s="968"/>
      <c r="AB1017" s="968"/>
      <c r="AC1017" s="968"/>
      <c r="AD1017" s="965"/>
    </row>
    <row r="1018" spans="18:30" x14ac:dyDescent="0.25">
      <c r="R1018" s="968"/>
      <c r="S1018" s="968"/>
      <c r="T1018" s="968"/>
      <c r="U1018" s="968"/>
      <c r="V1018" s="968"/>
      <c r="W1018" s="968"/>
      <c r="X1018" s="968"/>
      <c r="Y1018" s="968"/>
      <c r="Z1018" s="968"/>
      <c r="AA1018" s="968"/>
      <c r="AB1018" s="968"/>
      <c r="AC1018" s="968"/>
      <c r="AD1018" s="965"/>
    </row>
    <row r="1019" spans="18:30" x14ac:dyDescent="0.25">
      <c r="R1019" s="968"/>
      <c r="S1019" s="968"/>
      <c r="T1019" s="968"/>
      <c r="U1019" s="968"/>
      <c r="V1019" s="968"/>
      <c r="W1019" s="968"/>
      <c r="X1019" s="968"/>
      <c r="Y1019" s="968"/>
      <c r="Z1019" s="968"/>
      <c r="AA1019" s="968"/>
      <c r="AB1019" s="968"/>
      <c r="AC1019" s="968"/>
      <c r="AD1019" s="965"/>
    </row>
    <row r="1020" spans="18:30" x14ac:dyDescent="0.25">
      <c r="R1020" s="968"/>
      <c r="S1020" s="968"/>
      <c r="T1020" s="968"/>
      <c r="U1020" s="968"/>
      <c r="V1020" s="968"/>
      <c r="W1020" s="968"/>
      <c r="X1020" s="968"/>
      <c r="Y1020" s="968"/>
      <c r="Z1020" s="968"/>
      <c r="AA1020" s="968"/>
      <c r="AB1020" s="968"/>
      <c r="AC1020" s="968"/>
      <c r="AD1020" s="965"/>
    </row>
    <row r="1021" spans="18:30" x14ac:dyDescent="0.25">
      <c r="R1021" s="968"/>
      <c r="S1021" s="968"/>
      <c r="T1021" s="968"/>
      <c r="U1021" s="968"/>
      <c r="V1021" s="968"/>
      <c r="W1021" s="968"/>
      <c r="X1021" s="968"/>
      <c r="Y1021" s="968"/>
      <c r="Z1021" s="968"/>
      <c r="AA1021" s="968"/>
      <c r="AB1021" s="968"/>
      <c r="AC1021" s="968"/>
      <c r="AD1021" s="965"/>
    </row>
    <row r="1022" spans="18:30" x14ac:dyDescent="0.25">
      <c r="R1022" s="968"/>
      <c r="S1022" s="968"/>
      <c r="T1022" s="968"/>
      <c r="U1022" s="968"/>
      <c r="V1022" s="968"/>
      <c r="W1022" s="968"/>
      <c r="X1022" s="968"/>
      <c r="Y1022" s="968"/>
      <c r="Z1022" s="968"/>
      <c r="AA1022" s="968"/>
      <c r="AB1022" s="968"/>
      <c r="AC1022" s="968"/>
      <c r="AD1022" s="965"/>
    </row>
    <row r="1023" spans="18:30" x14ac:dyDescent="0.25">
      <c r="R1023" s="968"/>
      <c r="S1023" s="968"/>
      <c r="T1023" s="968"/>
      <c r="U1023" s="968"/>
      <c r="V1023" s="968"/>
      <c r="W1023" s="968"/>
      <c r="X1023" s="968"/>
      <c r="Y1023" s="968"/>
      <c r="Z1023" s="968"/>
      <c r="AA1023" s="968"/>
      <c r="AB1023" s="968"/>
      <c r="AC1023" s="968"/>
      <c r="AD1023" s="965"/>
    </row>
    <row r="1024" spans="18:30" x14ac:dyDescent="0.25">
      <c r="R1024" s="968"/>
      <c r="S1024" s="968"/>
      <c r="T1024" s="968"/>
      <c r="U1024" s="968"/>
      <c r="V1024" s="968"/>
      <c r="W1024" s="968"/>
      <c r="X1024" s="968"/>
      <c r="Y1024" s="968"/>
      <c r="Z1024" s="968"/>
      <c r="AA1024" s="968"/>
      <c r="AB1024" s="968"/>
      <c r="AC1024" s="968"/>
      <c r="AD1024" s="965"/>
    </row>
    <row r="1025" spans="18:30" x14ac:dyDescent="0.25">
      <c r="R1025" s="968"/>
      <c r="S1025" s="968"/>
      <c r="T1025" s="968"/>
      <c r="U1025" s="968"/>
      <c r="V1025" s="968"/>
      <c r="W1025" s="968"/>
      <c r="X1025" s="968"/>
      <c r="Y1025" s="968"/>
      <c r="Z1025" s="968"/>
      <c r="AA1025" s="968"/>
      <c r="AB1025" s="968"/>
      <c r="AC1025" s="968"/>
      <c r="AD1025" s="965"/>
    </row>
    <row r="1026" spans="18:30" x14ac:dyDescent="0.25">
      <c r="R1026" s="968"/>
      <c r="S1026" s="968"/>
      <c r="T1026" s="968"/>
      <c r="U1026" s="968"/>
      <c r="V1026" s="968"/>
      <c r="W1026" s="968"/>
      <c r="X1026" s="968"/>
      <c r="Y1026" s="968"/>
      <c r="Z1026" s="968"/>
      <c r="AA1026" s="968"/>
      <c r="AB1026" s="968"/>
      <c r="AC1026" s="968"/>
      <c r="AD1026" s="965"/>
    </row>
    <row r="1027" spans="18:30" x14ac:dyDescent="0.25">
      <c r="R1027" s="968"/>
      <c r="S1027" s="968"/>
      <c r="T1027" s="968"/>
      <c r="U1027" s="968"/>
      <c r="V1027" s="968"/>
      <c r="W1027" s="968"/>
      <c r="X1027" s="968"/>
      <c r="Y1027" s="968"/>
      <c r="Z1027" s="968"/>
      <c r="AA1027" s="968"/>
      <c r="AB1027" s="968"/>
      <c r="AC1027" s="968"/>
      <c r="AD1027" s="965"/>
    </row>
    <row r="1028" spans="18:30" x14ac:dyDescent="0.25">
      <c r="R1028" s="968"/>
      <c r="S1028" s="968"/>
      <c r="T1028" s="968"/>
      <c r="U1028" s="968"/>
      <c r="V1028" s="968"/>
      <c r="W1028" s="968"/>
      <c r="X1028" s="968"/>
      <c r="Y1028" s="968"/>
      <c r="Z1028" s="968"/>
      <c r="AA1028" s="968"/>
      <c r="AB1028" s="968"/>
      <c r="AC1028" s="968"/>
      <c r="AD1028" s="965"/>
    </row>
    <row r="1029" spans="18:30" x14ac:dyDescent="0.25">
      <c r="R1029" s="968"/>
      <c r="S1029" s="968"/>
      <c r="T1029" s="968"/>
      <c r="U1029" s="968"/>
      <c r="V1029" s="968"/>
      <c r="W1029" s="968"/>
      <c r="X1029" s="968"/>
      <c r="Y1029" s="968"/>
      <c r="Z1029" s="968"/>
      <c r="AA1029" s="968"/>
      <c r="AB1029" s="968"/>
      <c r="AC1029" s="968"/>
      <c r="AD1029" s="965"/>
    </row>
    <row r="1030" spans="18:30" x14ac:dyDescent="0.25">
      <c r="R1030" s="968"/>
      <c r="S1030" s="968"/>
      <c r="T1030" s="968"/>
      <c r="U1030" s="968"/>
      <c r="V1030" s="968"/>
      <c r="W1030" s="968"/>
      <c r="X1030" s="968"/>
      <c r="Y1030" s="968"/>
      <c r="Z1030" s="968"/>
      <c r="AA1030" s="968"/>
      <c r="AB1030" s="968"/>
      <c r="AC1030" s="968"/>
      <c r="AD1030" s="965"/>
    </row>
    <row r="1031" spans="18:30" x14ac:dyDescent="0.25">
      <c r="R1031" s="968"/>
      <c r="S1031" s="968"/>
      <c r="T1031" s="968"/>
      <c r="U1031" s="968"/>
      <c r="V1031" s="968"/>
      <c r="W1031" s="968"/>
      <c r="X1031" s="968"/>
      <c r="Y1031" s="968"/>
      <c r="Z1031" s="968"/>
      <c r="AA1031" s="968"/>
      <c r="AB1031" s="968"/>
      <c r="AC1031" s="968"/>
      <c r="AD1031" s="965"/>
    </row>
    <row r="1032" spans="18:30" x14ac:dyDescent="0.25">
      <c r="R1032" s="968"/>
      <c r="S1032" s="968"/>
      <c r="T1032" s="968"/>
      <c r="U1032" s="968"/>
      <c r="V1032" s="968"/>
      <c r="W1032" s="968"/>
      <c r="X1032" s="968"/>
      <c r="Y1032" s="968"/>
      <c r="Z1032" s="968"/>
      <c r="AA1032" s="968"/>
      <c r="AB1032" s="968"/>
      <c r="AC1032" s="968"/>
      <c r="AD1032" s="965"/>
    </row>
    <row r="1033" spans="18:30" x14ac:dyDescent="0.25">
      <c r="R1033" s="968"/>
      <c r="S1033" s="968"/>
      <c r="T1033" s="968"/>
      <c r="U1033" s="968"/>
      <c r="V1033" s="968"/>
      <c r="W1033" s="968"/>
      <c r="X1033" s="968"/>
      <c r="Y1033" s="968"/>
      <c r="Z1033" s="968"/>
      <c r="AA1033" s="968"/>
      <c r="AB1033" s="968"/>
      <c r="AC1033" s="968"/>
      <c r="AD1033" s="965"/>
    </row>
    <row r="1034" spans="18:30" x14ac:dyDescent="0.25">
      <c r="R1034" s="968"/>
      <c r="S1034" s="968"/>
      <c r="T1034" s="968"/>
      <c r="U1034" s="968"/>
      <c r="V1034" s="968"/>
      <c r="W1034" s="968"/>
      <c r="X1034" s="968"/>
      <c r="Y1034" s="968"/>
      <c r="Z1034" s="968"/>
      <c r="AA1034" s="968"/>
      <c r="AB1034" s="968"/>
      <c r="AC1034" s="968"/>
      <c r="AD1034" s="965"/>
    </row>
    <row r="1035" spans="18:30" x14ac:dyDescent="0.25">
      <c r="R1035" s="968"/>
      <c r="S1035" s="968"/>
      <c r="T1035" s="968"/>
      <c r="U1035" s="968"/>
      <c r="V1035" s="968"/>
      <c r="W1035" s="968"/>
      <c r="X1035" s="968"/>
      <c r="Y1035" s="968"/>
      <c r="Z1035" s="968"/>
      <c r="AA1035" s="968"/>
      <c r="AB1035" s="968"/>
      <c r="AC1035" s="968"/>
      <c r="AD1035" s="965"/>
    </row>
    <row r="1036" spans="18:30" x14ac:dyDescent="0.25">
      <c r="R1036" s="968"/>
      <c r="S1036" s="968"/>
      <c r="T1036" s="968"/>
      <c r="U1036" s="968"/>
      <c r="V1036" s="968"/>
      <c r="W1036" s="968"/>
      <c r="X1036" s="968"/>
      <c r="Y1036" s="968"/>
      <c r="Z1036" s="968"/>
      <c r="AA1036" s="968"/>
      <c r="AB1036" s="968"/>
      <c r="AC1036" s="968"/>
      <c r="AD1036" s="965"/>
    </row>
    <row r="1037" spans="18:30" x14ac:dyDescent="0.25">
      <c r="R1037" s="968"/>
      <c r="S1037" s="968"/>
      <c r="T1037" s="968"/>
      <c r="U1037" s="968"/>
      <c r="V1037" s="968"/>
      <c r="W1037" s="968"/>
      <c r="X1037" s="968"/>
      <c r="Y1037" s="968"/>
      <c r="Z1037" s="968"/>
      <c r="AA1037" s="968"/>
      <c r="AB1037" s="968"/>
      <c r="AC1037" s="968"/>
      <c r="AD1037" s="965"/>
    </row>
    <row r="1038" spans="18:30" x14ac:dyDescent="0.25">
      <c r="R1038" s="968"/>
      <c r="S1038" s="968"/>
      <c r="T1038" s="968"/>
      <c r="U1038" s="968"/>
      <c r="V1038" s="968"/>
      <c r="W1038" s="968"/>
      <c r="X1038" s="968"/>
      <c r="Y1038" s="968"/>
      <c r="Z1038" s="968"/>
      <c r="AA1038" s="968"/>
      <c r="AB1038" s="968"/>
      <c r="AC1038" s="968"/>
      <c r="AD1038" s="965"/>
    </row>
    <row r="1039" spans="18:30" x14ac:dyDescent="0.25">
      <c r="R1039" s="968"/>
      <c r="S1039" s="968"/>
      <c r="T1039" s="968"/>
      <c r="U1039" s="968"/>
      <c r="V1039" s="968"/>
      <c r="W1039" s="968"/>
      <c r="X1039" s="968"/>
      <c r="Y1039" s="968"/>
      <c r="Z1039" s="968"/>
      <c r="AA1039" s="968"/>
      <c r="AB1039" s="968"/>
      <c r="AC1039" s="968"/>
      <c r="AD1039" s="965"/>
    </row>
    <row r="1040" spans="18:30" x14ac:dyDescent="0.25">
      <c r="R1040" s="968"/>
      <c r="S1040" s="968"/>
      <c r="T1040" s="968"/>
      <c r="U1040" s="968"/>
      <c r="V1040" s="968"/>
      <c r="W1040" s="968"/>
      <c r="X1040" s="968"/>
      <c r="Y1040" s="968"/>
      <c r="Z1040" s="968"/>
      <c r="AA1040" s="968"/>
      <c r="AB1040" s="968"/>
      <c r="AC1040" s="968"/>
      <c r="AD1040" s="965"/>
    </row>
    <row r="1041" spans="18:30" x14ac:dyDescent="0.25">
      <c r="R1041" s="968"/>
      <c r="S1041" s="968"/>
      <c r="T1041" s="968"/>
      <c r="U1041" s="968"/>
      <c r="V1041" s="968"/>
      <c r="W1041" s="968"/>
      <c r="X1041" s="968"/>
      <c r="Y1041" s="968"/>
      <c r="Z1041" s="968"/>
      <c r="AA1041" s="968"/>
      <c r="AB1041" s="968"/>
      <c r="AC1041" s="968"/>
      <c r="AD1041" s="965"/>
    </row>
    <row r="1042" spans="18:30" x14ac:dyDescent="0.25">
      <c r="R1042" s="968"/>
      <c r="S1042" s="968"/>
      <c r="T1042" s="968"/>
      <c r="U1042" s="968"/>
      <c r="V1042" s="968"/>
      <c r="W1042" s="968"/>
      <c r="X1042" s="968"/>
      <c r="Y1042" s="968"/>
      <c r="Z1042" s="968"/>
      <c r="AA1042" s="968"/>
      <c r="AB1042" s="968"/>
      <c r="AC1042" s="968"/>
      <c r="AD1042" s="965"/>
    </row>
    <row r="1043" spans="18:30" x14ac:dyDescent="0.25">
      <c r="R1043" s="968"/>
      <c r="S1043" s="968"/>
      <c r="T1043" s="968"/>
      <c r="U1043" s="968"/>
      <c r="V1043" s="968"/>
      <c r="W1043" s="968"/>
      <c r="X1043" s="968"/>
      <c r="Y1043" s="968"/>
      <c r="Z1043" s="968"/>
      <c r="AA1043" s="968"/>
      <c r="AB1043" s="968"/>
      <c r="AC1043" s="968"/>
      <c r="AD1043" s="965"/>
    </row>
    <row r="1044" spans="18:30" x14ac:dyDescent="0.25">
      <c r="R1044" s="968"/>
      <c r="S1044" s="968"/>
      <c r="T1044" s="968"/>
      <c r="U1044" s="968"/>
      <c r="V1044" s="968"/>
      <c r="W1044" s="968"/>
      <c r="X1044" s="968"/>
      <c r="Y1044" s="968"/>
      <c r="Z1044" s="968"/>
      <c r="AA1044" s="968"/>
      <c r="AB1044" s="968"/>
      <c r="AC1044" s="968"/>
      <c r="AD1044" s="965"/>
    </row>
    <row r="1045" spans="18:30" x14ac:dyDescent="0.25">
      <c r="R1045" s="968"/>
      <c r="S1045" s="968"/>
      <c r="T1045" s="968"/>
      <c r="U1045" s="968"/>
      <c r="V1045" s="968"/>
      <c r="W1045" s="968"/>
      <c r="X1045" s="968"/>
      <c r="Y1045" s="968"/>
      <c r="Z1045" s="968"/>
      <c r="AA1045" s="968"/>
      <c r="AB1045" s="968"/>
      <c r="AC1045" s="968"/>
      <c r="AD1045" s="965"/>
    </row>
    <row r="1046" spans="18:30" x14ac:dyDescent="0.25">
      <c r="R1046" s="968"/>
      <c r="S1046" s="968"/>
      <c r="T1046" s="968"/>
      <c r="U1046" s="968"/>
      <c r="V1046" s="968"/>
      <c r="W1046" s="968"/>
      <c r="X1046" s="968"/>
      <c r="Y1046" s="968"/>
      <c r="Z1046" s="968"/>
      <c r="AA1046" s="968"/>
      <c r="AB1046" s="968"/>
      <c r="AC1046" s="968"/>
      <c r="AD1046" s="965"/>
    </row>
    <row r="1047" spans="18:30" x14ac:dyDescent="0.25">
      <c r="R1047" s="968"/>
      <c r="S1047" s="968"/>
      <c r="T1047" s="968"/>
      <c r="U1047" s="968"/>
      <c r="V1047" s="968"/>
      <c r="W1047" s="968"/>
      <c r="X1047" s="968"/>
      <c r="Y1047" s="968"/>
      <c r="Z1047" s="968"/>
      <c r="AA1047" s="968"/>
      <c r="AB1047" s="968"/>
      <c r="AC1047" s="968"/>
      <c r="AD1047" s="965"/>
    </row>
    <row r="1048" spans="18:30" x14ac:dyDescent="0.25">
      <c r="R1048" s="968"/>
      <c r="S1048" s="968"/>
      <c r="T1048" s="968"/>
      <c r="U1048" s="968"/>
      <c r="V1048" s="968"/>
      <c r="W1048" s="968"/>
      <c r="X1048" s="968"/>
      <c r="Y1048" s="968"/>
      <c r="Z1048" s="968"/>
      <c r="AA1048" s="968"/>
      <c r="AB1048" s="968"/>
      <c r="AC1048" s="968"/>
      <c r="AD1048" s="965"/>
    </row>
    <row r="1049" spans="18:30" x14ac:dyDescent="0.25">
      <c r="R1049" s="968"/>
      <c r="S1049" s="968"/>
      <c r="T1049" s="968"/>
      <c r="U1049" s="968"/>
      <c r="V1049" s="968"/>
      <c r="W1049" s="968"/>
      <c r="X1049" s="968"/>
      <c r="Y1049" s="968"/>
      <c r="Z1049" s="968"/>
      <c r="AA1049" s="968"/>
      <c r="AB1049" s="968"/>
      <c r="AC1049" s="968"/>
      <c r="AD1049" s="965"/>
    </row>
    <row r="1050" spans="18:30" x14ac:dyDescent="0.25">
      <c r="R1050" s="968"/>
      <c r="S1050" s="968"/>
      <c r="T1050" s="968"/>
      <c r="U1050" s="968"/>
      <c r="V1050" s="968"/>
      <c r="W1050" s="968"/>
      <c r="X1050" s="968"/>
      <c r="Y1050" s="968"/>
      <c r="Z1050" s="968"/>
      <c r="AA1050" s="968"/>
      <c r="AB1050" s="968"/>
      <c r="AC1050" s="968"/>
      <c r="AD1050" s="965"/>
    </row>
    <row r="1051" spans="18:30" x14ac:dyDescent="0.25">
      <c r="R1051" s="968"/>
      <c r="S1051" s="968"/>
      <c r="T1051" s="968"/>
      <c r="U1051" s="968"/>
      <c r="V1051" s="968"/>
      <c r="W1051" s="968"/>
      <c r="X1051" s="968"/>
      <c r="Y1051" s="968"/>
      <c r="Z1051" s="968"/>
      <c r="AA1051" s="968"/>
      <c r="AB1051" s="968"/>
      <c r="AC1051" s="968"/>
      <c r="AD1051" s="965"/>
    </row>
    <row r="1052" spans="18:30" x14ac:dyDescent="0.25">
      <c r="R1052" s="968"/>
      <c r="S1052" s="968"/>
      <c r="T1052" s="968"/>
      <c r="U1052" s="968"/>
      <c r="V1052" s="968"/>
      <c r="W1052" s="968"/>
      <c r="X1052" s="968"/>
      <c r="Y1052" s="968"/>
      <c r="Z1052" s="968"/>
      <c r="AA1052" s="968"/>
      <c r="AB1052" s="968"/>
      <c r="AC1052" s="968"/>
      <c r="AD1052" s="965"/>
    </row>
    <row r="1053" spans="18:30" x14ac:dyDescent="0.25">
      <c r="R1053" s="968"/>
      <c r="S1053" s="968"/>
      <c r="T1053" s="968"/>
      <c r="U1053" s="968"/>
      <c r="V1053" s="968"/>
      <c r="W1053" s="968"/>
      <c r="X1053" s="968"/>
      <c r="Y1053" s="968"/>
      <c r="Z1053" s="968"/>
      <c r="AA1053" s="968"/>
      <c r="AB1053" s="968"/>
      <c r="AC1053" s="968"/>
      <c r="AD1053" s="965"/>
    </row>
    <row r="1054" spans="18:30" x14ac:dyDescent="0.25">
      <c r="R1054" s="968"/>
      <c r="S1054" s="968"/>
      <c r="T1054" s="968"/>
      <c r="U1054" s="968"/>
      <c r="V1054" s="968"/>
      <c r="W1054" s="968"/>
      <c r="X1054" s="968"/>
      <c r="Y1054" s="968"/>
      <c r="Z1054" s="968"/>
      <c r="AA1054" s="968"/>
      <c r="AB1054" s="968"/>
      <c r="AC1054" s="968"/>
      <c r="AD1054" s="965"/>
    </row>
    <row r="1055" spans="18:30" x14ac:dyDescent="0.25">
      <c r="R1055" s="968"/>
      <c r="S1055" s="968"/>
      <c r="T1055" s="968"/>
      <c r="U1055" s="968"/>
      <c r="V1055" s="968"/>
      <c r="W1055" s="968"/>
      <c r="X1055" s="968"/>
      <c r="Y1055" s="968"/>
      <c r="Z1055" s="968"/>
      <c r="AA1055" s="968"/>
      <c r="AB1055" s="968"/>
      <c r="AC1055" s="968"/>
      <c r="AD1055" s="965"/>
    </row>
    <row r="1056" spans="18:30" x14ac:dyDescent="0.25">
      <c r="R1056" s="968"/>
      <c r="S1056" s="968"/>
      <c r="T1056" s="968"/>
      <c r="U1056" s="968"/>
      <c r="V1056" s="968"/>
      <c r="W1056" s="968"/>
      <c r="X1056" s="968"/>
      <c r="Y1056" s="968"/>
      <c r="Z1056" s="968"/>
      <c r="AA1056" s="968"/>
      <c r="AB1056" s="968"/>
      <c r="AC1056" s="968"/>
      <c r="AD1056" s="965"/>
    </row>
    <row r="1057" spans="18:30" x14ac:dyDescent="0.25">
      <c r="R1057" s="968"/>
      <c r="S1057" s="968"/>
      <c r="T1057" s="968"/>
      <c r="U1057" s="968"/>
      <c r="V1057" s="968"/>
      <c r="W1057" s="968"/>
      <c r="X1057" s="968"/>
      <c r="Y1057" s="968"/>
      <c r="Z1057" s="968"/>
      <c r="AA1057" s="968"/>
      <c r="AB1057" s="968"/>
      <c r="AC1057" s="968"/>
      <c r="AD1057" s="965"/>
    </row>
    <row r="1058" spans="18:30" x14ac:dyDescent="0.25">
      <c r="R1058" s="968"/>
      <c r="S1058" s="968"/>
      <c r="T1058" s="968"/>
      <c r="U1058" s="968"/>
      <c r="V1058" s="968"/>
      <c r="W1058" s="968"/>
      <c r="X1058" s="968"/>
      <c r="Y1058" s="968"/>
      <c r="Z1058" s="968"/>
      <c r="AA1058" s="968"/>
      <c r="AB1058" s="968"/>
      <c r="AC1058" s="968"/>
      <c r="AD1058" s="965"/>
    </row>
    <row r="1059" spans="18:30" x14ac:dyDescent="0.25">
      <c r="R1059" s="968"/>
      <c r="S1059" s="968"/>
      <c r="T1059" s="968"/>
      <c r="U1059" s="968"/>
      <c r="V1059" s="968"/>
      <c r="W1059" s="968"/>
      <c r="X1059" s="968"/>
      <c r="Y1059" s="968"/>
      <c r="Z1059" s="968"/>
      <c r="AA1059" s="968"/>
      <c r="AB1059" s="968"/>
      <c r="AC1059" s="968"/>
      <c r="AD1059" s="965"/>
    </row>
    <row r="1060" spans="18:30" x14ac:dyDescent="0.25">
      <c r="R1060" s="968"/>
      <c r="S1060" s="968"/>
      <c r="T1060" s="968"/>
      <c r="U1060" s="968"/>
      <c r="V1060" s="968"/>
      <c r="W1060" s="968"/>
      <c r="X1060" s="968"/>
      <c r="Y1060" s="968"/>
      <c r="Z1060" s="968"/>
      <c r="AA1060" s="968"/>
      <c r="AB1060" s="968"/>
      <c r="AC1060" s="968"/>
      <c r="AD1060" s="965"/>
    </row>
    <row r="1061" spans="18:30" x14ac:dyDescent="0.25">
      <c r="R1061" s="968"/>
      <c r="S1061" s="968"/>
      <c r="T1061" s="968"/>
      <c r="U1061" s="968"/>
      <c r="V1061" s="968"/>
      <c r="W1061" s="968"/>
      <c r="X1061" s="968"/>
      <c r="Y1061" s="968"/>
      <c r="Z1061" s="968"/>
      <c r="AA1061" s="968"/>
      <c r="AB1061" s="968"/>
      <c r="AC1061" s="968"/>
      <c r="AD1061" s="965"/>
    </row>
    <row r="1062" spans="18:30" x14ac:dyDescent="0.25">
      <c r="R1062" s="968"/>
      <c r="S1062" s="968"/>
      <c r="T1062" s="968"/>
      <c r="U1062" s="968"/>
      <c r="V1062" s="968"/>
      <c r="W1062" s="968"/>
      <c r="X1062" s="968"/>
      <c r="Y1062" s="968"/>
      <c r="Z1062" s="968"/>
      <c r="AA1062" s="968"/>
      <c r="AB1062" s="968"/>
      <c r="AC1062" s="968"/>
      <c r="AD1062" s="965"/>
    </row>
    <row r="1063" spans="18:30" x14ac:dyDescent="0.25">
      <c r="R1063" s="968"/>
      <c r="S1063" s="968"/>
      <c r="T1063" s="968"/>
      <c r="U1063" s="968"/>
      <c r="V1063" s="968"/>
      <c r="W1063" s="968"/>
      <c r="X1063" s="968"/>
      <c r="Y1063" s="968"/>
      <c r="Z1063" s="968"/>
      <c r="AA1063" s="968"/>
      <c r="AB1063" s="968"/>
      <c r="AC1063" s="968"/>
      <c r="AD1063" s="965"/>
    </row>
    <row r="1064" spans="18:30" x14ac:dyDescent="0.25">
      <c r="R1064" s="968"/>
      <c r="S1064" s="968"/>
      <c r="T1064" s="968"/>
      <c r="U1064" s="968"/>
      <c r="V1064" s="968"/>
      <c r="W1064" s="968"/>
      <c r="X1064" s="968"/>
      <c r="Y1064" s="968"/>
      <c r="Z1064" s="968"/>
      <c r="AA1064" s="968"/>
      <c r="AB1064" s="968"/>
      <c r="AC1064" s="968"/>
      <c r="AD1064" s="965"/>
    </row>
    <row r="1065" spans="18:30" x14ac:dyDescent="0.25">
      <c r="R1065" s="968"/>
      <c r="S1065" s="968"/>
      <c r="T1065" s="968"/>
      <c r="U1065" s="968"/>
      <c r="V1065" s="968"/>
      <c r="W1065" s="968"/>
      <c r="X1065" s="968"/>
      <c r="Y1065" s="968"/>
      <c r="Z1065" s="968"/>
      <c r="AA1065" s="968"/>
      <c r="AB1065" s="968"/>
      <c r="AC1065" s="968"/>
      <c r="AD1065" s="965"/>
    </row>
    <row r="1066" spans="18:30" x14ac:dyDescent="0.25">
      <c r="R1066" s="968"/>
      <c r="S1066" s="968"/>
      <c r="T1066" s="968"/>
      <c r="U1066" s="968"/>
      <c r="V1066" s="968"/>
      <c r="W1066" s="968"/>
      <c r="X1066" s="968"/>
      <c r="Y1066" s="968"/>
      <c r="Z1066" s="968"/>
      <c r="AA1066" s="968"/>
      <c r="AB1066" s="968"/>
      <c r="AC1066" s="968"/>
      <c r="AD1066" s="965"/>
    </row>
    <row r="1067" spans="18:30" x14ac:dyDescent="0.25">
      <c r="R1067" s="968"/>
      <c r="S1067" s="968"/>
      <c r="T1067" s="968"/>
      <c r="U1067" s="968"/>
      <c r="V1067" s="968"/>
      <c r="W1067" s="968"/>
      <c r="X1067" s="968"/>
      <c r="Y1067" s="968"/>
      <c r="Z1067" s="968"/>
      <c r="AA1067" s="968"/>
      <c r="AB1067" s="968"/>
      <c r="AC1067" s="968"/>
      <c r="AD1067" s="965"/>
    </row>
    <row r="1068" spans="18:30" x14ac:dyDescent="0.25">
      <c r="R1068" s="968"/>
      <c r="S1068" s="968"/>
      <c r="T1068" s="968"/>
      <c r="U1068" s="968"/>
      <c r="V1068" s="968"/>
      <c r="W1068" s="968"/>
      <c r="X1068" s="968"/>
      <c r="Y1068" s="968"/>
      <c r="Z1068" s="968"/>
      <c r="AA1068" s="968"/>
      <c r="AB1068" s="968"/>
      <c r="AC1068" s="968"/>
      <c r="AD1068" s="965"/>
    </row>
    <row r="1069" spans="18:30" x14ac:dyDescent="0.25">
      <c r="R1069" s="968"/>
      <c r="S1069" s="968"/>
      <c r="T1069" s="968"/>
      <c r="U1069" s="968"/>
      <c r="V1069" s="968"/>
      <c r="W1069" s="968"/>
      <c r="X1069" s="968"/>
      <c r="Y1069" s="968"/>
      <c r="Z1069" s="968"/>
      <c r="AA1069" s="968"/>
      <c r="AB1069" s="968"/>
      <c r="AC1069" s="968"/>
      <c r="AD1069" s="965"/>
    </row>
    <row r="1070" spans="18:30" x14ac:dyDescent="0.25">
      <c r="R1070" s="968"/>
      <c r="S1070" s="968"/>
      <c r="T1070" s="968"/>
      <c r="U1070" s="968"/>
      <c r="V1070" s="968"/>
      <c r="W1070" s="968"/>
      <c r="X1070" s="968"/>
      <c r="Y1070" s="968"/>
      <c r="Z1070" s="968"/>
      <c r="AA1070" s="968"/>
      <c r="AB1070" s="968"/>
      <c r="AC1070" s="968"/>
      <c r="AD1070" s="965"/>
    </row>
    <row r="1071" spans="18:30" x14ac:dyDescent="0.25">
      <c r="R1071" s="968"/>
      <c r="S1071" s="968"/>
      <c r="T1071" s="968"/>
      <c r="U1071" s="968"/>
      <c r="V1071" s="968"/>
      <c r="W1071" s="968"/>
      <c r="X1071" s="968"/>
      <c r="Y1071" s="968"/>
      <c r="Z1071" s="968"/>
      <c r="AA1071" s="968"/>
      <c r="AB1071" s="968"/>
      <c r="AC1071" s="968"/>
      <c r="AD1071" s="965"/>
    </row>
    <row r="1072" spans="18:30" x14ac:dyDescent="0.25">
      <c r="R1072" s="968"/>
      <c r="S1072" s="968"/>
      <c r="T1072" s="968"/>
      <c r="U1072" s="968"/>
      <c r="V1072" s="968"/>
      <c r="W1072" s="968"/>
      <c r="X1072" s="968"/>
      <c r="Y1072" s="968"/>
      <c r="Z1072" s="968"/>
      <c r="AA1072" s="968"/>
      <c r="AB1072" s="968"/>
      <c r="AC1072" s="968"/>
      <c r="AD1072" s="965"/>
    </row>
    <row r="1073" spans="18:30" x14ac:dyDescent="0.25">
      <c r="R1073" s="968"/>
      <c r="S1073" s="968"/>
      <c r="T1073" s="968"/>
      <c r="U1073" s="968"/>
      <c r="V1073" s="968"/>
      <c r="W1073" s="968"/>
      <c r="X1073" s="968"/>
      <c r="Y1073" s="968"/>
      <c r="Z1073" s="968"/>
      <c r="AA1073" s="968"/>
      <c r="AB1073" s="968"/>
      <c r="AC1073" s="968"/>
      <c r="AD1073" s="965"/>
    </row>
    <row r="1074" spans="18:30" x14ac:dyDescent="0.25">
      <c r="R1074" s="968"/>
      <c r="S1074" s="968"/>
      <c r="T1074" s="968"/>
      <c r="U1074" s="968"/>
      <c r="V1074" s="968"/>
      <c r="W1074" s="968"/>
      <c r="X1074" s="968"/>
      <c r="Y1074" s="968"/>
      <c r="Z1074" s="968"/>
      <c r="AA1074" s="968"/>
      <c r="AB1074" s="968"/>
      <c r="AC1074" s="968"/>
      <c r="AD1074" s="965"/>
    </row>
    <row r="1075" spans="18:30" x14ac:dyDescent="0.25">
      <c r="R1075" s="968"/>
      <c r="S1075" s="968"/>
      <c r="T1075" s="968"/>
      <c r="U1075" s="968"/>
      <c r="V1075" s="968"/>
      <c r="W1075" s="968"/>
      <c r="X1075" s="968"/>
      <c r="Y1075" s="968"/>
      <c r="Z1075" s="968"/>
      <c r="AA1075" s="968"/>
      <c r="AB1075" s="968"/>
      <c r="AC1075" s="968"/>
      <c r="AD1075" s="965"/>
    </row>
    <row r="1076" spans="18:30" x14ac:dyDescent="0.25">
      <c r="R1076" s="968"/>
      <c r="S1076" s="968"/>
      <c r="T1076" s="968"/>
      <c r="U1076" s="968"/>
      <c r="V1076" s="968"/>
      <c r="W1076" s="968"/>
      <c r="X1076" s="968"/>
      <c r="Y1076" s="968"/>
      <c r="Z1076" s="968"/>
      <c r="AA1076" s="968"/>
      <c r="AB1076" s="968"/>
      <c r="AC1076" s="968"/>
      <c r="AD1076" s="965"/>
    </row>
    <row r="1077" spans="18:30" x14ac:dyDescent="0.25">
      <c r="R1077" s="968"/>
      <c r="S1077" s="968"/>
      <c r="T1077" s="968"/>
      <c r="U1077" s="968"/>
      <c r="V1077" s="968"/>
      <c r="W1077" s="968"/>
      <c r="X1077" s="968"/>
      <c r="Y1077" s="968"/>
      <c r="Z1077" s="968"/>
      <c r="AA1077" s="968"/>
      <c r="AB1077" s="968"/>
      <c r="AC1077" s="968"/>
      <c r="AD1077" s="965"/>
    </row>
    <row r="1078" spans="18:30" x14ac:dyDescent="0.25">
      <c r="R1078" s="968"/>
      <c r="S1078" s="968"/>
      <c r="T1078" s="968"/>
      <c r="U1078" s="968"/>
      <c r="V1078" s="968"/>
      <c r="W1078" s="968"/>
      <c r="X1078" s="968"/>
      <c r="Y1078" s="968"/>
      <c r="Z1078" s="968"/>
      <c r="AA1078" s="968"/>
      <c r="AB1078" s="968"/>
      <c r="AC1078" s="968"/>
      <c r="AD1078" s="965"/>
    </row>
    <row r="1079" spans="18:30" x14ac:dyDescent="0.25">
      <c r="R1079" s="968"/>
      <c r="S1079" s="968"/>
      <c r="T1079" s="968"/>
      <c r="U1079" s="968"/>
      <c r="V1079" s="968"/>
      <c r="W1079" s="968"/>
      <c r="X1079" s="968"/>
      <c r="Y1079" s="968"/>
      <c r="Z1079" s="968"/>
      <c r="AA1079" s="968"/>
      <c r="AB1079" s="968"/>
      <c r="AC1079" s="968"/>
      <c r="AD1079" s="965"/>
    </row>
    <row r="1080" spans="18:30" x14ac:dyDescent="0.25">
      <c r="R1080" s="968"/>
      <c r="S1080" s="968"/>
      <c r="T1080" s="968"/>
      <c r="U1080" s="968"/>
      <c r="V1080" s="968"/>
      <c r="W1080" s="968"/>
      <c r="X1080" s="968"/>
      <c r="Y1080" s="968"/>
      <c r="Z1080" s="968"/>
      <c r="AA1080" s="968"/>
      <c r="AB1080" s="968"/>
      <c r="AC1080" s="968"/>
      <c r="AD1080" s="965"/>
    </row>
    <row r="1081" spans="18:30" x14ac:dyDescent="0.25">
      <c r="R1081" s="968"/>
      <c r="S1081" s="968"/>
      <c r="T1081" s="968"/>
      <c r="U1081" s="968"/>
      <c r="V1081" s="968"/>
      <c r="W1081" s="968"/>
      <c r="X1081" s="968"/>
      <c r="Y1081" s="968"/>
      <c r="Z1081" s="968"/>
      <c r="AA1081" s="968"/>
      <c r="AB1081" s="968"/>
      <c r="AC1081" s="968"/>
      <c r="AD1081" s="965"/>
    </row>
    <row r="1082" spans="18:30" x14ac:dyDescent="0.25">
      <c r="R1082" s="968"/>
      <c r="S1082" s="968"/>
      <c r="T1082" s="968"/>
      <c r="U1082" s="968"/>
      <c r="V1082" s="968"/>
      <c r="W1082" s="968"/>
      <c r="X1082" s="968"/>
      <c r="Y1082" s="968"/>
      <c r="Z1082" s="968"/>
      <c r="AA1082" s="968"/>
      <c r="AB1082" s="968"/>
      <c r="AC1082" s="968"/>
      <c r="AD1082" s="965"/>
    </row>
    <row r="1083" spans="18:30" x14ac:dyDescent="0.25">
      <c r="R1083" s="968"/>
      <c r="S1083" s="968"/>
      <c r="T1083" s="968"/>
      <c r="U1083" s="968"/>
      <c r="V1083" s="968"/>
      <c r="W1083" s="968"/>
      <c r="X1083" s="968"/>
      <c r="Y1083" s="968"/>
      <c r="Z1083" s="968"/>
      <c r="AA1083" s="968"/>
      <c r="AB1083" s="968"/>
      <c r="AC1083" s="968"/>
      <c r="AD1083" s="965"/>
    </row>
    <row r="1084" spans="18:30" x14ac:dyDescent="0.25">
      <c r="R1084" s="968"/>
      <c r="S1084" s="968"/>
      <c r="T1084" s="968"/>
      <c r="U1084" s="968"/>
      <c r="V1084" s="968"/>
      <c r="W1084" s="968"/>
      <c r="X1084" s="968"/>
      <c r="Y1084" s="968"/>
      <c r="Z1084" s="968"/>
      <c r="AA1084" s="968"/>
      <c r="AB1084" s="968"/>
      <c r="AC1084" s="968"/>
      <c r="AD1084" s="965"/>
    </row>
    <row r="1085" spans="18:30" x14ac:dyDescent="0.25">
      <c r="R1085" s="968"/>
      <c r="S1085" s="968"/>
      <c r="T1085" s="968"/>
      <c r="U1085" s="968"/>
      <c r="V1085" s="968"/>
      <c r="W1085" s="968"/>
      <c r="X1085" s="968"/>
      <c r="Y1085" s="968"/>
      <c r="Z1085" s="968"/>
      <c r="AA1085" s="968"/>
      <c r="AB1085" s="968"/>
      <c r="AC1085" s="968"/>
      <c r="AD1085" s="965"/>
    </row>
    <row r="1086" spans="18:30" x14ac:dyDescent="0.25">
      <c r="R1086" s="968"/>
      <c r="S1086" s="968"/>
      <c r="T1086" s="968"/>
      <c r="U1086" s="968"/>
      <c r="V1086" s="968"/>
      <c r="W1086" s="968"/>
      <c r="X1086" s="968"/>
      <c r="Y1086" s="968"/>
      <c r="Z1086" s="968"/>
      <c r="AA1086" s="968"/>
      <c r="AB1086" s="968"/>
      <c r="AC1086" s="968"/>
      <c r="AD1086" s="965"/>
    </row>
    <row r="1087" spans="18:30" x14ac:dyDescent="0.25">
      <c r="R1087" s="968"/>
      <c r="S1087" s="968"/>
      <c r="T1087" s="968"/>
      <c r="U1087" s="968"/>
      <c r="V1087" s="968"/>
      <c r="W1087" s="968"/>
      <c r="X1087" s="968"/>
      <c r="Y1087" s="968"/>
      <c r="Z1087" s="968"/>
      <c r="AA1087" s="968"/>
      <c r="AB1087" s="968"/>
      <c r="AC1087" s="968"/>
      <c r="AD1087" s="965"/>
    </row>
    <row r="1088" spans="18:30" x14ac:dyDescent="0.25">
      <c r="R1088" s="968"/>
      <c r="S1088" s="968"/>
      <c r="T1088" s="968"/>
      <c r="U1088" s="968"/>
      <c r="V1088" s="968"/>
      <c r="W1088" s="968"/>
      <c r="X1088" s="968"/>
      <c r="Y1088" s="968"/>
      <c r="Z1088" s="968"/>
      <c r="AA1088" s="968"/>
      <c r="AB1088" s="968"/>
      <c r="AC1088" s="968"/>
      <c r="AD1088" s="965"/>
    </row>
    <row r="1089" spans="18:30" x14ac:dyDescent="0.25">
      <c r="R1089" s="968"/>
      <c r="S1089" s="968"/>
      <c r="T1089" s="968"/>
      <c r="U1089" s="968"/>
      <c r="V1089" s="968"/>
      <c r="W1089" s="968"/>
      <c r="X1089" s="968"/>
      <c r="Y1089" s="968"/>
      <c r="Z1089" s="968"/>
      <c r="AA1089" s="968"/>
      <c r="AB1089" s="968"/>
      <c r="AC1089" s="968"/>
      <c r="AD1089" s="965"/>
    </row>
    <row r="1090" spans="18:30" x14ac:dyDescent="0.25">
      <c r="R1090" s="968"/>
      <c r="S1090" s="968"/>
      <c r="T1090" s="968"/>
      <c r="U1090" s="968"/>
      <c r="V1090" s="968"/>
      <c r="W1090" s="968"/>
      <c r="X1090" s="968"/>
      <c r="Y1090" s="968"/>
      <c r="Z1090" s="968"/>
      <c r="AA1090" s="968"/>
      <c r="AB1090" s="968"/>
      <c r="AC1090" s="968"/>
      <c r="AD1090" s="965"/>
    </row>
    <row r="1091" spans="18:30" x14ac:dyDescent="0.25">
      <c r="R1091" s="968"/>
      <c r="S1091" s="968"/>
      <c r="T1091" s="968"/>
      <c r="U1091" s="968"/>
      <c r="V1091" s="968"/>
      <c r="W1091" s="968"/>
      <c r="X1091" s="968"/>
      <c r="Y1091" s="968"/>
      <c r="Z1091" s="968"/>
      <c r="AA1091" s="968"/>
      <c r="AB1091" s="968"/>
      <c r="AC1091" s="968"/>
      <c r="AD1091" s="965"/>
    </row>
    <row r="1092" spans="18:30" x14ac:dyDescent="0.25">
      <c r="R1092" s="968"/>
      <c r="S1092" s="968"/>
      <c r="T1092" s="968"/>
      <c r="U1092" s="968"/>
      <c r="V1092" s="968"/>
      <c r="W1092" s="968"/>
      <c r="X1092" s="968"/>
      <c r="Y1092" s="968"/>
      <c r="Z1092" s="968"/>
      <c r="AA1092" s="968"/>
      <c r="AB1092" s="968"/>
      <c r="AC1092" s="968"/>
      <c r="AD1092" s="965"/>
    </row>
    <row r="1093" spans="18:30" x14ac:dyDescent="0.25">
      <c r="R1093" s="968"/>
      <c r="S1093" s="968"/>
      <c r="T1093" s="968"/>
      <c r="U1093" s="968"/>
      <c r="V1093" s="968"/>
      <c r="W1093" s="968"/>
      <c r="X1093" s="968"/>
      <c r="Y1093" s="968"/>
      <c r="Z1093" s="968"/>
      <c r="AA1093" s="968"/>
      <c r="AB1093" s="968"/>
      <c r="AC1093" s="968"/>
      <c r="AD1093" s="965"/>
    </row>
    <row r="1094" spans="18:30" x14ac:dyDescent="0.25">
      <c r="R1094" s="968"/>
      <c r="S1094" s="968"/>
      <c r="T1094" s="968"/>
      <c r="U1094" s="968"/>
      <c r="V1094" s="968"/>
      <c r="W1094" s="968"/>
      <c r="X1094" s="968"/>
      <c r="Y1094" s="968"/>
      <c r="Z1094" s="968"/>
      <c r="AA1094" s="968"/>
      <c r="AB1094" s="968"/>
      <c r="AC1094" s="968"/>
      <c r="AD1094" s="965"/>
    </row>
    <row r="1095" spans="18:30" x14ac:dyDescent="0.25">
      <c r="R1095" s="968"/>
      <c r="S1095" s="968"/>
      <c r="T1095" s="968"/>
      <c r="U1095" s="968"/>
      <c r="V1095" s="968"/>
      <c r="W1095" s="968"/>
      <c r="X1095" s="968"/>
      <c r="Y1095" s="968"/>
      <c r="Z1095" s="968"/>
      <c r="AA1095" s="968"/>
      <c r="AB1095" s="968"/>
      <c r="AC1095" s="968"/>
      <c r="AD1095" s="965"/>
    </row>
    <row r="1096" spans="18:30" x14ac:dyDescent="0.25">
      <c r="R1096" s="968"/>
      <c r="S1096" s="968"/>
      <c r="T1096" s="968"/>
      <c r="U1096" s="968"/>
      <c r="V1096" s="968"/>
      <c r="W1096" s="968"/>
      <c r="X1096" s="968"/>
      <c r="Y1096" s="968"/>
      <c r="Z1096" s="968"/>
      <c r="AA1096" s="968"/>
      <c r="AB1096" s="968"/>
      <c r="AC1096" s="968"/>
      <c r="AD1096" s="965"/>
    </row>
    <row r="1097" spans="18:30" x14ac:dyDescent="0.25">
      <c r="R1097" s="968"/>
      <c r="S1097" s="968"/>
      <c r="T1097" s="968"/>
      <c r="U1097" s="968"/>
      <c r="V1097" s="968"/>
      <c r="W1097" s="968"/>
      <c r="X1097" s="968"/>
      <c r="Y1097" s="968"/>
      <c r="Z1097" s="968"/>
      <c r="AA1097" s="968"/>
      <c r="AB1097" s="968"/>
      <c r="AC1097" s="968"/>
      <c r="AD1097" s="965"/>
    </row>
    <row r="1098" spans="18:30" x14ac:dyDescent="0.25">
      <c r="R1098" s="968"/>
      <c r="S1098" s="968"/>
      <c r="T1098" s="968"/>
      <c r="U1098" s="968"/>
      <c r="V1098" s="968"/>
      <c r="W1098" s="968"/>
      <c r="X1098" s="968"/>
      <c r="Y1098" s="968"/>
      <c r="Z1098" s="968"/>
      <c r="AA1098" s="968"/>
      <c r="AB1098" s="968"/>
      <c r="AC1098" s="968"/>
      <c r="AD1098" s="965"/>
    </row>
    <row r="1099" spans="18:30" x14ac:dyDescent="0.25">
      <c r="R1099" s="968"/>
      <c r="S1099" s="968"/>
      <c r="T1099" s="968"/>
      <c r="U1099" s="968"/>
      <c r="V1099" s="968"/>
      <c r="W1099" s="968"/>
      <c r="X1099" s="968"/>
      <c r="Y1099" s="968"/>
      <c r="Z1099" s="968"/>
      <c r="AA1099" s="968"/>
      <c r="AB1099" s="968"/>
      <c r="AC1099" s="968"/>
      <c r="AD1099" s="965"/>
    </row>
    <row r="1100" spans="18:30" x14ac:dyDescent="0.25">
      <c r="R1100" s="968"/>
      <c r="S1100" s="968"/>
      <c r="T1100" s="968"/>
      <c r="U1100" s="968"/>
      <c r="V1100" s="968"/>
      <c r="W1100" s="968"/>
      <c r="X1100" s="968"/>
      <c r="Y1100" s="968"/>
      <c r="Z1100" s="968"/>
      <c r="AA1100" s="968"/>
      <c r="AB1100" s="968"/>
      <c r="AC1100" s="968"/>
      <c r="AD1100" s="965"/>
    </row>
    <row r="1101" spans="18:30" x14ac:dyDescent="0.25">
      <c r="R1101" s="968"/>
      <c r="S1101" s="968"/>
      <c r="T1101" s="968"/>
      <c r="U1101" s="968"/>
      <c r="V1101" s="968"/>
      <c r="W1101" s="968"/>
      <c r="X1101" s="968"/>
      <c r="Y1101" s="968"/>
      <c r="Z1101" s="968"/>
      <c r="AA1101" s="968"/>
      <c r="AB1101" s="968"/>
      <c r="AC1101" s="968"/>
      <c r="AD1101" s="965"/>
    </row>
    <row r="1102" spans="18:30" x14ac:dyDescent="0.25">
      <c r="R1102" s="968"/>
      <c r="S1102" s="968"/>
      <c r="T1102" s="968"/>
      <c r="U1102" s="968"/>
      <c r="V1102" s="968"/>
      <c r="W1102" s="968"/>
      <c r="X1102" s="968"/>
      <c r="Y1102" s="968"/>
      <c r="Z1102" s="968"/>
      <c r="AA1102" s="968"/>
      <c r="AB1102" s="968"/>
      <c r="AC1102" s="968"/>
      <c r="AD1102" s="965"/>
    </row>
    <row r="1103" spans="18:30" x14ac:dyDescent="0.25">
      <c r="R1103" s="968"/>
      <c r="S1103" s="968"/>
      <c r="T1103" s="968"/>
      <c r="U1103" s="968"/>
      <c r="V1103" s="968"/>
      <c r="W1103" s="968"/>
      <c r="X1103" s="968"/>
      <c r="Y1103" s="968"/>
      <c r="Z1103" s="968"/>
      <c r="AA1103" s="968"/>
      <c r="AB1103" s="968"/>
      <c r="AC1103" s="968"/>
      <c r="AD1103" s="965"/>
    </row>
    <row r="1104" spans="18:30" x14ac:dyDescent="0.25">
      <c r="R1104" s="968"/>
      <c r="S1104" s="968"/>
      <c r="T1104" s="968"/>
      <c r="U1104" s="968"/>
      <c r="V1104" s="968"/>
      <c r="W1104" s="968"/>
      <c r="X1104" s="968"/>
      <c r="Y1104" s="968"/>
      <c r="Z1104" s="968"/>
      <c r="AA1104" s="968"/>
      <c r="AB1104" s="968"/>
      <c r="AC1104" s="968"/>
      <c r="AD1104" s="965"/>
    </row>
    <row r="1105" spans="18:30" x14ac:dyDescent="0.25">
      <c r="R1105" s="968"/>
      <c r="S1105" s="968"/>
      <c r="T1105" s="968"/>
      <c r="U1105" s="968"/>
      <c r="V1105" s="968"/>
      <c r="W1105" s="968"/>
      <c r="X1105" s="968"/>
      <c r="Y1105" s="968"/>
      <c r="Z1105" s="968"/>
      <c r="AA1105" s="968"/>
      <c r="AB1105" s="968"/>
      <c r="AC1105" s="968"/>
      <c r="AD1105" s="965"/>
    </row>
    <row r="1106" spans="18:30" x14ac:dyDescent="0.25">
      <c r="R1106" s="968"/>
      <c r="S1106" s="968"/>
      <c r="T1106" s="968"/>
      <c r="U1106" s="968"/>
      <c r="V1106" s="968"/>
      <c r="W1106" s="968"/>
      <c r="X1106" s="968"/>
      <c r="Y1106" s="968"/>
      <c r="Z1106" s="968"/>
      <c r="AA1106" s="968"/>
      <c r="AB1106" s="968"/>
      <c r="AC1106" s="968"/>
      <c r="AD1106" s="965"/>
    </row>
    <row r="1107" spans="18:30" x14ac:dyDescent="0.25">
      <c r="R1107" s="968"/>
      <c r="S1107" s="968"/>
      <c r="T1107" s="968"/>
      <c r="U1107" s="968"/>
      <c r="V1107" s="968"/>
      <c r="W1107" s="968"/>
      <c r="X1107" s="968"/>
      <c r="Y1107" s="968"/>
      <c r="Z1107" s="968"/>
      <c r="AA1107" s="968"/>
      <c r="AB1107" s="968"/>
      <c r="AC1107" s="968"/>
      <c r="AD1107" s="965"/>
    </row>
    <row r="1108" spans="18:30" x14ac:dyDescent="0.25">
      <c r="R1108" s="968"/>
      <c r="S1108" s="968"/>
      <c r="T1108" s="968"/>
      <c r="U1108" s="968"/>
      <c r="V1108" s="968"/>
      <c r="W1108" s="968"/>
      <c r="X1108" s="968"/>
      <c r="Y1108" s="968"/>
      <c r="Z1108" s="968"/>
      <c r="AA1108" s="968"/>
      <c r="AB1108" s="968"/>
      <c r="AC1108" s="968"/>
      <c r="AD1108" s="965"/>
    </row>
    <row r="1109" spans="18:30" x14ac:dyDescent="0.25">
      <c r="R1109" s="968"/>
      <c r="S1109" s="968"/>
      <c r="T1109" s="968"/>
      <c r="U1109" s="968"/>
      <c r="V1109" s="968"/>
      <c r="W1109" s="968"/>
      <c r="X1109" s="968"/>
      <c r="Y1109" s="968"/>
      <c r="Z1109" s="968"/>
      <c r="AA1109" s="968"/>
      <c r="AB1109" s="968"/>
      <c r="AC1109" s="968"/>
      <c r="AD1109" s="965"/>
    </row>
    <row r="1110" spans="18:30" x14ac:dyDescent="0.25">
      <c r="R1110" s="968"/>
      <c r="S1110" s="968"/>
      <c r="T1110" s="968"/>
      <c r="U1110" s="968"/>
      <c r="V1110" s="968"/>
      <c r="W1110" s="968"/>
      <c r="X1110" s="968"/>
      <c r="Y1110" s="968"/>
      <c r="Z1110" s="968"/>
      <c r="AA1110" s="968"/>
      <c r="AB1110" s="968"/>
      <c r="AC1110" s="968"/>
      <c r="AD1110" s="965"/>
    </row>
    <row r="1111" spans="18:30" x14ac:dyDescent="0.25">
      <c r="R1111" s="968"/>
      <c r="S1111" s="968"/>
      <c r="T1111" s="968"/>
      <c r="U1111" s="968"/>
      <c r="V1111" s="968"/>
      <c r="W1111" s="968"/>
      <c r="X1111" s="968"/>
      <c r="Y1111" s="968"/>
      <c r="Z1111" s="968"/>
      <c r="AA1111" s="968"/>
      <c r="AB1111" s="968"/>
      <c r="AC1111" s="968"/>
      <c r="AD1111" s="965"/>
    </row>
    <row r="1112" spans="18:30" x14ac:dyDescent="0.25">
      <c r="R1112" s="968"/>
      <c r="S1112" s="968"/>
      <c r="T1112" s="968"/>
      <c r="U1112" s="968"/>
      <c r="V1112" s="968"/>
      <c r="W1112" s="968"/>
      <c r="X1112" s="968"/>
      <c r="Y1112" s="968"/>
      <c r="Z1112" s="968"/>
      <c r="AA1112" s="968"/>
      <c r="AB1112" s="968"/>
      <c r="AC1112" s="968"/>
      <c r="AD1112" s="965"/>
    </row>
    <row r="1113" spans="18:30" x14ac:dyDescent="0.25">
      <c r="R1113" s="968"/>
      <c r="S1113" s="968"/>
      <c r="T1113" s="968"/>
      <c r="U1113" s="968"/>
      <c r="V1113" s="968"/>
      <c r="W1113" s="968"/>
      <c r="X1113" s="968"/>
      <c r="Y1113" s="968"/>
      <c r="Z1113" s="968"/>
      <c r="AA1113" s="968"/>
      <c r="AB1113" s="968"/>
      <c r="AC1113" s="968"/>
      <c r="AD1113" s="965"/>
    </row>
    <row r="1114" spans="18:30" x14ac:dyDescent="0.25">
      <c r="R1114" s="968"/>
      <c r="S1114" s="968"/>
      <c r="T1114" s="968"/>
      <c r="U1114" s="968"/>
      <c r="V1114" s="968"/>
      <c r="W1114" s="968"/>
      <c r="X1114" s="968"/>
      <c r="Y1114" s="968"/>
      <c r="Z1114" s="968"/>
      <c r="AA1114" s="968"/>
      <c r="AB1114" s="968"/>
      <c r="AC1114" s="968"/>
      <c r="AD1114" s="965"/>
    </row>
    <row r="1115" spans="18:30" x14ac:dyDescent="0.25">
      <c r="R1115" s="968"/>
      <c r="S1115" s="968"/>
      <c r="T1115" s="968"/>
      <c r="U1115" s="968"/>
      <c r="V1115" s="968"/>
      <c r="W1115" s="968"/>
      <c r="X1115" s="968"/>
      <c r="Y1115" s="968"/>
      <c r="Z1115" s="968"/>
      <c r="AA1115" s="968"/>
      <c r="AB1115" s="968"/>
      <c r="AC1115" s="968"/>
      <c r="AD1115" s="965"/>
    </row>
    <row r="1116" spans="18:30" x14ac:dyDescent="0.25">
      <c r="R1116" s="968"/>
      <c r="S1116" s="968"/>
      <c r="T1116" s="968"/>
      <c r="U1116" s="968"/>
      <c r="V1116" s="968"/>
      <c r="W1116" s="968"/>
      <c r="X1116" s="968"/>
      <c r="Y1116" s="968"/>
      <c r="Z1116" s="968"/>
      <c r="AA1116" s="968"/>
      <c r="AB1116" s="968"/>
      <c r="AC1116" s="968"/>
      <c r="AD1116" s="965"/>
    </row>
    <row r="1117" spans="18:30" x14ac:dyDescent="0.25">
      <c r="R1117" s="968"/>
      <c r="S1117" s="968"/>
      <c r="T1117" s="968"/>
      <c r="U1117" s="968"/>
      <c r="V1117" s="968"/>
      <c r="W1117" s="968"/>
      <c r="X1117" s="968"/>
      <c r="Y1117" s="968"/>
      <c r="Z1117" s="968"/>
      <c r="AA1117" s="968"/>
      <c r="AB1117" s="968"/>
      <c r="AC1117" s="968"/>
      <c r="AD1117" s="965"/>
    </row>
    <row r="1118" spans="18:30" x14ac:dyDescent="0.25">
      <c r="R1118" s="968"/>
      <c r="S1118" s="968"/>
      <c r="T1118" s="968"/>
      <c r="U1118" s="968"/>
      <c r="V1118" s="968"/>
      <c r="W1118" s="968"/>
      <c r="X1118" s="968"/>
      <c r="Y1118" s="968"/>
      <c r="Z1118" s="968"/>
      <c r="AA1118" s="968"/>
      <c r="AB1118" s="968"/>
      <c r="AC1118" s="968"/>
      <c r="AD1118" s="965"/>
    </row>
    <row r="1119" spans="18:30" x14ac:dyDescent="0.25">
      <c r="R1119" s="968"/>
      <c r="S1119" s="968"/>
      <c r="T1119" s="968"/>
      <c r="U1119" s="968"/>
      <c r="V1119" s="968"/>
      <c r="W1119" s="968"/>
      <c r="X1119" s="968"/>
      <c r="Y1119" s="968"/>
      <c r="Z1119" s="968"/>
      <c r="AA1119" s="968"/>
      <c r="AB1119" s="968"/>
      <c r="AC1119" s="968"/>
      <c r="AD1119" s="965"/>
    </row>
    <row r="1120" spans="18:30" x14ac:dyDescent="0.25">
      <c r="R1120" s="968"/>
      <c r="S1120" s="968"/>
      <c r="T1120" s="968"/>
      <c r="U1120" s="968"/>
      <c r="V1120" s="968"/>
      <c r="W1120" s="968"/>
      <c r="X1120" s="968"/>
      <c r="Y1120" s="968"/>
      <c r="Z1120" s="968"/>
      <c r="AA1120" s="968"/>
      <c r="AB1120" s="968"/>
      <c r="AC1120" s="968"/>
      <c r="AD1120" s="965"/>
    </row>
    <row r="1121" spans="18:30" x14ac:dyDescent="0.25">
      <c r="R1121" s="968"/>
      <c r="S1121" s="968"/>
      <c r="T1121" s="968"/>
      <c r="U1121" s="968"/>
      <c r="V1121" s="968"/>
      <c r="W1121" s="968"/>
      <c r="X1121" s="968"/>
      <c r="Y1121" s="968"/>
      <c r="Z1121" s="968"/>
      <c r="AA1121" s="968"/>
      <c r="AB1121" s="968"/>
      <c r="AC1121" s="968"/>
      <c r="AD1121" s="965"/>
    </row>
    <row r="1122" spans="18:30" x14ac:dyDescent="0.25">
      <c r="R1122" s="968"/>
      <c r="S1122" s="968"/>
      <c r="T1122" s="968"/>
      <c r="U1122" s="968"/>
      <c r="V1122" s="968"/>
      <c r="W1122" s="968"/>
      <c r="X1122" s="968"/>
      <c r="Y1122" s="968"/>
      <c r="Z1122" s="968"/>
      <c r="AA1122" s="968"/>
      <c r="AB1122" s="968"/>
      <c r="AC1122" s="968"/>
      <c r="AD1122" s="965"/>
    </row>
    <row r="1123" spans="18:30" x14ac:dyDescent="0.25">
      <c r="R1123" s="968"/>
      <c r="S1123" s="968"/>
      <c r="T1123" s="968"/>
      <c r="U1123" s="968"/>
      <c r="V1123" s="968"/>
      <c r="W1123" s="968"/>
      <c r="X1123" s="968"/>
      <c r="Y1123" s="968"/>
      <c r="Z1123" s="968"/>
      <c r="AA1123" s="968"/>
      <c r="AB1123" s="968"/>
      <c r="AC1123" s="968"/>
      <c r="AD1123" s="965"/>
    </row>
    <row r="1124" spans="18:30" x14ac:dyDescent="0.25">
      <c r="R1124" s="968"/>
      <c r="S1124" s="968"/>
      <c r="T1124" s="968"/>
      <c r="U1124" s="968"/>
      <c r="V1124" s="968"/>
      <c r="W1124" s="968"/>
      <c r="X1124" s="968"/>
      <c r="Y1124" s="968"/>
      <c r="Z1124" s="968"/>
      <c r="AA1124" s="968"/>
      <c r="AB1124" s="968"/>
      <c r="AC1124" s="968"/>
      <c r="AD1124" s="965"/>
    </row>
    <row r="1125" spans="18:30" x14ac:dyDescent="0.25">
      <c r="R1125" s="968"/>
      <c r="S1125" s="968"/>
      <c r="T1125" s="968"/>
      <c r="U1125" s="968"/>
      <c r="V1125" s="968"/>
      <c r="W1125" s="968"/>
      <c r="X1125" s="968"/>
      <c r="Y1125" s="968"/>
      <c r="Z1125" s="968"/>
      <c r="AA1125" s="968"/>
      <c r="AB1125" s="968"/>
      <c r="AC1125" s="968"/>
      <c r="AD1125" s="965"/>
    </row>
    <row r="1126" spans="18:30" x14ac:dyDescent="0.25">
      <c r="R1126" s="968"/>
      <c r="S1126" s="968"/>
      <c r="T1126" s="968"/>
      <c r="U1126" s="968"/>
      <c r="V1126" s="968"/>
      <c r="W1126" s="968"/>
      <c r="X1126" s="968"/>
      <c r="Y1126" s="968"/>
      <c r="Z1126" s="968"/>
      <c r="AA1126" s="968"/>
      <c r="AB1126" s="968"/>
      <c r="AC1126" s="968"/>
      <c r="AD1126" s="965"/>
    </row>
    <row r="1127" spans="18:30" x14ac:dyDescent="0.25">
      <c r="R1127" s="968"/>
      <c r="S1127" s="968"/>
      <c r="T1127" s="968"/>
      <c r="U1127" s="968"/>
      <c r="V1127" s="968"/>
      <c r="W1127" s="968"/>
      <c r="X1127" s="968"/>
      <c r="Y1127" s="968"/>
      <c r="Z1127" s="968"/>
      <c r="AA1127" s="968"/>
      <c r="AB1127" s="968"/>
      <c r="AC1127" s="968"/>
      <c r="AD1127" s="965"/>
    </row>
    <row r="1128" spans="18:30" x14ac:dyDescent="0.25">
      <c r="R1128" s="968"/>
      <c r="S1128" s="968"/>
      <c r="T1128" s="968"/>
      <c r="U1128" s="968"/>
      <c r="V1128" s="968"/>
      <c r="W1128" s="968"/>
      <c r="X1128" s="968"/>
      <c r="Y1128" s="968"/>
      <c r="Z1128" s="968"/>
      <c r="AA1128" s="968"/>
      <c r="AB1128" s="968"/>
      <c r="AC1128" s="968"/>
      <c r="AD1128" s="965"/>
    </row>
    <row r="1129" spans="18:30" x14ac:dyDescent="0.25">
      <c r="R1129" s="968"/>
      <c r="S1129" s="968"/>
      <c r="T1129" s="968"/>
      <c r="U1129" s="968"/>
      <c r="V1129" s="968"/>
      <c r="W1129" s="968"/>
      <c r="X1129" s="968"/>
      <c r="Y1129" s="968"/>
      <c r="Z1129" s="968"/>
      <c r="AA1129" s="968"/>
      <c r="AB1129" s="968"/>
      <c r="AC1129" s="968"/>
      <c r="AD1129" s="965"/>
    </row>
    <row r="1130" spans="18:30" x14ac:dyDescent="0.25">
      <c r="R1130" s="968"/>
      <c r="S1130" s="968"/>
      <c r="T1130" s="968"/>
      <c r="U1130" s="968"/>
      <c r="V1130" s="968"/>
      <c r="W1130" s="968"/>
      <c r="X1130" s="968"/>
      <c r="Y1130" s="968"/>
      <c r="Z1130" s="968"/>
      <c r="AA1130" s="968"/>
      <c r="AB1130" s="968"/>
      <c r="AC1130" s="968"/>
      <c r="AD1130" s="965"/>
    </row>
    <row r="1131" spans="18:30" x14ac:dyDescent="0.25">
      <c r="R1131" s="968"/>
      <c r="S1131" s="968"/>
      <c r="T1131" s="968"/>
      <c r="U1131" s="968"/>
      <c r="V1131" s="968"/>
      <c r="W1131" s="968"/>
      <c r="X1131" s="968"/>
      <c r="Y1131" s="968"/>
      <c r="Z1131" s="968"/>
      <c r="AA1131" s="968"/>
      <c r="AB1131" s="968"/>
      <c r="AC1131" s="968"/>
      <c r="AD1131" s="965"/>
    </row>
    <row r="1132" spans="18:30" x14ac:dyDescent="0.25">
      <c r="R1132" s="968"/>
      <c r="S1132" s="968"/>
      <c r="T1132" s="968"/>
      <c r="U1132" s="968"/>
      <c r="V1132" s="968"/>
      <c r="W1132" s="968"/>
      <c r="X1132" s="968"/>
      <c r="Y1132" s="968"/>
      <c r="Z1132" s="968"/>
      <c r="AA1132" s="968"/>
      <c r="AB1132" s="968"/>
      <c r="AC1132" s="968"/>
      <c r="AD1132" s="965"/>
    </row>
    <row r="1133" spans="18:30" x14ac:dyDescent="0.25">
      <c r="R1133" s="968"/>
      <c r="S1133" s="968"/>
      <c r="T1133" s="968"/>
      <c r="U1133" s="968"/>
      <c r="V1133" s="968"/>
      <c r="W1133" s="968"/>
      <c r="X1133" s="968"/>
      <c r="Y1133" s="968"/>
      <c r="Z1133" s="968"/>
      <c r="AA1133" s="968"/>
      <c r="AB1133" s="968"/>
      <c r="AC1133" s="968"/>
      <c r="AD1133" s="965"/>
    </row>
    <row r="1134" spans="18:30" x14ac:dyDescent="0.25">
      <c r="R1134" s="968"/>
      <c r="S1134" s="968"/>
      <c r="T1134" s="968"/>
      <c r="U1134" s="968"/>
      <c r="V1134" s="968"/>
      <c r="W1134" s="968"/>
      <c r="X1134" s="968"/>
      <c r="Y1134" s="968"/>
      <c r="Z1134" s="968"/>
      <c r="AA1134" s="968"/>
      <c r="AB1134" s="968"/>
      <c r="AC1134" s="968"/>
      <c r="AD1134" s="965"/>
    </row>
    <row r="1135" spans="18:30" x14ac:dyDescent="0.25">
      <c r="R1135" s="968"/>
      <c r="S1135" s="968"/>
      <c r="T1135" s="968"/>
      <c r="U1135" s="968"/>
      <c r="V1135" s="968"/>
      <c r="W1135" s="968"/>
      <c r="X1135" s="968"/>
      <c r="Y1135" s="968"/>
      <c r="Z1135" s="968"/>
      <c r="AA1135" s="968"/>
      <c r="AB1135" s="968"/>
      <c r="AC1135" s="968"/>
      <c r="AD1135" s="965"/>
    </row>
    <row r="1136" spans="18:30" x14ac:dyDescent="0.25">
      <c r="R1136" s="968"/>
      <c r="S1136" s="968"/>
      <c r="T1136" s="968"/>
      <c r="U1136" s="968"/>
      <c r="V1136" s="968"/>
      <c r="W1136" s="968"/>
      <c r="X1136" s="968"/>
      <c r="Y1136" s="968"/>
      <c r="Z1136" s="968"/>
      <c r="AA1136" s="968"/>
      <c r="AB1136" s="968"/>
      <c r="AC1136" s="968"/>
      <c r="AD1136" s="965"/>
    </row>
    <row r="1137" spans="18:30" x14ac:dyDescent="0.25">
      <c r="R1137" s="968"/>
      <c r="S1137" s="968"/>
      <c r="T1137" s="968"/>
      <c r="U1137" s="968"/>
      <c r="V1137" s="968"/>
      <c r="W1137" s="968"/>
      <c r="X1137" s="968"/>
      <c r="Y1137" s="968"/>
      <c r="Z1137" s="968"/>
      <c r="AA1137" s="968"/>
      <c r="AB1137" s="968"/>
      <c r="AC1137" s="968"/>
      <c r="AD1137" s="965"/>
    </row>
    <row r="1138" spans="18:30" x14ac:dyDescent="0.25">
      <c r="R1138" s="968"/>
      <c r="S1138" s="968"/>
      <c r="T1138" s="968"/>
      <c r="U1138" s="968"/>
      <c r="V1138" s="968"/>
      <c r="W1138" s="968"/>
      <c r="X1138" s="968"/>
      <c r="Y1138" s="968"/>
      <c r="Z1138" s="968"/>
      <c r="AA1138" s="968"/>
      <c r="AB1138" s="968"/>
      <c r="AC1138" s="968"/>
      <c r="AD1138" s="965"/>
    </row>
    <row r="1139" spans="18:30" x14ac:dyDescent="0.25">
      <c r="R1139" s="968"/>
      <c r="S1139" s="968"/>
      <c r="T1139" s="968"/>
      <c r="U1139" s="968"/>
      <c r="V1139" s="968"/>
      <c r="W1139" s="968"/>
      <c r="X1139" s="968"/>
      <c r="Y1139" s="968"/>
      <c r="Z1139" s="968"/>
      <c r="AA1139" s="968"/>
      <c r="AB1139" s="968"/>
      <c r="AC1139" s="968"/>
      <c r="AD1139" s="965"/>
    </row>
    <row r="1140" spans="18:30" x14ac:dyDescent="0.25">
      <c r="R1140" s="968"/>
      <c r="S1140" s="968"/>
      <c r="T1140" s="968"/>
      <c r="U1140" s="968"/>
      <c r="V1140" s="968"/>
      <c r="W1140" s="968"/>
      <c r="X1140" s="968"/>
      <c r="Y1140" s="968"/>
      <c r="Z1140" s="968"/>
      <c r="AA1140" s="968"/>
      <c r="AB1140" s="968"/>
      <c r="AC1140" s="968"/>
      <c r="AD1140" s="965"/>
    </row>
    <row r="1141" spans="18:30" x14ac:dyDescent="0.25">
      <c r="R1141" s="968"/>
      <c r="S1141" s="968"/>
      <c r="T1141" s="968"/>
      <c r="U1141" s="968"/>
      <c r="V1141" s="968"/>
      <c r="W1141" s="968"/>
      <c r="X1141" s="968"/>
      <c r="Y1141" s="968"/>
      <c r="Z1141" s="968"/>
      <c r="AA1141" s="968"/>
      <c r="AB1141" s="968"/>
      <c r="AC1141" s="968"/>
      <c r="AD1141" s="965"/>
    </row>
    <row r="1142" spans="18:30" x14ac:dyDescent="0.25">
      <c r="R1142" s="968"/>
      <c r="S1142" s="968"/>
      <c r="T1142" s="968"/>
      <c r="U1142" s="968"/>
      <c r="V1142" s="968"/>
      <c r="W1142" s="968"/>
      <c r="X1142" s="968"/>
      <c r="Y1142" s="968"/>
      <c r="Z1142" s="968"/>
      <c r="AA1142" s="968"/>
      <c r="AB1142" s="968"/>
      <c r="AC1142" s="968"/>
      <c r="AD1142" s="965"/>
    </row>
    <row r="1143" spans="18:30" x14ac:dyDescent="0.25">
      <c r="R1143" s="968"/>
      <c r="S1143" s="968"/>
      <c r="T1143" s="968"/>
      <c r="U1143" s="968"/>
      <c r="V1143" s="968"/>
      <c r="W1143" s="968"/>
      <c r="X1143" s="968"/>
      <c r="Y1143" s="968"/>
      <c r="Z1143" s="968"/>
      <c r="AA1143" s="968"/>
      <c r="AB1143" s="968"/>
      <c r="AC1143" s="968"/>
      <c r="AD1143" s="965"/>
    </row>
    <row r="1144" spans="18:30" x14ac:dyDescent="0.25">
      <c r="R1144" s="968"/>
      <c r="S1144" s="968"/>
      <c r="T1144" s="968"/>
      <c r="U1144" s="968"/>
      <c r="V1144" s="968"/>
      <c r="W1144" s="968"/>
      <c r="X1144" s="968"/>
      <c r="Y1144" s="968"/>
      <c r="Z1144" s="968"/>
      <c r="AA1144" s="968"/>
      <c r="AB1144" s="968"/>
      <c r="AC1144" s="968"/>
      <c r="AD1144" s="965"/>
    </row>
    <row r="1145" spans="18:30" x14ac:dyDescent="0.25">
      <c r="R1145" s="968"/>
      <c r="S1145" s="968"/>
      <c r="T1145" s="968"/>
      <c r="U1145" s="968"/>
      <c r="V1145" s="968"/>
      <c r="W1145" s="968"/>
      <c r="X1145" s="968"/>
      <c r="Y1145" s="968"/>
      <c r="Z1145" s="968"/>
      <c r="AA1145" s="968"/>
      <c r="AB1145" s="968"/>
      <c r="AC1145" s="968"/>
      <c r="AD1145" s="965"/>
    </row>
    <row r="1146" spans="18:30" x14ac:dyDescent="0.25">
      <c r="R1146" s="968"/>
      <c r="S1146" s="968"/>
      <c r="T1146" s="968"/>
      <c r="U1146" s="968"/>
      <c r="V1146" s="968"/>
      <c r="W1146" s="968"/>
      <c r="X1146" s="968"/>
      <c r="Y1146" s="968"/>
      <c r="Z1146" s="968"/>
      <c r="AA1146" s="968"/>
      <c r="AB1146" s="968"/>
      <c r="AC1146" s="968"/>
      <c r="AD1146" s="965"/>
    </row>
    <row r="1147" spans="18:30" x14ac:dyDescent="0.25">
      <c r="R1147" s="968"/>
      <c r="S1147" s="968"/>
      <c r="T1147" s="968"/>
      <c r="U1147" s="968"/>
      <c r="V1147" s="968"/>
      <c r="W1147" s="968"/>
      <c r="X1147" s="968"/>
      <c r="Y1147" s="968"/>
      <c r="Z1147" s="968"/>
      <c r="AA1147" s="968"/>
      <c r="AB1147" s="968"/>
      <c r="AC1147" s="968"/>
      <c r="AD1147" s="965"/>
    </row>
    <row r="1148" spans="18:30" x14ac:dyDescent="0.25">
      <c r="R1148" s="968"/>
      <c r="S1148" s="968"/>
      <c r="T1148" s="968"/>
      <c r="U1148" s="968"/>
      <c r="V1148" s="968"/>
      <c r="W1148" s="968"/>
      <c r="X1148" s="968"/>
      <c r="Y1148" s="968"/>
      <c r="Z1148" s="968"/>
      <c r="AA1148" s="968"/>
      <c r="AB1148" s="968"/>
      <c r="AC1148" s="968"/>
      <c r="AD1148" s="965"/>
    </row>
    <row r="1149" spans="18:30" x14ac:dyDescent="0.25">
      <c r="R1149" s="968"/>
      <c r="S1149" s="968"/>
      <c r="T1149" s="968"/>
      <c r="U1149" s="968"/>
      <c r="V1149" s="968"/>
      <c r="W1149" s="968"/>
      <c r="X1149" s="968"/>
      <c r="Y1149" s="968"/>
      <c r="Z1149" s="968"/>
      <c r="AA1149" s="968"/>
      <c r="AB1149" s="968"/>
      <c r="AC1149" s="968"/>
      <c r="AD1149" s="965"/>
    </row>
    <row r="1150" spans="18:30" x14ac:dyDescent="0.25">
      <c r="R1150" s="968"/>
      <c r="S1150" s="968"/>
      <c r="T1150" s="968"/>
      <c r="U1150" s="968"/>
      <c r="V1150" s="968"/>
      <c r="W1150" s="968"/>
      <c r="X1150" s="968"/>
      <c r="Y1150" s="968"/>
      <c r="Z1150" s="968"/>
      <c r="AA1150" s="968"/>
      <c r="AB1150" s="968"/>
      <c r="AC1150" s="968"/>
      <c r="AD1150" s="965"/>
    </row>
    <row r="1151" spans="18:30" x14ac:dyDescent="0.25">
      <c r="R1151" s="968"/>
      <c r="S1151" s="968"/>
      <c r="T1151" s="968"/>
      <c r="U1151" s="968"/>
      <c r="V1151" s="968"/>
      <c r="W1151" s="968"/>
      <c r="X1151" s="968"/>
      <c r="Y1151" s="968"/>
      <c r="Z1151" s="968"/>
      <c r="AA1151" s="968"/>
      <c r="AB1151" s="968"/>
      <c r="AC1151" s="968"/>
      <c r="AD1151" s="965"/>
    </row>
    <row r="1152" spans="18:30" x14ac:dyDescent="0.25">
      <c r="R1152" s="968"/>
      <c r="S1152" s="968"/>
      <c r="T1152" s="968"/>
      <c r="U1152" s="968"/>
      <c r="V1152" s="968"/>
      <c r="W1152" s="968"/>
      <c r="X1152" s="968"/>
      <c r="Y1152" s="968"/>
      <c r="Z1152" s="968"/>
      <c r="AA1152" s="968"/>
      <c r="AB1152" s="968"/>
      <c r="AC1152" s="968"/>
      <c r="AD1152" s="965"/>
    </row>
    <row r="1153" spans="18:30" x14ac:dyDescent="0.25">
      <c r="R1153" s="968"/>
      <c r="S1153" s="968"/>
      <c r="T1153" s="968"/>
      <c r="U1153" s="968"/>
      <c r="V1153" s="968"/>
      <c r="W1153" s="968"/>
      <c r="X1153" s="968"/>
      <c r="Y1153" s="968"/>
      <c r="Z1153" s="968"/>
      <c r="AA1153" s="968"/>
      <c r="AB1153" s="968"/>
      <c r="AC1153" s="968"/>
      <c r="AD1153" s="965"/>
    </row>
    <row r="1154" spans="18:30" x14ac:dyDescent="0.25">
      <c r="R1154" s="968"/>
      <c r="S1154" s="968"/>
      <c r="T1154" s="968"/>
      <c r="U1154" s="968"/>
      <c r="V1154" s="968"/>
      <c r="W1154" s="968"/>
      <c r="X1154" s="968"/>
      <c r="Y1154" s="968"/>
      <c r="Z1154" s="968"/>
      <c r="AA1154" s="968"/>
      <c r="AB1154" s="968"/>
      <c r="AC1154" s="968"/>
      <c r="AD1154" s="965"/>
    </row>
    <row r="1155" spans="18:30" x14ac:dyDescent="0.25">
      <c r="R1155" s="968"/>
      <c r="S1155" s="968"/>
      <c r="T1155" s="968"/>
      <c r="U1155" s="968"/>
      <c r="V1155" s="968"/>
      <c r="W1155" s="968"/>
      <c r="X1155" s="968"/>
      <c r="Y1155" s="968"/>
      <c r="Z1155" s="968"/>
      <c r="AA1155" s="968"/>
      <c r="AB1155" s="968"/>
      <c r="AC1155" s="968"/>
      <c r="AD1155" s="965"/>
    </row>
    <row r="1156" spans="18:30" x14ac:dyDescent="0.25">
      <c r="R1156" s="968"/>
      <c r="S1156" s="968"/>
      <c r="T1156" s="968"/>
      <c r="U1156" s="968"/>
      <c r="V1156" s="968"/>
      <c r="W1156" s="968"/>
      <c r="X1156" s="968"/>
      <c r="Y1156" s="968"/>
      <c r="Z1156" s="968"/>
      <c r="AA1156" s="968"/>
      <c r="AB1156" s="968"/>
      <c r="AC1156" s="968"/>
      <c r="AD1156" s="965"/>
    </row>
    <row r="1157" spans="18:30" x14ac:dyDescent="0.25">
      <c r="R1157" s="968"/>
      <c r="S1157" s="968"/>
      <c r="T1157" s="968"/>
      <c r="U1157" s="968"/>
      <c r="V1157" s="968"/>
      <c r="W1157" s="968"/>
      <c r="X1157" s="968"/>
      <c r="Y1157" s="968"/>
      <c r="Z1157" s="968"/>
      <c r="AA1157" s="968"/>
      <c r="AB1157" s="968"/>
      <c r="AC1157" s="968"/>
      <c r="AD1157" s="965"/>
    </row>
    <row r="1158" spans="18:30" x14ac:dyDescent="0.25">
      <c r="R1158" s="968"/>
      <c r="S1158" s="968"/>
      <c r="T1158" s="968"/>
      <c r="U1158" s="968"/>
      <c r="V1158" s="968"/>
      <c r="W1158" s="968"/>
      <c r="X1158" s="968"/>
      <c r="Y1158" s="968"/>
      <c r="Z1158" s="968"/>
      <c r="AA1158" s="968"/>
      <c r="AB1158" s="968"/>
      <c r="AC1158" s="968"/>
      <c r="AD1158" s="965"/>
    </row>
    <row r="1159" spans="18:30" x14ac:dyDescent="0.25">
      <c r="R1159" s="968"/>
      <c r="S1159" s="968"/>
      <c r="T1159" s="968"/>
      <c r="U1159" s="968"/>
      <c r="V1159" s="968"/>
      <c r="W1159" s="968"/>
      <c r="X1159" s="968"/>
      <c r="Y1159" s="968"/>
      <c r="Z1159" s="968"/>
      <c r="AA1159" s="968"/>
      <c r="AB1159" s="968"/>
      <c r="AC1159" s="968"/>
      <c r="AD1159" s="965"/>
    </row>
    <row r="1160" spans="18:30" x14ac:dyDescent="0.25">
      <c r="R1160" s="968"/>
      <c r="S1160" s="968"/>
      <c r="T1160" s="968"/>
      <c r="U1160" s="968"/>
      <c r="V1160" s="968"/>
      <c r="W1160" s="968"/>
      <c r="X1160" s="968"/>
      <c r="Y1160" s="968"/>
      <c r="Z1160" s="968"/>
      <c r="AA1160" s="968"/>
      <c r="AB1160" s="968"/>
      <c r="AC1160" s="968"/>
      <c r="AD1160" s="965"/>
    </row>
    <row r="1161" spans="18:30" x14ac:dyDescent="0.25">
      <c r="R1161" s="968"/>
      <c r="S1161" s="968"/>
      <c r="T1161" s="968"/>
      <c r="U1161" s="968"/>
      <c r="V1161" s="968"/>
      <c r="W1161" s="968"/>
      <c r="X1161" s="968"/>
      <c r="Y1161" s="968"/>
      <c r="Z1161" s="968"/>
      <c r="AA1161" s="968"/>
      <c r="AB1161" s="968"/>
      <c r="AC1161" s="968"/>
      <c r="AD1161" s="965"/>
    </row>
    <row r="1162" spans="18:30" x14ac:dyDescent="0.25">
      <c r="R1162" s="968"/>
      <c r="S1162" s="968"/>
      <c r="T1162" s="968"/>
      <c r="U1162" s="968"/>
      <c r="V1162" s="968"/>
      <c r="W1162" s="968"/>
      <c r="X1162" s="968"/>
      <c r="Y1162" s="968"/>
      <c r="Z1162" s="968"/>
      <c r="AA1162" s="968"/>
      <c r="AB1162" s="968"/>
      <c r="AC1162" s="968"/>
      <c r="AD1162" s="965"/>
    </row>
    <row r="1163" spans="18:30" x14ac:dyDescent="0.25">
      <c r="R1163" s="968"/>
      <c r="S1163" s="968"/>
      <c r="T1163" s="968"/>
      <c r="U1163" s="968"/>
      <c r="V1163" s="968"/>
      <c r="W1163" s="968"/>
      <c r="X1163" s="968"/>
      <c r="Y1163" s="968"/>
      <c r="Z1163" s="968"/>
      <c r="AA1163" s="968"/>
      <c r="AB1163" s="968"/>
      <c r="AC1163" s="968"/>
      <c r="AD1163" s="965"/>
    </row>
    <row r="1164" spans="18:30" x14ac:dyDescent="0.25">
      <c r="R1164" s="968"/>
      <c r="S1164" s="968"/>
      <c r="T1164" s="968"/>
      <c r="U1164" s="968"/>
      <c r="V1164" s="968"/>
      <c r="W1164" s="968"/>
      <c r="X1164" s="968"/>
      <c r="Y1164" s="968"/>
      <c r="Z1164" s="968"/>
      <c r="AA1164" s="968"/>
      <c r="AB1164" s="968"/>
      <c r="AC1164" s="968"/>
      <c r="AD1164" s="965"/>
    </row>
    <row r="1165" spans="18:30" x14ac:dyDescent="0.25">
      <c r="R1165" s="968"/>
      <c r="S1165" s="968"/>
      <c r="T1165" s="968"/>
      <c r="U1165" s="968"/>
      <c r="V1165" s="968"/>
      <c r="W1165" s="968"/>
      <c r="X1165" s="968"/>
      <c r="Y1165" s="968"/>
      <c r="Z1165" s="968"/>
      <c r="AA1165" s="968"/>
      <c r="AB1165" s="968"/>
      <c r="AC1165" s="968"/>
      <c r="AD1165" s="965"/>
    </row>
    <row r="1166" spans="18:30" x14ac:dyDescent="0.25">
      <c r="R1166" s="968"/>
      <c r="S1166" s="968"/>
      <c r="T1166" s="968"/>
      <c r="U1166" s="968"/>
      <c r="V1166" s="968"/>
      <c r="W1166" s="968"/>
      <c r="X1166" s="968"/>
      <c r="Y1166" s="968"/>
      <c r="Z1166" s="968"/>
      <c r="AA1166" s="968"/>
      <c r="AB1166" s="968"/>
      <c r="AC1166" s="968"/>
      <c r="AD1166" s="965"/>
    </row>
    <row r="1167" spans="18:30" x14ac:dyDescent="0.25">
      <c r="R1167" s="968"/>
      <c r="S1167" s="968"/>
      <c r="T1167" s="968"/>
      <c r="U1167" s="968"/>
      <c r="V1167" s="968"/>
      <c r="W1167" s="968"/>
      <c r="X1167" s="968"/>
      <c r="Y1167" s="968"/>
      <c r="Z1167" s="968"/>
      <c r="AA1167" s="968"/>
      <c r="AB1167" s="968"/>
      <c r="AC1167" s="968"/>
      <c r="AD1167" s="965"/>
    </row>
    <row r="1168" spans="18:30" x14ac:dyDescent="0.25">
      <c r="R1168" s="968"/>
      <c r="S1168" s="968"/>
      <c r="T1168" s="968"/>
      <c r="U1168" s="968"/>
      <c r="V1168" s="968"/>
      <c r="W1168" s="968"/>
      <c r="X1168" s="968"/>
      <c r="Y1168" s="968"/>
      <c r="Z1168" s="968"/>
      <c r="AA1168" s="968"/>
      <c r="AB1168" s="968"/>
      <c r="AC1168" s="968"/>
      <c r="AD1168" s="965"/>
    </row>
    <row r="1169" spans="18:30" x14ac:dyDescent="0.25">
      <c r="R1169" s="968"/>
      <c r="S1169" s="968"/>
      <c r="T1169" s="968"/>
      <c r="U1169" s="968"/>
      <c r="V1169" s="968"/>
      <c r="W1169" s="968"/>
      <c r="X1169" s="968"/>
      <c r="Y1169" s="968"/>
      <c r="Z1169" s="968"/>
      <c r="AA1169" s="968"/>
      <c r="AB1169" s="968"/>
      <c r="AC1169" s="968"/>
      <c r="AD1169" s="965"/>
    </row>
    <row r="1170" spans="18:30" x14ac:dyDescent="0.25">
      <c r="R1170" s="968"/>
      <c r="S1170" s="968"/>
      <c r="T1170" s="968"/>
      <c r="U1170" s="968"/>
      <c r="V1170" s="968"/>
      <c r="W1170" s="968"/>
      <c r="X1170" s="968"/>
      <c r="Y1170" s="968"/>
      <c r="Z1170" s="968"/>
      <c r="AA1170" s="968"/>
      <c r="AB1170" s="968"/>
      <c r="AC1170" s="968"/>
      <c r="AD1170" s="965"/>
    </row>
    <row r="1171" spans="18:30" x14ac:dyDescent="0.25">
      <c r="R1171" s="968"/>
      <c r="S1171" s="968"/>
      <c r="T1171" s="968"/>
      <c r="U1171" s="968"/>
      <c r="V1171" s="968"/>
      <c r="W1171" s="968"/>
      <c r="X1171" s="968"/>
      <c r="Y1171" s="968"/>
      <c r="Z1171" s="968"/>
      <c r="AA1171" s="968"/>
      <c r="AB1171" s="968"/>
      <c r="AC1171" s="968"/>
      <c r="AD1171" s="965"/>
    </row>
    <row r="1172" spans="18:30" x14ac:dyDescent="0.25">
      <c r="R1172" s="968"/>
      <c r="S1172" s="968"/>
      <c r="T1172" s="968"/>
      <c r="U1172" s="968"/>
      <c r="V1172" s="968"/>
      <c r="W1172" s="968"/>
      <c r="X1172" s="968"/>
      <c r="Y1172" s="968"/>
      <c r="Z1172" s="968"/>
      <c r="AA1172" s="968"/>
      <c r="AB1172" s="968"/>
      <c r="AC1172" s="968"/>
      <c r="AD1172" s="965"/>
    </row>
    <row r="1173" spans="18:30" x14ac:dyDescent="0.25">
      <c r="R1173" s="968"/>
      <c r="S1173" s="968"/>
      <c r="T1173" s="968"/>
      <c r="U1173" s="968"/>
      <c r="V1173" s="968"/>
      <c r="W1173" s="968"/>
      <c r="X1173" s="968"/>
      <c r="Y1173" s="968"/>
      <c r="Z1173" s="968"/>
      <c r="AA1173" s="968"/>
      <c r="AB1173" s="968"/>
      <c r="AC1173" s="968"/>
      <c r="AD1173" s="965"/>
    </row>
    <row r="1174" spans="18:30" x14ac:dyDescent="0.25">
      <c r="R1174" s="968"/>
      <c r="S1174" s="968"/>
      <c r="T1174" s="968"/>
      <c r="U1174" s="968"/>
      <c r="V1174" s="968"/>
      <c r="W1174" s="968"/>
      <c r="X1174" s="968"/>
      <c r="Y1174" s="968"/>
      <c r="Z1174" s="968"/>
      <c r="AA1174" s="968"/>
      <c r="AB1174" s="968"/>
      <c r="AC1174" s="968"/>
      <c r="AD1174" s="965"/>
    </row>
    <row r="1175" spans="18:30" x14ac:dyDescent="0.25">
      <c r="R1175" s="968"/>
      <c r="S1175" s="968"/>
      <c r="T1175" s="968"/>
      <c r="U1175" s="968"/>
      <c r="V1175" s="968"/>
      <c r="W1175" s="968"/>
      <c r="X1175" s="968"/>
      <c r="Y1175" s="968"/>
      <c r="Z1175" s="968"/>
      <c r="AA1175" s="968"/>
      <c r="AB1175" s="968"/>
      <c r="AC1175" s="968"/>
      <c r="AD1175" s="965"/>
    </row>
    <row r="1176" spans="18:30" x14ac:dyDescent="0.25">
      <c r="R1176" s="968"/>
      <c r="S1176" s="968"/>
      <c r="T1176" s="968"/>
      <c r="U1176" s="968"/>
      <c r="V1176" s="968"/>
      <c r="W1176" s="968"/>
      <c r="X1176" s="968"/>
      <c r="Y1176" s="968"/>
      <c r="Z1176" s="968"/>
      <c r="AA1176" s="968"/>
      <c r="AB1176" s="968"/>
      <c r="AC1176" s="968"/>
      <c r="AD1176" s="965"/>
    </row>
    <row r="1177" spans="18:30" x14ac:dyDescent="0.25">
      <c r="R1177" s="968"/>
      <c r="S1177" s="968"/>
      <c r="T1177" s="968"/>
      <c r="U1177" s="968"/>
      <c r="V1177" s="968"/>
      <c r="W1177" s="968"/>
      <c r="X1177" s="968"/>
      <c r="Y1177" s="968"/>
      <c r="Z1177" s="968"/>
      <c r="AA1177" s="968"/>
      <c r="AB1177" s="968"/>
      <c r="AC1177" s="968"/>
      <c r="AD1177" s="965"/>
    </row>
    <row r="1178" spans="18:30" x14ac:dyDescent="0.25">
      <c r="R1178" s="968"/>
      <c r="S1178" s="968"/>
      <c r="T1178" s="968"/>
      <c r="U1178" s="968"/>
      <c r="V1178" s="968"/>
      <c r="W1178" s="968"/>
      <c r="X1178" s="968"/>
      <c r="Y1178" s="968"/>
      <c r="Z1178" s="968"/>
      <c r="AA1178" s="968"/>
      <c r="AB1178" s="968"/>
      <c r="AC1178" s="968"/>
      <c r="AD1178" s="965"/>
    </row>
    <row r="1179" spans="18:30" x14ac:dyDescent="0.25">
      <c r="R1179" s="968"/>
      <c r="S1179" s="968"/>
      <c r="T1179" s="968"/>
      <c r="U1179" s="968"/>
      <c r="V1179" s="968"/>
      <c r="W1179" s="968"/>
      <c r="X1179" s="968"/>
      <c r="Y1179" s="968"/>
      <c r="Z1179" s="968"/>
      <c r="AA1179" s="968"/>
      <c r="AB1179" s="968"/>
      <c r="AC1179" s="968"/>
      <c r="AD1179" s="965"/>
    </row>
    <row r="1180" spans="18:30" x14ac:dyDescent="0.25">
      <c r="R1180" s="968"/>
      <c r="S1180" s="968"/>
      <c r="T1180" s="968"/>
      <c r="U1180" s="968"/>
      <c r="V1180" s="968"/>
      <c r="W1180" s="968"/>
      <c r="X1180" s="968"/>
      <c r="Y1180" s="968"/>
      <c r="Z1180" s="968"/>
      <c r="AA1180" s="968"/>
      <c r="AB1180" s="968"/>
      <c r="AC1180" s="968"/>
      <c r="AD1180" s="965"/>
    </row>
    <row r="1181" spans="18:30" x14ac:dyDescent="0.25">
      <c r="R1181" s="968"/>
      <c r="S1181" s="968"/>
      <c r="T1181" s="968"/>
      <c r="U1181" s="968"/>
      <c r="V1181" s="968"/>
      <c r="W1181" s="968"/>
      <c r="X1181" s="968"/>
      <c r="Y1181" s="968"/>
      <c r="Z1181" s="968"/>
      <c r="AA1181" s="968"/>
      <c r="AB1181" s="968"/>
      <c r="AC1181" s="968"/>
      <c r="AD1181" s="965"/>
    </row>
    <row r="1182" spans="18:30" x14ac:dyDescent="0.25">
      <c r="R1182" s="968"/>
      <c r="S1182" s="968"/>
      <c r="T1182" s="968"/>
      <c r="U1182" s="968"/>
      <c r="V1182" s="968"/>
      <c r="W1182" s="968"/>
      <c r="X1182" s="968"/>
      <c r="Y1182" s="968"/>
      <c r="Z1182" s="968"/>
      <c r="AA1182" s="968"/>
      <c r="AB1182" s="968"/>
      <c r="AC1182" s="968"/>
      <c r="AD1182" s="965"/>
    </row>
    <row r="1183" spans="18:30" x14ac:dyDescent="0.25">
      <c r="R1183" s="968"/>
      <c r="S1183" s="968"/>
      <c r="T1183" s="968"/>
      <c r="U1183" s="968"/>
      <c r="V1183" s="968"/>
      <c r="W1183" s="968"/>
      <c r="X1183" s="968"/>
      <c r="Y1183" s="968"/>
      <c r="Z1183" s="968"/>
      <c r="AA1183" s="968"/>
      <c r="AB1183" s="968"/>
      <c r="AC1183" s="968"/>
      <c r="AD1183" s="965"/>
    </row>
    <row r="1184" spans="18:30" x14ac:dyDescent="0.25">
      <c r="R1184" s="968"/>
      <c r="S1184" s="968"/>
      <c r="T1184" s="968"/>
      <c r="U1184" s="968"/>
      <c r="V1184" s="968"/>
      <c r="W1184" s="968"/>
      <c r="X1184" s="968"/>
      <c r="Y1184" s="968"/>
      <c r="Z1184" s="968"/>
      <c r="AA1184" s="968"/>
      <c r="AB1184" s="968"/>
      <c r="AC1184" s="968"/>
      <c r="AD1184" s="965"/>
    </row>
    <row r="1185" spans="18:30" x14ac:dyDescent="0.25">
      <c r="R1185" s="968"/>
      <c r="S1185" s="968"/>
      <c r="T1185" s="968"/>
      <c r="U1185" s="968"/>
      <c r="V1185" s="968"/>
      <c r="W1185" s="968"/>
      <c r="X1185" s="968"/>
      <c r="Y1185" s="968"/>
      <c r="Z1185" s="968"/>
      <c r="AA1185" s="968"/>
      <c r="AB1185" s="968"/>
      <c r="AC1185" s="968"/>
      <c r="AD1185" s="965"/>
    </row>
    <row r="1186" spans="18:30" x14ac:dyDescent="0.25">
      <c r="R1186" s="968"/>
      <c r="S1186" s="968"/>
      <c r="T1186" s="968"/>
      <c r="U1186" s="968"/>
      <c r="V1186" s="968"/>
      <c r="W1186" s="968"/>
      <c r="X1186" s="968"/>
      <c r="Y1186" s="968"/>
      <c r="Z1186" s="968"/>
      <c r="AA1186" s="968"/>
      <c r="AB1186" s="968"/>
      <c r="AC1186" s="968"/>
      <c r="AD1186" s="965"/>
    </row>
    <row r="1187" spans="18:30" x14ac:dyDescent="0.25">
      <c r="R1187" s="968"/>
      <c r="S1187" s="968"/>
      <c r="T1187" s="968"/>
      <c r="U1187" s="968"/>
      <c r="V1187" s="968"/>
      <c r="W1187" s="968"/>
      <c r="X1187" s="968"/>
      <c r="Y1187" s="968"/>
      <c r="Z1187" s="968"/>
      <c r="AA1187" s="968"/>
      <c r="AB1187" s="968"/>
      <c r="AC1187" s="968"/>
      <c r="AD1187" s="965"/>
    </row>
    <row r="1188" spans="18:30" x14ac:dyDescent="0.25">
      <c r="R1188" s="968"/>
      <c r="S1188" s="968"/>
      <c r="T1188" s="968"/>
      <c r="U1188" s="968"/>
      <c r="V1188" s="968"/>
      <c r="W1188" s="968"/>
      <c r="X1188" s="968"/>
      <c r="Y1188" s="968"/>
      <c r="Z1188" s="968"/>
      <c r="AA1188" s="968"/>
      <c r="AB1188" s="968"/>
      <c r="AC1188" s="968"/>
      <c r="AD1188" s="965"/>
    </row>
    <row r="1189" spans="18:30" x14ac:dyDescent="0.25">
      <c r="R1189" s="968"/>
      <c r="S1189" s="968"/>
      <c r="T1189" s="968"/>
      <c r="U1189" s="968"/>
      <c r="V1189" s="968"/>
      <c r="W1189" s="968"/>
      <c r="X1189" s="968"/>
      <c r="Y1189" s="968"/>
      <c r="Z1189" s="968"/>
      <c r="AA1189" s="968"/>
      <c r="AB1189" s="968"/>
      <c r="AC1189" s="968"/>
      <c r="AD1189" s="965"/>
    </row>
    <row r="1190" spans="18:30" x14ac:dyDescent="0.25">
      <c r="R1190" s="968"/>
      <c r="S1190" s="968"/>
      <c r="T1190" s="968"/>
      <c r="U1190" s="968"/>
      <c r="V1190" s="968"/>
      <c r="W1190" s="968"/>
      <c r="X1190" s="968"/>
      <c r="Y1190" s="968"/>
      <c r="Z1190" s="968"/>
      <c r="AA1190" s="968"/>
      <c r="AB1190" s="968"/>
      <c r="AC1190" s="968"/>
      <c r="AD1190" s="965"/>
    </row>
    <row r="1191" spans="18:30" x14ac:dyDescent="0.25">
      <c r="R1191" s="968"/>
      <c r="S1191" s="968"/>
      <c r="T1191" s="968"/>
      <c r="U1191" s="968"/>
      <c r="V1191" s="968"/>
      <c r="W1191" s="968"/>
      <c r="X1191" s="968"/>
      <c r="Y1191" s="968"/>
      <c r="Z1191" s="968"/>
      <c r="AA1191" s="968"/>
      <c r="AB1191" s="968"/>
      <c r="AC1191" s="968"/>
      <c r="AD1191" s="965"/>
    </row>
    <row r="1192" spans="18:30" x14ac:dyDescent="0.25">
      <c r="R1192" s="968"/>
      <c r="S1192" s="968"/>
      <c r="T1192" s="968"/>
      <c r="U1192" s="968"/>
      <c r="V1192" s="968"/>
      <c r="W1192" s="968"/>
      <c r="X1192" s="968"/>
      <c r="Y1192" s="968"/>
      <c r="Z1192" s="968"/>
      <c r="AA1192" s="968"/>
      <c r="AB1192" s="968"/>
      <c r="AC1192" s="968"/>
      <c r="AD1192" s="965"/>
    </row>
    <row r="1193" spans="18:30" x14ac:dyDescent="0.25">
      <c r="R1193" s="968"/>
      <c r="S1193" s="968"/>
      <c r="T1193" s="968"/>
      <c r="U1193" s="968"/>
      <c r="V1193" s="968"/>
      <c r="W1193" s="968"/>
      <c r="X1193" s="968"/>
      <c r="Y1193" s="968"/>
      <c r="Z1193" s="968"/>
      <c r="AA1193" s="968"/>
      <c r="AB1193" s="968"/>
      <c r="AC1193" s="968"/>
      <c r="AD1193" s="965"/>
    </row>
    <row r="1194" spans="18:30" x14ac:dyDescent="0.25">
      <c r="R1194" s="968"/>
      <c r="S1194" s="968"/>
      <c r="T1194" s="968"/>
      <c r="U1194" s="968"/>
      <c r="V1194" s="968"/>
      <c r="W1194" s="968"/>
      <c r="X1194" s="968"/>
      <c r="Y1194" s="968"/>
      <c r="Z1194" s="968"/>
      <c r="AA1194" s="968"/>
      <c r="AB1194" s="968"/>
      <c r="AC1194" s="968"/>
      <c r="AD1194" s="965"/>
    </row>
    <row r="1195" spans="18:30" x14ac:dyDescent="0.25">
      <c r="R1195" s="968"/>
      <c r="S1195" s="968"/>
      <c r="T1195" s="968"/>
      <c r="U1195" s="968"/>
      <c r="V1195" s="968"/>
      <c r="W1195" s="968"/>
      <c r="X1195" s="968"/>
      <c r="Y1195" s="968"/>
      <c r="Z1195" s="968"/>
      <c r="AA1195" s="968"/>
      <c r="AB1195" s="968"/>
      <c r="AC1195" s="968"/>
      <c r="AD1195" s="965"/>
    </row>
    <row r="1196" spans="18:30" x14ac:dyDescent="0.25">
      <c r="R1196" s="968"/>
      <c r="S1196" s="968"/>
      <c r="T1196" s="968"/>
      <c r="U1196" s="968"/>
      <c r="V1196" s="968"/>
      <c r="W1196" s="968"/>
      <c r="X1196" s="968"/>
      <c r="Y1196" s="968"/>
      <c r="Z1196" s="968"/>
      <c r="AA1196" s="968"/>
      <c r="AB1196" s="968"/>
      <c r="AC1196" s="968"/>
      <c r="AD1196" s="965"/>
    </row>
    <row r="1197" spans="18:30" x14ac:dyDescent="0.25">
      <c r="R1197" s="968"/>
      <c r="S1197" s="968"/>
      <c r="T1197" s="968"/>
      <c r="U1197" s="968"/>
      <c r="V1197" s="968"/>
      <c r="W1197" s="968"/>
      <c r="X1197" s="968"/>
      <c r="Y1197" s="968"/>
      <c r="Z1197" s="968"/>
      <c r="AA1197" s="968"/>
      <c r="AB1197" s="968"/>
      <c r="AC1197" s="968"/>
      <c r="AD1197" s="965"/>
    </row>
    <row r="1198" spans="18:30" x14ac:dyDescent="0.25">
      <c r="R1198" s="968"/>
      <c r="S1198" s="968"/>
      <c r="T1198" s="968"/>
      <c r="U1198" s="968"/>
      <c r="V1198" s="968"/>
      <c r="W1198" s="968"/>
      <c r="X1198" s="968"/>
      <c r="Y1198" s="968"/>
      <c r="Z1198" s="968"/>
      <c r="AA1198" s="968"/>
      <c r="AB1198" s="968"/>
      <c r="AC1198" s="968"/>
      <c r="AD1198" s="965"/>
    </row>
    <row r="1199" spans="18:30" x14ac:dyDescent="0.25">
      <c r="R1199" s="968"/>
      <c r="S1199" s="968"/>
      <c r="T1199" s="968"/>
      <c r="U1199" s="968"/>
      <c r="V1199" s="968"/>
      <c r="W1199" s="968"/>
      <c r="X1199" s="968"/>
      <c r="Y1199" s="968"/>
      <c r="Z1199" s="968"/>
      <c r="AA1199" s="968"/>
      <c r="AB1199" s="968"/>
      <c r="AC1199" s="968"/>
      <c r="AD1199" s="965"/>
    </row>
    <row r="1200" spans="18:30" x14ac:dyDescent="0.25">
      <c r="R1200" s="968"/>
      <c r="S1200" s="968"/>
      <c r="T1200" s="968"/>
      <c r="U1200" s="968"/>
      <c r="V1200" s="968"/>
      <c r="W1200" s="968"/>
      <c r="X1200" s="968"/>
      <c r="Y1200" s="968"/>
      <c r="Z1200" s="968"/>
      <c r="AA1200" s="968"/>
      <c r="AB1200" s="968"/>
      <c r="AC1200" s="968"/>
      <c r="AD1200" s="965"/>
    </row>
    <row r="1201" spans="18:30" x14ac:dyDescent="0.25">
      <c r="R1201" s="968"/>
      <c r="S1201" s="968"/>
      <c r="T1201" s="968"/>
      <c r="U1201" s="968"/>
      <c r="V1201" s="968"/>
      <c r="W1201" s="968"/>
      <c r="X1201" s="968"/>
      <c r="Y1201" s="968"/>
      <c r="Z1201" s="968"/>
      <c r="AA1201" s="968"/>
      <c r="AB1201" s="968"/>
      <c r="AC1201" s="968"/>
      <c r="AD1201" s="965"/>
    </row>
    <row r="1202" spans="18:30" x14ac:dyDescent="0.25">
      <c r="R1202" s="968"/>
      <c r="S1202" s="968"/>
      <c r="T1202" s="968"/>
      <c r="U1202" s="968"/>
      <c r="V1202" s="968"/>
      <c r="W1202" s="968"/>
      <c r="X1202" s="968"/>
      <c r="Y1202" s="968"/>
      <c r="Z1202" s="968"/>
      <c r="AA1202" s="968"/>
      <c r="AB1202" s="968"/>
      <c r="AC1202" s="968"/>
      <c r="AD1202" s="965"/>
    </row>
    <row r="1203" spans="18:30" x14ac:dyDescent="0.25">
      <c r="R1203" s="968"/>
      <c r="S1203" s="968"/>
      <c r="T1203" s="968"/>
      <c r="U1203" s="968"/>
      <c r="V1203" s="968"/>
      <c r="W1203" s="968"/>
      <c r="X1203" s="968"/>
      <c r="Y1203" s="968"/>
      <c r="Z1203" s="968"/>
      <c r="AA1203" s="968"/>
      <c r="AB1203" s="968"/>
      <c r="AC1203" s="968"/>
      <c r="AD1203" s="965"/>
    </row>
    <row r="1204" spans="18:30" x14ac:dyDescent="0.25">
      <c r="R1204" s="968"/>
      <c r="S1204" s="968"/>
      <c r="T1204" s="968"/>
      <c r="U1204" s="968"/>
      <c r="V1204" s="968"/>
      <c r="W1204" s="968"/>
      <c r="X1204" s="968"/>
      <c r="Y1204" s="968"/>
      <c r="Z1204" s="968"/>
      <c r="AA1204" s="968"/>
      <c r="AB1204" s="968"/>
      <c r="AC1204" s="968"/>
      <c r="AD1204" s="965"/>
    </row>
    <row r="1205" spans="18:30" x14ac:dyDescent="0.25">
      <c r="R1205" s="968"/>
      <c r="S1205" s="968"/>
      <c r="T1205" s="968"/>
      <c r="U1205" s="968"/>
      <c r="V1205" s="968"/>
      <c r="W1205" s="968"/>
      <c r="X1205" s="968"/>
      <c r="Y1205" s="968"/>
      <c r="Z1205" s="968"/>
      <c r="AA1205" s="968"/>
      <c r="AB1205" s="968"/>
      <c r="AC1205" s="968"/>
      <c r="AD1205" s="965"/>
    </row>
    <row r="1206" spans="18:30" x14ac:dyDescent="0.25">
      <c r="R1206" s="968"/>
      <c r="S1206" s="968"/>
      <c r="T1206" s="968"/>
      <c r="U1206" s="968"/>
      <c r="V1206" s="968"/>
      <c r="W1206" s="968"/>
      <c r="X1206" s="968"/>
      <c r="Y1206" s="968"/>
      <c r="Z1206" s="968"/>
      <c r="AA1206" s="968"/>
      <c r="AB1206" s="968"/>
      <c r="AC1206" s="968"/>
      <c r="AD1206" s="965"/>
    </row>
    <row r="1207" spans="18:30" x14ac:dyDescent="0.25">
      <c r="R1207" s="968"/>
      <c r="S1207" s="968"/>
      <c r="T1207" s="968"/>
      <c r="U1207" s="968"/>
      <c r="V1207" s="968"/>
      <c r="W1207" s="968"/>
      <c r="X1207" s="968"/>
      <c r="Y1207" s="968"/>
      <c r="Z1207" s="968"/>
      <c r="AA1207" s="968"/>
      <c r="AB1207" s="968"/>
      <c r="AC1207" s="968"/>
      <c r="AD1207" s="965"/>
    </row>
    <row r="1208" spans="18:30" x14ac:dyDescent="0.25">
      <c r="R1208" s="968"/>
      <c r="S1208" s="968"/>
      <c r="T1208" s="968"/>
      <c r="U1208" s="968"/>
      <c r="V1208" s="968"/>
      <c r="W1208" s="968"/>
      <c r="X1208" s="968"/>
      <c r="Y1208" s="968"/>
      <c r="Z1208" s="968"/>
      <c r="AA1208" s="968"/>
      <c r="AB1208" s="968"/>
      <c r="AC1208" s="968"/>
      <c r="AD1208" s="965"/>
    </row>
    <row r="1209" spans="18:30" x14ac:dyDescent="0.25">
      <c r="R1209" s="968"/>
      <c r="S1209" s="968"/>
      <c r="T1209" s="968"/>
      <c r="U1209" s="968"/>
      <c r="V1209" s="968"/>
      <c r="W1209" s="968"/>
      <c r="X1209" s="968"/>
      <c r="Y1209" s="968"/>
      <c r="Z1209" s="968"/>
      <c r="AA1209" s="968"/>
      <c r="AB1209" s="968"/>
      <c r="AC1209" s="968"/>
      <c r="AD1209" s="965"/>
    </row>
    <row r="1210" spans="18:30" x14ac:dyDescent="0.25">
      <c r="R1210" s="968"/>
      <c r="S1210" s="968"/>
      <c r="T1210" s="968"/>
      <c r="U1210" s="968"/>
      <c r="V1210" s="968"/>
      <c r="W1210" s="968"/>
      <c r="X1210" s="968"/>
      <c r="Y1210" s="968"/>
      <c r="Z1210" s="968"/>
      <c r="AA1210" s="968"/>
      <c r="AB1210" s="968"/>
      <c r="AC1210" s="968"/>
      <c r="AD1210" s="965"/>
    </row>
    <row r="1211" spans="18:30" x14ac:dyDescent="0.25">
      <c r="R1211" s="968"/>
      <c r="S1211" s="968"/>
      <c r="T1211" s="968"/>
      <c r="U1211" s="968"/>
      <c r="V1211" s="968"/>
      <c r="W1211" s="968"/>
      <c r="X1211" s="968"/>
      <c r="Y1211" s="968"/>
      <c r="Z1211" s="968"/>
      <c r="AA1211" s="968"/>
      <c r="AB1211" s="968"/>
      <c r="AC1211" s="968"/>
      <c r="AD1211" s="965"/>
    </row>
    <row r="1212" spans="18:30" x14ac:dyDescent="0.25">
      <c r="R1212" s="968"/>
      <c r="S1212" s="968"/>
      <c r="T1212" s="968"/>
      <c r="U1212" s="968"/>
      <c r="V1212" s="968"/>
      <c r="W1212" s="968"/>
      <c r="X1212" s="968"/>
      <c r="Y1212" s="968"/>
      <c r="Z1212" s="968"/>
      <c r="AA1212" s="968"/>
      <c r="AB1212" s="968"/>
      <c r="AC1212" s="968"/>
      <c r="AD1212" s="965"/>
    </row>
    <row r="1213" spans="18:30" x14ac:dyDescent="0.25">
      <c r="R1213" s="968"/>
      <c r="S1213" s="968"/>
      <c r="T1213" s="968"/>
      <c r="U1213" s="968"/>
      <c r="V1213" s="968"/>
      <c r="W1213" s="968"/>
      <c r="X1213" s="968"/>
      <c r="Y1213" s="968"/>
      <c r="Z1213" s="968"/>
      <c r="AA1213" s="968"/>
      <c r="AB1213" s="968"/>
      <c r="AC1213" s="968"/>
      <c r="AD1213" s="965"/>
    </row>
    <row r="1214" spans="18:30" x14ac:dyDescent="0.25">
      <c r="R1214" s="968"/>
      <c r="S1214" s="968"/>
      <c r="T1214" s="968"/>
      <c r="U1214" s="968"/>
      <c r="V1214" s="968"/>
      <c r="W1214" s="968"/>
      <c r="X1214" s="968"/>
      <c r="Y1214" s="968"/>
      <c r="Z1214" s="968"/>
      <c r="AA1214" s="968"/>
      <c r="AB1214" s="968"/>
      <c r="AC1214" s="968"/>
      <c r="AD1214" s="965"/>
    </row>
    <row r="1215" spans="18:30" x14ac:dyDescent="0.25">
      <c r="R1215" s="968"/>
      <c r="S1215" s="968"/>
      <c r="T1215" s="968"/>
      <c r="U1215" s="968"/>
      <c r="V1215" s="968"/>
      <c r="W1215" s="968"/>
      <c r="X1215" s="968"/>
      <c r="Y1215" s="968"/>
      <c r="Z1215" s="968"/>
      <c r="AA1215" s="968"/>
      <c r="AB1215" s="968"/>
      <c r="AC1215" s="968"/>
      <c r="AD1215" s="965"/>
    </row>
    <row r="1216" spans="18:30" x14ac:dyDescent="0.25">
      <c r="R1216" s="968"/>
      <c r="S1216" s="968"/>
      <c r="T1216" s="968"/>
      <c r="U1216" s="968"/>
      <c r="V1216" s="968"/>
      <c r="W1216" s="968"/>
      <c r="X1216" s="968"/>
      <c r="Y1216" s="968"/>
      <c r="Z1216" s="968"/>
      <c r="AA1216" s="968"/>
      <c r="AB1216" s="968"/>
      <c r="AC1216" s="968"/>
      <c r="AD1216" s="965"/>
    </row>
    <row r="1217" spans="18:30" x14ac:dyDescent="0.25">
      <c r="R1217" s="968"/>
      <c r="S1217" s="968"/>
      <c r="T1217" s="968"/>
      <c r="U1217" s="968"/>
      <c r="V1217" s="968"/>
      <c r="W1217" s="968"/>
      <c r="X1217" s="968"/>
      <c r="Y1217" s="968"/>
      <c r="Z1217" s="968"/>
      <c r="AA1217" s="968"/>
      <c r="AB1217" s="968"/>
      <c r="AC1217" s="968"/>
      <c r="AD1217" s="965"/>
    </row>
    <row r="1218" spans="18:30" x14ac:dyDescent="0.25">
      <c r="R1218" s="968"/>
      <c r="S1218" s="968"/>
      <c r="T1218" s="968"/>
      <c r="U1218" s="968"/>
      <c r="V1218" s="968"/>
      <c r="W1218" s="968"/>
      <c r="X1218" s="968"/>
      <c r="Y1218" s="968"/>
      <c r="Z1218" s="968"/>
      <c r="AA1218" s="968"/>
      <c r="AB1218" s="968"/>
      <c r="AC1218" s="968"/>
      <c r="AD1218" s="965"/>
    </row>
    <row r="1219" spans="18:30" x14ac:dyDescent="0.25">
      <c r="R1219" s="968"/>
      <c r="S1219" s="968"/>
      <c r="T1219" s="968"/>
      <c r="U1219" s="968"/>
      <c r="V1219" s="968"/>
      <c r="W1219" s="968"/>
      <c r="X1219" s="968"/>
      <c r="Y1219" s="968"/>
      <c r="Z1219" s="968"/>
      <c r="AA1219" s="968"/>
      <c r="AB1219" s="968"/>
      <c r="AC1219" s="968"/>
      <c r="AD1219" s="965"/>
    </row>
    <row r="1220" spans="18:30" x14ac:dyDescent="0.25">
      <c r="R1220" s="968"/>
      <c r="S1220" s="968"/>
      <c r="T1220" s="968"/>
      <c r="U1220" s="968"/>
      <c r="V1220" s="968"/>
      <c r="W1220" s="968"/>
      <c r="X1220" s="968"/>
      <c r="Y1220" s="968"/>
      <c r="Z1220" s="968"/>
      <c r="AA1220" s="968"/>
      <c r="AB1220" s="968"/>
      <c r="AC1220" s="968"/>
      <c r="AD1220" s="965"/>
    </row>
    <row r="1221" spans="18:30" x14ac:dyDescent="0.25">
      <c r="R1221" s="968"/>
      <c r="S1221" s="968"/>
      <c r="T1221" s="968"/>
      <c r="U1221" s="968"/>
      <c r="V1221" s="968"/>
      <c r="W1221" s="968"/>
      <c r="X1221" s="968"/>
      <c r="Y1221" s="968"/>
      <c r="Z1221" s="968"/>
      <c r="AA1221" s="968"/>
      <c r="AB1221" s="968"/>
      <c r="AC1221" s="968"/>
      <c r="AD1221" s="965"/>
    </row>
    <row r="1222" spans="18:30" x14ac:dyDescent="0.25">
      <c r="R1222" s="968"/>
      <c r="S1222" s="968"/>
      <c r="T1222" s="968"/>
      <c r="U1222" s="968"/>
      <c r="V1222" s="968"/>
      <c r="W1222" s="968"/>
      <c r="X1222" s="968"/>
      <c r="Y1222" s="968"/>
      <c r="Z1222" s="968"/>
      <c r="AA1222" s="968"/>
      <c r="AB1222" s="968"/>
      <c r="AC1222" s="968"/>
      <c r="AD1222" s="965"/>
    </row>
    <row r="1223" spans="18:30" x14ac:dyDescent="0.25">
      <c r="R1223" s="968"/>
      <c r="S1223" s="968"/>
      <c r="T1223" s="968"/>
      <c r="U1223" s="968"/>
      <c r="V1223" s="968"/>
      <c r="W1223" s="968"/>
      <c r="X1223" s="968"/>
      <c r="Y1223" s="968"/>
      <c r="Z1223" s="968"/>
      <c r="AA1223" s="968"/>
      <c r="AB1223" s="968"/>
      <c r="AC1223" s="968"/>
      <c r="AD1223" s="965"/>
    </row>
    <row r="1224" spans="18:30" x14ac:dyDescent="0.25">
      <c r="R1224" s="968"/>
      <c r="S1224" s="968"/>
      <c r="T1224" s="968"/>
      <c r="U1224" s="968"/>
      <c r="V1224" s="968"/>
      <c r="W1224" s="968"/>
      <c r="X1224" s="968"/>
      <c r="Y1224" s="968"/>
      <c r="Z1224" s="968"/>
      <c r="AA1224" s="968"/>
      <c r="AB1224" s="968"/>
      <c r="AC1224" s="968"/>
      <c r="AD1224" s="965"/>
    </row>
    <row r="1225" spans="18:30" x14ac:dyDescent="0.25">
      <c r="R1225" s="968"/>
      <c r="S1225" s="968"/>
      <c r="T1225" s="968"/>
      <c r="U1225" s="968"/>
      <c r="V1225" s="968"/>
      <c r="W1225" s="968"/>
      <c r="X1225" s="968"/>
      <c r="Y1225" s="968"/>
      <c r="Z1225" s="968"/>
      <c r="AA1225" s="968"/>
      <c r="AB1225" s="968"/>
      <c r="AC1225" s="968"/>
      <c r="AD1225" s="965"/>
    </row>
    <row r="1226" spans="18:30" x14ac:dyDescent="0.25">
      <c r="R1226" s="968"/>
      <c r="S1226" s="968"/>
      <c r="T1226" s="968"/>
      <c r="U1226" s="968"/>
      <c r="V1226" s="968"/>
      <c r="W1226" s="968"/>
      <c r="X1226" s="968"/>
      <c r="Y1226" s="968"/>
      <c r="Z1226" s="968"/>
      <c r="AA1226" s="968"/>
      <c r="AB1226" s="968"/>
      <c r="AC1226" s="968"/>
      <c r="AD1226" s="965"/>
    </row>
    <row r="1227" spans="18:30" x14ac:dyDescent="0.25">
      <c r="R1227" s="968"/>
      <c r="S1227" s="968"/>
      <c r="T1227" s="968"/>
      <c r="U1227" s="968"/>
      <c r="V1227" s="968"/>
      <c r="W1227" s="968"/>
      <c r="X1227" s="968"/>
      <c r="Y1227" s="968"/>
      <c r="Z1227" s="968"/>
      <c r="AA1227" s="968"/>
      <c r="AB1227" s="968"/>
      <c r="AC1227" s="968"/>
      <c r="AD1227" s="965"/>
    </row>
    <row r="1228" spans="18:30" x14ac:dyDescent="0.25">
      <c r="R1228" s="968"/>
      <c r="S1228" s="968"/>
      <c r="T1228" s="968"/>
      <c r="U1228" s="968"/>
      <c r="V1228" s="968"/>
      <c r="W1228" s="968"/>
      <c r="X1228" s="968"/>
      <c r="Y1228" s="968"/>
      <c r="Z1228" s="968"/>
      <c r="AA1228" s="968"/>
      <c r="AB1228" s="968"/>
      <c r="AC1228" s="968"/>
      <c r="AD1228" s="965"/>
    </row>
    <row r="1229" spans="18:30" x14ac:dyDescent="0.25">
      <c r="R1229" s="968"/>
      <c r="S1229" s="968"/>
      <c r="T1229" s="968"/>
      <c r="U1229" s="968"/>
      <c r="V1229" s="968"/>
      <c r="W1229" s="968"/>
      <c r="X1229" s="968"/>
      <c r="Y1229" s="968"/>
      <c r="Z1229" s="968"/>
      <c r="AA1229" s="968"/>
      <c r="AB1229" s="968"/>
      <c r="AC1229" s="968"/>
      <c r="AD1229" s="965"/>
    </row>
    <row r="1230" spans="18:30" x14ac:dyDescent="0.25">
      <c r="R1230" s="968"/>
      <c r="S1230" s="968"/>
      <c r="T1230" s="968"/>
      <c r="U1230" s="968"/>
      <c r="V1230" s="968"/>
      <c r="W1230" s="968"/>
      <c r="X1230" s="968"/>
      <c r="Y1230" s="968"/>
      <c r="Z1230" s="968"/>
      <c r="AA1230" s="968"/>
      <c r="AB1230" s="968"/>
      <c r="AC1230" s="968"/>
      <c r="AD1230" s="965"/>
    </row>
    <row r="1231" spans="18:30" x14ac:dyDescent="0.25">
      <c r="R1231" s="968"/>
      <c r="S1231" s="968"/>
      <c r="T1231" s="968"/>
      <c r="U1231" s="968"/>
      <c r="V1231" s="968"/>
      <c r="W1231" s="968"/>
      <c r="X1231" s="968"/>
      <c r="Y1231" s="968"/>
      <c r="Z1231" s="968"/>
      <c r="AA1231" s="968"/>
      <c r="AB1231" s="968"/>
      <c r="AC1231" s="968"/>
      <c r="AD1231" s="965"/>
    </row>
    <row r="1232" spans="18:30" x14ac:dyDescent="0.25">
      <c r="R1232" s="968"/>
      <c r="S1232" s="968"/>
      <c r="T1232" s="968"/>
      <c r="U1232" s="968"/>
      <c r="V1232" s="968"/>
      <c r="W1232" s="968"/>
      <c r="X1232" s="968"/>
      <c r="Y1232" s="968"/>
      <c r="Z1232" s="968"/>
      <c r="AA1232" s="968"/>
      <c r="AB1232" s="968"/>
      <c r="AC1232" s="968"/>
      <c r="AD1232" s="965"/>
    </row>
    <row r="1233" spans="18:30" x14ac:dyDescent="0.25">
      <c r="R1233" s="968"/>
      <c r="S1233" s="968"/>
      <c r="T1233" s="968"/>
      <c r="U1233" s="968"/>
      <c r="V1233" s="968"/>
      <c r="W1233" s="968"/>
      <c r="X1233" s="968"/>
      <c r="Y1233" s="968"/>
      <c r="Z1233" s="968"/>
      <c r="AA1233" s="968"/>
      <c r="AB1233" s="968"/>
      <c r="AC1233" s="968"/>
      <c r="AD1233" s="965"/>
    </row>
    <row r="1234" spans="18:30" x14ac:dyDescent="0.25">
      <c r="R1234" s="968"/>
      <c r="S1234" s="968"/>
      <c r="T1234" s="968"/>
      <c r="U1234" s="968"/>
      <c r="V1234" s="968"/>
      <c r="W1234" s="968"/>
      <c r="X1234" s="968"/>
      <c r="Y1234" s="968"/>
      <c r="Z1234" s="968"/>
      <c r="AA1234" s="968"/>
      <c r="AB1234" s="968"/>
      <c r="AC1234" s="968"/>
      <c r="AD1234" s="965"/>
    </row>
    <row r="1235" spans="18:30" x14ac:dyDescent="0.25">
      <c r="R1235" s="968"/>
      <c r="S1235" s="968"/>
      <c r="T1235" s="968"/>
      <c r="U1235" s="968"/>
      <c r="V1235" s="968"/>
      <c r="W1235" s="968"/>
      <c r="X1235" s="968"/>
      <c r="Y1235" s="968"/>
      <c r="Z1235" s="968"/>
      <c r="AA1235" s="968"/>
      <c r="AB1235" s="968"/>
      <c r="AC1235" s="968"/>
      <c r="AD1235" s="965"/>
    </row>
    <row r="1236" spans="18:30" x14ac:dyDescent="0.25">
      <c r="R1236" s="968"/>
      <c r="S1236" s="968"/>
      <c r="T1236" s="968"/>
      <c r="U1236" s="968"/>
      <c r="V1236" s="968"/>
      <c r="W1236" s="968"/>
      <c r="X1236" s="968"/>
      <c r="Y1236" s="968"/>
      <c r="Z1236" s="968"/>
      <c r="AA1236" s="968"/>
      <c r="AB1236" s="968"/>
      <c r="AC1236" s="968"/>
      <c r="AD1236" s="965"/>
    </row>
    <row r="1237" spans="18:30" x14ac:dyDescent="0.25">
      <c r="R1237" s="968"/>
      <c r="S1237" s="968"/>
      <c r="T1237" s="968"/>
      <c r="U1237" s="968"/>
      <c r="V1237" s="968"/>
      <c r="W1237" s="968"/>
      <c r="X1237" s="968"/>
      <c r="Y1237" s="968"/>
      <c r="Z1237" s="968"/>
      <c r="AA1237" s="968"/>
      <c r="AB1237" s="968"/>
      <c r="AC1237" s="968"/>
      <c r="AD1237" s="965"/>
    </row>
    <row r="1238" spans="18:30" x14ac:dyDescent="0.25">
      <c r="R1238" s="968"/>
      <c r="S1238" s="968"/>
      <c r="T1238" s="968"/>
      <c r="U1238" s="968"/>
      <c r="V1238" s="968"/>
      <c r="W1238" s="968"/>
      <c r="X1238" s="968"/>
      <c r="Y1238" s="968"/>
      <c r="Z1238" s="968"/>
      <c r="AA1238" s="968"/>
      <c r="AB1238" s="968"/>
      <c r="AC1238" s="968"/>
      <c r="AD1238" s="965"/>
    </row>
    <row r="1239" spans="18:30" x14ac:dyDescent="0.25">
      <c r="R1239" s="968"/>
      <c r="S1239" s="968"/>
      <c r="T1239" s="968"/>
      <c r="U1239" s="968"/>
      <c r="V1239" s="968"/>
      <c r="W1239" s="968"/>
      <c r="X1239" s="968"/>
      <c r="Y1239" s="968"/>
      <c r="Z1239" s="968"/>
      <c r="AA1239" s="968"/>
      <c r="AB1239" s="968"/>
      <c r="AC1239" s="968"/>
      <c r="AD1239" s="965"/>
    </row>
    <row r="1240" spans="18:30" x14ac:dyDescent="0.25">
      <c r="R1240" s="968"/>
      <c r="S1240" s="968"/>
      <c r="T1240" s="968"/>
      <c r="U1240" s="968"/>
      <c r="V1240" s="968"/>
      <c r="W1240" s="968"/>
      <c r="X1240" s="968"/>
      <c r="Y1240" s="968"/>
      <c r="Z1240" s="968"/>
      <c r="AA1240" s="968"/>
      <c r="AB1240" s="968"/>
      <c r="AC1240" s="968"/>
      <c r="AD1240" s="965"/>
    </row>
    <row r="1241" spans="18:30" x14ac:dyDescent="0.25">
      <c r="R1241" s="968"/>
      <c r="S1241" s="968"/>
      <c r="T1241" s="968"/>
      <c r="U1241" s="968"/>
      <c r="V1241" s="968"/>
      <c r="W1241" s="968"/>
      <c r="X1241" s="968"/>
      <c r="Y1241" s="968"/>
      <c r="Z1241" s="968"/>
      <c r="AA1241" s="968"/>
      <c r="AB1241" s="968"/>
      <c r="AC1241" s="968"/>
      <c r="AD1241" s="965"/>
    </row>
    <row r="1242" spans="18:30" x14ac:dyDescent="0.25">
      <c r="R1242" s="968"/>
      <c r="S1242" s="968"/>
      <c r="T1242" s="968"/>
      <c r="U1242" s="968"/>
      <c r="V1242" s="968"/>
      <c r="W1242" s="968"/>
      <c r="X1242" s="968"/>
      <c r="Y1242" s="968"/>
      <c r="Z1242" s="968"/>
      <c r="AA1242" s="968"/>
      <c r="AB1242" s="968"/>
      <c r="AC1242" s="968"/>
      <c r="AD1242" s="965"/>
    </row>
    <row r="1243" spans="18:30" x14ac:dyDescent="0.25">
      <c r="R1243" s="968"/>
      <c r="S1243" s="968"/>
      <c r="T1243" s="968"/>
      <c r="U1243" s="968"/>
      <c r="V1243" s="968"/>
      <c r="W1243" s="968"/>
      <c r="X1243" s="968"/>
      <c r="Y1243" s="968"/>
      <c r="Z1243" s="968"/>
      <c r="AA1243" s="968"/>
      <c r="AB1243" s="968"/>
      <c r="AC1243" s="968"/>
      <c r="AD1243" s="965"/>
    </row>
    <row r="1244" spans="18:30" x14ac:dyDescent="0.25">
      <c r="R1244" s="968"/>
      <c r="S1244" s="968"/>
      <c r="T1244" s="968"/>
      <c r="U1244" s="968"/>
      <c r="V1244" s="968"/>
      <c r="W1244" s="968"/>
      <c r="X1244" s="968"/>
      <c r="Y1244" s="968"/>
      <c r="Z1244" s="968"/>
      <c r="AA1244" s="968"/>
      <c r="AB1244" s="968"/>
      <c r="AC1244" s="968"/>
      <c r="AD1244" s="965"/>
    </row>
    <row r="1245" spans="18:30" x14ac:dyDescent="0.25">
      <c r="R1245" s="968"/>
      <c r="S1245" s="968"/>
      <c r="T1245" s="968"/>
      <c r="U1245" s="968"/>
      <c r="V1245" s="968"/>
      <c r="W1245" s="968"/>
      <c r="X1245" s="968"/>
      <c r="Y1245" s="968"/>
      <c r="Z1245" s="968"/>
      <c r="AA1245" s="968"/>
      <c r="AB1245" s="968"/>
      <c r="AC1245" s="968"/>
      <c r="AD1245" s="965"/>
    </row>
    <row r="1246" spans="18:30" x14ac:dyDescent="0.25">
      <c r="R1246" s="968"/>
      <c r="S1246" s="968"/>
      <c r="T1246" s="968"/>
      <c r="U1246" s="968"/>
      <c r="V1246" s="968"/>
      <c r="W1246" s="968"/>
      <c r="X1246" s="968"/>
      <c r="Y1246" s="968"/>
      <c r="Z1246" s="968"/>
      <c r="AA1246" s="968"/>
      <c r="AB1246" s="968"/>
      <c r="AC1246" s="968"/>
      <c r="AD1246" s="965"/>
    </row>
    <row r="1247" spans="18:30" x14ac:dyDescent="0.25">
      <c r="R1247" s="968"/>
      <c r="S1247" s="968"/>
      <c r="T1247" s="968"/>
      <c r="U1247" s="968"/>
      <c r="V1247" s="968"/>
      <c r="W1247" s="968"/>
      <c r="X1247" s="968"/>
      <c r="Y1247" s="968"/>
      <c r="Z1247" s="968"/>
      <c r="AA1247" s="968"/>
      <c r="AB1247" s="968"/>
      <c r="AC1247" s="968"/>
      <c r="AD1247" s="965"/>
    </row>
    <row r="1248" spans="18:30" x14ac:dyDescent="0.25">
      <c r="R1248" s="968"/>
      <c r="S1248" s="968"/>
      <c r="T1248" s="968"/>
      <c r="U1248" s="968"/>
      <c r="V1248" s="968"/>
      <c r="W1248" s="968"/>
      <c r="X1248" s="968"/>
      <c r="Y1248" s="968"/>
      <c r="Z1248" s="968"/>
      <c r="AA1248" s="968"/>
      <c r="AB1248" s="968"/>
      <c r="AC1248" s="968"/>
      <c r="AD1248" s="965"/>
    </row>
    <row r="1249" spans="18:30" x14ac:dyDescent="0.25">
      <c r="R1249" s="968"/>
      <c r="S1249" s="968"/>
      <c r="T1249" s="968"/>
      <c r="U1249" s="968"/>
      <c r="V1249" s="968"/>
      <c r="W1249" s="968"/>
      <c r="X1249" s="968"/>
      <c r="Y1249" s="968"/>
      <c r="Z1249" s="968"/>
      <c r="AA1249" s="968"/>
      <c r="AB1249" s="968"/>
      <c r="AC1249" s="968"/>
      <c r="AD1249" s="965"/>
    </row>
    <row r="1250" spans="18:30" x14ac:dyDescent="0.25">
      <c r="R1250" s="968"/>
      <c r="S1250" s="968"/>
      <c r="T1250" s="968"/>
      <c r="U1250" s="968"/>
      <c r="V1250" s="968"/>
      <c r="W1250" s="968"/>
      <c r="X1250" s="968"/>
      <c r="Y1250" s="968"/>
      <c r="Z1250" s="968"/>
      <c r="AA1250" s="968"/>
      <c r="AB1250" s="968"/>
      <c r="AC1250" s="968"/>
      <c r="AD1250" s="965"/>
    </row>
    <row r="1251" spans="18:30" x14ac:dyDescent="0.25">
      <c r="R1251" s="968"/>
      <c r="S1251" s="968"/>
      <c r="T1251" s="968"/>
      <c r="U1251" s="968"/>
      <c r="V1251" s="968"/>
      <c r="W1251" s="968"/>
      <c r="X1251" s="968"/>
      <c r="Y1251" s="968"/>
      <c r="Z1251" s="968"/>
      <c r="AA1251" s="968"/>
      <c r="AB1251" s="968"/>
      <c r="AC1251" s="968"/>
      <c r="AD1251" s="965"/>
    </row>
    <row r="1252" spans="18:30" x14ac:dyDescent="0.25">
      <c r="R1252" s="968"/>
      <c r="S1252" s="968"/>
      <c r="T1252" s="968"/>
      <c r="U1252" s="968"/>
      <c r="V1252" s="968"/>
      <c r="W1252" s="968"/>
      <c r="X1252" s="968"/>
      <c r="Y1252" s="968"/>
      <c r="Z1252" s="968"/>
      <c r="AA1252" s="968"/>
      <c r="AB1252" s="968"/>
      <c r="AC1252" s="968"/>
      <c r="AD1252" s="965"/>
    </row>
    <row r="1253" spans="18:30" x14ac:dyDescent="0.25">
      <c r="R1253" s="968"/>
      <c r="S1253" s="968"/>
      <c r="T1253" s="968"/>
      <c r="U1253" s="968"/>
      <c r="V1253" s="968"/>
      <c r="W1253" s="968"/>
      <c r="X1253" s="968"/>
      <c r="Y1253" s="968"/>
      <c r="Z1253" s="968"/>
      <c r="AA1253" s="968"/>
      <c r="AB1253" s="968"/>
      <c r="AC1253" s="968"/>
      <c r="AD1253" s="965"/>
    </row>
    <row r="1254" spans="18:30" x14ac:dyDescent="0.25">
      <c r="R1254" s="968"/>
      <c r="S1254" s="968"/>
      <c r="T1254" s="968"/>
      <c r="U1254" s="968"/>
      <c r="V1254" s="968"/>
      <c r="W1254" s="968"/>
      <c r="X1254" s="968"/>
      <c r="Y1254" s="968"/>
      <c r="Z1254" s="968"/>
      <c r="AA1254" s="968"/>
      <c r="AB1254" s="968"/>
      <c r="AC1254" s="968"/>
      <c r="AD1254" s="965"/>
    </row>
    <row r="1255" spans="18:30" x14ac:dyDescent="0.25">
      <c r="R1255" s="968"/>
      <c r="S1255" s="968"/>
      <c r="T1255" s="968"/>
      <c r="U1255" s="968"/>
      <c r="V1255" s="968"/>
      <c r="W1255" s="968"/>
      <c r="X1255" s="968"/>
      <c r="Y1255" s="968"/>
      <c r="Z1255" s="968"/>
      <c r="AA1255" s="968"/>
      <c r="AB1255" s="968"/>
      <c r="AC1255" s="968"/>
      <c r="AD1255" s="965"/>
    </row>
    <row r="1256" spans="18:30" x14ac:dyDescent="0.25">
      <c r="R1256" s="968"/>
      <c r="S1256" s="968"/>
      <c r="T1256" s="968"/>
      <c r="U1256" s="968"/>
      <c r="V1256" s="968"/>
      <c r="W1256" s="968"/>
      <c r="X1256" s="968"/>
      <c r="Y1256" s="968"/>
      <c r="Z1256" s="968"/>
      <c r="AA1256" s="968"/>
      <c r="AB1256" s="968"/>
      <c r="AC1256" s="968"/>
      <c r="AD1256" s="965"/>
    </row>
    <row r="1257" spans="18:30" x14ac:dyDescent="0.25">
      <c r="R1257" s="968"/>
      <c r="S1257" s="968"/>
      <c r="T1257" s="968"/>
      <c r="U1257" s="968"/>
      <c r="V1257" s="968"/>
      <c r="W1257" s="968"/>
      <c r="X1257" s="968"/>
      <c r="Y1257" s="968"/>
      <c r="Z1257" s="968"/>
      <c r="AA1257" s="968"/>
      <c r="AB1257" s="968"/>
      <c r="AC1257" s="968"/>
      <c r="AD1257" s="965"/>
    </row>
    <row r="1258" spans="18:30" x14ac:dyDescent="0.25">
      <c r="R1258" s="968"/>
      <c r="S1258" s="968"/>
      <c r="T1258" s="968"/>
      <c r="U1258" s="968"/>
      <c r="V1258" s="968"/>
      <c r="W1258" s="968"/>
      <c r="X1258" s="968"/>
      <c r="Y1258" s="968"/>
      <c r="Z1258" s="968"/>
      <c r="AA1258" s="968"/>
      <c r="AB1258" s="968"/>
      <c r="AC1258" s="968"/>
      <c r="AD1258" s="965"/>
    </row>
    <row r="1259" spans="18:30" x14ac:dyDescent="0.25">
      <c r="R1259" s="968"/>
      <c r="S1259" s="968"/>
      <c r="T1259" s="968"/>
      <c r="U1259" s="968"/>
      <c r="V1259" s="968"/>
      <c r="W1259" s="968"/>
      <c r="X1259" s="968"/>
      <c r="Y1259" s="968"/>
      <c r="Z1259" s="968"/>
      <c r="AA1259" s="968"/>
      <c r="AB1259" s="968"/>
      <c r="AC1259" s="968"/>
      <c r="AD1259" s="965"/>
    </row>
    <row r="1260" spans="18:30" x14ac:dyDescent="0.25">
      <c r="R1260" s="968"/>
      <c r="S1260" s="968"/>
      <c r="T1260" s="968"/>
      <c r="U1260" s="968"/>
      <c r="V1260" s="968"/>
      <c r="W1260" s="968"/>
      <c r="X1260" s="968"/>
      <c r="Y1260" s="968"/>
      <c r="Z1260" s="968"/>
      <c r="AA1260" s="968"/>
      <c r="AB1260" s="968"/>
      <c r="AC1260" s="968"/>
      <c r="AD1260" s="965"/>
    </row>
    <row r="1261" spans="18:30" x14ac:dyDescent="0.25">
      <c r="R1261" s="968"/>
      <c r="S1261" s="968"/>
      <c r="T1261" s="968"/>
      <c r="U1261" s="968"/>
      <c r="V1261" s="968"/>
      <c r="W1261" s="968"/>
      <c r="X1261" s="968"/>
      <c r="Y1261" s="968"/>
      <c r="Z1261" s="968"/>
      <c r="AA1261" s="968"/>
      <c r="AB1261" s="968"/>
      <c r="AC1261" s="968"/>
      <c r="AD1261" s="965"/>
    </row>
    <row r="1262" spans="18:30" x14ac:dyDescent="0.25">
      <c r="R1262" s="968"/>
      <c r="S1262" s="968"/>
      <c r="T1262" s="968"/>
      <c r="U1262" s="968"/>
      <c r="V1262" s="968"/>
      <c r="W1262" s="968"/>
      <c r="X1262" s="968"/>
      <c r="Y1262" s="968"/>
      <c r="Z1262" s="968"/>
      <c r="AA1262" s="968"/>
      <c r="AB1262" s="968"/>
      <c r="AC1262" s="968"/>
      <c r="AD1262" s="965"/>
    </row>
    <row r="1263" spans="18:30" x14ac:dyDescent="0.25">
      <c r="R1263" s="968"/>
      <c r="S1263" s="968"/>
      <c r="T1263" s="968"/>
      <c r="U1263" s="968"/>
      <c r="V1263" s="968"/>
      <c r="W1263" s="968"/>
      <c r="X1263" s="968"/>
      <c r="Y1263" s="968"/>
      <c r="Z1263" s="968"/>
      <c r="AA1263" s="968"/>
      <c r="AB1263" s="968"/>
      <c r="AC1263" s="968"/>
      <c r="AD1263" s="965"/>
    </row>
    <row r="1264" spans="18:30" x14ac:dyDescent="0.25">
      <c r="R1264" s="968"/>
      <c r="S1264" s="968"/>
      <c r="T1264" s="968"/>
      <c r="U1264" s="968"/>
      <c r="V1264" s="968"/>
      <c r="W1264" s="968"/>
      <c r="X1264" s="968"/>
      <c r="Y1264" s="968"/>
      <c r="Z1264" s="968"/>
      <c r="AA1264" s="968"/>
      <c r="AB1264" s="968"/>
      <c r="AC1264" s="968"/>
      <c r="AD1264" s="965"/>
    </row>
    <row r="1265" spans="18:30" x14ac:dyDescent="0.25">
      <c r="R1265" s="968"/>
      <c r="S1265" s="968"/>
      <c r="T1265" s="968"/>
      <c r="U1265" s="968"/>
      <c r="V1265" s="968"/>
      <c r="W1265" s="968"/>
      <c r="X1265" s="968"/>
      <c r="Y1265" s="968"/>
      <c r="Z1265" s="968"/>
      <c r="AA1265" s="968"/>
      <c r="AB1265" s="968"/>
      <c r="AC1265" s="968"/>
      <c r="AD1265" s="965"/>
    </row>
    <row r="1266" spans="18:30" x14ac:dyDescent="0.25">
      <c r="R1266" s="968"/>
      <c r="S1266" s="968"/>
      <c r="T1266" s="968"/>
      <c r="U1266" s="968"/>
      <c r="V1266" s="968"/>
      <c r="W1266" s="968"/>
      <c r="X1266" s="968"/>
      <c r="Y1266" s="968"/>
      <c r="Z1266" s="968"/>
      <c r="AA1266" s="968"/>
      <c r="AB1266" s="968"/>
      <c r="AC1266" s="968"/>
      <c r="AD1266" s="965"/>
    </row>
    <row r="1267" spans="18:30" x14ac:dyDescent="0.25">
      <c r="R1267" s="968"/>
      <c r="S1267" s="968"/>
      <c r="T1267" s="968"/>
      <c r="U1267" s="968"/>
      <c r="V1267" s="968"/>
      <c r="W1267" s="968"/>
      <c r="X1267" s="968"/>
      <c r="Y1267" s="968"/>
      <c r="Z1267" s="968"/>
      <c r="AA1267" s="968"/>
      <c r="AB1267" s="968"/>
      <c r="AC1267" s="968"/>
      <c r="AD1267" s="965"/>
    </row>
    <row r="1268" spans="18:30" x14ac:dyDescent="0.25">
      <c r="R1268" s="968"/>
      <c r="S1268" s="968"/>
      <c r="T1268" s="968"/>
      <c r="U1268" s="968"/>
      <c r="V1268" s="968"/>
      <c r="W1268" s="968"/>
      <c r="X1268" s="968"/>
      <c r="Y1268" s="968"/>
      <c r="Z1268" s="968"/>
      <c r="AA1268" s="968"/>
      <c r="AB1268" s="968"/>
      <c r="AC1268" s="968"/>
      <c r="AD1268" s="965"/>
    </row>
    <row r="1269" spans="18:30" x14ac:dyDescent="0.25">
      <c r="R1269" s="968"/>
      <c r="S1269" s="968"/>
      <c r="T1269" s="968"/>
      <c r="U1269" s="968"/>
      <c r="V1269" s="968"/>
      <c r="W1269" s="968"/>
      <c r="X1269" s="968"/>
      <c r="Y1269" s="968"/>
      <c r="Z1269" s="968"/>
      <c r="AA1269" s="968"/>
      <c r="AB1269" s="968"/>
      <c r="AC1269" s="968"/>
      <c r="AD1269" s="965"/>
    </row>
    <row r="1270" spans="18:30" x14ac:dyDescent="0.25">
      <c r="R1270" s="968"/>
      <c r="S1270" s="968"/>
      <c r="T1270" s="968"/>
      <c r="U1270" s="968"/>
      <c r="V1270" s="968"/>
      <c r="W1270" s="968"/>
      <c r="X1270" s="968"/>
      <c r="Y1270" s="968"/>
      <c r="Z1270" s="968"/>
      <c r="AA1270" s="968"/>
      <c r="AB1270" s="968"/>
      <c r="AC1270" s="968"/>
      <c r="AD1270" s="965"/>
    </row>
    <row r="1271" spans="18:30" x14ac:dyDescent="0.25">
      <c r="R1271" s="968"/>
      <c r="S1271" s="968"/>
      <c r="T1271" s="968"/>
      <c r="U1271" s="968"/>
      <c r="V1271" s="968"/>
      <c r="W1271" s="968"/>
      <c r="X1271" s="968"/>
      <c r="Y1271" s="968"/>
      <c r="Z1271" s="968"/>
      <c r="AA1271" s="968"/>
      <c r="AB1271" s="968"/>
      <c r="AC1271" s="968"/>
      <c r="AD1271" s="965"/>
    </row>
    <row r="1272" spans="18:30" x14ac:dyDescent="0.25">
      <c r="R1272" s="968"/>
      <c r="S1272" s="968"/>
      <c r="T1272" s="968"/>
      <c r="U1272" s="968"/>
      <c r="V1272" s="968"/>
      <c r="W1272" s="968"/>
      <c r="X1272" s="968"/>
      <c r="Y1272" s="968"/>
      <c r="Z1272" s="968"/>
      <c r="AA1272" s="968"/>
      <c r="AB1272" s="968"/>
      <c r="AC1272" s="968"/>
      <c r="AD1272" s="965"/>
    </row>
    <row r="1273" spans="18:30" x14ac:dyDescent="0.25">
      <c r="R1273" s="968"/>
      <c r="S1273" s="968"/>
      <c r="T1273" s="968"/>
      <c r="U1273" s="968"/>
      <c r="V1273" s="968"/>
      <c r="W1273" s="968"/>
      <c r="X1273" s="968"/>
      <c r="Y1273" s="968"/>
      <c r="Z1273" s="968"/>
      <c r="AA1273" s="968"/>
      <c r="AB1273" s="968"/>
      <c r="AC1273" s="968"/>
      <c r="AD1273" s="965"/>
    </row>
    <row r="1274" spans="18:30" x14ac:dyDescent="0.25">
      <c r="R1274" s="968"/>
      <c r="S1274" s="968"/>
      <c r="T1274" s="968"/>
      <c r="U1274" s="968"/>
      <c r="V1274" s="968"/>
      <c r="W1274" s="968"/>
      <c r="X1274" s="968"/>
      <c r="Y1274" s="968"/>
      <c r="Z1274" s="968"/>
      <c r="AA1274" s="968"/>
      <c r="AB1274" s="968"/>
      <c r="AC1274" s="968"/>
      <c r="AD1274" s="965"/>
    </row>
    <row r="1275" spans="18:30" x14ac:dyDescent="0.25">
      <c r="R1275" s="968"/>
      <c r="S1275" s="968"/>
      <c r="T1275" s="968"/>
      <c r="U1275" s="968"/>
      <c r="V1275" s="968"/>
      <c r="W1275" s="968"/>
      <c r="X1275" s="968"/>
      <c r="Y1275" s="968"/>
      <c r="Z1275" s="968"/>
      <c r="AA1275" s="968"/>
      <c r="AB1275" s="968"/>
      <c r="AC1275" s="968"/>
      <c r="AD1275" s="965"/>
    </row>
    <row r="1276" spans="18:30" x14ac:dyDescent="0.25">
      <c r="R1276" s="968"/>
      <c r="S1276" s="968"/>
      <c r="T1276" s="968"/>
      <c r="U1276" s="968"/>
      <c r="V1276" s="968"/>
      <c r="W1276" s="968"/>
      <c r="X1276" s="968"/>
      <c r="Y1276" s="968"/>
      <c r="Z1276" s="968"/>
      <c r="AA1276" s="968"/>
      <c r="AB1276" s="968"/>
      <c r="AC1276" s="968"/>
      <c r="AD1276" s="965"/>
    </row>
    <row r="1277" spans="18:30" x14ac:dyDescent="0.25">
      <c r="R1277" s="968"/>
      <c r="S1277" s="968"/>
      <c r="T1277" s="968"/>
      <c r="U1277" s="968"/>
      <c r="V1277" s="968"/>
      <c r="W1277" s="968"/>
      <c r="X1277" s="968"/>
      <c r="Y1277" s="968"/>
      <c r="Z1277" s="968"/>
      <c r="AA1277" s="968"/>
      <c r="AB1277" s="968"/>
      <c r="AC1277" s="968"/>
      <c r="AD1277" s="965"/>
    </row>
    <row r="1278" spans="18:30" x14ac:dyDescent="0.25">
      <c r="R1278" s="968"/>
      <c r="S1278" s="968"/>
      <c r="T1278" s="968"/>
      <c r="U1278" s="968"/>
      <c r="V1278" s="968"/>
      <c r="W1278" s="968"/>
      <c r="X1278" s="968"/>
      <c r="Y1278" s="968"/>
      <c r="Z1278" s="968"/>
      <c r="AA1278" s="968"/>
      <c r="AB1278" s="968"/>
      <c r="AC1278" s="968"/>
      <c r="AD1278" s="965"/>
    </row>
    <row r="1279" spans="18:30" x14ac:dyDescent="0.25">
      <c r="R1279" s="968"/>
      <c r="S1279" s="968"/>
      <c r="T1279" s="968"/>
      <c r="U1279" s="968"/>
      <c r="V1279" s="968"/>
      <c r="W1279" s="968"/>
      <c r="X1279" s="968"/>
      <c r="Y1279" s="968"/>
      <c r="Z1279" s="968"/>
      <c r="AA1279" s="968"/>
      <c r="AB1279" s="968"/>
      <c r="AC1279" s="968"/>
      <c r="AD1279" s="965"/>
    </row>
    <row r="1280" spans="18:30" x14ac:dyDescent="0.25">
      <c r="R1280" s="968"/>
      <c r="S1280" s="968"/>
      <c r="T1280" s="968"/>
      <c r="U1280" s="968"/>
      <c r="V1280" s="968"/>
      <c r="W1280" s="968"/>
      <c r="X1280" s="968"/>
      <c r="Y1280" s="968"/>
      <c r="Z1280" s="968"/>
      <c r="AA1280" s="968"/>
      <c r="AB1280" s="968"/>
      <c r="AC1280" s="968"/>
      <c r="AD1280" s="965"/>
    </row>
    <row r="1281" spans="18:30" x14ac:dyDescent="0.25">
      <c r="R1281" s="968"/>
      <c r="S1281" s="968"/>
      <c r="T1281" s="968"/>
      <c r="U1281" s="968"/>
      <c r="V1281" s="968"/>
      <c r="W1281" s="968"/>
      <c r="X1281" s="968"/>
      <c r="Y1281" s="968"/>
      <c r="Z1281" s="968"/>
      <c r="AA1281" s="968"/>
      <c r="AB1281" s="968"/>
      <c r="AC1281" s="968"/>
      <c r="AD1281" s="965"/>
    </row>
    <row r="1282" spans="18:30" x14ac:dyDescent="0.25">
      <c r="R1282" s="968"/>
      <c r="S1282" s="968"/>
      <c r="T1282" s="968"/>
      <c r="U1282" s="968"/>
      <c r="V1282" s="968"/>
      <c r="W1282" s="968"/>
      <c r="X1282" s="968"/>
      <c r="Y1282" s="968"/>
      <c r="Z1282" s="968"/>
      <c r="AA1282" s="968"/>
      <c r="AB1282" s="968"/>
      <c r="AC1282" s="968"/>
      <c r="AD1282" s="965"/>
    </row>
    <row r="1283" spans="18:30" x14ac:dyDescent="0.25">
      <c r="R1283" s="968"/>
      <c r="S1283" s="968"/>
      <c r="T1283" s="968"/>
      <c r="U1283" s="968"/>
      <c r="V1283" s="968"/>
      <c r="W1283" s="968"/>
      <c r="X1283" s="968"/>
      <c r="Y1283" s="968"/>
      <c r="Z1283" s="968"/>
      <c r="AA1283" s="968"/>
      <c r="AB1283" s="968"/>
      <c r="AC1283" s="968"/>
      <c r="AD1283" s="965"/>
    </row>
    <row r="1284" spans="18:30" x14ac:dyDescent="0.25">
      <c r="R1284" s="968"/>
      <c r="S1284" s="968"/>
      <c r="T1284" s="968"/>
      <c r="U1284" s="968"/>
      <c r="V1284" s="968"/>
      <c r="W1284" s="968"/>
      <c r="X1284" s="968"/>
      <c r="Y1284" s="968"/>
      <c r="Z1284" s="968"/>
      <c r="AA1284" s="968"/>
      <c r="AB1284" s="968"/>
      <c r="AC1284" s="968"/>
      <c r="AD1284" s="965"/>
    </row>
    <row r="1285" spans="18:30" x14ac:dyDescent="0.25">
      <c r="R1285" s="968"/>
      <c r="S1285" s="968"/>
      <c r="T1285" s="968"/>
      <c r="U1285" s="968"/>
      <c r="V1285" s="968"/>
      <c r="W1285" s="968"/>
      <c r="X1285" s="968"/>
      <c r="Y1285" s="968"/>
      <c r="Z1285" s="968"/>
      <c r="AA1285" s="968"/>
      <c r="AB1285" s="968"/>
      <c r="AC1285" s="968"/>
      <c r="AD1285" s="965"/>
    </row>
    <row r="1286" spans="18:30" x14ac:dyDescent="0.25">
      <c r="R1286" s="968"/>
      <c r="S1286" s="968"/>
      <c r="T1286" s="968"/>
      <c r="U1286" s="968"/>
      <c r="V1286" s="968"/>
      <c r="W1286" s="968"/>
      <c r="X1286" s="968"/>
      <c r="Y1286" s="968"/>
      <c r="Z1286" s="968"/>
      <c r="AA1286" s="968"/>
      <c r="AB1286" s="968"/>
      <c r="AC1286" s="968"/>
      <c r="AD1286" s="965"/>
    </row>
    <row r="1287" spans="18:30" x14ac:dyDescent="0.25">
      <c r="R1287" s="968"/>
      <c r="S1287" s="968"/>
      <c r="T1287" s="968"/>
      <c r="U1287" s="968"/>
      <c r="V1287" s="968"/>
      <c r="W1287" s="968"/>
      <c r="X1287" s="968"/>
      <c r="Y1287" s="968"/>
      <c r="Z1287" s="968"/>
      <c r="AA1287" s="968"/>
      <c r="AB1287" s="968"/>
      <c r="AC1287" s="968"/>
      <c r="AD1287" s="965"/>
    </row>
    <row r="1288" spans="18:30" x14ac:dyDescent="0.25">
      <c r="R1288" s="968"/>
      <c r="S1288" s="968"/>
      <c r="T1288" s="968"/>
      <c r="U1288" s="968"/>
      <c r="V1288" s="968"/>
      <c r="W1288" s="968"/>
      <c r="X1288" s="968"/>
      <c r="Y1288" s="968"/>
      <c r="Z1288" s="968"/>
      <c r="AA1288" s="968"/>
      <c r="AB1288" s="968"/>
      <c r="AC1288" s="968"/>
      <c r="AD1288" s="965"/>
    </row>
    <row r="1289" spans="18:30" x14ac:dyDescent="0.25">
      <c r="R1289" s="968"/>
      <c r="S1289" s="968"/>
      <c r="T1289" s="968"/>
      <c r="U1289" s="968"/>
      <c r="V1289" s="968"/>
      <c r="W1289" s="968"/>
      <c r="X1289" s="968"/>
      <c r="Y1289" s="968"/>
      <c r="Z1289" s="968"/>
      <c r="AA1289" s="968"/>
      <c r="AB1289" s="968"/>
      <c r="AC1289" s="968"/>
      <c r="AD1289" s="965"/>
    </row>
    <row r="1290" spans="18:30" x14ac:dyDescent="0.25">
      <c r="R1290" s="968"/>
      <c r="S1290" s="968"/>
      <c r="T1290" s="968"/>
      <c r="U1290" s="968"/>
      <c r="V1290" s="968"/>
      <c r="W1290" s="968"/>
      <c r="X1290" s="968"/>
      <c r="Y1290" s="968"/>
      <c r="Z1290" s="968"/>
      <c r="AA1290" s="968"/>
      <c r="AB1290" s="968"/>
      <c r="AC1290" s="968"/>
      <c r="AD1290" s="965"/>
    </row>
    <row r="1291" spans="18:30" x14ac:dyDescent="0.25">
      <c r="R1291" s="968"/>
      <c r="S1291" s="968"/>
      <c r="T1291" s="968"/>
      <c r="U1291" s="968"/>
      <c r="V1291" s="968"/>
      <c r="W1291" s="968"/>
      <c r="X1291" s="968"/>
      <c r="Y1291" s="968"/>
      <c r="Z1291" s="968"/>
      <c r="AA1291" s="968"/>
      <c r="AB1291" s="968"/>
      <c r="AC1291" s="968"/>
      <c r="AD1291" s="965"/>
    </row>
    <row r="1292" spans="18:30" x14ac:dyDescent="0.25">
      <c r="R1292" s="968"/>
      <c r="S1292" s="968"/>
      <c r="T1292" s="968"/>
      <c r="U1292" s="968"/>
      <c r="V1292" s="968"/>
      <c r="W1292" s="968"/>
      <c r="X1292" s="968"/>
      <c r="Y1292" s="968"/>
      <c r="Z1292" s="968"/>
      <c r="AA1292" s="968"/>
      <c r="AB1292" s="968"/>
      <c r="AC1292" s="968"/>
      <c r="AD1292" s="965"/>
    </row>
    <row r="1293" spans="18:30" x14ac:dyDescent="0.25">
      <c r="R1293" s="968"/>
      <c r="S1293" s="968"/>
      <c r="T1293" s="968"/>
      <c r="U1293" s="968"/>
      <c r="V1293" s="968"/>
      <c r="W1293" s="968"/>
      <c r="X1293" s="968"/>
      <c r="Y1293" s="968"/>
      <c r="Z1293" s="968"/>
      <c r="AA1293" s="968"/>
      <c r="AB1293" s="968"/>
      <c r="AC1293" s="968"/>
      <c r="AD1293" s="965"/>
    </row>
    <row r="1294" spans="18:30" x14ac:dyDescent="0.25">
      <c r="R1294" s="968"/>
      <c r="S1294" s="968"/>
      <c r="T1294" s="968"/>
      <c r="U1294" s="968"/>
      <c r="V1294" s="968"/>
      <c r="W1294" s="968"/>
      <c r="X1294" s="968"/>
      <c r="Y1294" s="968"/>
      <c r="Z1294" s="968"/>
      <c r="AA1294" s="968"/>
      <c r="AB1294" s="968"/>
      <c r="AC1294" s="968"/>
      <c r="AD1294" s="965"/>
    </row>
    <row r="1295" spans="18:30" x14ac:dyDescent="0.25">
      <c r="R1295" s="968"/>
      <c r="S1295" s="968"/>
      <c r="T1295" s="968"/>
      <c r="U1295" s="968"/>
      <c r="V1295" s="968"/>
      <c r="W1295" s="968"/>
      <c r="X1295" s="968"/>
      <c r="Y1295" s="968"/>
      <c r="Z1295" s="968"/>
      <c r="AA1295" s="968"/>
      <c r="AB1295" s="968"/>
      <c r="AC1295" s="968"/>
      <c r="AD1295" s="965"/>
    </row>
    <row r="1296" spans="18:30" x14ac:dyDescent="0.25">
      <c r="R1296" s="968"/>
      <c r="S1296" s="968"/>
      <c r="T1296" s="968"/>
      <c r="U1296" s="968"/>
      <c r="V1296" s="968"/>
      <c r="W1296" s="968"/>
      <c r="X1296" s="968"/>
      <c r="Y1296" s="968"/>
      <c r="Z1296" s="968"/>
      <c r="AA1296" s="968"/>
      <c r="AB1296" s="968"/>
      <c r="AC1296" s="968"/>
      <c r="AD1296" s="965"/>
    </row>
    <row r="1297" spans="18:30" x14ac:dyDescent="0.25">
      <c r="R1297" s="968"/>
      <c r="S1297" s="968"/>
      <c r="T1297" s="968"/>
      <c r="U1297" s="968"/>
      <c r="V1297" s="968"/>
      <c r="W1297" s="968"/>
      <c r="X1297" s="968"/>
      <c r="Y1297" s="968"/>
      <c r="Z1297" s="968"/>
      <c r="AA1297" s="968"/>
      <c r="AB1297" s="968"/>
      <c r="AC1297" s="968"/>
      <c r="AD1297" s="965"/>
    </row>
    <row r="1298" spans="18:30" x14ac:dyDescent="0.25">
      <c r="R1298" s="968"/>
      <c r="S1298" s="968"/>
      <c r="T1298" s="968"/>
      <c r="U1298" s="968"/>
      <c r="V1298" s="968"/>
      <c r="W1298" s="968"/>
      <c r="X1298" s="968"/>
      <c r="Y1298" s="968"/>
      <c r="Z1298" s="968"/>
      <c r="AA1298" s="968"/>
      <c r="AB1298" s="968"/>
      <c r="AC1298" s="968"/>
      <c r="AD1298" s="965"/>
    </row>
    <row r="1299" spans="18:30" x14ac:dyDescent="0.25">
      <c r="R1299" s="968"/>
      <c r="S1299" s="968"/>
      <c r="T1299" s="968"/>
      <c r="U1299" s="968"/>
      <c r="V1299" s="968"/>
      <c r="W1299" s="968"/>
      <c r="X1299" s="968"/>
      <c r="Y1299" s="968"/>
      <c r="Z1299" s="968"/>
      <c r="AA1299" s="968"/>
      <c r="AB1299" s="968"/>
      <c r="AC1299" s="968"/>
      <c r="AD1299" s="965"/>
    </row>
    <row r="1300" spans="18:30" x14ac:dyDescent="0.25">
      <c r="R1300" s="968"/>
      <c r="S1300" s="968"/>
      <c r="T1300" s="968"/>
      <c r="U1300" s="968"/>
      <c r="V1300" s="968"/>
      <c r="W1300" s="968"/>
      <c r="X1300" s="968"/>
      <c r="Y1300" s="968"/>
      <c r="Z1300" s="968"/>
      <c r="AA1300" s="968"/>
      <c r="AB1300" s="968"/>
      <c r="AC1300" s="968"/>
      <c r="AD1300" s="965"/>
    </row>
    <row r="1301" spans="18:30" x14ac:dyDescent="0.25">
      <c r="R1301" s="968"/>
      <c r="S1301" s="968"/>
      <c r="T1301" s="968"/>
      <c r="U1301" s="968"/>
      <c r="V1301" s="968"/>
      <c r="W1301" s="968"/>
      <c r="X1301" s="968"/>
      <c r="Y1301" s="968"/>
      <c r="Z1301" s="968"/>
      <c r="AA1301" s="968"/>
      <c r="AB1301" s="968"/>
      <c r="AC1301" s="968"/>
      <c r="AD1301" s="965"/>
    </row>
    <row r="1302" spans="18:30" x14ac:dyDescent="0.25">
      <c r="R1302" s="968"/>
      <c r="S1302" s="968"/>
      <c r="T1302" s="968"/>
      <c r="U1302" s="968"/>
      <c r="V1302" s="968"/>
      <c r="W1302" s="968"/>
      <c r="X1302" s="968"/>
      <c r="Y1302" s="968"/>
      <c r="Z1302" s="968"/>
      <c r="AA1302" s="968"/>
      <c r="AB1302" s="968"/>
      <c r="AC1302" s="968"/>
      <c r="AD1302" s="965"/>
    </row>
    <row r="1303" spans="18:30" x14ac:dyDescent="0.25">
      <c r="R1303" s="968"/>
      <c r="S1303" s="968"/>
      <c r="T1303" s="968"/>
      <c r="U1303" s="968"/>
      <c r="V1303" s="968"/>
      <c r="W1303" s="968"/>
      <c r="X1303" s="968"/>
      <c r="Y1303" s="968"/>
      <c r="Z1303" s="968"/>
      <c r="AA1303" s="968"/>
      <c r="AB1303" s="968"/>
      <c r="AC1303" s="968"/>
      <c r="AD1303" s="965"/>
    </row>
    <row r="1304" spans="18:30" x14ac:dyDescent="0.25">
      <c r="R1304" s="968"/>
      <c r="S1304" s="968"/>
      <c r="T1304" s="968"/>
      <c r="U1304" s="968"/>
      <c r="V1304" s="968"/>
      <c r="W1304" s="968"/>
      <c r="X1304" s="968"/>
      <c r="Y1304" s="968"/>
      <c r="Z1304" s="968"/>
      <c r="AA1304" s="968"/>
      <c r="AB1304" s="968"/>
      <c r="AC1304" s="968"/>
      <c r="AD1304" s="965"/>
    </row>
    <row r="1305" spans="18:30" x14ac:dyDescent="0.25">
      <c r="R1305" s="968"/>
      <c r="S1305" s="968"/>
      <c r="T1305" s="968"/>
      <c r="U1305" s="968"/>
      <c r="V1305" s="968"/>
      <c r="W1305" s="968"/>
      <c r="X1305" s="968"/>
      <c r="Y1305" s="968"/>
      <c r="Z1305" s="968"/>
      <c r="AA1305" s="968"/>
      <c r="AB1305" s="968"/>
      <c r="AC1305" s="968"/>
      <c r="AD1305" s="965"/>
    </row>
    <row r="1306" spans="18:30" x14ac:dyDescent="0.25">
      <c r="R1306" s="968"/>
      <c r="S1306" s="968"/>
      <c r="T1306" s="968"/>
      <c r="U1306" s="968"/>
      <c r="V1306" s="968"/>
      <c r="W1306" s="968"/>
      <c r="X1306" s="968"/>
      <c r="Y1306" s="968"/>
      <c r="Z1306" s="968"/>
      <c r="AA1306" s="968"/>
      <c r="AB1306" s="968"/>
      <c r="AC1306" s="968"/>
      <c r="AD1306" s="965"/>
    </row>
    <row r="1307" spans="18:30" x14ac:dyDescent="0.25">
      <c r="R1307" s="968"/>
      <c r="S1307" s="968"/>
      <c r="T1307" s="968"/>
      <c r="U1307" s="968"/>
      <c r="V1307" s="968"/>
      <c r="W1307" s="968"/>
      <c r="X1307" s="968"/>
      <c r="Y1307" s="968"/>
      <c r="Z1307" s="968"/>
      <c r="AA1307" s="968"/>
      <c r="AB1307" s="968"/>
      <c r="AC1307" s="968"/>
      <c r="AD1307" s="965"/>
    </row>
    <row r="1308" spans="18:30" x14ac:dyDescent="0.25">
      <c r="R1308" s="968"/>
      <c r="S1308" s="968"/>
      <c r="T1308" s="968"/>
      <c r="U1308" s="968"/>
      <c r="V1308" s="968"/>
      <c r="W1308" s="968"/>
      <c r="X1308" s="968"/>
      <c r="Y1308" s="968"/>
      <c r="Z1308" s="968"/>
      <c r="AA1308" s="968"/>
      <c r="AB1308" s="968"/>
      <c r="AC1308" s="968"/>
      <c r="AD1308" s="965"/>
    </row>
    <row r="1309" spans="18:30" x14ac:dyDescent="0.25">
      <c r="R1309" s="968"/>
      <c r="S1309" s="968"/>
      <c r="T1309" s="968"/>
      <c r="U1309" s="968"/>
      <c r="V1309" s="968"/>
      <c r="W1309" s="968"/>
      <c r="X1309" s="968"/>
      <c r="Y1309" s="968"/>
      <c r="Z1309" s="968"/>
      <c r="AA1309" s="968"/>
      <c r="AB1309" s="968"/>
      <c r="AC1309" s="968"/>
      <c r="AD1309" s="965"/>
    </row>
    <row r="1310" spans="18:30" x14ac:dyDescent="0.25">
      <c r="R1310" s="968"/>
      <c r="S1310" s="968"/>
      <c r="T1310" s="968"/>
      <c r="U1310" s="968"/>
      <c r="V1310" s="968"/>
      <c r="W1310" s="968"/>
      <c r="X1310" s="968"/>
      <c r="Y1310" s="968"/>
      <c r="Z1310" s="968"/>
      <c r="AA1310" s="968"/>
      <c r="AB1310" s="968"/>
      <c r="AC1310" s="968"/>
      <c r="AD1310" s="965"/>
    </row>
    <row r="1311" spans="18:30" x14ac:dyDescent="0.25">
      <c r="R1311" s="968"/>
      <c r="S1311" s="968"/>
      <c r="T1311" s="968"/>
      <c r="U1311" s="968"/>
      <c r="V1311" s="968"/>
      <c r="W1311" s="968"/>
      <c r="X1311" s="968"/>
      <c r="Y1311" s="968"/>
      <c r="Z1311" s="968"/>
      <c r="AA1311" s="968"/>
      <c r="AB1311" s="968"/>
      <c r="AC1311" s="968"/>
      <c r="AD1311" s="965"/>
    </row>
    <row r="1312" spans="18:30" x14ac:dyDescent="0.25">
      <c r="R1312" s="968"/>
      <c r="S1312" s="968"/>
      <c r="T1312" s="968"/>
      <c r="U1312" s="968"/>
      <c r="V1312" s="968"/>
      <c r="W1312" s="968"/>
      <c r="X1312" s="968"/>
      <c r="Y1312" s="968"/>
      <c r="Z1312" s="968"/>
      <c r="AA1312" s="968"/>
      <c r="AB1312" s="968"/>
      <c r="AC1312" s="968"/>
      <c r="AD1312" s="965"/>
    </row>
    <row r="1313" spans="18:30" x14ac:dyDescent="0.25">
      <c r="R1313" s="968"/>
      <c r="S1313" s="968"/>
      <c r="T1313" s="968"/>
      <c r="U1313" s="968"/>
      <c r="V1313" s="968"/>
      <c r="W1313" s="968"/>
      <c r="X1313" s="968"/>
      <c r="Y1313" s="968"/>
      <c r="Z1313" s="968"/>
      <c r="AA1313" s="968"/>
      <c r="AB1313" s="968"/>
      <c r="AC1313" s="968"/>
      <c r="AD1313" s="965"/>
    </row>
    <row r="1314" spans="18:30" x14ac:dyDescent="0.25">
      <c r="R1314" s="968"/>
      <c r="S1314" s="968"/>
      <c r="T1314" s="968"/>
      <c r="U1314" s="968"/>
      <c r="V1314" s="968"/>
      <c r="W1314" s="968"/>
      <c r="X1314" s="968"/>
      <c r="Y1314" s="968"/>
      <c r="Z1314" s="968"/>
      <c r="AA1314" s="968"/>
      <c r="AB1314" s="968"/>
      <c r="AC1314" s="968"/>
      <c r="AD1314" s="965"/>
    </row>
    <row r="1315" spans="18:30" x14ac:dyDescent="0.25">
      <c r="R1315" s="968"/>
      <c r="S1315" s="968"/>
      <c r="T1315" s="968"/>
      <c r="U1315" s="968"/>
      <c r="V1315" s="968"/>
      <c r="W1315" s="968"/>
      <c r="X1315" s="968"/>
      <c r="Y1315" s="968"/>
      <c r="Z1315" s="968"/>
      <c r="AA1315" s="968"/>
      <c r="AB1315" s="968"/>
      <c r="AC1315" s="968"/>
      <c r="AD1315" s="965"/>
    </row>
    <row r="1316" spans="18:30" x14ac:dyDescent="0.25">
      <c r="R1316" s="968"/>
      <c r="S1316" s="968"/>
      <c r="T1316" s="968"/>
      <c r="U1316" s="968"/>
      <c r="V1316" s="968"/>
      <c r="W1316" s="968"/>
      <c r="X1316" s="968"/>
      <c r="Y1316" s="968"/>
      <c r="Z1316" s="968"/>
      <c r="AA1316" s="968"/>
      <c r="AB1316" s="968"/>
      <c r="AC1316" s="968"/>
      <c r="AD1316" s="965"/>
    </row>
    <row r="1317" spans="18:30" x14ac:dyDescent="0.25">
      <c r="R1317" s="968"/>
      <c r="S1317" s="968"/>
      <c r="T1317" s="968"/>
      <c r="U1317" s="968"/>
      <c r="V1317" s="968"/>
      <c r="W1317" s="968"/>
      <c r="X1317" s="968"/>
      <c r="Y1317" s="968"/>
      <c r="Z1317" s="968"/>
      <c r="AA1317" s="968"/>
      <c r="AB1317" s="968"/>
      <c r="AC1317" s="968"/>
      <c r="AD1317" s="965"/>
    </row>
    <row r="1318" spans="18:30" x14ac:dyDescent="0.25">
      <c r="R1318" s="968"/>
      <c r="S1318" s="968"/>
      <c r="T1318" s="968"/>
      <c r="U1318" s="968"/>
      <c r="V1318" s="968"/>
      <c r="W1318" s="968"/>
      <c r="X1318" s="968"/>
      <c r="Y1318" s="968"/>
      <c r="Z1318" s="968"/>
      <c r="AA1318" s="968"/>
      <c r="AB1318" s="968"/>
      <c r="AC1318" s="968"/>
      <c r="AD1318" s="965"/>
    </row>
    <row r="1319" spans="18:30" x14ac:dyDescent="0.25">
      <c r="R1319" s="968"/>
      <c r="S1319" s="968"/>
      <c r="T1319" s="968"/>
      <c r="U1319" s="968"/>
      <c r="V1319" s="968"/>
      <c r="W1319" s="968"/>
      <c r="X1319" s="968"/>
      <c r="Y1319" s="968"/>
      <c r="Z1319" s="968"/>
      <c r="AA1319" s="968"/>
      <c r="AB1319" s="968"/>
      <c r="AC1319" s="968"/>
      <c r="AD1319" s="965"/>
    </row>
    <row r="1320" spans="18:30" x14ac:dyDescent="0.25">
      <c r="R1320" s="968"/>
      <c r="S1320" s="968"/>
      <c r="T1320" s="968"/>
      <c r="U1320" s="968"/>
      <c r="V1320" s="968"/>
      <c r="W1320" s="968"/>
      <c r="X1320" s="968"/>
      <c r="Y1320" s="968"/>
      <c r="Z1320" s="968"/>
      <c r="AA1320" s="968"/>
      <c r="AB1320" s="968"/>
      <c r="AC1320" s="968"/>
      <c r="AD1320" s="965"/>
    </row>
    <row r="1321" spans="18:30" x14ac:dyDescent="0.25">
      <c r="R1321" s="968"/>
      <c r="S1321" s="968"/>
      <c r="T1321" s="968"/>
      <c r="U1321" s="968"/>
      <c r="V1321" s="968"/>
      <c r="W1321" s="968"/>
      <c r="X1321" s="968"/>
      <c r="Y1321" s="968"/>
      <c r="Z1321" s="968"/>
      <c r="AA1321" s="968"/>
      <c r="AB1321" s="968"/>
      <c r="AC1321" s="968"/>
      <c r="AD1321" s="965"/>
    </row>
    <row r="1322" spans="18:30" x14ac:dyDescent="0.25">
      <c r="R1322" s="968"/>
      <c r="S1322" s="968"/>
      <c r="T1322" s="968"/>
      <c r="U1322" s="968"/>
      <c r="V1322" s="968"/>
      <c r="W1322" s="968"/>
      <c r="X1322" s="968"/>
      <c r="Y1322" s="968"/>
      <c r="Z1322" s="968"/>
      <c r="AA1322" s="968"/>
      <c r="AB1322" s="968"/>
      <c r="AC1322" s="968"/>
      <c r="AD1322" s="965"/>
    </row>
    <row r="1323" spans="18:30" x14ac:dyDescent="0.25">
      <c r="R1323" s="968"/>
      <c r="S1323" s="968"/>
      <c r="T1323" s="968"/>
      <c r="U1323" s="968"/>
      <c r="V1323" s="968"/>
      <c r="W1323" s="968"/>
      <c r="X1323" s="968"/>
      <c r="Y1323" s="968"/>
      <c r="Z1323" s="968"/>
      <c r="AA1323" s="968"/>
      <c r="AB1323" s="968"/>
      <c r="AC1323" s="968"/>
      <c r="AD1323" s="965"/>
    </row>
    <row r="1324" spans="18:30" x14ac:dyDescent="0.25">
      <c r="R1324" s="968"/>
      <c r="S1324" s="968"/>
      <c r="T1324" s="968"/>
      <c r="U1324" s="968"/>
      <c r="V1324" s="968"/>
      <c r="W1324" s="968"/>
      <c r="X1324" s="968"/>
      <c r="Y1324" s="968"/>
      <c r="Z1324" s="968"/>
      <c r="AA1324" s="968"/>
      <c r="AB1324" s="968"/>
      <c r="AC1324" s="968"/>
      <c r="AD1324" s="965"/>
    </row>
    <row r="1325" spans="18:30" x14ac:dyDescent="0.25">
      <c r="R1325" s="968"/>
      <c r="S1325" s="968"/>
      <c r="T1325" s="968"/>
      <c r="U1325" s="968"/>
      <c r="V1325" s="968"/>
      <c r="W1325" s="968"/>
      <c r="X1325" s="968"/>
      <c r="Y1325" s="968"/>
      <c r="Z1325" s="968"/>
      <c r="AA1325" s="968"/>
      <c r="AB1325" s="968"/>
      <c r="AC1325" s="968"/>
      <c r="AD1325" s="965"/>
    </row>
    <row r="1326" spans="18:30" x14ac:dyDescent="0.25">
      <c r="R1326" s="968"/>
      <c r="S1326" s="968"/>
      <c r="T1326" s="968"/>
      <c r="U1326" s="968"/>
      <c r="V1326" s="968"/>
      <c r="W1326" s="968"/>
      <c r="X1326" s="968"/>
      <c r="Y1326" s="968"/>
      <c r="Z1326" s="968"/>
      <c r="AA1326" s="968"/>
      <c r="AB1326" s="968"/>
      <c r="AC1326" s="968"/>
      <c r="AD1326" s="965"/>
    </row>
    <row r="1327" spans="18:30" x14ac:dyDescent="0.25">
      <c r="R1327" s="968"/>
      <c r="S1327" s="968"/>
      <c r="T1327" s="968"/>
      <c r="U1327" s="968"/>
      <c r="V1327" s="968"/>
      <c r="W1327" s="968"/>
      <c r="X1327" s="968"/>
      <c r="Y1327" s="968"/>
      <c r="Z1327" s="968"/>
      <c r="AA1327" s="968"/>
      <c r="AB1327" s="968"/>
      <c r="AC1327" s="968"/>
      <c r="AD1327" s="965"/>
    </row>
    <row r="1328" spans="18:30" x14ac:dyDescent="0.25">
      <c r="R1328" s="968"/>
      <c r="S1328" s="968"/>
      <c r="T1328" s="968"/>
      <c r="U1328" s="968"/>
      <c r="V1328" s="968"/>
      <c r="W1328" s="968"/>
      <c r="X1328" s="968"/>
      <c r="Y1328" s="968"/>
      <c r="Z1328" s="968"/>
      <c r="AA1328" s="968"/>
      <c r="AB1328" s="968"/>
      <c r="AC1328" s="968"/>
      <c r="AD1328" s="965"/>
    </row>
    <row r="1329" spans="18:30" x14ac:dyDescent="0.25">
      <c r="R1329" s="968"/>
      <c r="S1329" s="968"/>
      <c r="T1329" s="968"/>
      <c r="U1329" s="968"/>
      <c r="V1329" s="968"/>
      <c r="W1329" s="968"/>
      <c r="X1329" s="968"/>
      <c r="Y1329" s="968"/>
      <c r="Z1329" s="968"/>
      <c r="AA1329" s="968"/>
      <c r="AB1329" s="968"/>
      <c r="AC1329" s="968"/>
      <c r="AD1329" s="965"/>
    </row>
    <row r="1330" spans="18:30" x14ac:dyDescent="0.25">
      <c r="R1330" s="968"/>
      <c r="S1330" s="968"/>
      <c r="T1330" s="968"/>
      <c r="U1330" s="968"/>
      <c r="V1330" s="968"/>
      <c r="W1330" s="968"/>
      <c r="X1330" s="968"/>
      <c r="Y1330" s="968"/>
      <c r="Z1330" s="968"/>
      <c r="AA1330" s="968"/>
      <c r="AB1330" s="968"/>
      <c r="AC1330" s="968"/>
      <c r="AD1330" s="965"/>
    </row>
    <row r="1331" spans="18:30" x14ac:dyDescent="0.25">
      <c r="R1331" s="968"/>
      <c r="S1331" s="968"/>
      <c r="T1331" s="968"/>
      <c r="U1331" s="968"/>
      <c r="V1331" s="968"/>
      <c r="W1331" s="968"/>
      <c r="X1331" s="968"/>
      <c r="Y1331" s="968"/>
      <c r="Z1331" s="968"/>
      <c r="AA1331" s="968"/>
      <c r="AB1331" s="968"/>
      <c r="AC1331" s="968"/>
      <c r="AD1331" s="965"/>
    </row>
    <row r="1332" spans="18:30" x14ac:dyDescent="0.25">
      <c r="R1332" s="968"/>
      <c r="S1332" s="968"/>
      <c r="T1332" s="968"/>
      <c r="U1332" s="968"/>
      <c r="V1332" s="968"/>
      <c r="W1332" s="968"/>
      <c r="X1332" s="968"/>
      <c r="Y1332" s="968"/>
      <c r="Z1332" s="968"/>
      <c r="AA1332" s="968"/>
      <c r="AB1332" s="968"/>
      <c r="AC1332" s="968"/>
      <c r="AD1332" s="965"/>
    </row>
    <row r="1333" spans="18:30" x14ac:dyDescent="0.25">
      <c r="R1333" s="968"/>
      <c r="S1333" s="968"/>
      <c r="T1333" s="968"/>
      <c r="U1333" s="968"/>
      <c r="V1333" s="968"/>
      <c r="W1333" s="968"/>
      <c r="X1333" s="968"/>
      <c r="Y1333" s="968"/>
      <c r="Z1333" s="968"/>
      <c r="AA1333" s="968"/>
      <c r="AB1333" s="968"/>
      <c r="AC1333" s="968"/>
      <c r="AD1333" s="965"/>
    </row>
    <row r="1334" spans="18:30" x14ac:dyDescent="0.25">
      <c r="R1334" s="968"/>
      <c r="S1334" s="968"/>
      <c r="T1334" s="968"/>
      <c r="U1334" s="968"/>
      <c r="V1334" s="968"/>
      <c r="W1334" s="968"/>
      <c r="X1334" s="968"/>
      <c r="Y1334" s="968"/>
      <c r="Z1334" s="968"/>
      <c r="AA1334" s="968"/>
      <c r="AB1334" s="968"/>
      <c r="AC1334" s="968"/>
      <c r="AD1334" s="965"/>
    </row>
    <row r="1335" spans="18:30" x14ac:dyDescent="0.25">
      <c r="R1335" s="968"/>
      <c r="S1335" s="968"/>
      <c r="T1335" s="968"/>
      <c r="U1335" s="968"/>
      <c r="V1335" s="968"/>
      <c r="W1335" s="968"/>
      <c r="X1335" s="968"/>
      <c r="Y1335" s="968"/>
      <c r="Z1335" s="968"/>
      <c r="AA1335" s="968"/>
      <c r="AB1335" s="968"/>
      <c r="AC1335" s="968"/>
      <c r="AD1335" s="965"/>
    </row>
    <row r="1336" spans="18:30" x14ac:dyDescent="0.25">
      <c r="R1336" s="968"/>
      <c r="S1336" s="968"/>
      <c r="T1336" s="968"/>
      <c r="U1336" s="968"/>
      <c r="V1336" s="968"/>
      <c r="W1336" s="968"/>
      <c r="X1336" s="968"/>
      <c r="Y1336" s="968"/>
      <c r="Z1336" s="968"/>
      <c r="AA1336" s="968"/>
      <c r="AB1336" s="968"/>
      <c r="AC1336" s="968"/>
      <c r="AD1336" s="965"/>
    </row>
    <row r="1337" spans="18:30" x14ac:dyDescent="0.25">
      <c r="R1337" s="968"/>
      <c r="S1337" s="968"/>
      <c r="T1337" s="968"/>
      <c r="U1337" s="968"/>
      <c r="V1337" s="968"/>
      <c r="W1337" s="968"/>
      <c r="X1337" s="968"/>
      <c r="Y1337" s="968"/>
      <c r="Z1337" s="968"/>
      <c r="AA1337" s="968"/>
      <c r="AB1337" s="968"/>
      <c r="AC1337" s="968"/>
      <c r="AD1337" s="965"/>
    </row>
    <row r="1338" spans="18:30" x14ac:dyDescent="0.25">
      <c r="R1338" s="968"/>
      <c r="S1338" s="968"/>
      <c r="T1338" s="968"/>
      <c r="U1338" s="968"/>
      <c r="V1338" s="968"/>
      <c r="W1338" s="968"/>
      <c r="X1338" s="968"/>
      <c r="Y1338" s="968"/>
      <c r="Z1338" s="968"/>
      <c r="AA1338" s="968"/>
      <c r="AB1338" s="968"/>
      <c r="AC1338" s="968"/>
      <c r="AD1338" s="965"/>
    </row>
    <row r="1339" spans="18:30" x14ac:dyDescent="0.25">
      <c r="R1339" s="968"/>
      <c r="S1339" s="968"/>
      <c r="T1339" s="968"/>
      <c r="U1339" s="968"/>
      <c r="V1339" s="968"/>
      <c r="W1339" s="968"/>
      <c r="X1339" s="968"/>
      <c r="Y1339" s="968"/>
      <c r="Z1339" s="968"/>
      <c r="AA1339" s="968"/>
      <c r="AB1339" s="968"/>
      <c r="AC1339" s="968"/>
      <c r="AD1339" s="965"/>
    </row>
    <row r="1340" spans="18:30" x14ac:dyDescent="0.25">
      <c r="R1340" s="968"/>
      <c r="S1340" s="968"/>
      <c r="T1340" s="968"/>
      <c r="U1340" s="968"/>
      <c r="V1340" s="968"/>
      <c r="W1340" s="968"/>
      <c r="X1340" s="968"/>
      <c r="Y1340" s="968"/>
      <c r="Z1340" s="968"/>
      <c r="AA1340" s="968"/>
      <c r="AB1340" s="968"/>
      <c r="AC1340" s="968"/>
      <c r="AD1340" s="965"/>
    </row>
    <row r="1341" spans="18:30" x14ac:dyDescent="0.25">
      <c r="R1341" s="968"/>
      <c r="S1341" s="968"/>
      <c r="T1341" s="968"/>
      <c r="U1341" s="968"/>
      <c r="V1341" s="968"/>
      <c r="W1341" s="968"/>
      <c r="X1341" s="968"/>
      <c r="Y1341" s="968"/>
      <c r="Z1341" s="968"/>
      <c r="AA1341" s="968"/>
      <c r="AB1341" s="968"/>
      <c r="AC1341" s="968"/>
      <c r="AD1341" s="965"/>
    </row>
    <row r="1342" spans="18:30" x14ac:dyDescent="0.25">
      <c r="R1342" s="968"/>
      <c r="S1342" s="968"/>
      <c r="T1342" s="968"/>
      <c r="U1342" s="968"/>
      <c r="V1342" s="968"/>
      <c r="W1342" s="968"/>
      <c r="X1342" s="968"/>
      <c r="Y1342" s="968"/>
      <c r="Z1342" s="968"/>
      <c r="AA1342" s="968"/>
      <c r="AB1342" s="968"/>
      <c r="AC1342" s="968"/>
      <c r="AD1342" s="965"/>
    </row>
    <row r="1343" spans="18:30" x14ac:dyDescent="0.25">
      <c r="R1343" s="968"/>
      <c r="S1343" s="968"/>
      <c r="T1343" s="968"/>
      <c r="U1343" s="968"/>
      <c r="V1343" s="968"/>
      <c r="W1343" s="968"/>
      <c r="X1343" s="968"/>
      <c r="Y1343" s="968"/>
      <c r="Z1343" s="968"/>
      <c r="AA1343" s="968"/>
      <c r="AB1343" s="968"/>
      <c r="AC1343" s="968"/>
      <c r="AD1343" s="965"/>
    </row>
    <row r="1344" spans="18:30" x14ac:dyDescent="0.25">
      <c r="R1344" s="968"/>
      <c r="S1344" s="968"/>
      <c r="T1344" s="968"/>
      <c r="U1344" s="968"/>
      <c r="V1344" s="968"/>
      <c r="W1344" s="968"/>
      <c r="X1344" s="968"/>
      <c r="Y1344" s="968"/>
      <c r="Z1344" s="968"/>
      <c r="AA1344" s="968"/>
      <c r="AB1344" s="968"/>
      <c r="AC1344" s="968"/>
      <c r="AD1344" s="965"/>
    </row>
    <row r="1345" spans="18:30" x14ac:dyDescent="0.25">
      <c r="R1345" s="968"/>
      <c r="S1345" s="968"/>
      <c r="T1345" s="968"/>
      <c r="U1345" s="968"/>
      <c r="V1345" s="968"/>
      <c r="W1345" s="968"/>
      <c r="X1345" s="968"/>
      <c r="Y1345" s="968"/>
      <c r="Z1345" s="968"/>
      <c r="AA1345" s="968"/>
      <c r="AB1345" s="968"/>
      <c r="AC1345" s="968"/>
      <c r="AD1345" s="965"/>
    </row>
    <row r="1346" spans="18:30" x14ac:dyDescent="0.25">
      <c r="R1346" s="968"/>
      <c r="S1346" s="968"/>
      <c r="T1346" s="968"/>
      <c r="U1346" s="968"/>
      <c r="V1346" s="968"/>
      <c r="W1346" s="968"/>
      <c r="X1346" s="968"/>
      <c r="Y1346" s="968"/>
      <c r="Z1346" s="968"/>
      <c r="AA1346" s="968"/>
      <c r="AB1346" s="968"/>
      <c r="AC1346" s="968"/>
      <c r="AD1346" s="965"/>
    </row>
    <row r="1347" spans="18:30" x14ac:dyDescent="0.25">
      <c r="R1347" s="968"/>
      <c r="S1347" s="968"/>
      <c r="T1347" s="968"/>
      <c r="U1347" s="968"/>
      <c r="V1347" s="968"/>
      <c r="W1347" s="968"/>
      <c r="X1347" s="968"/>
      <c r="Y1347" s="968"/>
      <c r="Z1347" s="968"/>
      <c r="AA1347" s="968"/>
      <c r="AB1347" s="968"/>
      <c r="AC1347" s="968"/>
      <c r="AD1347" s="965"/>
    </row>
    <row r="1348" spans="18:30" x14ac:dyDescent="0.25">
      <c r="R1348" s="968"/>
      <c r="S1348" s="968"/>
      <c r="T1348" s="968"/>
      <c r="U1348" s="968"/>
      <c r="V1348" s="968"/>
      <c r="W1348" s="968"/>
      <c r="X1348" s="968"/>
      <c r="Y1348" s="968"/>
      <c r="Z1348" s="968"/>
      <c r="AA1348" s="968"/>
      <c r="AB1348" s="968"/>
      <c r="AC1348" s="968"/>
      <c r="AD1348" s="965"/>
    </row>
    <row r="1349" spans="18:30" x14ac:dyDescent="0.25">
      <c r="R1349" s="968"/>
      <c r="S1349" s="968"/>
      <c r="T1349" s="968"/>
      <c r="U1349" s="968"/>
      <c r="V1349" s="968"/>
      <c r="W1349" s="968"/>
      <c r="X1349" s="968"/>
      <c r="Y1349" s="968"/>
      <c r="Z1349" s="968"/>
      <c r="AA1349" s="968"/>
      <c r="AB1349" s="968"/>
      <c r="AC1349" s="968"/>
      <c r="AD1349" s="965"/>
    </row>
    <row r="1350" spans="18:30" x14ac:dyDescent="0.25">
      <c r="R1350" s="968"/>
      <c r="S1350" s="968"/>
      <c r="T1350" s="968"/>
      <c r="U1350" s="968"/>
      <c r="V1350" s="968"/>
      <c r="W1350" s="968"/>
      <c r="X1350" s="968"/>
      <c r="Y1350" s="968"/>
      <c r="Z1350" s="968"/>
      <c r="AA1350" s="968"/>
      <c r="AB1350" s="968"/>
      <c r="AC1350" s="968"/>
      <c r="AD1350" s="965"/>
    </row>
    <row r="1351" spans="18:30" x14ac:dyDescent="0.25">
      <c r="R1351" s="968"/>
      <c r="S1351" s="968"/>
      <c r="T1351" s="968"/>
      <c r="U1351" s="968"/>
      <c r="V1351" s="968"/>
      <c r="W1351" s="968"/>
      <c r="X1351" s="968"/>
      <c r="Y1351" s="968"/>
      <c r="Z1351" s="968"/>
      <c r="AA1351" s="968"/>
      <c r="AB1351" s="968"/>
      <c r="AC1351" s="968"/>
      <c r="AD1351" s="965"/>
    </row>
    <row r="1352" spans="18:30" x14ac:dyDescent="0.25">
      <c r="R1352" s="968"/>
      <c r="S1352" s="968"/>
      <c r="T1352" s="968"/>
      <c r="U1352" s="968"/>
      <c r="V1352" s="968"/>
      <c r="W1352" s="968"/>
      <c r="X1352" s="968"/>
      <c r="Y1352" s="968"/>
      <c r="Z1352" s="968"/>
      <c r="AA1352" s="968"/>
      <c r="AB1352" s="968"/>
      <c r="AC1352" s="968"/>
      <c r="AD1352" s="965"/>
    </row>
    <row r="1353" spans="18:30" x14ac:dyDescent="0.25">
      <c r="R1353" s="968"/>
      <c r="S1353" s="968"/>
      <c r="T1353" s="968"/>
      <c r="U1353" s="968"/>
      <c r="V1353" s="968"/>
      <c r="W1353" s="968"/>
      <c r="X1353" s="968"/>
      <c r="Y1353" s="968"/>
      <c r="Z1353" s="968"/>
      <c r="AA1353" s="968"/>
      <c r="AB1353" s="968"/>
      <c r="AC1353" s="968"/>
      <c r="AD1353" s="965"/>
    </row>
    <row r="1354" spans="18:30" x14ac:dyDescent="0.25">
      <c r="R1354" s="968"/>
      <c r="S1354" s="968"/>
      <c r="T1354" s="968"/>
      <c r="U1354" s="968"/>
      <c r="V1354" s="968"/>
      <c r="W1354" s="968"/>
      <c r="X1354" s="968"/>
      <c r="Y1354" s="968"/>
      <c r="Z1354" s="968"/>
      <c r="AA1354" s="968"/>
      <c r="AB1354" s="968"/>
      <c r="AC1354" s="968"/>
      <c r="AD1354" s="965"/>
    </row>
    <row r="1355" spans="18:30" x14ac:dyDescent="0.25">
      <c r="R1355" s="968"/>
      <c r="S1355" s="968"/>
      <c r="T1355" s="968"/>
      <c r="U1355" s="968"/>
      <c r="V1355" s="968"/>
      <c r="W1355" s="968"/>
      <c r="X1355" s="968"/>
      <c r="Y1355" s="968"/>
      <c r="Z1355" s="968"/>
      <c r="AA1355" s="968"/>
      <c r="AB1355" s="968"/>
      <c r="AC1355" s="968"/>
      <c r="AD1355" s="965"/>
    </row>
    <row r="1356" spans="18:30" x14ac:dyDescent="0.25">
      <c r="R1356" s="968"/>
      <c r="S1356" s="968"/>
      <c r="T1356" s="968"/>
      <c r="U1356" s="968"/>
      <c r="V1356" s="968"/>
      <c r="W1356" s="968"/>
      <c r="X1356" s="968"/>
      <c r="Y1356" s="968"/>
      <c r="Z1356" s="968"/>
      <c r="AA1356" s="968"/>
      <c r="AB1356" s="968"/>
      <c r="AC1356" s="968"/>
      <c r="AD1356" s="965"/>
    </row>
    <row r="1357" spans="18:30" x14ac:dyDescent="0.25">
      <c r="R1357" s="968"/>
      <c r="S1357" s="968"/>
      <c r="T1357" s="968"/>
      <c r="U1357" s="968"/>
      <c r="V1357" s="968"/>
      <c r="W1357" s="968"/>
      <c r="X1357" s="968"/>
      <c r="Y1357" s="968"/>
      <c r="Z1357" s="968"/>
      <c r="AA1357" s="968"/>
      <c r="AB1357" s="968"/>
      <c r="AC1357" s="968"/>
      <c r="AD1357" s="965"/>
    </row>
    <row r="1358" spans="18:30" x14ac:dyDescent="0.25">
      <c r="R1358" s="968"/>
      <c r="S1358" s="968"/>
      <c r="T1358" s="968"/>
      <c r="U1358" s="968"/>
      <c r="V1358" s="968"/>
      <c r="W1358" s="968"/>
      <c r="X1358" s="968"/>
      <c r="Y1358" s="968"/>
      <c r="Z1358" s="968"/>
      <c r="AA1358" s="968"/>
      <c r="AB1358" s="968"/>
      <c r="AC1358" s="968"/>
      <c r="AD1358" s="965"/>
    </row>
    <row r="1359" spans="18:30" x14ac:dyDescent="0.25">
      <c r="R1359" s="968"/>
      <c r="S1359" s="968"/>
      <c r="T1359" s="968"/>
      <c r="U1359" s="968"/>
      <c r="V1359" s="968"/>
      <c r="W1359" s="968"/>
      <c r="X1359" s="968"/>
      <c r="Y1359" s="968"/>
      <c r="Z1359" s="968"/>
      <c r="AA1359" s="968"/>
      <c r="AB1359" s="968"/>
      <c r="AC1359" s="968"/>
      <c r="AD1359" s="965"/>
    </row>
    <row r="1360" spans="18:30" x14ac:dyDescent="0.25">
      <c r="R1360" s="968"/>
      <c r="S1360" s="968"/>
      <c r="T1360" s="968"/>
      <c r="U1360" s="968"/>
      <c r="V1360" s="968"/>
      <c r="W1360" s="968"/>
      <c r="X1360" s="968"/>
      <c r="Y1360" s="968"/>
      <c r="Z1360" s="968"/>
      <c r="AA1360" s="968"/>
      <c r="AB1360" s="968"/>
      <c r="AC1360" s="968"/>
      <c r="AD1360" s="965"/>
    </row>
    <row r="1361" spans="18:30" x14ac:dyDescent="0.25">
      <c r="R1361" s="968"/>
      <c r="S1361" s="968"/>
      <c r="T1361" s="968"/>
      <c r="U1361" s="968"/>
      <c r="V1361" s="968"/>
      <c r="W1361" s="968"/>
      <c r="X1361" s="968"/>
      <c r="Y1361" s="968"/>
      <c r="Z1361" s="968"/>
      <c r="AA1361" s="968"/>
      <c r="AB1361" s="968"/>
      <c r="AC1361" s="968"/>
      <c r="AD1361" s="965"/>
    </row>
    <row r="1362" spans="18:30" x14ac:dyDescent="0.25">
      <c r="R1362" s="968"/>
      <c r="S1362" s="968"/>
      <c r="T1362" s="968"/>
      <c r="U1362" s="968"/>
      <c r="V1362" s="968"/>
      <c r="W1362" s="968"/>
      <c r="X1362" s="968"/>
      <c r="Y1362" s="968"/>
      <c r="Z1362" s="968"/>
      <c r="AA1362" s="968"/>
      <c r="AB1362" s="968"/>
      <c r="AC1362" s="968"/>
      <c r="AD1362" s="965"/>
    </row>
    <row r="1363" spans="18:30" x14ac:dyDescent="0.25">
      <c r="R1363" s="968"/>
      <c r="S1363" s="968"/>
      <c r="T1363" s="968"/>
      <c r="U1363" s="968"/>
      <c r="V1363" s="968"/>
      <c r="W1363" s="968"/>
      <c r="X1363" s="968"/>
      <c r="Y1363" s="968"/>
      <c r="Z1363" s="968"/>
      <c r="AA1363" s="968"/>
      <c r="AB1363" s="968"/>
      <c r="AC1363" s="968"/>
      <c r="AD1363" s="965"/>
    </row>
    <row r="1364" spans="18:30" x14ac:dyDescent="0.25">
      <c r="R1364" s="968"/>
      <c r="S1364" s="968"/>
      <c r="T1364" s="968"/>
      <c r="U1364" s="968"/>
      <c r="V1364" s="968"/>
      <c r="W1364" s="968"/>
      <c r="X1364" s="968"/>
      <c r="Y1364" s="968"/>
      <c r="Z1364" s="968"/>
      <c r="AA1364" s="968"/>
      <c r="AB1364" s="968"/>
      <c r="AC1364" s="968"/>
      <c r="AD1364" s="965"/>
    </row>
    <row r="1365" spans="18:30" x14ac:dyDescent="0.25">
      <c r="R1365" s="968"/>
      <c r="S1365" s="968"/>
      <c r="T1365" s="968"/>
      <c r="U1365" s="968"/>
      <c r="V1365" s="968"/>
      <c r="W1365" s="968"/>
      <c r="X1365" s="968"/>
      <c r="Y1365" s="968"/>
      <c r="Z1365" s="968"/>
      <c r="AA1365" s="968"/>
      <c r="AB1365" s="968"/>
      <c r="AC1365" s="968"/>
      <c r="AD1365" s="965"/>
    </row>
    <row r="1366" spans="18:30" x14ac:dyDescent="0.25">
      <c r="R1366" s="968"/>
      <c r="S1366" s="968"/>
      <c r="T1366" s="968"/>
      <c r="U1366" s="968"/>
      <c r="V1366" s="968"/>
      <c r="W1366" s="968"/>
      <c r="X1366" s="968"/>
      <c r="Y1366" s="968"/>
      <c r="Z1366" s="968"/>
      <c r="AA1366" s="968"/>
      <c r="AB1366" s="968"/>
      <c r="AC1366" s="968"/>
      <c r="AD1366" s="965"/>
    </row>
    <row r="1367" spans="18:30" x14ac:dyDescent="0.25">
      <c r="R1367" s="968"/>
      <c r="S1367" s="968"/>
      <c r="T1367" s="968"/>
      <c r="U1367" s="968"/>
      <c r="V1367" s="968"/>
      <c r="W1367" s="968"/>
      <c r="X1367" s="968"/>
      <c r="Y1367" s="968"/>
      <c r="Z1367" s="968"/>
      <c r="AA1367" s="968"/>
      <c r="AB1367" s="968"/>
      <c r="AC1367" s="968"/>
      <c r="AD1367" s="965"/>
    </row>
    <row r="1368" spans="18:30" x14ac:dyDescent="0.25">
      <c r="R1368" s="968"/>
      <c r="S1368" s="968"/>
      <c r="T1368" s="968"/>
      <c r="U1368" s="968"/>
      <c r="V1368" s="968"/>
      <c r="W1368" s="968"/>
      <c r="X1368" s="968"/>
      <c r="Y1368" s="968"/>
      <c r="Z1368" s="968"/>
      <c r="AA1368" s="968"/>
      <c r="AB1368" s="968"/>
      <c r="AC1368" s="968"/>
      <c r="AD1368" s="965"/>
    </row>
    <row r="1369" spans="18:30" x14ac:dyDescent="0.25">
      <c r="R1369" s="968"/>
      <c r="S1369" s="968"/>
      <c r="T1369" s="968"/>
      <c r="U1369" s="968"/>
      <c r="V1369" s="968"/>
      <c r="W1369" s="968"/>
      <c r="X1369" s="968"/>
      <c r="Y1369" s="968"/>
      <c r="Z1369" s="968"/>
      <c r="AA1369" s="968"/>
      <c r="AB1369" s="968"/>
      <c r="AC1369" s="968"/>
      <c r="AD1369" s="965"/>
    </row>
    <row r="1370" spans="18:30" x14ac:dyDescent="0.25">
      <c r="R1370" s="968"/>
      <c r="S1370" s="968"/>
      <c r="T1370" s="968"/>
      <c r="U1370" s="968"/>
      <c r="V1370" s="968"/>
      <c r="W1370" s="968"/>
      <c r="X1370" s="968"/>
      <c r="Y1370" s="968"/>
      <c r="Z1370" s="968"/>
      <c r="AA1370" s="968"/>
      <c r="AB1370" s="968"/>
      <c r="AC1370" s="968"/>
      <c r="AD1370" s="965"/>
    </row>
    <row r="1371" spans="18:30" x14ac:dyDescent="0.25">
      <c r="R1371" s="968"/>
      <c r="S1371" s="968"/>
      <c r="T1371" s="968"/>
      <c r="U1371" s="968"/>
      <c r="V1371" s="968"/>
      <c r="W1371" s="968"/>
      <c r="X1371" s="968"/>
      <c r="Y1371" s="968"/>
      <c r="Z1371" s="968"/>
      <c r="AA1371" s="968"/>
      <c r="AB1371" s="968"/>
      <c r="AC1371" s="968"/>
      <c r="AD1371" s="965"/>
    </row>
    <row r="1372" spans="18:30" x14ac:dyDescent="0.25">
      <c r="R1372" s="968"/>
      <c r="S1372" s="968"/>
      <c r="T1372" s="968"/>
      <c r="U1372" s="968"/>
      <c r="V1372" s="968"/>
      <c r="W1372" s="968"/>
      <c r="X1372" s="968"/>
      <c r="Y1372" s="968"/>
      <c r="Z1372" s="968"/>
      <c r="AA1372" s="968"/>
      <c r="AB1372" s="968"/>
      <c r="AC1372" s="968"/>
      <c r="AD1372" s="965"/>
    </row>
    <row r="1373" spans="18:30" x14ac:dyDescent="0.25">
      <c r="R1373" s="968"/>
      <c r="S1373" s="968"/>
      <c r="T1373" s="968"/>
      <c r="U1373" s="968"/>
      <c r="V1373" s="968"/>
      <c r="W1373" s="968"/>
      <c r="X1373" s="968"/>
      <c r="Y1373" s="968"/>
      <c r="Z1373" s="968"/>
      <c r="AA1373" s="968"/>
      <c r="AB1373" s="968"/>
      <c r="AC1373" s="968"/>
      <c r="AD1373" s="965"/>
    </row>
    <row r="1374" spans="18:30" x14ac:dyDescent="0.25">
      <c r="R1374" s="968"/>
      <c r="S1374" s="968"/>
      <c r="T1374" s="968"/>
      <c r="U1374" s="968"/>
      <c r="V1374" s="968"/>
      <c r="W1374" s="968"/>
      <c r="X1374" s="968"/>
      <c r="Y1374" s="968"/>
      <c r="Z1374" s="968"/>
      <c r="AA1374" s="968"/>
      <c r="AB1374" s="968"/>
      <c r="AC1374" s="968"/>
      <c r="AD1374" s="965"/>
    </row>
    <row r="1375" spans="18:30" x14ac:dyDescent="0.25">
      <c r="R1375" s="968"/>
      <c r="S1375" s="968"/>
      <c r="T1375" s="968"/>
      <c r="U1375" s="968"/>
      <c r="V1375" s="968"/>
      <c r="W1375" s="968"/>
      <c r="X1375" s="968"/>
      <c r="Y1375" s="968"/>
      <c r="Z1375" s="968"/>
      <c r="AA1375" s="968"/>
      <c r="AB1375" s="968"/>
      <c r="AC1375" s="968"/>
      <c r="AD1375" s="965"/>
    </row>
    <row r="1376" spans="18:30" x14ac:dyDescent="0.25">
      <c r="R1376" s="968"/>
      <c r="S1376" s="968"/>
      <c r="T1376" s="968"/>
      <c r="U1376" s="968"/>
      <c r="V1376" s="968"/>
      <c r="W1376" s="968"/>
      <c r="X1376" s="968"/>
      <c r="Y1376" s="968"/>
      <c r="Z1376" s="968"/>
      <c r="AA1376" s="968"/>
      <c r="AB1376" s="968"/>
      <c r="AC1376" s="968"/>
      <c r="AD1376" s="965"/>
    </row>
    <row r="1377" spans="18:30" x14ac:dyDescent="0.25">
      <c r="R1377" s="968"/>
      <c r="S1377" s="968"/>
      <c r="T1377" s="968"/>
      <c r="U1377" s="968"/>
      <c r="V1377" s="968"/>
      <c r="W1377" s="968"/>
      <c r="X1377" s="968"/>
      <c r="Y1377" s="968"/>
      <c r="Z1377" s="968"/>
      <c r="AA1377" s="968"/>
      <c r="AB1377" s="968"/>
      <c r="AC1377" s="968"/>
      <c r="AD1377" s="965"/>
    </row>
    <row r="1378" spans="18:30" x14ac:dyDescent="0.25">
      <c r="R1378" s="968"/>
      <c r="S1378" s="968"/>
      <c r="T1378" s="968"/>
      <c r="U1378" s="968"/>
      <c r="V1378" s="968"/>
      <c r="W1378" s="968"/>
      <c r="X1378" s="968"/>
      <c r="Y1378" s="968"/>
      <c r="Z1378" s="968"/>
      <c r="AA1378" s="968"/>
      <c r="AB1378" s="968"/>
      <c r="AC1378" s="968"/>
      <c r="AD1378" s="965"/>
    </row>
    <row r="1379" spans="18:30" x14ac:dyDescent="0.25">
      <c r="R1379" s="968"/>
      <c r="S1379" s="968"/>
      <c r="T1379" s="968"/>
      <c r="U1379" s="968"/>
      <c r="V1379" s="968"/>
      <c r="W1379" s="968"/>
      <c r="X1379" s="968"/>
      <c r="Y1379" s="968"/>
      <c r="Z1379" s="968"/>
      <c r="AA1379" s="968"/>
      <c r="AB1379" s="968"/>
      <c r="AC1379" s="968"/>
      <c r="AD1379" s="965"/>
    </row>
    <row r="1380" spans="18:30" x14ac:dyDescent="0.25">
      <c r="R1380" s="968"/>
      <c r="S1380" s="968"/>
      <c r="T1380" s="968"/>
      <c r="U1380" s="968"/>
      <c r="V1380" s="968"/>
      <c r="W1380" s="968"/>
      <c r="X1380" s="968"/>
      <c r="Y1380" s="968"/>
      <c r="Z1380" s="968"/>
      <c r="AA1380" s="968"/>
      <c r="AB1380" s="968"/>
      <c r="AC1380" s="968"/>
      <c r="AD1380" s="965"/>
    </row>
    <row r="1381" spans="18:30" x14ac:dyDescent="0.25">
      <c r="R1381" s="968"/>
      <c r="S1381" s="968"/>
      <c r="T1381" s="968"/>
      <c r="U1381" s="968"/>
      <c r="V1381" s="968"/>
      <c r="W1381" s="968"/>
      <c r="X1381" s="968"/>
      <c r="Y1381" s="968"/>
      <c r="Z1381" s="968"/>
      <c r="AA1381" s="968"/>
      <c r="AB1381" s="968"/>
      <c r="AC1381" s="968"/>
      <c r="AD1381" s="965"/>
    </row>
    <row r="1382" spans="18:30" x14ac:dyDescent="0.25">
      <c r="R1382" s="968"/>
      <c r="S1382" s="968"/>
      <c r="T1382" s="968"/>
      <c r="U1382" s="968"/>
      <c r="V1382" s="968"/>
      <c r="W1382" s="968"/>
      <c r="X1382" s="968"/>
      <c r="Y1382" s="968"/>
      <c r="Z1382" s="968"/>
      <c r="AA1382" s="968"/>
      <c r="AB1382" s="968"/>
      <c r="AC1382" s="968"/>
      <c r="AD1382" s="965"/>
    </row>
    <row r="1383" spans="18:30" x14ac:dyDescent="0.25">
      <c r="R1383" s="968"/>
      <c r="S1383" s="968"/>
      <c r="T1383" s="968"/>
      <c r="U1383" s="968"/>
      <c r="V1383" s="968"/>
      <c r="W1383" s="968"/>
      <c r="X1383" s="968"/>
      <c r="Y1383" s="968"/>
      <c r="Z1383" s="968"/>
      <c r="AA1383" s="968"/>
      <c r="AB1383" s="968"/>
      <c r="AC1383" s="968"/>
      <c r="AD1383" s="965"/>
    </row>
    <row r="1384" spans="18:30" x14ac:dyDescent="0.25">
      <c r="R1384" s="968"/>
      <c r="S1384" s="968"/>
      <c r="T1384" s="968"/>
      <c r="U1384" s="968"/>
      <c r="V1384" s="968"/>
      <c r="W1384" s="968"/>
      <c r="X1384" s="968"/>
      <c r="Y1384" s="968"/>
      <c r="Z1384" s="968"/>
      <c r="AA1384" s="968"/>
      <c r="AB1384" s="968"/>
      <c r="AC1384" s="968"/>
      <c r="AD1384" s="965"/>
    </row>
    <row r="1385" spans="18:30" x14ac:dyDescent="0.25">
      <c r="R1385" s="968"/>
      <c r="S1385" s="968"/>
      <c r="T1385" s="968"/>
      <c r="U1385" s="968"/>
      <c r="V1385" s="968"/>
      <c r="W1385" s="968"/>
      <c r="X1385" s="968"/>
      <c r="Y1385" s="968"/>
      <c r="Z1385" s="968"/>
      <c r="AA1385" s="968"/>
      <c r="AB1385" s="968"/>
      <c r="AC1385" s="968"/>
      <c r="AD1385" s="965"/>
    </row>
    <row r="1386" spans="18:30" x14ac:dyDescent="0.25">
      <c r="R1386" s="968"/>
      <c r="S1386" s="968"/>
      <c r="T1386" s="968"/>
      <c r="U1386" s="968"/>
      <c r="V1386" s="968"/>
      <c r="W1386" s="968"/>
      <c r="X1386" s="968"/>
      <c r="Y1386" s="968"/>
      <c r="Z1386" s="968"/>
      <c r="AA1386" s="968"/>
      <c r="AB1386" s="968"/>
      <c r="AC1386" s="968"/>
      <c r="AD1386" s="965"/>
    </row>
    <row r="1387" spans="18:30" x14ac:dyDescent="0.25">
      <c r="R1387" s="968"/>
      <c r="S1387" s="968"/>
      <c r="T1387" s="968"/>
      <c r="U1387" s="968"/>
      <c r="V1387" s="968"/>
      <c r="W1387" s="968"/>
      <c r="X1387" s="968"/>
      <c r="Y1387" s="968"/>
      <c r="Z1387" s="968"/>
      <c r="AA1387" s="968"/>
      <c r="AB1387" s="968"/>
      <c r="AC1387" s="968"/>
      <c r="AD1387" s="965"/>
    </row>
    <row r="1388" spans="18:30" x14ac:dyDescent="0.25">
      <c r="R1388" s="968"/>
      <c r="S1388" s="968"/>
      <c r="T1388" s="968"/>
      <c r="U1388" s="968"/>
      <c r="V1388" s="968"/>
      <c r="W1388" s="968"/>
      <c r="X1388" s="968"/>
      <c r="Y1388" s="968"/>
      <c r="Z1388" s="968"/>
      <c r="AA1388" s="968"/>
      <c r="AB1388" s="968"/>
      <c r="AC1388" s="968"/>
      <c r="AD1388" s="965"/>
    </row>
    <row r="1389" spans="18:30" x14ac:dyDescent="0.25">
      <c r="R1389" s="968"/>
      <c r="S1389" s="968"/>
      <c r="T1389" s="968"/>
      <c r="U1389" s="968"/>
      <c r="V1389" s="968"/>
      <c r="W1389" s="968"/>
      <c r="X1389" s="968"/>
      <c r="Y1389" s="968"/>
      <c r="Z1389" s="968"/>
      <c r="AA1389" s="968"/>
      <c r="AB1389" s="968"/>
      <c r="AC1389" s="968"/>
      <c r="AD1389" s="965"/>
    </row>
    <row r="1390" spans="18:30" x14ac:dyDescent="0.25">
      <c r="R1390" s="968"/>
      <c r="S1390" s="968"/>
      <c r="T1390" s="968"/>
      <c r="U1390" s="968"/>
      <c r="V1390" s="968"/>
      <c r="W1390" s="968"/>
      <c r="X1390" s="968"/>
      <c r="Y1390" s="968"/>
      <c r="Z1390" s="968"/>
      <c r="AA1390" s="968"/>
      <c r="AB1390" s="968"/>
      <c r="AC1390" s="968"/>
      <c r="AD1390" s="965"/>
    </row>
    <row r="1391" spans="18:30" x14ac:dyDescent="0.25">
      <c r="R1391" s="968"/>
      <c r="S1391" s="968"/>
      <c r="T1391" s="968"/>
      <c r="U1391" s="968"/>
      <c r="V1391" s="968"/>
      <c r="W1391" s="968"/>
      <c r="X1391" s="968"/>
      <c r="Y1391" s="968"/>
      <c r="Z1391" s="968"/>
      <c r="AA1391" s="968"/>
      <c r="AB1391" s="968"/>
      <c r="AC1391" s="968"/>
      <c r="AD1391" s="965"/>
    </row>
    <row r="1392" spans="18:30" x14ac:dyDescent="0.25">
      <c r="R1392" s="968"/>
      <c r="S1392" s="968"/>
      <c r="T1392" s="968"/>
      <c r="U1392" s="968"/>
      <c r="V1392" s="968"/>
      <c r="W1392" s="968"/>
      <c r="X1392" s="968"/>
      <c r="Y1392" s="968"/>
      <c r="Z1392" s="968"/>
      <c r="AA1392" s="968"/>
      <c r="AB1392" s="968"/>
      <c r="AC1392" s="968"/>
      <c r="AD1392" s="965"/>
    </row>
    <row r="1393" spans="18:30" x14ac:dyDescent="0.25">
      <c r="R1393" s="968"/>
      <c r="S1393" s="968"/>
      <c r="T1393" s="968"/>
      <c r="U1393" s="968"/>
      <c r="V1393" s="968"/>
      <c r="W1393" s="968"/>
      <c r="X1393" s="968"/>
      <c r="Y1393" s="968"/>
      <c r="Z1393" s="968"/>
      <c r="AA1393" s="968"/>
      <c r="AB1393" s="968"/>
      <c r="AC1393" s="968"/>
      <c r="AD1393" s="965"/>
    </row>
    <row r="1394" spans="18:30" x14ac:dyDescent="0.25">
      <c r="R1394" s="968"/>
      <c r="S1394" s="968"/>
      <c r="T1394" s="968"/>
      <c r="U1394" s="968"/>
      <c r="V1394" s="968"/>
      <c r="W1394" s="968"/>
      <c r="X1394" s="968"/>
      <c r="Y1394" s="968"/>
      <c r="Z1394" s="968"/>
      <c r="AA1394" s="968"/>
      <c r="AB1394" s="968"/>
      <c r="AC1394" s="968"/>
      <c r="AD1394" s="965"/>
    </row>
    <row r="1395" spans="18:30" x14ac:dyDescent="0.25">
      <c r="R1395" s="968"/>
      <c r="S1395" s="968"/>
      <c r="T1395" s="968"/>
      <c r="U1395" s="968"/>
      <c r="V1395" s="968"/>
      <c r="W1395" s="968"/>
      <c r="X1395" s="968"/>
      <c r="Y1395" s="968"/>
      <c r="Z1395" s="968"/>
      <c r="AA1395" s="968"/>
      <c r="AB1395" s="968"/>
      <c r="AC1395" s="968"/>
      <c r="AD1395" s="965"/>
    </row>
    <row r="1396" spans="18:30" x14ac:dyDescent="0.25">
      <c r="R1396" s="968"/>
      <c r="S1396" s="968"/>
      <c r="T1396" s="968"/>
      <c r="U1396" s="968"/>
      <c r="V1396" s="968"/>
      <c r="W1396" s="968"/>
      <c r="X1396" s="968"/>
      <c r="Y1396" s="968"/>
      <c r="Z1396" s="968"/>
      <c r="AA1396" s="968"/>
      <c r="AB1396" s="968"/>
      <c r="AC1396" s="968"/>
      <c r="AD1396" s="965"/>
    </row>
    <row r="1397" spans="18:30" x14ac:dyDescent="0.25">
      <c r="R1397" s="968"/>
      <c r="S1397" s="968"/>
      <c r="T1397" s="968"/>
      <c r="U1397" s="968"/>
      <c r="V1397" s="968"/>
      <c r="W1397" s="968"/>
      <c r="X1397" s="968"/>
      <c r="Y1397" s="968"/>
      <c r="Z1397" s="968"/>
      <c r="AA1397" s="968"/>
      <c r="AB1397" s="968"/>
      <c r="AC1397" s="968"/>
      <c r="AD1397" s="965"/>
    </row>
    <row r="1398" spans="18:30" x14ac:dyDescent="0.25">
      <c r="R1398" s="968"/>
      <c r="S1398" s="968"/>
      <c r="T1398" s="968"/>
      <c r="U1398" s="968"/>
      <c r="V1398" s="968"/>
      <c r="W1398" s="968"/>
      <c r="X1398" s="968"/>
      <c r="Y1398" s="968"/>
      <c r="Z1398" s="968"/>
      <c r="AA1398" s="968"/>
      <c r="AB1398" s="968"/>
      <c r="AC1398" s="968"/>
      <c r="AD1398" s="965"/>
    </row>
    <row r="1399" spans="18:30" x14ac:dyDescent="0.25">
      <c r="R1399" s="968"/>
      <c r="S1399" s="968"/>
      <c r="T1399" s="968"/>
      <c r="U1399" s="968"/>
      <c r="V1399" s="968"/>
      <c r="W1399" s="968"/>
      <c r="X1399" s="968"/>
      <c r="Y1399" s="968"/>
      <c r="Z1399" s="968"/>
      <c r="AA1399" s="968"/>
      <c r="AB1399" s="968"/>
      <c r="AC1399" s="968"/>
      <c r="AD1399" s="965"/>
    </row>
    <row r="1400" spans="18:30" x14ac:dyDescent="0.25">
      <c r="R1400" s="968"/>
      <c r="S1400" s="968"/>
      <c r="T1400" s="968"/>
      <c r="U1400" s="968"/>
      <c r="V1400" s="968"/>
      <c r="W1400" s="968"/>
      <c r="X1400" s="968"/>
      <c r="Y1400" s="968"/>
      <c r="Z1400" s="968"/>
      <c r="AA1400" s="968"/>
      <c r="AB1400" s="968"/>
      <c r="AC1400" s="968"/>
      <c r="AD1400" s="965"/>
    </row>
    <row r="1401" spans="18:30" x14ac:dyDescent="0.25">
      <c r="R1401" s="968"/>
      <c r="S1401" s="968"/>
      <c r="T1401" s="968"/>
      <c r="U1401" s="968"/>
      <c r="V1401" s="968"/>
      <c r="W1401" s="968"/>
      <c r="X1401" s="968"/>
      <c r="Y1401" s="968"/>
      <c r="Z1401" s="968"/>
      <c r="AA1401" s="968"/>
      <c r="AB1401" s="968"/>
      <c r="AC1401" s="968"/>
      <c r="AD1401" s="965"/>
    </row>
    <row r="1402" spans="18:30" x14ac:dyDescent="0.25">
      <c r="R1402" s="968"/>
      <c r="S1402" s="968"/>
      <c r="T1402" s="968"/>
      <c r="U1402" s="968"/>
      <c r="V1402" s="968"/>
      <c r="W1402" s="968"/>
      <c r="X1402" s="968"/>
      <c r="Y1402" s="968"/>
      <c r="Z1402" s="968"/>
      <c r="AA1402" s="968"/>
      <c r="AB1402" s="968"/>
      <c r="AC1402" s="968"/>
      <c r="AD1402" s="965"/>
    </row>
    <row r="1403" spans="18:30" x14ac:dyDescent="0.25">
      <c r="R1403" s="968"/>
      <c r="S1403" s="968"/>
      <c r="T1403" s="968"/>
      <c r="U1403" s="968"/>
      <c r="V1403" s="968"/>
      <c r="W1403" s="968"/>
      <c r="X1403" s="968"/>
      <c r="Y1403" s="968"/>
      <c r="Z1403" s="968"/>
      <c r="AA1403" s="968"/>
      <c r="AB1403" s="968"/>
      <c r="AC1403" s="968"/>
      <c r="AD1403" s="965"/>
    </row>
    <row r="1404" spans="18:30" x14ac:dyDescent="0.25">
      <c r="R1404" s="968"/>
      <c r="S1404" s="968"/>
      <c r="T1404" s="968"/>
      <c r="U1404" s="968"/>
      <c r="V1404" s="968"/>
      <c r="W1404" s="968"/>
      <c r="X1404" s="968"/>
      <c r="Y1404" s="968"/>
      <c r="Z1404" s="968"/>
      <c r="AA1404" s="968"/>
      <c r="AB1404" s="968"/>
      <c r="AC1404" s="968"/>
      <c r="AD1404" s="965"/>
    </row>
    <row r="1405" spans="18:30" x14ac:dyDescent="0.25">
      <c r="R1405" s="968"/>
      <c r="S1405" s="968"/>
      <c r="T1405" s="968"/>
      <c r="U1405" s="968"/>
      <c r="V1405" s="968"/>
      <c r="W1405" s="968"/>
      <c r="X1405" s="968"/>
      <c r="Y1405" s="968"/>
      <c r="Z1405" s="968"/>
      <c r="AA1405" s="968"/>
      <c r="AB1405" s="968"/>
      <c r="AC1405" s="968"/>
      <c r="AD1405" s="965"/>
    </row>
    <row r="1406" spans="18:30" x14ac:dyDescent="0.25">
      <c r="R1406" s="968"/>
      <c r="S1406" s="968"/>
      <c r="T1406" s="968"/>
      <c r="U1406" s="968"/>
      <c r="V1406" s="968"/>
      <c r="W1406" s="968"/>
      <c r="X1406" s="968"/>
      <c r="Y1406" s="968"/>
      <c r="Z1406" s="968"/>
      <c r="AA1406" s="968"/>
      <c r="AB1406" s="968"/>
      <c r="AC1406" s="968"/>
      <c r="AD1406" s="965"/>
    </row>
    <row r="1407" spans="18:30" x14ac:dyDescent="0.25">
      <c r="R1407" s="968"/>
      <c r="S1407" s="968"/>
      <c r="T1407" s="968"/>
      <c r="U1407" s="968"/>
      <c r="V1407" s="968"/>
      <c r="W1407" s="968"/>
      <c r="X1407" s="968"/>
      <c r="Y1407" s="968"/>
      <c r="Z1407" s="968"/>
      <c r="AA1407" s="968"/>
      <c r="AB1407" s="968"/>
      <c r="AC1407" s="968"/>
      <c r="AD1407" s="965"/>
    </row>
    <row r="1408" spans="18:30" x14ac:dyDescent="0.25">
      <c r="R1408" s="968"/>
      <c r="S1408" s="968"/>
      <c r="T1408" s="968"/>
      <c r="U1408" s="968"/>
      <c r="V1408" s="968"/>
      <c r="W1408" s="968"/>
      <c r="X1408" s="968"/>
      <c r="Y1408" s="968"/>
      <c r="Z1408" s="968"/>
      <c r="AA1408" s="968"/>
      <c r="AB1408" s="968"/>
      <c r="AC1408" s="968"/>
      <c r="AD1408" s="965"/>
    </row>
    <row r="1409" spans="18:30" x14ac:dyDescent="0.25">
      <c r="R1409" s="968"/>
      <c r="S1409" s="968"/>
      <c r="T1409" s="968"/>
      <c r="U1409" s="968"/>
      <c r="V1409" s="968"/>
      <c r="W1409" s="968"/>
      <c r="X1409" s="968"/>
      <c r="Y1409" s="968"/>
      <c r="Z1409" s="968"/>
      <c r="AA1409" s="968"/>
      <c r="AB1409" s="968"/>
      <c r="AC1409" s="968"/>
      <c r="AD1409" s="965"/>
    </row>
    <row r="1410" spans="18:30" x14ac:dyDescent="0.25">
      <c r="R1410" s="968"/>
      <c r="S1410" s="968"/>
      <c r="T1410" s="968"/>
      <c r="U1410" s="968"/>
      <c r="V1410" s="968"/>
      <c r="W1410" s="968"/>
      <c r="X1410" s="968"/>
      <c r="Y1410" s="968"/>
      <c r="Z1410" s="968"/>
      <c r="AA1410" s="968"/>
      <c r="AB1410" s="968"/>
      <c r="AC1410" s="968"/>
      <c r="AD1410" s="965"/>
    </row>
    <row r="1411" spans="18:30" x14ac:dyDescent="0.25">
      <c r="R1411" s="968"/>
      <c r="S1411" s="968"/>
      <c r="T1411" s="968"/>
      <c r="U1411" s="968"/>
      <c r="V1411" s="968"/>
      <c r="W1411" s="968"/>
      <c r="X1411" s="968"/>
      <c r="Y1411" s="968"/>
      <c r="Z1411" s="968"/>
      <c r="AA1411" s="968"/>
      <c r="AB1411" s="968"/>
      <c r="AC1411" s="968"/>
      <c r="AD1411" s="965"/>
    </row>
    <row r="1412" spans="18:30" x14ac:dyDescent="0.25">
      <c r="R1412" s="968"/>
      <c r="S1412" s="968"/>
      <c r="T1412" s="968"/>
      <c r="U1412" s="968"/>
      <c r="V1412" s="968"/>
      <c r="W1412" s="968"/>
      <c r="X1412" s="968"/>
      <c r="Y1412" s="968"/>
      <c r="Z1412" s="968"/>
      <c r="AA1412" s="968"/>
      <c r="AB1412" s="968"/>
      <c r="AC1412" s="968"/>
      <c r="AD1412" s="965"/>
    </row>
    <row r="1413" spans="18:30" x14ac:dyDescent="0.25">
      <c r="R1413" s="968"/>
      <c r="S1413" s="968"/>
      <c r="T1413" s="968"/>
      <c r="U1413" s="968"/>
      <c r="V1413" s="968"/>
      <c r="W1413" s="968"/>
      <c r="X1413" s="968"/>
      <c r="Y1413" s="968"/>
      <c r="Z1413" s="968"/>
      <c r="AA1413" s="968"/>
      <c r="AB1413" s="968"/>
      <c r="AC1413" s="968"/>
      <c r="AD1413" s="965"/>
    </row>
    <row r="1414" spans="18:30" x14ac:dyDescent="0.25">
      <c r="R1414" s="968"/>
      <c r="S1414" s="968"/>
      <c r="T1414" s="968"/>
      <c r="U1414" s="968"/>
      <c r="V1414" s="968"/>
      <c r="W1414" s="968"/>
      <c r="X1414" s="968"/>
      <c r="Y1414" s="968"/>
      <c r="Z1414" s="968"/>
      <c r="AA1414" s="968"/>
      <c r="AB1414" s="968"/>
      <c r="AC1414" s="968"/>
      <c r="AD1414" s="965"/>
    </row>
    <row r="1415" spans="18:30" x14ac:dyDescent="0.25">
      <c r="R1415" s="968"/>
      <c r="S1415" s="968"/>
      <c r="T1415" s="968"/>
      <c r="U1415" s="968"/>
      <c r="V1415" s="968"/>
      <c r="W1415" s="968"/>
      <c r="X1415" s="968"/>
      <c r="Y1415" s="968"/>
      <c r="Z1415" s="968"/>
      <c r="AA1415" s="968"/>
      <c r="AB1415" s="968"/>
      <c r="AC1415" s="968"/>
      <c r="AD1415" s="965"/>
    </row>
    <row r="1416" spans="18:30" x14ac:dyDescent="0.25">
      <c r="R1416" s="968"/>
      <c r="S1416" s="968"/>
      <c r="T1416" s="968"/>
      <c r="U1416" s="968"/>
      <c r="V1416" s="968"/>
      <c r="W1416" s="968"/>
      <c r="X1416" s="968"/>
      <c r="Y1416" s="968"/>
      <c r="Z1416" s="968"/>
      <c r="AA1416" s="968"/>
      <c r="AB1416" s="968"/>
      <c r="AC1416" s="968"/>
      <c r="AD1416" s="965"/>
    </row>
    <row r="1417" spans="18:30" x14ac:dyDescent="0.25">
      <c r="R1417" s="968"/>
      <c r="S1417" s="968"/>
      <c r="T1417" s="968"/>
      <c r="U1417" s="968"/>
      <c r="V1417" s="968"/>
      <c r="W1417" s="968"/>
      <c r="X1417" s="968"/>
      <c r="Y1417" s="968"/>
      <c r="Z1417" s="968"/>
      <c r="AA1417" s="968"/>
      <c r="AB1417" s="968"/>
      <c r="AC1417" s="968"/>
      <c r="AD1417" s="965"/>
    </row>
    <row r="1418" spans="18:30" x14ac:dyDescent="0.25">
      <c r="R1418" s="968"/>
      <c r="S1418" s="968"/>
      <c r="T1418" s="968"/>
      <c r="U1418" s="968"/>
      <c r="V1418" s="968"/>
      <c r="W1418" s="968"/>
      <c r="X1418" s="968"/>
      <c r="Y1418" s="968"/>
      <c r="Z1418" s="968"/>
      <c r="AA1418" s="968"/>
      <c r="AB1418" s="968"/>
      <c r="AC1418" s="968"/>
      <c r="AD1418" s="965"/>
    </row>
    <row r="1419" spans="18:30" x14ac:dyDescent="0.25">
      <c r="R1419" s="968"/>
      <c r="S1419" s="968"/>
      <c r="T1419" s="968"/>
      <c r="U1419" s="968"/>
      <c r="V1419" s="968"/>
      <c r="W1419" s="968"/>
      <c r="X1419" s="968"/>
      <c r="Y1419" s="968"/>
      <c r="Z1419" s="968"/>
      <c r="AA1419" s="968"/>
      <c r="AB1419" s="968"/>
      <c r="AC1419" s="968"/>
      <c r="AD1419" s="965"/>
    </row>
    <row r="1420" spans="18:30" x14ac:dyDescent="0.25">
      <c r="R1420" s="968"/>
      <c r="S1420" s="968"/>
      <c r="T1420" s="968"/>
      <c r="U1420" s="968"/>
      <c r="V1420" s="968"/>
      <c r="W1420" s="968"/>
      <c r="X1420" s="968"/>
      <c r="Y1420" s="968"/>
      <c r="Z1420" s="968"/>
      <c r="AA1420" s="968"/>
      <c r="AB1420" s="968"/>
      <c r="AC1420" s="968"/>
      <c r="AD1420" s="965"/>
    </row>
    <row r="1421" spans="18:30" x14ac:dyDescent="0.25">
      <c r="R1421" s="968"/>
      <c r="S1421" s="968"/>
      <c r="T1421" s="968"/>
      <c r="U1421" s="968"/>
      <c r="V1421" s="968"/>
      <c r="W1421" s="968"/>
      <c r="X1421" s="968"/>
      <c r="Y1421" s="968"/>
      <c r="Z1421" s="968"/>
      <c r="AA1421" s="968"/>
      <c r="AB1421" s="968"/>
      <c r="AC1421" s="968"/>
      <c r="AD1421" s="965"/>
    </row>
    <row r="1422" spans="18:30" x14ac:dyDescent="0.25">
      <c r="R1422" s="968"/>
      <c r="S1422" s="968"/>
      <c r="T1422" s="968"/>
      <c r="U1422" s="968"/>
      <c r="V1422" s="968"/>
      <c r="W1422" s="968"/>
      <c r="X1422" s="968"/>
      <c r="Y1422" s="968"/>
      <c r="Z1422" s="968"/>
      <c r="AA1422" s="968"/>
      <c r="AB1422" s="968"/>
      <c r="AC1422" s="968"/>
      <c r="AD1422" s="965"/>
    </row>
    <row r="1423" spans="18:30" x14ac:dyDescent="0.25">
      <c r="R1423" s="968"/>
      <c r="S1423" s="968"/>
      <c r="T1423" s="968"/>
      <c r="U1423" s="968"/>
      <c r="V1423" s="968"/>
      <c r="W1423" s="968"/>
      <c r="X1423" s="968"/>
      <c r="Y1423" s="968"/>
      <c r="Z1423" s="968"/>
      <c r="AA1423" s="968"/>
      <c r="AB1423" s="968"/>
      <c r="AC1423" s="968"/>
      <c r="AD1423" s="965"/>
    </row>
    <row r="1424" spans="18:30" x14ac:dyDescent="0.25">
      <c r="R1424" s="968"/>
      <c r="S1424" s="968"/>
      <c r="T1424" s="968"/>
      <c r="U1424" s="968"/>
      <c r="V1424" s="968"/>
      <c r="W1424" s="968"/>
      <c r="X1424" s="968"/>
      <c r="Y1424" s="968"/>
      <c r="Z1424" s="968"/>
      <c r="AA1424" s="968"/>
      <c r="AB1424" s="968"/>
      <c r="AC1424" s="968"/>
      <c r="AD1424" s="965"/>
    </row>
    <row r="1425" spans="18:30" x14ac:dyDescent="0.25">
      <c r="R1425" s="968"/>
      <c r="S1425" s="968"/>
      <c r="T1425" s="968"/>
      <c r="U1425" s="968"/>
      <c r="V1425" s="968"/>
      <c r="W1425" s="968"/>
      <c r="X1425" s="968"/>
      <c r="Y1425" s="968"/>
      <c r="Z1425" s="968"/>
      <c r="AA1425" s="968"/>
      <c r="AB1425" s="968"/>
      <c r="AC1425" s="968"/>
      <c r="AD1425" s="965"/>
    </row>
    <row r="1426" spans="18:30" x14ac:dyDescent="0.25">
      <c r="R1426" s="968"/>
      <c r="S1426" s="968"/>
      <c r="T1426" s="968"/>
      <c r="U1426" s="968"/>
      <c r="V1426" s="968"/>
      <c r="W1426" s="968"/>
      <c r="X1426" s="968"/>
      <c r="Y1426" s="968"/>
      <c r="Z1426" s="968"/>
      <c r="AA1426" s="968"/>
      <c r="AB1426" s="968"/>
      <c r="AC1426" s="968"/>
      <c r="AD1426" s="965"/>
    </row>
    <row r="1427" spans="18:30" x14ac:dyDescent="0.25">
      <c r="R1427" s="968"/>
      <c r="S1427" s="968"/>
      <c r="T1427" s="968"/>
      <c r="U1427" s="968"/>
      <c r="V1427" s="968"/>
      <c r="W1427" s="968"/>
      <c r="X1427" s="968"/>
      <c r="Y1427" s="968"/>
      <c r="Z1427" s="968"/>
      <c r="AA1427" s="968"/>
      <c r="AB1427" s="968"/>
      <c r="AC1427" s="968"/>
      <c r="AD1427" s="965"/>
    </row>
    <row r="1428" spans="18:30" x14ac:dyDescent="0.25">
      <c r="R1428" s="968"/>
      <c r="S1428" s="968"/>
      <c r="T1428" s="968"/>
      <c r="U1428" s="968"/>
      <c r="V1428" s="968"/>
      <c r="W1428" s="968"/>
      <c r="X1428" s="968"/>
      <c r="Y1428" s="968"/>
      <c r="Z1428" s="968"/>
      <c r="AA1428" s="968"/>
      <c r="AB1428" s="968"/>
      <c r="AC1428" s="968"/>
      <c r="AD1428" s="965"/>
    </row>
    <row r="1429" spans="18:30" x14ac:dyDescent="0.25">
      <c r="R1429" s="968"/>
      <c r="S1429" s="968"/>
      <c r="T1429" s="968"/>
      <c r="U1429" s="968"/>
      <c r="V1429" s="968"/>
      <c r="W1429" s="968"/>
      <c r="X1429" s="968"/>
      <c r="Y1429" s="968"/>
      <c r="Z1429" s="968"/>
      <c r="AA1429" s="968"/>
      <c r="AB1429" s="968"/>
      <c r="AC1429" s="968"/>
      <c r="AD1429" s="965"/>
    </row>
    <row r="1430" spans="18:30" x14ac:dyDescent="0.25">
      <c r="R1430" s="968"/>
      <c r="S1430" s="968"/>
      <c r="T1430" s="968"/>
      <c r="U1430" s="968"/>
      <c r="V1430" s="968"/>
      <c r="W1430" s="968"/>
      <c r="X1430" s="968"/>
      <c r="Y1430" s="968"/>
      <c r="Z1430" s="968"/>
      <c r="AA1430" s="968"/>
      <c r="AB1430" s="968"/>
      <c r="AC1430" s="968"/>
      <c r="AD1430" s="965"/>
    </row>
    <row r="1431" spans="18:30" x14ac:dyDescent="0.25">
      <c r="R1431" s="968"/>
      <c r="S1431" s="968"/>
      <c r="T1431" s="968"/>
      <c r="U1431" s="968"/>
      <c r="V1431" s="968"/>
      <c r="W1431" s="968"/>
      <c r="X1431" s="968"/>
      <c r="Y1431" s="968"/>
      <c r="Z1431" s="968"/>
      <c r="AA1431" s="968"/>
      <c r="AB1431" s="968"/>
      <c r="AC1431" s="968"/>
      <c r="AD1431" s="965"/>
    </row>
    <row r="1432" spans="18:30" x14ac:dyDescent="0.25">
      <c r="R1432" s="968"/>
      <c r="S1432" s="968"/>
      <c r="T1432" s="968"/>
      <c r="U1432" s="968"/>
      <c r="V1432" s="968"/>
      <c r="W1432" s="968"/>
      <c r="X1432" s="968"/>
      <c r="Y1432" s="968"/>
      <c r="Z1432" s="968"/>
      <c r="AA1432" s="968"/>
      <c r="AB1432" s="968"/>
      <c r="AC1432" s="968"/>
      <c r="AD1432" s="965"/>
    </row>
    <row r="1433" spans="18:30" x14ac:dyDescent="0.25">
      <c r="R1433" s="968"/>
      <c r="S1433" s="968"/>
      <c r="T1433" s="968"/>
      <c r="U1433" s="968"/>
      <c r="V1433" s="968"/>
      <c r="W1433" s="968"/>
      <c r="X1433" s="968"/>
      <c r="Y1433" s="968"/>
      <c r="Z1433" s="968"/>
      <c r="AA1433" s="968"/>
      <c r="AB1433" s="968"/>
      <c r="AC1433" s="968"/>
      <c r="AD1433" s="965"/>
    </row>
    <row r="1434" spans="18:30" x14ac:dyDescent="0.25">
      <c r="R1434" s="968"/>
      <c r="S1434" s="968"/>
      <c r="T1434" s="968"/>
      <c r="U1434" s="968"/>
      <c r="V1434" s="968"/>
      <c r="W1434" s="968"/>
      <c r="X1434" s="968"/>
      <c r="Y1434" s="968"/>
      <c r="Z1434" s="968"/>
      <c r="AA1434" s="968"/>
      <c r="AB1434" s="968"/>
      <c r="AC1434" s="968"/>
      <c r="AD1434" s="965"/>
    </row>
    <row r="1435" spans="18:30" x14ac:dyDescent="0.25">
      <c r="R1435" s="968"/>
      <c r="S1435" s="968"/>
      <c r="T1435" s="968"/>
      <c r="U1435" s="968"/>
      <c r="V1435" s="968"/>
      <c r="W1435" s="968"/>
      <c r="X1435" s="968"/>
      <c r="Y1435" s="968"/>
      <c r="Z1435" s="968"/>
      <c r="AA1435" s="968"/>
      <c r="AB1435" s="968"/>
      <c r="AC1435" s="968"/>
      <c r="AD1435" s="965"/>
    </row>
    <row r="1436" spans="18:30" x14ac:dyDescent="0.25">
      <c r="R1436" s="968"/>
      <c r="S1436" s="968"/>
      <c r="T1436" s="968"/>
      <c r="U1436" s="968"/>
      <c r="V1436" s="968"/>
      <c r="W1436" s="968"/>
      <c r="X1436" s="968"/>
      <c r="Y1436" s="968"/>
      <c r="Z1436" s="968"/>
      <c r="AA1436" s="968"/>
      <c r="AB1436" s="968"/>
      <c r="AC1436" s="968"/>
      <c r="AD1436" s="965"/>
    </row>
    <row r="1437" spans="18:30" x14ac:dyDescent="0.25">
      <c r="R1437" s="968"/>
      <c r="S1437" s="968"/>
      <c r="T1437" s="968"/>
      <c r="U1437" s="968"/>
      <c r="V1437" s="968"/>
      <c r="W1437" s="968"/>
      <c r="X1437" s="968"/>
      <c r="Y1437" s="968"/>
      <c r="Z1437" s="968"/>
      <c r="AA1437" s="968"/>
      <c r="AB1437" s="968"/>
      <c r="AC1437" s="968"/>
      <c r="AD1437" s="965"/>
    </row>
    <row r="1438" spans="18:30" x14ac:dyDescent="0.25">
      <c r="R1438" s="968"/>
      <c r="S1438" s="968"/>
      <c r="T1438" s="968"/>
      <c r="U1438" s="968"/>
      <c r="V1438" s="968"/>
      <c r="W1438" s="968"/>
      <c r="X1438" s="968"/>
      <c r="Y1438" s="968"/>
      <c r="Z1438" s="968"/>
      <c r="AA1438" s="968"/>
      <c r="AB1438" s="968"/>
      <c r="AC1438" s="968"/>
      <c r="AD1438" s="965"/>
    </row>
    <row r="1439" spans="18:30" x14ac:dyDescent="0.25">
      <c r="R1439" s="968"/>
      <c r="S1439" s="968"/>
      <c r="T1439" s="968"/>
      <c r="U1439" s="968"/>
      <c r="V1439" s="968"/>
      <c r="W1439" s="968"/>
      <c r="X1439" s="968"/>
      <c r="Y1439" s="968"/>
      <c r="Z1439" s="968"/>
      <c r="AA1439" s="968"/>
      <c r="AB1439" s="968"/>
      <c r="AC1439" s="968"/>
      <c r="AD1439" s="965"/>
    </row>
    <row r="1440" spans="18:30" x14ac:dyDescent="0.25">
      <c r="R1440" s="968"/>
      <c r="S1440" s="968"/>
      <c r="T1440" s="968"/>
      <c r="U1440" s="968"/>
      <c r="V1440" s="968"/>
      <c r="W1440" s="968"/>
      <c r="X1440" s="968"/>
      <c r="Y1440" s="968"/>
      <c r="Z1440" s="968"/>
      <c r="AA1440" s="968"/>
      <c r="AB1440" s="968"/>
      <c r="AC1440" s="968"/>
      <c r="AD1440" s="965"/>
    </row>
    <row r="1441" spans="18:30" x14ac:dyDescent="0.25">
      <c r="R1441" s="968"/>
      <c r="S1441" s="968"/>
      <c r="T1441" s="968"/>
      <c r="U1441" s="968"/>
      <c r="V1441" s="968"/>
      <c r="W1441" s="968"/>
      <c r="X1441" s="968"/>
      <c r="Y1441" s="968"/>
      <c r="Z1441" s="968"/>
      <c r="AA1441" s="968"/>
      <c r="AB1441" s="968"/>
      <c r="AC1441" s="968"/>
      <c r="AD1441" s="965"/>
    </row>
    <row r="1442" spans="18:30" x14ac:dyDescent="0.25">
      <c r="R1442" s="968"/>
      <c r="S1442" s="968"/>
      <c r="T1442" s="968"/>
      <c r="U1442" s="968"/>
      <c r="V1442" s="968"/>
      <c r="W1442" s="968"/>
      <c r="X1442" s="968"/>
      <c r="Y1442" s="968"/>
      <c r="Z1442" s="968"/>
      <c r="AA1442" s="968"/>
      <c r="AB1442" s="968"/>
      <c r="AC1442" s="968"/>
      <c r="AD1442" s="965"/>
    </row>
    <row r="1443" spans="18:30" x14ac:dyDescent="0.25">
      <c r="R1443" s="968"/>
      <c r="S1443" s="968"/>
      <c r="T1443" s="968"/>
      <c r="U1443" s="968"/>
      <c r="V1443" s="968"/>
      <c r="W1443" s="968"/>
      <c r="X1443" s="968"/>
      <c r="Y1443" s="968"/>
      <c r="Z1443" s="968"/>
      <c r="AA1443" s="968"/>
      <c r="AB1443" s="968"/>
      <c r="AC1443" s="968"/>
      <c r="AD1443" s="965"/>
    </row>
    <row r="1444" spans="18:30" x14ac:dyDescent="0.25">
      <c r="R1444" s="968"/>
      <c r="S1444" s="968"/>
      <c r="T1444" s="968"/>
      <c r="U1444" s="968"/>
      <c r="V1444" s="968"/>
      <c r="W1444" s="968"/>
      <c r="X1444" s="968"/>
      <c r="Y1444" s="968"/>
      <c r="Z1444" s="968"/>
      <c r="AA1444" s="968"/>
      <c r="AB1444" s="968"/>
      <c r="AC1444" s="968"/>
      <c r="AD1444" s="965"/>
    </row>
    <row r="1445" spans="18:30" x14ac:dyDescent="0.25">
      <c r="R1445" s="968"/>
      <c r="S1445" s="968"/>
      <c r="T1445" s="968"/>
      <c r="U1445" s="968"/>
      <c r="V1445" s="968"/>
      <c r="W1445" s="968"/>
      <c r="X1445" s="968"/>
      <c r="Y1445" s="968"/>
      <c r="Z1445" s="968"/>
      <c r="AA1445" s="968"/>
      <c r="AB1445" s="968"/>
      <c r="AC1445" s="968"/>
      <c r="AD1445" s="965"/>
    </row>
    <row r="1446" spans="18:30" x14ac:dyDescent="0.25">
      <c r="R1446" s="968"/>
      <c r="S1446" s="968"/>
      <c r="T1446" s="968"/>
      <c r="U1446" s="968"/>
      <c r="V1446" s="968"/>
      <c r="W1446" s="968"/>
      <c r="X1446" s="968"/>
      <c r="Y1446" s="968"/>
      <c r="Z1446" s="968"/>
      <c r="AA1446" s="968"/>
      <c r="AB1446" s="968"/>
      <c r="AC1446" s="968"/>
      <c r="AD1446" s="965"/>
    </row>
    <row r="1447" spans="18:30" x14ac:dyDescent="0.25">
      <c r="R1447" s="968"/>
      <c r="S1447" s="968"/>
      <c r="T1447" s="968"/>
      <c r="U1447" s="968"/>
      <c r="V1447" s="968"/>
      <c r="W1447" s="968"/>
      <c r="X1447" s="968"/>
      <c r="Y1447" s="968"/>
      <c r="Z1447" s="968"/>
      <c r="AA1447" s="968"/>
      <c r="AB1447" s="968"/>
      <c r="AC1447" s="968"/>
      <c r="AD1447" s="965"/>
    </row>
    <row r="1448" spans="18:30" x14ac:dyDescent="0.25">
      <c r="R1448" s="968"/>
      <c r="S1448" s="968"/>
      <c r="T1448" s="968"/>
      <c r="U1448" s="968"/>
      <c r="V1448" s="968"/>
      <c r="W1448" s="968"/>
      <c r="X1448" s="968"/>
      <c r="Y1448" s="968"/>
      <c r="Z1448" s="968"/>
      <c r="AA1448" s="968"/>
      <c r="AB1448" s="968"/>
      <c r="AC1448" s="968"/>
      <c r="AD1448" s="965"/>
    </row>
    <row r="1449" spans="18:30" x14ac:dyDescent="0.25">
      <c r="R1449" s="968"/>
      <c r="S1449" s="968"/>
      <c r="T1449" s="968"/>
      <c r="U1449" s="968"/>
      <c r="V1449" s="968"/>
      <c r="W1449" s="968"/>
      <c r="X1449" s="968"/>
      <c r="Y1449" s="968"/>
      <c r="Z1449" s="968"/>
      <c r="AA1449" s="968"/>
      <c r="AB1449" s="968"/>
      <c r="AC1449" s="968"/>
      <c r="AD1449" s="965"/>
    </row>
    <row r="1450" spans="18:30" x14ac:dyDescent="0.25">
      <c r="R1450" s="968"/>
      <c r="S1450" s="968"/>
      <c r="T1450" s="968"/>
      <c r="U1450" s="968"/>
      <c r="V1450" s="968"/>
      <c r="W1450" s="968"/>
      <c r="X1450" s="968"/>
      <c r="Y1450" s="968"/>
      <c r="Z1450" s="968"/>
      <c r="AA1450" s="968"/>
      <c r="AB1450" s="968"/>
      <c r="AC1450" s="968"/>
      <c r="AD1450" s="965"/>
    </row>
    <row r="1451" spans="18:30" x14ac:dyDescent="0.25">
      <c r="R1451" s="968"/>
      <c r="S1451" s="968"/>
      <c r="T1451" s="968"/>
      <c r="U1451" s="968"/>
      <c r="V1451" s="968"/>
      <c r="W1451" s="968"/>
      <c r="X1451" s="968"/>
      <c r="Y1451" s="968"/>
      <c r="Z1451" s="968"/>
      <c r="AA1451" s="968"/>
      <c r="AB1451" s="968"/>
      <c r="AC1451" s="968"/>
      <c r="AD1451" s="965"/>
    </row>
    <row r="1452" spans="18:30" x14ac:dyDescent="0.25">
      <c r="R1452" s="968"/>
      <c r="S1452" s="968"/>
      <c r="T1452" s="968"/>
      <c r="U1452" s="968"/>
      <c r="V1452" s="968"/>
      <c r="W1452" s="968"/>
      <c r="X1452" s="968"/>
      <c r="Y1452" s="968"/>
      <c r="Z1452" s="968"/>
      <c r="AA1452" s="968"/>
      <c r="AB1452" s="968"/>
      <c r="AC1452" s="968"/>
      <c r="AD1452" s="965"/>
    </row>
    <row r="1453" spans="18:30" x14ac:dyDescent="0.25">
      <c r="R1453" s="968"/>
      <c r="S1453" s="968"/>
      <c r="T1453" s="968"/>
      <c r="U1453" s="968"/>
      <c r="V1453" s="968"/>
      <c r="W1453" s="968"/>
      <c r="X1453" s="968"/>
      <c r="Y1453" s="968"/>
      <c r="Z1453" s="968"/>
      <c r="AA1453" s="968"/>
      <c r="AB1453" s="968"/>
      <c r="AC1453" s="968"/>
      <c r="AD1453" s="965"/>
    </row>
    <row r="1454" spans="18:30" x14ac:dyDescent="0.25">
      <c r="R1454" s="968"/>
      <c r="S1454" s="968"/>
      <c r="T1454" s="968"/>
      <c r="U1454" s="968"/>
      <c r="V1454" s="968"/>
      <c r="W1454" s="968"/>
      <c r="X1454" s="968"/>
      <c r="Y1454" s="968"/>
      <c r="Z1454" s="968"/>
      <c r="AA1454" s="968"/>
      <c r="AB1454" s="968"/>
      <c r="AC1454" s="968"/>
      <c r="AD1454" s="965"/>
    </row>
    <row r="1455" spans="18:30" x14ac:dyDescent="0.25">
      <c r="R1455" s="968"/>
      <c r="S1455" s="968"/>
      <c r="T1455" s="968"/>
      <c r="U1455" s="968"/>
      <c r="V1455" s="968"/>
      <c r="W1455" s="968"/>
      <c r="X1455" s="968"/>
      <c r="Y1455" s="968"/>
      <c r="Z1455" s="968"/>
      <c r="AA1455" s="968"/>
      <c r="AB1455" s="968"/>
      <c r="AC1455" s="968"/>
      <c r="AD1455" s="965"/>
    </row>
    <row r="1456" spans="18:30" x14ac:dyDescent="0.25">
      <c r="R1456" s="968"/>
      <c r="S1456" s="968"/>
      <c r="T1456" s="968"/>
      <c r="U1456" s="968"/>
      <c r="V1456" s="968"/>
      <c r="W1456" s="968"/>
      <c r="X1456" s="968"/>
      <c r="Y1456" s="968"/>
      <c r="Z1456" s="968"/>
      <c r="AA1456" s="968"/>
      <c r="AB1456" s="968"/>
      <c r="AC1456" s="968"/>
      <c r="AD1456" s="965"/>
    </row>
    <row r="1457" spans="18:30" x14ac:dyDescent="0.25">
      <c r="R1457" s="968"/>
      <c r="S1457" s="968"/>
      <c r="T1457" s="968"/>
      <c r="U1457" s="968"/>
      <c r="V1457" s="968"/>
      <c r="W1457" s="968"/>
      <c r="X1457" s="968"/>
      <c r="Y1457" s="968"/>
      <c r="Z1457" s="968"/>
      <c r="AA1457" s="968"/>
      <c r="AB1457" s="968"/>
      <c r="AC1457" s="968"/>
      <c r="AD1457" s="965"/>
    </row>
    <row r="1458" spans="18:30" x14ac:dyDescent="0.25">
      <c r="R1458" s="968"/>
      <c r="S1458" s="968"/>
      <c r="T1458" s="968"/>
      <c r="U1458" s="968"/>
      <c r="V1458" s="968"/>
      <c r="W1458" s="968"/>
      <c r="X1458" s="968"/>
      <c r="Y1458" s="968"/>
      <c r="Z1458" s="968"/>
      <c r="AA1458" s="968"/>
      <c r="AB1458" s="968"/>
      <c r="AC1458" s="968"/>
      <c r="AD1458" s="965"/>
    </row>
    <row r="1459" spans="18:30" x14ac:dyDescent="0.25">
      <c r="R1459" s="968"/>
      <c r="S1459" s="968"/>
      <c r="T1459" s="968"/>
      <c r="U1459" s="968"/>
      <c r="V1459" s="968"/>
      <c r="W1459" s="968"/>
      <c r="X1459" s="968"/>
      <c r="Y1459" s="968"/>
      <c r="Z1459" s="968"/>
      <c r="AA1459" s="968"/>
      <c r="AB1459" s="968"/>
      <c r="AC1459" s="968"/>
      <c r="AD1459" s="965"/>
    </row>
    <row r="1460" spans="18:30" x14ac:dyDescent="0.25">
      <c r="R1460" s="968"/>
      <c r="S1460" s="968"/>
      <c r="T1460" s="968"/>
      <c r="U1460" s="968"/>
      <c r="V1460" s="968"/>
      <c r="W1460" s="968"/>
      <c r="X1460" s="968"/>
      <c r="Y1460" s="968"/>
      <c r="Z1460" s="968"/>
      <c r="AA1460" s="968"/>
      <c r="AB1460" s="968"/>
      <c r="AC1460" s="968"/>
      <c r="AD1460" s="965"/>
    </row>
    <row r="1461" spans="18:30" x14ac:dyDescent="0.25">
      <c r="R1461" s="968"/>
      <c r="S1461" s="968"/>
      <c r="T1461" s="968"/>
      <c r="U1461" s="968"/>
      <c r="V1461" s="968"/>
      <c r="W1461" s="968"/>
      <c r="X1461" s="968"/>
      <c r="Y1461" s="968"/>
      <c r="Z1461" s="968"/>
      <c r="AA1461" s="968"/>
      <c r="AB1461" s="968"/>
      <c r="AC1461" s="968"/>
      <c r="AD1461" s="965"/>
    </row>
    <row r="1462" spans="18:30" x14ac:dyDescent="0.25">
      <c r="R1462" s="968"/>
      <c r="S1462" s="968"/>
      <c r="T1462" s="968"/>
      <c r="U1462" s="968"/>
      <c r="V1462" s="968"/>
      <c r="W1462" s="968"/>
      <c r="X1462" s="968"/>
      <c r="Y1462" s="968"/>
      <c r="Z1462" s="968"/>
      <c r="AA1462" s="968"/>
      <c r="AB1462" s="968"/>
      <c r="AC1462" s="968"/>
      <c r="AD1462" s="965"/>
    </row>
    <row r="1463" spans="18:30" x14ac:dyDescent="0.25">
      <c r="R1463" s="968"/>
      <c r="S1463" s="968"/>
      <c r="T1463" s="968"/>
      <c r="U1463" s="968"/>
      <c r="V1463" s="968"/>
      <c r="W1463" s="968"/>
      <c r="X1463" s="968"/>
      <c r="Y1463" s="968"/>
      <c r="Z1463" s="968"/>
      <c r="AA1463" s="968"/>
      <c r="AB1463" s="968"/>
      <c r="AC1463" s="968"/>
      <c r="AD1463" s="965"/>
    </row>
    <row r="1464" spans="18:30" x14ac:dyDescent="0.25">
      <c r="R1464" s="968"/>
      <c r="S1464" s="968"/>
      <c r="T1464" s="968"/>
      <c r="U1464" s="968"/>
      <c r="V1464" s="968"/>
      <c r="W1464" s="968"/>
      <c r="X1464" s="968"/>
      <c r="Y1464" s="968"/>
      <c r="Z1464" s="968"/>
      <c r="AA1464" s="968"/>
      <c r="AB1464" s="968"/>
      <c r="AC1464" s="968"/>
      <c r="AD1464" s="965"/>
    </row>
    <row r="1465" spans="18:30" x14ac:dyDescent="0.25">
      <c r="R1465" s="968"/>
      <c r="S1465" s="968"/>
      <c r="T1465" s="968"/>
      <c r="U1465" s="968"/>
      <c r="V1465" s="968"/>
      <c r="W1465" s="968"/>
      <c r="X1465" s="968"/>
      <c r="Y1465" s="968"/>
      <c r="Z1465" s="968"/>
      <c r="AA1465" s="968"/>
      <c r="AB1465" s="968"/>
      <c r="AC1465" s="968"/>
      <c r="AD1465" s="965"/>
    </row>
    <row r="1466" spans="18:30" x14ac:dyDescent="0.25">
      <c r="R1466" s="968"/>
      <c r="S1466" s="968"/>
      <c r="T1466" s="968"/>
      <c r="U1466" s="968"/>
      <c r="V1466" s="968"/>
      <c r="W1466" s="968"/>
      <c r="X1466" s="968"/>
      <c r="Y1466" s="968"/>
      <c r="Z1466" s="968"/>
      <c r="AA1466" s="968"/>
      <c r="AB1466" s="968"/>
      <c r="AC1466" s="968"/>
      <c r="AD1466" s="965"/>
    </row>
    <row r="1467" spans="18:30" x14ac:dyDescent="0.25">
      <c r="R1467" s="968"/>
      <c r="S1467" s="968"/>
      <c r="T1467" s="968"/>
      <c r="U1467" s="968"/>
      <c r="V1467" s="968"/>
      <c r="W1467" s="968"/>
      <c r="X1467" s="968"/>
      <c r="Y1467" s="968"/>
      <c r="Z1467" s="968"/>
      <c r="AA1467" s="968"/>
      <c r="AB1467" s="968"/>
      <c r="AC1467" s="968"/>
      <c r="AD1467" s="965"/>
    </row>
    <row r="1468" spans="18:30" x14ac:dyDescent="0.25">
      <c r="R1468" s="968"/>
      <c r="S1468" s="968"/>
      <c r="T1468" s="968"/>
      <c r="U1468" s="968"/>
      <c r="V1468" s="968"/>
      <c r="W1468" s="968"/>
      <c r="X1468" s="968"/>
      <c r="Y1468" s="968"/>
      <c r="Z1468" s="968"/>
      <c r="AA1468" s="968"/>
      <c r="AB1468" s="968"/>
      <c r="AC1468" s="968"/>
      <c r="AD1468" s="965"/>
    </row>
    <row r="1469" spans="18:30" x14ac:dyDescent="0.25">
      <c r="R1469" s="968"/>
      <c r="S1469" s="968"/>
      <c r="T1469" s="968"/>
      <c r="U1469" s="968"/>
      <c r="V1469" s="968"/>
      <c r="W1469" s="968"/>
      <c r="X1469" s="968"/>
      <c r="Y1469" s="968"/>
      <c r="Z1469" s="968"/>
      <c r="AA1469" s="968"/>
      <c r="AB1469" s="968"/>
      <c r="AC1469" s="968"/>
      <c r="AD1469" s="965"/>
    </row>
    <row r="1470" spans="18:30" x14ac:dyDescent="0.25">
      <c r="R1470" s="968"/>
      <c r="S1470" s="968"/>
      <c r="T1470" s="968"/>
      <c r="U1470" s="968"/>
      <c r="V1470" s="968"/>
      <c r="W1470" s="968"/>
      <c r="X1470" s="968"/>
      <c r="Y1470" s="968"/>
      <c r="Z1470" s="968"/>
      <c r="AA1470" s="968"/>
      <c r="AB1470" s="968"/>
      <c r="AC1470" s="968"/>
      <c r="AD1470" s="965"/>
    </row>
    <row r="1471" spans="18:30" x14ac:dyDescent="0.25">
      <c r="R1471" s="968"/>
      <c r="S1471" s="968"/>
      <c r="T1471" s="968"/>
      <c r="U1471" s="968"/>
      <c r="V1471" s="968"/>
      <c r="W1471" s="968"/>
      <c r="X1471" s="968"/>
      <c r="Y1471" s="968"/>
      <c r="Z1471" s="968"/>
      <c r="AA1471" s="968"/>
      <c r="AB1471" s="968"/>
      <c r="AC1471" s="968"/>
      <c r="AD1471" s="965"/>
    </row>
    <row r="1472" spans="18:30" x14ac:dyDescent="0.25">
      <c r="R1472" s="968"/>
      <c r="S1472" s="968"/>
      <c r="T1472" s="968"/>
      <c r="U1472" s="968"/>
      <c r="V1472" s="968"/>
      <c r="W1472" s="968"/>
      <c r="X1472" s="968"/>
      <c r="Y1472" s="968"/>
      <c r="Z1472" s="968"/>
      <c r="AA1472" s="968"/>
      <c r="AB1472" s="968"/>
      <c r="AC1472" s="968"/>
      <c r="AD1472" s="965"/>
    </row>
    <row r="1473" spans="18:30" x14ac:dyDescent="0.25">
      <c r="R1473" s="968"/>
      <c r="S1473" s="968"/>
      <c r="T1473" s="968"/>
      <c r="U1473" s="968"/>
      <c r="V1473" s="968"/>
      <c r="W1473" s="968"/>
      <c r="X1473" s="968"/>
      <c r="Y1473" s="968"/>
      <c r="Z1473" s="968"/>
      <c r="AA1473" s="968"/>
      <c r="AB1473" s="968"/>
      <c r="AC1473" s="968"/>
      <c r="AD1473" s="965"/>
    </row>
    <row r="1474" spans="18:30" x14ac:dyDescent="0.25">
      <c r="R1474" s="968"/>
      <c r="S1474" s="968"/>
      <c r="T1474" s="968"/>
      <c r="U1474" s="968"/>
      <c r="V1474" s="968"/>
      <c r="W1474" s="968"/>
      <c r="X1474" s="968"/>
      <c r="Y1474" s="968"/>
      <c r="Z1474" s="968"/>
      <c r="AA1474" s="968"/>
      <c r="AB1474" s="968"/>
      <c r="AC1474" s="968"/>
      <c r="AD1474" s="965"/>
    </row>
    <row r="1475" spans="18:30" x14ac:dyDescent="0.25">
      <c r="R1475" s="968"/>
      <c r="S1475" s="968"/>
      <c r="T1475" s="968"/>
      <c r="U1475" s="968"/>
      <c r="V1475" s="968"/>
      <c r="W1475" s="968"/>
      <c r="X1475" s="968"/>
      <c r="Y1475" s="968"/>
      <c r="Z1475" s="968"/>
      <c r="AA1475" s="968"/>
      <c r="AB1475" s="968"/>
      <c r="AC1475" s="968"/>
      <c r="AD1475" s="965"/>
    </row>
    <row r="1476" spans="18:30" x14ac:dyDescent="0.25">
      <c r="R1476" s="968"/>
      <c r="S1476" s="968"/>
      <c r="T1476" s="968"/>
      <c r="U1476" s="968"/>
      <c r="V1476" s="968"/>
      <c r="W1476" s="968"/>
      <c r="X1476" s="968"/>
      <c r="Y1476" s="968"/>
      <c r="Z1476" s="968"/>
      <c r="AA1476" s="968"/>
      <c r="AB1476" s="968"/>
      <c r="AC1476" s="968"/>
      <c r="AD1476" s="965"/>
    </row>
    <row r="1477" spans="18:30" x14ac:dyDescent="0.25">
      <c r="R1477" s="968"/>
      <c r="S1477" s="968"/>
      <c r="T1477" s="968"/>
      <c r="U1477" s="968"/>
      <c r="V1477" s="968"/>
      <c r="W1477" s="968"/>
      <c r="X1477" s="968"/>
      <c r="Y1477" s="968"/>
      <c r="Z1477" s="968"/>
      <c r="AA1477" s="968"/>
      <c r="AB1477" s="968"/>
      <c r="AC1477" s="968"/>
      <c r="AD1477" s="965"/>
    </row>
    <row r="1478" spans="18:30" x14ac:dyDescent="0.25">
      <c r="R1478" s="968"/>
      <c r="S1478" s="968"/>
      <c r="T1478" s="968"/>
      <c r="U1478" s="968"/>
      <c r="V1478" s="968"/>
      <c r="W1478" s="968"/>
      <c r="X1478" s="968"/>
      <c r="Y1478" s="968"/>
      <c r="Z1478" s="968"/>
      <c r="AA1478" s="968"/>
      <c r="AB1478" s="968"/>
      <c r="AC1478" s="968"/>
      <c r="AD1478" s="965"/>
    </row>
    <row r="1479" spans="18:30" x14ac:dyDescent="0.25">
      <c r="R1479" s="968"/>
      <c r="S1479" s="968"/>
      <c r="T1479" s="968"/>
      <c r="U1479" s="968"/>
      <c r="V1479" s="968"/>
      <c r="W1479" s="968"/>
      <c r="X1479" s="968"/>
      <c r="Y1479" s="968"/>
      <c r="Z1479" s="968"/>
      <c r="AA1479" s="968"/>
      <c r="AB1479" s="968"/>
      <c r="AC1479" s="968"/>
      <c r="AD1479" s="965"/>
    </row>
    <row r="1480" spans="18:30" x14ac:dyDescent="0.25">
      <c r="R1480" s="968"/>
      <c r="S1480" s="968"/>
      <c r="T1480" s="968"/>
      <c r="U1480" s="968"/>
      <c r="V1480" s="968"/>
      <c r="W1480" s="968"/>
      <c r="X1480" s="968"/>
      <c r="Y1480" s="968"/>
      <c r="Z1480" s="968"/>
      <c r="AA1480" s="968"/>
      <c r="AB1480" s="968"/>
      <c r="AC1480" s="968"/>
      <c r="AD1480" s="965"/>
    </row>
    <row r="1481" spans="18:30" x14ac:dyDescent="0.25">
      <c r="R1481" s="968"/>
      <c r="S1481" s="968"/>
      <c r="T1481" s="968"/>
      <c r="U1481" s="968"/>
      <c r="V1481" s="968"/>
      <c r="W1481" s="968"/>
      <c r="X1481" s="968"/>
      <c r="Y1481" s="968"/>
      <c r="Z1481" s="968"/>
      <c r="AA1481" s="968"/>
      <c r="AB1481" s="968"/>
      <c r="AC1481" s="968"/>
      <c r="AD1481" s="965"/>
    </row>
    <row r="1482" spans="18:30" x14ac:dyDescent="0.25">
      <c r="R1482" s="968"/>
      <c r="S1482" s="968"/>
      <c r="T1482" s="968"/>
      <c r="U1482" s="968"/>
      <c r="V1482" s="968"/>
      <c r="W1482" s="968"/>
      <c r="X1482" s="968"/>
      <c r="Y1482" s="968"/>
      <c r="Z1482" s="968"/>
      <c r="AA1482" s="968"/>
      <c r="AB1482" s="968"/>
      <c r="AC1482" s="968"/>
      <c r="AD1482" s="965"/>
    </row>
    <row r="1483" spans="18:30" x14ac:dyDescent="0.25">
      <c r="R1483" s="968"/>
      <c r="S1483" s="968"/>
      <c r="T1483" s="968"/>
      <c r="U1483" s="968"/>
      <c r="V1483" s="968"/>
      <c r="W1483" s="968"/>
      <c r="X1483" s="968"/>
      <c r="Y1483" s="968"/>
      <c r="Z1483" s="968"/>
      <c r="AA1483" s="968"/>
      <c r="AB1483" s="968"/>
      <c r="AC1483" s="968"/>
      <c r="AD1483" s="965"/>
    </row>
    <row r="1484" spans="18:30" x14ac:dyDescent="0.25">
      <c r="R1484" s="968"/>
      <c r="S1484" s="968"/>
      <c r="T1484" s="968"/>
      <c r="U1484" s="968"/>
      <c r="V1484" s="968"/>
      <c r="W1484" s="968"/>
      <c r="X1484" s="968"/>
      <c r="Y1484" s="968"/>
      <c r="Z1484" s="968"/>
      <c r="AA1484" s="968"/>
      <c r="AB1484" s="968"/>
      <c r="AC1484" s="968"/>
      <c r="AD1484" s="965"/>
    </row>
    <row r="1485" spans="18:30" x14ac:dyDescent="0.25">
      <c r="R1485" s="968"/>
      <c r="S1485" s="968"/>
      <c r="T1485" s="968"/>
      <c r="U1485" s="968"/>
      <c r="V1485" s="968"/>
      <c r="W1485" s="968"/>
      <c r="X1485" s="968"/>
      <c r="Y1485" s="968"/>
      <c r="Z1485" s="968"/>
      <c r="AA1485" s="968"/>
      <c r="AB1485" s="968"/>
      <c r="AC1485" s="968"/>
      <c r="AD1485" s="965"/>
    </row>
    <row r="1486" spans="18:30" x14ac:dyDescent="0.25">
      <c r="R1486" s="968"/>
      <c r="S1486" s="968"/>
      <c r="T1486" s="968"/>
      <c r="U1486" s="968"/>
      <c r="V1486" s="968"/>
      <c r="W1486" s="968"/>
      <c r="X1486" s="968"/>
      <c r="Y1486" s="968"/>
      <c r="Z1486" s="968"/>
      <c r="AA1486" s="968"/>
      <c r="AB1486" s="968"/>
      <c r="AC1486" s="968"/>
      <c r="AD1486" s="965"/>
    </row>
    <row r="1487" spans="18:30" x14ac:dyDescent="0.25">
      <c r="R1487" s="968"/>
      <c r="S1487" s="968"/>
      <c r="T1487" s="968"/>
      <c r="U1487" s="968"/>
      <c r="V1487" s="968"/>
      <c r="W1487" s="968"/>
      <c r="X1487" s="968"/>
      <c r="Y1487" s="968"/>
      <c r="Z1487" s="968"/>
      <c r="AA1487" s="968"/>
      <c r="AB1487" s="968"/>
      <c r="AC1487" s="968"/>
      <c r="AD1487" s="965"/>
    </row>
    <row r="1488" spans="18:30" x14ac:dyDescent="0.25">
      <c r="R1488" s="968"/>
      <c r="S1488" s="968"/>
      <c r="T1488" s="968"/>
      <c r="U1488" s="968"/>
      <c r="V1488" s="968"/>
      <c r="W1488" s="968"/>
      <c r="X1488" s="968"/>
      <c r="Y1488" s="968"/>
      <c r="Z1488" s="968"/>
      <c r="AA1488" s="968"/>
      <c r="AB1488" s="968"/>
      <c r="AC1488" s="968"/>
      <c r="AD1488" s="965"/>
    </row>
    <row r="1489" spans="18:30" x14ac:dyDescent="0.25">
      <c r="R1489" s="968"/>
      <c r="S1489" s="968"/>
      <c r="T1489" s="968"/>
      <c r="U1489" s="968"/>
      <c r="V1489" s="968"/>
      <c r="W1489" s="968"/>
      <c r="X1489" s="968"/>
      <c r="Y1489" s="968"/>
      <c r="Z1489" s="968"/>
      <c r="AA1489" s="968"/>
      <c r="AB1489" s="968"/>
      <c r="AC1489" s="968"/>
      <c r="AD1489" s="965"/>
    </row>
    <row r="1490" spans="18:30" x14ac:dyDescent="0.25">
      <c r="R1490" s="968"/>
      <c r="S1490" s="968"/>
      <c r="T1490" s="968"/>
      <c r="U1490" s="968"/>
      <c r="V1490" s="968"/>
      <c r="W1490" s="968"/>
      <c r="X1490" s="968"/>
      <c r="Y1490" s="968"/>
      <c r="Z1490" s="968"/>
      <c r="AA1490" s="968"/>
      <c r="AB1490" s="968"/>
      <c r="AC1490" s="968"/>
      <c r="AD1490" s="965"/>
    </row>
    <row r="1491" spans="18:30" x14ac:dyDescent="0.25">
      <c r="R1491" s="968"/>
      <c r="S1491" s="968"/>
      <c r="T1491" s="968"/>
      <c r="U1491" s="968"/>
      <c r="V1491" s="968"/>
      <c r="W1491" s="968"/>
      <c r="X1491" s="968"/>
      <c r="Y1491" s="968"/>
      <c r="Z1491" s="968"/>
      <c r="AA1491" s="968"/>
      <c r="AB1491" s="968"/>
      <c r="AC1491" s="968"/>
      <c r="AD1491" s="965"/>
    </row>
    <row r="1492" spans="18:30" x14ac:dyDescent="0.25">
      <c r="R1492" s="968"/>
      <c r="S1492" s="968"/>
      <c r="T1492" s="968"/>
      <c r="U1492" s="968"/>
      <c r="V1492" s="968"/>
      <c r="W1492" s="968"/>
      <c r="X1492" s="968"/>
      <c r="Y1492" s="968"/>
      <c r="Z1492" s="968"/>
      <c r="AA1492" s="968"/>
      <c r="AB1492" s="968"/>
      <c r="AC1492" s="968"/>
      <c r="AD1492" s="965"/>
    </row>
    <row r="1493" spans="18:30" x14ac:dyDescent="0.25">
      <c r="R1493" s="968"/>
      <c r="S1493" s="968"/>
      <c r="T1493" s="968"/>
      <c r="U1493" s="968"/>
      <c r="V1493" s="968"/>
      <c r="W1493" s="968"/>
      <c r="X1493" s="968"/>
      <c r="Y1493" s="968"/>
      <c r="Z1493" s="968"/>
      <c r="AA1493" s="968"/>
      <c r="AB1493" s="968"/>
      <c r="AC1493" s="968"/>
      <c r="AD1493" s="965"/>
    </row>
    <row r="1494" spans="18:30" x14ac:dyDescent="0.25">
      <c r="R1494" s="968"/>
      <c r="S1494" s="968"/>
      <c r="T1494" s="968"/>
      <c r="U1494" s="968"/>
      <c r="V1494" s="968"/>
      <c r="W1494" s="968"/>
      <c r="X1494" s="968"/>
      <c r="Y1494" s="968"/>
      <c r="Z1494" s="968"/>
      <c r="AA1494" s="968"/>
      <c r="AB1494" s="968"/>
      <c r="AC1494" s="968"/>
      <c r="AD1494" s="965"/>
    </row>
    <row r="1495" spans="18:30" x14ac:dyDescent="0.25">
      <c r="R1495" s="968"/>
      <c r="S1495" s="968"/>
      <c r="T1495" s="968"/>
      <c r="U1495" s="968"/>
      <c r="V1495" s="968"/>
      <c r="W1495" s="968"/>
      <c r="X1495" s="968"/>
      <c r="Y1495" s="968"/>
      <c r="Z1495" s="968"/>
      <c r="AA1495" s="968"/>
      <c r="AB1495" s="968"/>
      <c r="AC1495" s="968"/>
      <c r="AD1495" s="965"/>
    </row>
    <row r="1496" spans="18:30" x14ac:dyDescent="0.25">
      <c r="R1496" s="968"/>
      <c r="S1496" s="968"/>
      <c r="T1496" s="968"/>
      <c r="U1496" s="968"/>
      <c r="V1496" s="968"/>
      <c r="W1496" s="968"/>
      <c r="X1496" s="968"/>
      <c r="Y1496" s="968"/>
      <c r="Z1496" s="968"/>
      <c r="AA1496" s="968"/>
      <c r="AB1496" s="968"/>
      <c r="AC1496" s="968"/>
      <c r="AD1496" s="965"/>
    </row>
    <row r="1497" spans="18:30" x14ac:dyDescent="0.25">
      <c r="R1497" s="968"/>
      <c r="S1497" s="968"/>
      <c r="T1497" s="968"/>
      <c r="U1497" s="968"/>
      <c r="V1497" s="968"/>
      <c r="W1497" s="968"/>
      <c r="X1497" s="968"/>
      <c r="Y1497" s="968"/>
      <c r="Z1497" s="968"/>
      <c r="AA1497" s="968"/>
      <c r="AB1497" s="968"/>
      <c r="AC1497" s="968"/>
      <c r="AD1497" s="965"/>
    </row>
    <row r="1498" spans="18:30" x14ac:dyDescent="0.25">
      <c r="R1498" s="968"/>
      <c r="S1498" s="968"/>
      <c r="T1498" s="968"/>
      <c r="U1498" s="968"/>
      <c r="V1498" s="968"/>
      <c r="W1498" s="968"/>
      <c r="X1498" s="968"/>
      <c r="Y1498" s="968"/>
      <c r="Z1498" s="968"/>
      <c r="AA1498" s="968"/>
      <c r="AB1498" s="968"/>
      <c r="AC1498" s="968"/>
      <c r="AD1498" s="965"/>
    </row>
    <row r="1499" spans="18:30" x14ac:dyDescent="0.25">
      <c r="R1499" s="968"/>
      <c r="S1499" s="968"/>
      <c r="T1499" s="968"/>
      <c r="U1499" s="968"/>
      <c r="V1499" s="968"/>
      <c r="W1499" s="968"/>
      <c r="X1499" s="968"/>
      <c r="Y1499" s="968"/>
      <c r="Z1499" s="968"/>
      <c r="AA1499" s="968"/>
      <c r="AB1499" s="968"/>
      <c r="AC1499" s="968"/>
      <c r="AD1499" s="965"/>
    </row>
    <row r="1500" spans="18:30" x14ac:dyDescent="0.25">
      <c r="R1500" s="968"/>
      <c r="S1500" s="968"/>
      <c r="T1500" s="968"/>
      <c r="U1500" s="968"/>
      <c r="V1500" s="968"/>
      <c r="W1500" s="968"/>
      <c r="X1500" s="968"/>
      <c r="Y1500" s="968"/>
      <c r="Z1500" s="968"/>
      <c r="AA1500" s="968"/>
      <c r="AB1500" s="968"/>
      <c r="AC1500" s="968"/>
      <c r="AD1500" s="965"/>
    </row>
    <row r="1501" spans="18:30" x14ac:dyDescent="0.25">
      <c r="R1501" s="968"/>
      <c r="S1501" s="968"/>
      <c r="T1501" s="968"/>
      <c r="U1501" s="968"/>
      <c r="V1501" s="968"/>
      <c r="W1501" s="968"/>
      <c r="X1501" s="968"/>
      <c r="Y1501" s="968"/>
      <c r="Z1501" s="968"/>
      <c r="AA1501" s="968"/>
      <c r="AB1501" s="968"/>
      <c r="AC1501" s="968"/>
      <c r="AD1501" s="965"/>
    </row>
    <row r="1502" spans="18:30" x14ac:dyDescent="0.25">
      <c r="R1502" s="968"/>
      <c r="S1502" s="968"/>
      <c r="T1502" s="968"/>
      <c r="U1502" s="968"/>
      <c r="V1502" s="968"/>
      <c r="W1502" s="968"/>
      <c r="X1502" s="968"/>
      <c r="Y1502" s="968"/>
      <c r="Z1502" s="968"/>
      <c r="AA1502" s="968"/>
      <c r="AB1502" s="968"/>
      <c r="AC1502" s="968"/>
      <c r="AD1502" s="965"/>
    </row>
    <row r="1503" spans="18:30" x14ac:dyDescent="0.25">
      <c r="R1503" s="968"/>
      <c r="S1503" s="968"/>
      <c r="T1503" s="968"/>
      <c r="U1503" s="968"/>
      <c r="V1503" s="968"/>
      <c r="W1503" s="968"/>
      <c r="X1503" s="968"/>
      <c r="Y1503" s="968"/>
      <c r="Z1503" s="968"/>
      <c r="AA1503" s="968"/>
      <c r="AB1503" s="968"/>
      <c r="AC1503" s="968"/>
      <c r="AD1503" s="965"/>
    </row>
    <row r="1504" spans="18:30" x14ac:dyDescent="0.25">
      <c r="R1504" s="968"/>
      <c r="S1504" s="968"/>
      <c r="T1504" s="968"/>
      <c r="U1504" s="968"/>
      <c r="V1504" s="968"/>
      <c r="W1504" s="968"/>
      <c r="X1504" s="968"/>
      <c r="Y1504" s="968"/>
      <c r="Z1504" s="968"/>
      <c r="AA1504" s="968"/>
      <c r="AB1504" s="968"/>
      <c r="AC1504" s="968"/>
      <c r="AD1504" s="965"/>
    </row>
    <row r="1505" spans="18:30" x14ac:dyDescent="0.25">
      <c r="R1505" s="968"/>
      <c r="S1505" s="968"/>
      <c r="T1505" s="968"/>
      <c r="U1505" s="968"/>
      <c r="V1505" s="968"/>
      <c r="W1505" s="968"/>
      <c r="X1505" s="968"/>
      <c r="Y1505" s="968"/>
      <c r="Z1505" s="968"/>
      <c r="AA1505" s="968"/>
      <c r="AB1505" s="968"/>
      <c r="AC1505" s="968"/>
      <c r="AD1505" s="965"/>
    </row>
    <row r="1506" spans="18:30" x14ac:dyDescent="0.25">
      <c r="R1506" s="968"/>
      <c r="S1506" s="968"/>
      <c r="T1506" s="968"/>
      <c r="U1506" s="968"/>
      <c r="V1506" s="968"/>
      <c r="W1506" s="968"/>
      <c r="X1506" s="968"/>
      <c r="Y1506" s="968"/>
      <c r="Z1506" s="968"/>
      <c r="AA1506" s="968"/>
      <c r="AB1506" s="968"/>
      <c r="AC1506" s="968"/>
      <c r="AD1506" s="965"/>
    </row>
    <row r="1507" spans="18:30" x14ac:dyDescent="0.25">
      <c r="R1507" s="968"/>
      <c r="S1507" s="968"/>
      <c r="T1507" s="968"/>
      <c r="U1507" s="968"/>
      <c r="V1507" s="968"/>
      <c r="W1507" s="968"/>
      <c r="X1507" s="968"/>
      <c r="Y1507" s="968"/>
      <c r="Z1507" s="968"/>
      <c r="AA1507" s="968"/>
      <c r="AB1507" s="968"/>
      <c r="AC1507" s="968"/>
      <c r="AD1507" s="965"/>
    </row>
    <row r="1508" spans="18:30" x14ac:dyDescent="0.25">
      <c r="R1508" s="968"/>
      <c r="S1508" s="968"/>
      <c r="T1508" s="968"/>
      <c r="U1508" s="968"/>
      <c r="V1508" s="968"/>
      <c r="W1508" s="968"/>
      <c r="X1508" s="968"/>
      <c r="Y1508" s="968"/>
      <c r="Z1508" s="968"/>
      <c r="AA1508" s="968"/>
      <c r="AB1508" s="968"/>
      <c r="AC1508" s="968"/>
      <c r="AD1508" s="965"/>
    </row>
    <row r="1509" spans="18:30" x14ac:dyDescent="0.25">
      <c r="R1509" s="968"/>
      <c r="S1509" s="968"/>
      <c r="T1509" s="968"/>
      <c r="U1509" s="968"/>
      <c r="V1509" s="968"/>
      <c r="W1509" s="968"/>
      <c r="X1509" s="968"/>
      <c r="Y1509" s="968"/>
      <c r="Z1509" s="968"/>
      <c r="AA1509" s="968"/>
      <c r="AB1509" s="968"/>
      <c r="AC1509" s="968"/>
      <c r="AD1509" s="965"/>
    </row>
    <row r="1510" spans="18:30" x14ac:dyDescent="0.25">
      <c r="R1510" s="968"/>
      <c r="S1510" s="968"/>
      <c r="T1510" s="968"/>
      <c r="U1510" s="968"/>
      <c r="V1510" s="968"/>
      <c r="W1510" s="968"/>
      <c r="X1510" s="968"/>
      <c r="Y1510" s="968"/>
      <c r="Z1510" s="968"/>
      <c r="AA1510" s="968"/>
      <c r="AB1510" s="968"/>
      <c r="AC1510" s="968"/>
      <c r="AD1510" s="965"/>
    </row>
    <row r="1511" spans="18:30" x14ac:dyDescent="0.25">
      <c r="R1511" s="968"/>
      <c r="S1511" s="968"/>
      <c r="T1511" s="968"/>
      <c r="U1511" s="968"/>
      <c r="V1511" s="968"/>
      <c r="W1511" s="968"/>
      <c r="X1511" s="968"/>
      <c r="Y1511" s="968"/>
      <c r="Z1511" s="968"/>
      <c r="AA1511" s="968"/>
      <c r="AB1511" s="968"/>
      <c r="AC1511" s="968"/>
      <c r="AD1511" s="965"/>
    </row>
    <row r="1512" spans="18:30" x14ac:dyDescent="0.25">
      <c r="R1512" s="968"/>
      <c r="S1512" s="968"/>
      <c r="T1512" s="968"/>
      <c r="U1512" s="968"/>
      <c r="V1512" s="968"/>
      <c r="W1512" s="968"/>
      <c r="X1512" s="968"/>
      <c r="Y1512" s="968"/>
      <c r="Z1512" s="968"/>
      <c r="AA1512" s="968"/>
      <c r="AB1512" s="968"/>
      <c r="AC1512" s="968"/>
      <c r="AD1512" s="965"/>
    </row>
    <row r="1513" spans="18:30" x14ac:dyDescent="0.25">
      <c r="R1513" s="968"/>
      <c r="S1513" s="968"/>
      <c r="T1513" s="968"/>
      <c r="U1513" s="968"/>
      <c r="V1513" s="968"/>
      <c r="W1513" s="968"/>
      <c r="X1513" s="968"/>
      <c r="Y1513" s="968"/>
      <c r="Z1513" s="968"/>
      <c r="AA1513" s="968"/>
      <c r="AB1513" s="968"/>
      <c r="AC1513" s="968"/>
      <c r="AD1513" s="965"/>
    </row>
    <row r="1514" spans="18:30" x14ac:dyDescent="0.25">
      <c r="R1514" s="968"/>
      <c r="S1514" s="968"/>
      <c r="T1514" s="968"/>
      <c r="U1514" s="968"/>
      <c r="V1514" s="968"/>
      <c r="W1514" s="968"/>
      <c r="X1514" s="968"/>
      <c r="Y1514" s="968"/>
      <c r="Z1514" s="968"/>
      <c r="AA1514" s="968"/>
      <c r="AB1514" s="968"/>
      <c r="AC1514" s="968"/>
      <c r="AD1514" s="965"/>
    </row>
    <row r="1515" spans="18:30" x14ac:dyDescent="0.25">
      <c r="R1515" s="968"/>
      <c r="S1515" s="968"/>
      <c r="T1515" s="968"/>
      <c r="U1515" s="968"/>
      <c r="V1515" s="968"/>
      <c r="W1515" s="968"/>
      <c r="X1515" s="968"/>
      <c r="Y1515" s="968"/>
      <c r="Z1515" s="968"/>
      <c r="AA1515" s="968"/>
      <c r="AB1515" s="968"/>
      <c r="AC1515" s="968"/>
      <c r="AD1515" s="965"/>
    </row>
    <row r="1516" spans="18:30" x14ac:dyDescent="0.25">
      <c r="R1516" s="968"/>
      <c r="S1516" s="968"/>
      <c r="T1516" s="968"/>
      <c r="U1516" s="968"/>
      <c r="V1516" s="968"/>
      <c r="W1516" s="968"/>
      <c r="X1516" s="968"/>
      <c r="Y1516" s="968"/>
      <c r="Z1516" s="968"/>
      <c r="AA1516" s="968"/>
      <c r="AB1516" s="968"/>
      <c r="AC1516" s="968"/>
      <c r="AD1516" s="965"/>
    </row>
    <row r="1517" spans="18:30" x14ac:dyDescent="0.25">
      <c r="R1517" s="968"/>
      <c r="S1517" s="968"/>
      <c r="T1517" s="968"/>
      <c r="U1517" s="968"/>
      <c r="V1517" s="968"/>
      <c r="W1517" s="968"/>
      <c r="X1517" s="968"/>
      <c r="Y1517" s="968"/>
      <c r="Z1517" s="968"/>
      <c r="AA1517" s="968"/>
      <c r="AB1517" s="968"/>
      <c r="AC1517" s="968"/>
      <c r="AD1517" s="965"/>
    </row>
    <row r="1518" spans="18:30" x14ac:dyDescent="0.25">
      <c r="R1518" s="968"/>
      <c r="S1518" s="968"/>
      <c r="T1518" s="968"/>
      <c r="U1518" s="968"/>
      <c r="V1518" s="968"/>
      <c r="W1518" s="968"/>
      <c r="X1518" s="968"/>
      <c r="Y1518" s="968"/>
      <c r="Z1518" s="968"/>
      <c r="AA1518" s="968"/>
      <c r="AB1518" s="968"/>
      <c r="AC1518" s="968"/>
      <c r="AD1518" s="965"/>
    </row>
    <row r="1519" spans="18:30" x14ac:dyDescent="0.25">
      <c r="R1519" s="968"/>
      <c r="S1519" s="968"/>
      <c r="T1519" s="968"/>
      <c r="U1519" s="968"/>
      <c r="V1519" s="968"/>
      <c r="W1519" s="968"/>
      <c r="X1519" s="968"/>
      <c r="Y1519" s="968"/>
      <c r="Z1519" s="968"/>
      <c r="AA1519" s="968"/>
      <c r="AB1519" s="968"/>
      <c r="AC1519" s="968"/>
      <c r="AD1519" s="965"/>
    </row>
    <row r="1520" spans="18:30" x14ac:dyDescent="0.25">
      <c r="R1520" s="968"/>
      <c r="S1520" s="968"/>
      <c r="T1520" s="968"/>
      <c r="U1520" s="968"/>
      <c r="V1520" s="968"/>
      <c r="W1520" s="968"/>
      <c r="X1520" s="968"/>
      <c r="Y1520" s="968"/>
      <c r="Z1520" s="968"/>
      <c r="AA1520" s="968"/>
      <c r="AB1520" s="968"/>
      <c r="AC1520" s="968"/>
      <c r="AD1520" s="965"/>
    </row>
    <row r="1521" spans="18:30" x14ac:dyDescent="0.25">
      <c r="R1521" s="968"/>
      <c r="S1521" s="968"/>
      <c r="T1521" s="968"/>
      <c r="U1521" s="968"/>
      <c r="V1521" s="968"/>
      <c r="W1521" s="968"/>
      <c r="X1521" s="968"/>
      <c r="Y1521" s="968"/>
      <c r="Z1521" s="968"/>
      <c r="AA1521" s="968"/>
      <c r="AB1521" s="968"/>
      <c r="AC1521" s="968"/>
      <c r="AD1521" s="965"/>
    </row>
    <row r="1522" spans="18:30" x14ac:dyDescent="0.25">
      <c r="R1522" s="968"/>
      <c r="S1522" s="968"/>
      <c r="T1522" s="968"/>
      <c r="U1522" s="968"/>
      <c r="V1522" s="968"/>
      <c r="W1522" s="968"/>
      <c r="X1522" s="968"/>
      <c r="Y1522" s="968"/>
      <c r="Z1522" s="968"/>
      <c r="AA1522" s="968"/>
      <c r="AB1522" s="968"/>
      <c r="AC1522" s="968"/>
      <c r="AD1522" s="965"/>
    </row>
    <row r="1523" spans="18:30" x14ac:dyDescent="0.25">
      <c r="R1523" s="968"/>
      <c r="S1523" s="968"/>
      <c r="T1523" s="968"/>
      <c r="U1523" s="968"/>
      <c r="V1523" s="968"/>
      <c r="W1523" s="968"/>
      <c r="X1523" s="968"/>
      <c r="Y1523" s="968"/>
      <c r="Z1523" s="968"/>
      <c r="AA1523" s="968"/>
      <c r="AB1523" s="968"/>
      <c r="AC1523" s="968"/>
      <c r="AD1523" s="965"/>
    </row>
    <row r="1524" spans="18:30" x14ac:dyDescent="0.25">
      <c r="R1524" s="968"/>
      <c r="S1524" s="968"/>
      <c r="T1524" s="968"/>
      <c r="U1524" s="968"/>
      <c r="V1524" s="968"/>
      <c r="W1524" s="968"/>
      <c r="X1524" s="968"/>
      <c r="Y1524" s="968"/>
      <c r="Z1524" s="968"/>
      <c r="AA1524" s="968"/>
      <c r="AB1524" s="968"/>
      <c r="AC1524" s="968"/>
      <c r="AD1524" s="965"/>
    </row>
    <row r="1525" spans="18:30" x14ac:dyDescent="0.25">
      <c r="R1525" s="968"/>
      <c r="S1525" s="968"/>
      <c r="T1525" s="968"/>
      <c r="U1525" s="968"/>
      <c r="V1525" s="968"/>
      <c r="W1525" s="968"/>
      <c r="X1525" s="968"/>
      <c r="Y1525" s="968"/>
      <c r="Z1525" s="968"/>
      <c r="AA1525" s="968"/>
      <c r="AB1525" s="968"/>
      <c r="AC1525" s="968"/>
      <c r="AD1525" s="965"/>
    </row>
    <row r="1526" spans="18:30" x14ac:dyDescent="0.25">
      <c r="R1526" s="968"/>
      <c r="S1526" s="968"/>
      <c r="T1526" s="968"/>
      <c r="U1526" s="968"/>
      <c r="V1526" s="968"/>
      <c r="W1526" s="968"/>
      <c r="X1526" s="968"/>
      <c r="Y1526" s="968"/>
      <c r="Z1526" s="968"/>
      <c r="AA1526" s="968"/>
      <c r="AB1526" s="968"/>
      <c r="AC1526" s="968"/>
      <c r="AD1526" s="965"/>
    </row>
    <row r="1527" spans="18:30" x14ac:dyDescent="0.25">
      <c r="R1527" s="968"/>
      <c r="S1527" s="968"/>
      <c r="T1527" s="968"/>
      <c r="U1527" s="968"/>
      <c r="V1527" s="968"/>
      <c r="W1527" s="968"/>
      <c r="X1527" s="968"/>
      <c r="Y1527" s="968"/>
      <c r="Z1527" s="968"/>
      <c r="AA1527" s="968"/>
      <c r="AB1527" s="968"/>
      <c r="AC1527" s="968"/>
      <c r="AD1527" s="965"/>
    </row>
    <row r="1528" spans="18:30" x14ac:dyDescent="0.25">
      <c r="R1528" s="968"/>
      <c r="S1528" s="968"/>
      <c r="T1528" s="968"/>
      <c r="U1528" s="968"/>
      <c r="V1528" s="968"/>
      <c r="W1528" s="968"/>
      <c r="X1528" s="968"/>
      <c r="Y1528" s="968"/>
      <c r="Z1528" s="968"/>
      <c r="AA1528" s="968"/>
      <c r="AB1528" s="968"/>
      <c r="AC1528" s="968"/>
      <c r="AD1528" s="965"/>
    </row>
    <row r="1529" spans="18:30" x14ac:dyDescent="0.25">
      <c r="R1529" s="968"/>
      <c r="S1529" s="968"/>
      <c r="T1529" s="968"/>
      <c r="U1529" s="968"/>
      <c r="V1529" s="968"/>
      <c r="W1529" s="968"/>
      <c r="X1529" s="968"/>
      <c r="Y1529" s="968"/>
      <c r="Z1529" s="968"/>
      <c r="AA1529" s="968"/>
      <c r="AB1529" s="968"/>
      <c r="AC1529" s="968"/>
      <c r="AD1529" s="965"/>
    </row>
    <row r="1530" spans="18:30" x14ac:dyDescent="0.25">
      <c r="R1530" s="968"/>
      <c r="S1530" s="968"/>
      <c r="T1530" s="968"/>
      <c r="U1530" s="968"/>
      <c r="V1530" s="968"/>
      <c r="W1530" s="968"/>
      <c r="X1530" s="968"/>
      <c r="Y1530" s="968"/>
      <c r="Z1530" s="968"/>
      <c r="AA1530" s="968"/>
      <c r="AB1530" s="968"/>
      <c r="AC1530" s="968"/>
      <c r="AD1530" s="965"/>
    </row>
    <row r="1531" spans="18:30" x14ac:dyDescent="0.25">
      <c r="R1531" s="968"/>
      <c r="S1531" s="968"/>
      <c r="T1531" s="968"/>
      <c r="U1531" s="968"/>
      <c r="V1531" s="968"/>
      <c r="W1531" s="968"/>
      <c r="X1531" s="968"/>
      <c r="Y1531" s="968"/>
      <c r="Z1531" s="968"/>
      <c r="AA1531" s="968"/>
      <c r="AB1531" s="968"/>
      <c r="AC1531" s="968"/>
      <c r="AD1531" s="965"/>
    </row>
    <row r="1532" spans="18:30" x14ac:dyDescent="0.25">
      <c r="R1532" s="968"/>
      <c r="S1532" s="968"/>
      <c r="T1532" s="968"/>
      <c r="U1532" s="968"/>
      <c r="V1532" s="968"/>
      <c r="W1532" s="968"/>
      <c r="X1532" s="968"/>
      <c r="Y1532" s="968"/>
      <c r="Z1532" s="968"/>
      <c r="AA1532" s="968"/>
      <c r="AB1532" s="968"/>
      <c r="AC1532" s="968"/>
      <c r="AD1532" s="965"/>
    </row>
    <row r="1533" spans="18:30" x14ac:dyDescent="0.25">
      <c r="R1533" s="968"/>
      <c r="S1533" s="968"/>
      <c r="T1533" s="968"/>
      <c r="U1533" s="968"/>
      <c r="V1533" s="968"/>
      <c r="W1533" s="968"/>
      <c r="X1533" s="968"/>
      <c r="Y1533" s="968"/>
      <c r="Z1533" s="968"/>
      <c r="AA1533" s="968"/>
      <c r="AB1533" s="968"/>
      <c r="AC1533" s="968"/>
      <c r="AD1533" s="965"/>
    </row>
    <row r="1534" spans="18:30" x14ac:dyDescent="0.25">
      <c r="R1534" s="968"/>
      <c r="S1534" s="968"/>
      <c r="T1534" s="968"/>
      <c r="U1534" s="968"/>
      <c r="V1534" s="968"/>
      <c r="W1534" s="968"/>
      <c r="X1534" s="968"/>
      <c r="Y1534" s="968"/>
      <c r="Z1534" s="968"/>
      <c r="AA1534" s="968"/>
      <c r="AB1534" s="968"/>
      <c r="AC1534" s="968"/>
      <c r="AD1534" s="965"/>
    </row>
    <row r="1535" spans="18:30" x14ac:dyDescent="0.25">
      <c r="R1535" s="968"/>
      <c r="S1535" s="968"/>
      <c r="T1535" s="968"/>
      <c r="U1535" s="968"/>
      <c r="V1535" s="968"/>
      <c r="W1535" s="968"/>
      <c r="X1535" s="968"/>
      <c r="Y1535" s="968"/>
      <c r="Z1535" s="968"/>
      <c r="AA1535" s="968"/>
      <c r="AB1535" s="968"/>
      <c r="AC1535" s="968"/>
      <c r="AD1535" s="965"/>
    </row>
    <row r="1536" spans="18:30" x14ac:dyDescent="0.25">
      <c r="R1536" s="968"/>
      <c r="S1536" s="968"/>
      <c r="T1536" s="968"/>
      <c r="U1536" s="968"/>
      <c r="V1536" s="968"/>
      <c r="W1536" s="968"/>
      <c r="X1536" s="968"/>
      <c r="Y1536" s="968"/>
      <c r="Z1536" s="968"/>
      <c r="AA1536" s="968"/>
      <c r="AB1536" s="968"/>
      <c r="AC1536" s="968"/>
      <c r="AD1536" s="965"/>
    </row>
    <row r="1537" spans="18:30" x14ac:dyDescent="0.25">
      <c r="R1537" s="968"/>
      <c r="S1537" s="968"/>
      <c r="T1537" s="968"/>
      <c r="U1537" s="968"/>
      <c r="V1537" s="968"/>
      <c r="W1537" s="968"/>
      <c r="X1537" s="968"/>
      <c r="Y1537" s="968"/>
      <c r="Z1537" s="968"/>
      <c r="AA1537" s="968"/>
      <c r="AB1537" s="968"/>
      <c r="AC1537" s="968"/>
      <c r="AD1537" s="965"/>
    </row>
    <row r="1538" spans="18:30" x14ac:dyDescent="0.25">
      <c r="R1538" s="968"/>
      <c r="S1538" s="968"/>
      <c r="T1538" s="968"/>
      <c r="U1538" s="968"/>
      <c r="V1538" s="968"/>
      <c r="W1538" s="968"/>
      <c r="X1538" s="968"/>
      <c r="Y1538" s="968"/>
      <c r="Z1538" s="968"/>
      <c r="AA1538" s="968"/>
      <c r="AB1538" s="968"/>
      <c r="AC1538" s="968"/>
      <c r="AD1538" s="965"/>
    </row>
    <row r="1539" spans="18:30" x14ac:dyDescent="0.25">
      <c r="R1539" s="968"/>
      <c r="S1539" s="968"/>
      <c r="T1539" s="968"/>
      <c r="U1539" s="968"/>
      <c r="V1539" s="968"/>
      <c r="W1539" s="968"/>
      <c r="X1539" s="968"/>
      <c r="Y1539" s="968"/>
      <c r="Z1539" s="968"/>
      <c r="AA1539" s="968"/>
      <c r="AB1539" s="968"/>
      <c r="AC1539" s="968"/>
      <c r="AD1539" s="965"/>
    </row>
    <row r="1540" spans="18:30" x14ac:dyDescent="0.25">
      <c r="R1540" s="968"/>
      <c r="S1540" s="968"/>
      <c r="T1540" s="968"/>
      <c r="U1540" s="968"/>
      <c r="V1540" s="968"/>
      <c r="W1540" s="968"/>
      <c r="X1540" s="968"/>
      <c r="Y1540" s="968"/>
      <c r="Z1540" s="968"/>
      <c r="AA1540" s="968"/>
      <c r="AB1540" s="968"/>
      <c r="AC1540" s="968"/>
      <c r="AD1540" s="965"/>
    </row>
    <row r="1541" spans="18:30" x14ac:dyDescent="0.25">
      <c r="R1541" s="968"/>
      <c r="S1541" s="968"/>
      <c r="T1541" s="968"/>
      <c r="U1541" s="968"/>
      <c r="V1541" s="968"/>
      <c r="W1541" s="968"/>
      <c r="X1541" s="968"/>
      <c r="Y1541" s="968"/>
      <c r="Z1541" s="968"/>
      <c r="AA1541" s="968"/>
      <c r="AB1541" s="968"/>
      <c r="AC1541" s="968"/>
      <c r="AD1541" s="965"/>
    </row>
    <row r="1542" spans="18:30" x14ac:dyDescent="0.25">
      <c r="R1542" s="968"/>
      <c r="S1542" s="968"/>
      <c r="T1542" s="968"/>
      <c r="U1542" s="968"/>
      <c r="V1542" s="968"/>
      <c r="W1542" s="968"/>
      <c r="X1542" s="968"/>
      <c r="Y1542" s="968"/>
      <c r="Z1542" s="968"/>
      <c r="AA1542" s="968"/>
      <c r="AB1542" s="968"/>
      <c r="AC1542" s="968"/>
      <c r="AD1542" s="965"/>
    </row>
    <row r="1543" spans="18:30" x14ac:dyDescent="0.25">
      <c r="R1543" s="968"/>
      <c r="S1543" s="968"/>
      <c r="T1543" s="968"/>
      <c r="U1543" s="968"/>
      <c r="V1543" s="968"/>
      <c r="W1543" s="968"/>
      <c r="X1543" s="968"/>
      <c r="Y1543" s="968"/>
      <c r="Z1543" s="968"/>
      <c r="AA1543" s="968"/>
      <c r="AB1543" s="968"/>
      <c r="AC1543" s="968"/>
      <c r="AD1543" s="965"/>
    </row>
    <row r="1544" spans="18:30" x14ac:dyDescent="0.25">
      <c r="R1544" s="968"/>
      <c r="S1544" s="968"/>
      <c r="T1544" s="968"/>
      <c r="U1544" s="968"/>
      <c r="V1544" s="968"/>
      <c r="W1544" s="968"/>
      <c r="X1544" s="968"/>
      <c r="Y1544" s="968"/>
      <c r="Z1544" s="968"/>
      <c r="AA1544" s="968"/>
      <c r="AB1544" s="968"/>
      <c r="AC1544" s="968"/>
      <c r="AD1544" s="965"/>
    </row>
    <row r="1545" spans="18:30" x14ac:dyDescent="0.25">
      <c r="R1545" s="968"/>
      <c r="S1545" s="968"/>
      <c r="T1545" s="968"/>
      <c r="U1545" s="968"/>
      <c r="V1545" s="968"/>
      <c r="W1545" s="968"/>
      <c r="X1545" s="968"/>
      <c r="Y1545" s="968"/>
      <c r="Z1545" s="968"/>
      <c r="AA1545" s="968"/>
      <c r="AB1545" s="968"/>
      <c r="AC1545" s="968"/>
      <c r="AD1545" s="965"/>
    </row>
    <row r="1546" spans="18:30" x14ac:dyDescent="0.25">
      <c r="R1546" s="968"/>
      <c r="S1546" s="968"/>
      <c r="T1546" s="968"/>
      <c r="U1546" s="968"/>
      <c r="V1546" s="968"/>
      <c r="W1546" s="968"/>
      <c r="X1546" s="968"/>
      <c r="Y1546" s="968"/>
      <c r="Z1546" s="968"/>
      <c r="AA1546" s="968"/>
      <c r="AB1546" s="968"/>
      <c r="AC1546" s="968"/>
      <c r="AD1546" s="965"/>
    </row>
    <row r="1547" spans="18:30" x14ac:dyDescent="0.25">
      <c r="R1547" s="968"/>
      <c r="S1547" s="968"/>
      <c r="T1547" s="968"/>
      <c r="U1547" s="968"/>
      <c r="V1547" s="968"/>
      <c r="W1547" s="968"/>
      <c r="X1547" s="968"/>
      <c r="Y1547" s="968"/>
      <c r="Z1547" s="968"/>
      <c r="AA1547" s="968"/>
      <c r="AB1547" s="968"/>
      <c r="AC1547" s="968"/>
      <c r="AD1547" s="965"/>
    </row>
    <row r="1548" spans="18:30" x14ac:dyDescent="0.25">
      <c r="R1548" s="968"/>
      <c r="S1548" s="968"/>
      <c r="T1548" s="968"/>
      <c r="U1548" s="968"/>
      <c r="V1548" s="968"/>
      <c r="W1548" s="968"/>
      <c r="X1548" s="968"/>
      <c r="Y1548" s="968"/>
      <c r="Z1548" s="968"/>
      <c r="AA1548" s="968"/>
      <c r="AB1548" s="968"/>
      <c r="AC1548" s="968"/>
      <c r="AD1548" s="965"/>
    </row>
    <row r="1549" spans="18:30" x14ac:dyDescent="0.25">
      <c r="R1549" s="968"/>
      <c r="S1549" s="968"/>
      <c r="T1549" s="968"/>
      <c r="U1549" s="968"/>
      <c r="V1549" s="968"/>
      <c r="W1549" s="968"/>
      <c r="X1549" s="968"/>
      <c r="Y1549" s="968"/>
      <c r="Z1549" s="968"/>
      <c r="AA1549" s="968"/>
      <c r="AB1549" s="968"/>
      <c r="AC1549" s="968"/>
      <c r="AD1549" s="965"/>
    </row>
    <row r="1550" spans="18:30" x14ac:dyDescent="0.25">
      <c r="R1550" s="968"/>
      <c r="S1550" s="968"/>
      <c r="T1550" s="968"/>
      <c r="U1550" s="968"/>
      <c r="V1550" s="968"/>
      <c r="W1550" s="968"/>
      <c r="X1550" s="968"/>
      <c r="Y1550" s="968"/>
      <c r="Z1550" s="968"/>
      <c r="AA1550" s="968"/>
      <c r="AB1550" s="968"/>
      <c r="AC1550" s="968"/>
      <c r="AD1550" s="965"/>
    </row>
    <row r="1551" spans="18:30" x14ac:dyDescent="0.25">
      <c r="R1551" s="968"/>
      <c r="S1551" s="968"/>
      <c r="T1551" s="968"/>
      <c r="U1551" s="968"/>
      <c r="V1551" s="968"/>
      <c r="W1551" s="968"/>
      <c r="X1551" s="968"/>
      <c r="Y1551" s="968"/>
      <c r="Z1551" s="968"/>
      <c r="AA1551" s="968"/>
      <c r="AB1551" s="968"/>
      <c r="AC1551" s="968"/>
      <c r="AD1551" s="965"/>
    </row>
    <row r="1552" spans="18:30" x14ac:dyDescent="0.25">
      <c r="R1552" s="968"/>
      <c r="S1552" s="968"/>
      <c r="T1552" s="968"/>
      <c r="U1552" s="968"/>
      <c r="V1552" s="968"/>
      <c r="W1552" s="968"/>
      <c r="X1552" s="968"/>
      <c r="Y1552" s="968"/>
      <c r="Z1552" s="968"/>
      <c r="AA1552" s="968"/>
      <c r="AB1552" s="968"/>
      <c r="AC1552" s="968"/>
      <c r="AD1552" s="965"/>
    </row>
    <row r="1553" spans="18:30" x14ac:dyDescent="0.25">
      <c r="R1553" s="968"/>
      <c r="S1553" s="968"/>
      <c r="T1553" s="968"/>
      <c r="U1553" s="968"/>
      <c r="V1553" s="968"/>
      <c r="W1553" s="968"/>
      <c r="X1553" s="968"/>
      <c r="Y1553" s="968"/>
      <c r="Z1553" s="968"/>
      <c r="AA1553" s="968"/>
      <c r="AB1553" s="968"/>
      <c r="AC1553" s="968"/>
      <c r="AD1553" s="965"/>
    </row>
    <row r="1554" spans="18:30" x14ac:dyDescent="0.25">
      <c r="R1554" s="968"/>
      <c r="S1554" s="968"/>
      <c r="T1554" s="968"/>
      <c r="U1554" s="968"/>
      <c r="V1554" s="968"/>
      <c r="W1554" s="968"/>
      <c r="X1554" s="968"/>
      <c r="Y1554" s="968"/>
      <c r="Z1554" s="968"/>
      <c r="AA1554" s="968"/>
      <c r="AB1554" s="968"/>
      <c r="AC1554" s="968"/>
      <c r="AD1554" s="965"/>
    </row>
    <row r="1555" spans="18:30" x14ac:dyDescent="0.25">
      <c r="R1555" s="968"/>
      <c r="S1555" s="968"/>
      <c r="T1555" s="968"/>
      <c r="U1555" s="968"/>
      <c r="V1555" s="968"/>
      <c r="W1555" s="968"/>
      <c r="X1555" s="968"/>
      <c r="Y1555" s="968"/>
      <c r="Z1555" s="968"/>
      <c r="AA1555" s="968"/>
      <c r="AB1555" s="968"/>
      <c r="AC1555" s="968"/>
      <c r="AD1555" s="965"/>
    </row>
    <row r="1556" spans="18:30" x14ac:dyDescent="0.25">
      <c r="R1556" s="968"/>
      <c r="S1556" s="968"/>
      <c r="T1556" s="968"/>
      <c r="U1556" s="968"/>
      <c r="V1556" s="968"/>
      <c r="W1556" s="968"/>
      <c r="X1556" s="968"/>
      <c r="Y1556" s="968"/>
      <c r="Z1556" s="968"/>
      <c r="AA1556" s="968"/>
      <c r="AB1556" s="968"/>
      <c r="AC1556" s="968"/>
      <c r="AD1556" s="965"/>
    </row>
    <row r="1557" spans="18:30" x14ac:dyDescent="0.25">
      <c r="R1557" s="968"/>
      <c r="S1557" s="968"/>
      <c r="T1557" s="968"/>
      <c r="U1557" s="968"/>
      <c r="V1557" s="968"/>
      <c r="W1557" s="968"/>
      <c r="X1557" s="968"/>
      <c r="Y1557" s="968"/>
      <c r="Z1557" s="968"/>
      <c r="AA1557" s="968"/>
      <c r="AB1557" s="968"/>
      <c r="AC1557" s="968"/>
      <c r="AD1557" s="965"/>
    </row>
    <row r="1558" spans="18:30" x14ac:dyDescent="0.25">
      <c r="R1558" s="968"/>
      <c r="S1558" s="968"/>
      <c r="T1558" s="968"/>
      <c r="U1558" s="968"/>
      <c r="V1558" s="968"/>
      <c r="W1558" s="968"/>
      <c r="X1558" s="968"/>
      <c r="Y1558" s="968"/>
      <c r="Z1558" s="968"/>
      <c r="AA1558" s="968"/>
      <c r="AB1558" s="968"/>
      <c r="AC1558" s="968"/>
      <c r="AD1558" s="965"/>
    </row>
    <row r="1559" spans="18:30" x14ac:dyDescent="0.25">
      <c r="R1559" s="968"/>
      <c r="S1559" s="968"/>
      <c r="T1559" s="968"/>
      <c r="U1559" s="968"/>
      <c r="V1559" s="968"/>
      <c r="W1559" s="968"/>
      <c r="X1559" s="968"/>
      <c r="Y1559" s="968"/>
      <c r="Z1559" s="968"/>
      <c r="AA1559" s="968"/>
      <c r="AB1559" s="968"/>
      <c r="AC1559" s="968"/>
      <c r="AD1559" s="965"/>
    </row>
    <row r="1560" spans="18:30" x14ac:dyDescent="0.25">
      <c r="R1560" s="968"/>
      <c r="S1560" s="968"/>
      <c r="T1560" s="968"/>
      <c r="U1560" s="968"/>
      <c r="V1560" s="968"/>
      <c r="W1560" s="968"/>
      <c r="X1560" s="968"/>
      <c r="Y1560" s="968"/>
      <c r="Z1560" s="968"/>
      <c r="AA1560" s="968"/>
      <c r="AB1560" s="968"/>
      <c r="AC1560" s="968"/>
      <c r="AD1560" s="965"/>
    </row>
    <row r="1561" spans="18:30" x14ac:dyDescent="0.25">
      <c r="R1561" s="968"/>
      <c r="S1561" s="968"/>
      <c r="T1561" s="968"/>
      <c r="U1561" s="968"/>
      <c r="V1561" s="968"/>
      <c r="W1561" s="968"/>
      <c r="X1561" s="968"/>
      <c r="Y1561" s="968"/>
      <c r="Z1561" s="968"/>
      <c r="AA1561" s="968"/>
      <c r="AB1561" s="968"/>
      <c r="AC1561" s="968"/>
      <c r="AD1561" s="965"/>
    </row>
    <row r="1562" spans="18:30" x14ac:dyDescent="0.25">
      <c r="R1562" s="968"/>
      <c r="S1562" s="968"/>
      <c r="T1562" s="968"/>
      <c r="U1562" s="968"/>
      <c r="V1562" s="968"/>
      <c r="W1562" s="968"/>
      <c r="X1562" s="968"/>
      <c r="Y1562" s="968"/>
      <c r="Z1562" s="968"/>
      <c r="AA1562" s="968"/>
      <c r="AB1562" s="968"/>
      <c r="AC1562" s="968"/>
      <c r="AD1562" s="965"/>
    </row>
    <row r="1563" spans="18:30" x14ac:dyDescent="0.25">
      <c r="R1563" s="968"/>
      <c r="S1563" s="968"/>
      <c r="T1563" s="968"/>
      <c r="U1563" s="968"/>
      <c r="V1563" s="968"/>
      <c r="W1563" s="968"/>
      <c r="X1563" s="968"/>
      <c r="Y1563" s="968"/>
      <c r="Z1563" s="968"/>
      <c r="AA1563" s="968"/>
      <c r="AB1563" s="968"/>
      <c r="AC1563" s="968"/>
      <c r="AD1563" s="965"/>
    </row>
    <row r="1564" spans="18:30" x14ac:dyDescent="0.25">
      <c r="R1564" s="968"/>
      <c r="S1564" s="968"/>
      <c r="T1564" s="968"/>
      <c r="U1564" s="968"/>
      <c r="V1564" s="968"/>
      <c r="W1564" s="968"/>
      <c r="X1564" s="968"/>
      <c r="Y1564" s="968"/>
      <c r="Z1564" s="968"/>
      <c r="AA1564" s="968"/>
      <c r="AB1564" s="968"/>
      <c r="AC1564" s="968"/>
      <c r="AD1564" s="965"/>
    </row>
    <row r="1565" spans="18:30" x14ac:dyDescent="0.25">
      <c r="R1565" s="968"/>
      <c r="S1565" s="968"/>
      <c r="T1565" s="968"/>
      <c r="U1565" s="968"/>
      <c r="V1565" s="968"/>
      <c r="W1565" s="968"/>
      <c r="X1565" s="968"/>
      <c r="Y1565" s="968"/>
      <c r="Z1565" s="968"/>
      <c r="AA1565" s="968"/>
      <c r="AB1565" s="968"/>
      <c r="AC1565" s="968"/>
      <c r="AD1565" s="965"/>
    </row>
    <row r="1566" spans="18:30" x14ac:dyDescent="0.25">
      <c r="R1566" s="968"/>
      <c r="S1566" s="968"/>
      <c r="T1566" s="968"/>
      <c r="U1566" s="968"/>
      <c r="V1566" s="968"/>
      <c r="W1566" s="968"/>
      <c r="X1566" s="968"/>
      <c r="Y1566" s="968"/>
      <c r="Z1566" s="968"/>
      <c r="AA1566" s="968"/>
      <c r="AB1566" s="968"/>
      <c r="AC1566" s="968"/>
      <c r="AD1566" s="965"/>
    </row>
    <row r="1567" spans="18:30" x14ac:dyDescent="0.25">
      <c r="R1567" s="968"/>
      <c r="S1567" s="968"/>
      <c r="T1567" s="968"/>
      <c r="U1567" s="968"/>
      <c r="V1567" s="968"/>
      <c r="W1567" s="968"/>
      <c r="X1567" s="968"/>
      <c r="Y1567" s="968"/>
      <c r="Z1567" s="968"/>
      <c r="AA1567" s="968"/>
      <c r="AB1567" s="968"/>
      <c r="AC1567" s="968"/>
      <c r="AD1567" s="965"/>
    </row>
    <row r="1568" spans="18:30" x14ac:dyDescent="0.25">
      <c r="R1568" s="968"/>
      <c r="S1568" s="968"/>
      <c r="T1568" s="968"/>
      <c r="U1568" s="968"/>
      <c r="V1568" s="968"/>
      <c r="W1568" s="968"/>
      <c r="X1568" s="968"/>
      <c r="Y1568" s="968"/>
      <c r="Z1568" s="968"/>
      <c r="AA1568" s="968"/>
      <c r="AB1568" s="968"/>
      <c r="AC1568" s="968"/>
      <c r="AD1568" s="965"/>
    </row>
    <row r="1569" spans="18:30" x14ac:dyDescent="0.25">
      <c r="R1569" s="968"/>
      <c r="S1569" s="968"/>
      <c r="T1569" s="968"/>
      <c r="U1569" s="968"/>
      <c r="V1569" s="968"/>
      <c r="W1569" s="968"/>
      <c r="X1569" s="968"/>
      <c r="Y1569" s="968"/>
      <c r="Z1569" s="968"/>
      <c r="AA1569" s="968"/>
      <c r="AB1569" s="968"/>
      <c r="AC1569" s="968"/>
      <c r="AD1569" s="965"/>
    </row>
    <row r="1570" spans="18:30" x14ac:dyDescent="0.25">
      <c r="R1570" s="968"/>
      <c r="S1570" s="968"/>
      <c r="T1570" s="968"/>
      <c r="U1570" s="968"/>
      <c r="V1570" s="968"/>
      <c r="W1570" s="968"/>
      <c r="X1570" s="968"/>
      <c r="Y1570" s="968"/>
      <c r="Z1570" s="968"/>
      <c r="AA1570" s="968"/>
      <c r="AB1570" s="968"/>
      <c r="AC1570" s="968"/>
      <c r="AD1570" s="965"/>
    </row>
    <row r="1571" spans="18:30" x14ac:dyDescent="0.25">
      <c r="R1571" s="968"/>
      <c r="S1571" s="968"/>
      <c r="T1571" s="968"/>
      <c r="U1571" s="968"/>
      <c r="V1571" s="968"/>
      <c r="W1571" s="968"/>
      <c r="X1571" s="968"/>
      <c r="Y1571" s="968"/>
      <c r="Z1571" s="968"/>
      <c r="AA1571" s="968"/>
      <c r="AB1571" s="968"/>
      <c r="AC1571" s="968"/>
      <c r="AD1571" s="965"/>
    </row>
    <row r="1572" spans="18:30" x14ac:dyDescent="0.25">
      <c r="R1572" s="968"/>
      <c r="S1572" s="968"/>
      <c r="T1572" s="968"/>
      <c r="U1572" s="968"/>
      <c r="V1572" s="968"/>
      <c r="W1572" s="968"/>
      <c r="X1572" s="968"/>
      <c r="Y1572" s="968"/>
      <c r="Z1572" s="968"/>
      <c r="AA1572" s="968"/>
      <c r="AB1572" s="968"/>
      <c r="AC1572" s="968"/>
      <c r="AD1572" s="965"/>
    </row>
    <row r="1573" spans="18:30" x14ac:dyDescent="0.25">
      <c r="R1573" s="968"/>
      <c r="S1573" s="968"/>
      <c r="T1573" s="968"/>
      <c r="U1573" s="968"/>
      <c r="V1573" s="968"/>
      <c r="W1573" s="968"/>
      <c r="X1573" s="968"/>
      <c r="Y1573" s="968"/>
      <c r="Z1573" s="968"/>
      <c r="AA1573" s="968"/>
      <c r="AB1573" s="968"/>
      <c r="AC1573" s="968"/>
      <c r="AD1573" s="965"/>
    </row>
    <row r="1574" spans="18:30" x14ac:dyDescent="0.25">
      <c r="R1574" s="968"/>
      <c r="S1574" s="968"/>
      <c r="T1574" s="968"/>
      <c r="U1574" s="968"/>
      <c r="V1574" s="968"/>
      <c r="W1574" s="968"/>
      <c r="X1574" s="968"/>
      <c r="Y1574" s="968"/>
      <c r="Z1574" s="968"/>
      <c r="AA1574" s="968"/>
      <c r="AB1574" s="968"/>
      <c r="AC1574" s="968"/>
      <c r="AD1574" s="965"/>
    </row>
    <row r="1575" spans="18:30" x14ac:dyDescent="0.25">
      <c r="R1575" s="968"/>
      <c r="S1575" s="968"/>
      <c r="T1575" s="968"/>
      <c r="U1575" s="968"/>
      <c r="V1575" s="968"/>
      <c r="W1575" s="968"/>
      <c r="X1575" s="968"/>
      <c r="Y1575" s="968"/>
      <c r="Z1575" s="968"/>
      <c r="AA1575" s="968"/>
      <c r="AB1575" s="968"/>
      <c r="AC1575" s="968"/>
      <c r="AD1575" s="965"/>
    </row>
    <row r="1576" spans="18:30" x14ac:dyDescent="0.25">
      <c r="R1576" s="968"/>
      <c r="S1576" s="968"/>
      <c r="T1576" s="968"/>
      <c r="U1576" s="968"/>
      <c r="V1576" s="968"/>
      <c r="W1576" s="968"/>
      <c r="X1576" s="968"/>
      <c r="Y1576" s="968"/>
      <c r="Z1576" s="968"/>
      <c r="AA1576" s="968"/>
      <c r="AB1576" s="968"/>
      <c r="AC1576" s="968"/>
      <c r="AD1576" s="965"/>
    </row>
    <row r="1577" spans="18:30" x14ac:dyDescent="0.25">
      <c r="R1577" s="968"/>
      <c r="S1577" s="968"/>
      <c r="T1577" s="968"/>
      <c r="U1577" s="968"/>
      <c r="V1577" s="968"/>
      <c r="W1577" s="968"/>
      <c r="X1577" s="968"/>
      <c r="Y1577" s="968"/>
      <c r="Z1577" s="968"/>
      <c r="AA1577" s="968"/>
      <c r="AB1577" s="968"/>
      <c r="AC1577" s="968"/>
      <c r="AD1577" s="965"/>
    </row>
    <row r="1578" spans="18:30" x14ac:dyDescent="0.25">
      <c r="R1578" s="968"/>
      <c r="S1578" s="968"/>
      <c r="T1578" s="968"/>
      <c r="U1578" s="968"/>
      <c r="V1578" s="968"/>
      <c r="W1578" s="968"/>
      <c r="X1578" s="968"/>
      <c r="Y1578" s="968"/>
      <c r="Z1578" s="968"/>
      <c r="AA1578" s="968"/>
      <c r="AB1578" s="968"/>
      <c r="AC1578" s="968"/>
      <c r="AD1578" s="965"/>
    </row>
    <row r="1579" spans="18:30" x14ac:dyDescent="0.25">
      <c r="R1579" s="968"/>
      <c r="S1579" s="968"/>
      <c r="T1579" s="968"/>
      <c r="U1579" s="968"/>
      <c r="V1579" s="968"/>
      <c r="W1579" s="968"/>
      <c r="X1579" s="968"/>
      <c r="Y1579" s="968"/>
      <c r="Z1579" s="968"/>
      <c r="AA1579" s="968"/>
      <c r="AB1579" s="968"/>
      <c r="AC1579" s="968"/>
      <c r="AD1579" s="965"/>
    </row>
    <row r="1580" spans="18:30" x14ac:dyDescent="0.25">
      <c r="R1580" s="968"/>
      <c r="S1580" s="968"/>
      <c r="T1580" s="968"/>
      <c r="U1580" s="968"/>
      <c r="V1580" s="968"/>
      <c r="W1580" s="968"/>
      <c r="X1580" s="968"/>
      <c r="Y1580" s="968"/>
      <c r="Z1580" s="968"/>
      <c r="AA1580" s="968"/>
      <c r="AB1580" s="968"/>
      <c r="AC1580" s="968"/>
      <c r="AD1580" s="965"/>
    </row>
    <row r="1581" spans="18:30" x14ac:dyDescent="0.25">
      <c r="R1581" s="968"/>
      <c r="S1581" s="968"/>
      <c r="T1581" s="968"/>
      <c r="U1581" s="968"/>
      <c r="V1581" s="968"/>
      <c r="W1581" s="968"/>
      <c r="X1581" s="968"/>
      <c r="Y1581" s="968"/>
      <c r="Z1581" s="968"/>
      <c r="AA1581" s="968"/>
      <c r="AB1581" s="968"/>
      <c r="AC1581" s="968"/>
      <c r="AD1581" s="965"/>
    </row>
    <row r="1582" spans="18:30" x14ac:dyDescent="0.25">
      <c r="R1582" s="968"/>
      <c r="S1582" s="968"/>
      <c r="T1582" s="968"/>
      <c r="U1582" s="968"/>
      <c r="V1582" s="968"/>
      <c r="W1582" s="968"/>
      <c r="X1582" s="968"/>
      <c r="Y1582" s="968"/>
      <c r="Z1582" s="968"/>
      <c r="AA1582" s="968"/>
      <c r="AB1582" s="968"/>
      <c r="AC1582" s="968"/>
      <c r="AD1582" s="965"/>
    </row>
    <row r="1583" spans="18:30" x14ac:dyDescent="0.25">
      <c r="R1583" s="968"/>
      <c r="S1583" s="968"/>
      <c r="T1583" s="968"/>
      <c r="U1583" s="968"/>
      <c r="V1583" s="968"/>
      <c r="W1583" s="968"/>
      <c r="X1583" s="968"/>
      <c r="Y1583" s="968"/>
      <c r="Z1583" s="968"/>
      <c r="AA1583" s="968"/>
      <c r="AB1583" s="968"/>
      <c r="AC1583" s="968"/>
      <c r="AD1583" s="965"/>
    </row>
    <row r="1584" spans="18:30" x14ac:dyDescent="0.25">
      <c r="R1584" s="968"/>
      <c r="S1584" s="968"/>
      <c r="T1584" s="968"/>
      <c r="U1584" s="968"/>
      <c r="V1584" s="968"/>
      <c r="W1584" s="968"/>
      <c r="X1584" s="968"/>
      <c r="Y1584" s="968"/>
      <c r="Z1584" s="968"/>
      <c r="AA1584" s="968"/>
      <c r="AB1584" s="968"/>
      <c r="AC1584" s="968"/>
      <c r="AD1584" s="965"/>
    </row>
    <row r="1585" spans="18:30" x14ac:dyDescent="0.25">
      <c r="R1585" s="968"/>
      <c r="S1585" s="968"/>
      <c r="T1585" s="968"/>
      <c r="U1585" s="968"/>
      <c r="V1585" s="968"/>
      <c r="W1585" s="968"/>
      <c r="X1585" s="968"/>
      <c r="Y1585" s="968"/>
      <c r="Z1585" s="968"/>
      <c r="AA1585" s="968"/>
      <c r="AB1585" s="968"/>
      <c r="AC1585" s="968"/>
      <c r="AD1585" s="965"/>
    </row>
    <row r="1586" spans="18:30" x14ac:dyDescent="0.25">
      <c r="R1586" s="968"/>
      <c r="S1586" s="968"/>
      <c r="T1586" s="968"/>
      <c r="U1586" s="968"/>
      <c r="V1586" s="968"/>
      <c r="W1586" s="968"/>
      <c r="X1586" s="968"/>
      <c r="Y1586" s="968"/>
      <c r="Z1586" s="968"/>
      <c r="AA1586" s="968"/>
      <c r="AB1586" s="968"/>
      <c r="AC1586" s="968"/>
      <c r="AD1586" s="965"/>
    </row>
    <row r="1587" spans="18:30" x14ac:dyDescent="0.25">
      <c r="R1587" s="968"/>
      <c r="S1587" s="968"/>
      <c r="T1587" s="968"/>
      <c r="U1587" s="968"/>
      <c r="V1587" s="968"/>
      <c r="W1587" s="968"/>
      <c r="X1587" s="968"/>
      <c r="Y1587" s="968"/>
      <c r="Z1587" s="968"/>
      <c r="AA1587" s="968"/>
      <c r="AB1587" s="968"/>
      <c r="AC1587" s="968"/>
      <c r="AD1587" s="965"/>
    </row>
    <row r="1588" spans="18:30" x14ac:dyDescent="0.25">
      <c r="R1588" s="968"/>
      <c r="S1588" s="968"/>
      <c r="T1588" s="968"/>
      <c r="U1588" s="968"/>
      <c r="V1588" s="968"/>
      <c r="W1588" s="968"/>
      <c r="X1588" s="968"/>
      <c r="Y1588" s="968"/>
      <c r="Z1588" s="968"/>
      <c r="AA1588" s="968"/>
      <c r="AB1588" s="968"/>
      <c r="AC1588" s="968"/>
      <c r="AD1588" s="965"/>
    </row>
    <row r="1589" spans="18:30" x14ac:dyDescent="0.25">
      <c r="R1589" s="968"/>
      <c r="S1589" s="968"/>
      <c r="T1589" s="968"/>
      <c r="U1589" s="968"/>
      <c r="V1589" s="968"/>
      <c r="W1589" s="968"/>
      <c r="X1589" s="968"/>
      <c r="Y1589" s="968"/>
      <c r="Z1589" s="968"/>
      <c r="AA1589" s="968"/>
      <c r="AB1589" s="968"/>
      <c r="AC1589" s="968"/>
      <c r="AD1589" s="965"/>
    </row>
    <row r="1590" spans="18:30" x14ac:dyDescent="0.25">
      <c r="R1590" s="968"/>
      <c r="S1590" s="968"/>
      <c r="T1590" s="968"/>
      <c r="U1590" s="968"/>
      <c r="V1590" s="968"/>
      <c r="W1590" s="968"/>
      <c r="X1590" s="968"/>
      <c r="Y1590" s="968"/>
      <c r="Z1590" s="968"/>
      <c r="AA1590" s="968"/>
      <c r="AB1590" s="968"/>
      <c r="AC1590" s="968"/>
      <c r="AD1590" s="965"/>
    </row>
    <row r="1591" spans="18:30" x14ac:dyDescent="0.25">
      <c r="R1591" s="968"/>
      <c r="S1591" s="968"/>
      <c r="T1591" s="968"/>
      <c r="U1591" s="968"/>
      <c r="V1591" s="968"/>
      <c r="W1591" s="968"/>
      <c r="X1591" s="968"/>
      <c r="Y1591" s="968"/>
      <c r="Z1591" s="968"/>
      <c r="AA1591" s="968"/>
      <c r="AB1591" s="968"/>
      <c r="AC1591" s="968"/>
      <c r="AD1591" s="965"/>
    </row>
    <row r="1592" spans="18:30" x14ac:dyDescent="0.25">
      <c r="R1592" s="968"/>
      <c r="S1592" s="968"/>
      <c r="T1592" s="968"/>
      <c r="U1592" s="968"/>
      <c r="V1592" s="968"/>
      <c r="W1592" s="968"/>
      <c r="X1592" s="968"/>
      <c r="Y1592" s="968"/>
      <c r="Z1592" s="968"/>
      <c r="AA1592" s="968"/>
      <c r="AB1592" s="968"/>
      <c r="AC1592" s="968"/>
      <c r="AD1592" s="965"/>
    </row>
    <row r="1593" spans="18:30" x14ac:dyDescent="0.25">
      <c r="R1593" s="968"/>
      <c r="S1593" s="968"/>
      <c r="T1593" s="968"/>
      <c r="U1593" s="968"/>
      <c r="V1593" s="968"/>
      <c r="W1593" s="968"/>
      <c r="X1593" s="968"/>
      <c r="Y1593" s="968"/>
      <c r="Z1593" s="968"/>
      <c r="AA1593" s="968"/>
      <c r="AB1593" s="968"/>
      <c r="AC1593" s="968"/>
      <c r="AD1593" s="965"/>
    </row>
    <row r="1594" spans="18:30" x14ac:dyDescent="0.25">
      <c r="R1594" s="968"/>
      <c r="S1594" s="968"/>
      <c r="T1594" s="968"/>
      <c r="U1594" s="968"/>
      <c r="V1594" s="968"/>
      <c r="W1594" s="968"/>
      <c r="X1594" s="968"/>
      <c r="Y1594" s="968"/>
      <c r="Z1594" s="968"/>
      <c r="AA1594" s="968"/>
      <c r="AB1594" s="968"/>
      <c r="AC1594" s="968"/>
      <c r="AD1594" s="965"/>
    </row>
    <row r="1595" spans="18:30" x14ac:dyDescent="0.25">
      <c r="R1595" s="968"/>
      <c r="S1595" s="968"/>
      <c r="T1595" s="968"/>
      <c r="U1595" s="968"/>
      <c r="V1595" s="968"/>
      <c r="W1595" s="968"/>
      <c r="X1595" s="968"/>
      <c r="Y1595" s="968"/>
      <c r="Z1595" s="968"/>
      <c r="AA1595" s="968"/>
      <c r="AB1595" s="968"/>
      <c r="AC1595" s="968"/>
      <c r="AD1595" s="965"/>
    </row>
    <row r="1596" spans="18:30" x14ac:dyDescent="0.25">
      <c r="R1596" s="968"/>
      <c r="S1596" s="968"/>
      <c r="T1596" s="968"/>
      <c r="U1596" s="968"/>
      <c r="V1596" s="968"/>
      <c r="W1596" s="968"/>
      <c r="X1596" s="968"/>
      <c r="Y1596" s="968"/>
      <c r="Z1596" s="968"/>
      <c r="AA1596" s="968"/>
      <c r="AB1596" s="968"/>
      <c r="AC1596" s="968"/>
      <c r="AD1596" s="965"/>
    </row>
    <row r="1597" spans="18:30" x14ac:dyDescent="0.25">
      <c r="R1597" s="968"/>
      <c r="S1597" s="968"/>
      <c r="T1597" s="968"/>
      <c r="U1597" s="968"/>
      <c r="V1597" s="968"/>
      <c r="W1597" s="968"/>
      <c r="X1597" s="968"/>
      <c r="Y1597" s="968"/>
      <c r="Z1597" s="968"/>
      <c r="AA1597" s="968"/>
      <c r="AB1597" s="968"/>
      <c r="AC1597" s="968"/>
      <c r="AD1597" s="965"/>
    </row>
    <row r="1598" spans="18:30" x14ac:dyDescent="0.25">
      <c r="R1598" s="968"/>
      <c r="S1598" s="968"/>
      <c r="T1598" s="968"/>
      <c r="U1598" s="968"/>
      <c r="V1598" s="968"/>
      <c r="W1598" s="968"/>
      <c r="X1598" s="968"/>
      <c r="Y1598" s="968"/>
      <c r="Z1598" s="968"/>
      <c r="AA1598" s="968"/>
      <c r="AB1598" s="968"/>
      <c r="AC1598" s="968"/>
      <c r="AD1598" s="965"/>
    </row>
    <row r="1599" spans="18:30" x14ac:dyDescent="0.25">
      <c r="R1599" s="968"/>
      <c r="S1599" s="968"/>
      <c r="T1599" s="968"/>
      <c r="U1599" s="968"/>
      <c r="V1599" s="968"/>
      <c r="W1599" s="968"/>
      <c r="X1599" s="968"/>
      <c r="Y1599" s="968"/>
      <c r="Z1599" s="968"/>
      <c r="AA1599" s="968"/>
      <c r="AB1599" s="968"/>
      <c r="AC1599" s="968"/>
      <c r="AD1599" s="965"/>
    </row>
    <row r="1600" spans="18:30" x14ac:dyDescent="0.25">
      <c r="R1600" s="968"/>
      <c r="S1600" s="968"/>
      <c r="T1600" s="968"/>
      <c r="U1600" s="968"/>
      <c r="V1600" s="968"/>
      <c r="W1600" s="968"/>
      <c r="X1600" s="968"/>
      <c r="Y1600" s="968"/>
      <c r="Z1600" s="968"/>
      <c r="AA1600" s="968"/>
      <c r="AB1600" s="968"/>
      <c r="AC1600" s="968"/>
      <c r="AD1600" s="965"/>
    </row>
    <row r="1601" spans="18:30" x14ac:dyDescent="0.25">
      <c r="R1601" s="968"/>
      <c r="S1601" s="968"/>
      <c r="T1601" s="968"/>
      <c r="U1601" s="968"/>
      <c r="V1601" s="968"/>
      <c r="W1601" s="968"/>
      <c r="X1601" s="968"/>
      <c r="Y1601" s="968"/>
      <c r="Z1601" s="968"/>
      <c r="AA1601" s="968"/>
      <c r="AB1601" s="968"/>
      <c r="AC1601" s="968"/>
      <c r="AD1601" s="965"/>
    </row>
    <row r="1602" spans="18:30" x14ac:dyDescent="0.25">
      <c r="R1602" s="968"/>
      <c r="S1602" s="968"/>
      <c r="T1602" s="968"/>
      <c r="U1602" s="968"/>
      <c r="V1602" s="968"/>
      <c r="W1602" s="968"/>
      <c r="X1602" s="968"/>
      <c r="Y1602" s="968"/>
      <c r="Z1602" s="968"/>
      <c r="AA1602" s="968"/>
      <c r="AB1602" s="968"/>
      <c r="AC1602" s="968"/>
      <c r="AD1602" s="965"/>
    </row>
    <row r="1603" spans="18:30" x14ac:dyDescent="0.25">
      <c r="R1603" s="968"/>
      <c r="S1603" s="968"/>
      <c r="T1603" s="968"/>
      <c r="U1603" s="968"/>
      <c r="V1603" s="968"/>
      <c r="W1603" s="968"/>
      <c r="X1603" s="968"/>
      <c r="Y1603" s="968"/>
      <c r="Z1603" s="968"/>
      <c r="AA1603" s="968"/>
      <c r="AB1603" s="968"/>
      <c r="AC1603" s="968"/>
      <c r="AD1603" s="965"/>
    </row>
    <row r="1604" spans="18:30" x14ac:dyDescent="0.25">
      <c r="R1604" s="968"/>
      <c r="S1604" s="968"/>
      <c r="T1604" s="968"/>
      <c r="U1604" s="968"/>
      <c r="V1604" s="968"/>
      <c r="W1604" s="968"/>
      <c r="X1604" s="968"/>
      <c r="Y1604" s="968"/>
      <c r="Z1604" s="968"/>
      <c r="AA1604" s="968"/>
      <c r="AB1604" s="968"/>
      <c r="AC1604" s="968"/>
      <c r="AD1604" s="965"/>
    </row>
    <row r="1605" spans="18:30" x14ac:dyDescent="0.25">
      <c r="R1605" s="968"/>
      <c r="S1605" s="968"/>
      <c r="T1605" s="968"/>
      <c r="U1605" s="968"/>
      <c r="V1605" s="968"/>
      <c r="W1605" s="968"/>
      <c r="X1605" s="968"/>
      <c r="Y1605" s="968"/>
      <c r="Z1605" s="968"/>
      <c r="AA1605" s="968"/>
      <c r="AB1605" s="968"/>
      <c r="AC1605" s="968"/>
      <c r="AD1605" s="965"/>
    </row>
    <row r="1606" spans="18:30" x14ac:dyDescent="0.25">
      <c r="R1606" s="968"/>
      <c r="S1606" s="968"/>
      <c r="T1606" s="968"/>
      <c r="U1606" s="968"/>
      <c r="V1606" s="968"/>
      <c r="W1606" s="968"/>
      <c r="X1606" s="968"/>
      <c r="Y1606" s="968"/>
      <c r="Z1606" s="968"/>
      <c r="AA1606" s="968"/>
      <c r="AB1606" s="968"/>
      <c r="AC1606" s="968"/>
      <c r="AD1606" s="965"/>
    </row>
    <row r="1607" spans="18:30" x14ac:dyDescent="0.25">
      <c r="R1607" s="968"/>
      <c r="S1607" s="968"/>
      <c r="T1607" s="968"/>
      <c r="U1607" s="968"/>
      <c r="V1607" s="968"/>
      <c r="W1607" s="968"/>
      <c r="X1607" s="968"/>
      <c r="Y1607" s="968"/>
      <c r="Z1607" s="968"/>
      <c r="AA1607" s="968"/>
      <c r="AB1607" s="968"/>
      <c r="AC1607" s="968"/>
      <c r="AD1607" s="965"/>
    </row>
    <row r="1608" spans="18:30" x14ac:dyDescent="0.25">
      <c r="R1608" s="968"/>
      <c r="S1608" s="968"/>
      <c r="T1608" s="968"/>
      <c r="U1608" s="968"/>
      <c r="V1608" s="968"/>
      <c r="W1608" s="968"/>
      <c r="X1608" s="968"/>
      <c r="Y1608" s="968"/>
      <c r="Z1608" s="968"/>
      <c r="AA1608" s="968"/>
      <c r="AB1608" s="968"/>
      <c r="AC1608" s="968"/>
      <c r="AD1608" s="965"/>
    </row>
    <row r="1609" spans="18:30" x14ac:dyDescent="0.25">
      <c r="R1609" s="968"/>
      <c r="S1609" s="968"/>
      <c r="T1609" s="968"/>
      <c r="U1609" s="968"/>
      <c r="V1609" s="968"/>
      <c r="W1609" s="968"/>
      <c r="X1609" s="968"/>
      <c r="Y1609" s="968"/>
      <c r="Z1609" s="968"/>
      <c r="AA1609" s="968"/>
      <c r="AB1609" s="968"/>
      <c r="AC1609" s="968"/>
      <c r="AD1609" s="965"/>
    </row>
    <row r="1610" spans="18:30" x14ac:dyDescent="0.25">
      <c r="R1610" s="968"/>
      <c r="S1610" s="968"/>
      <c r="T1610" s="968"/>
      <c r="U1610" s="968"/>
      <c r="V1610" s="968"/>
      <c r="W1610" s="968"/>
      <c r="X1610" s="968"/>
      <c r="Y1610" s="968"/>
      <c r="Z1610" s="968"/>
      <c r="AA1610" s="968"/>
      <c r="AB1610" s="968"/>
      <c r="AC1610" s="968"/>
      <c r="AD1610" s="965"/>
    </row>
    <row r="1611" spans="18:30" x14ac:dyDescent="0.25">
      <c r="R1611" s="968"/>
      <c r="S1611" s="968"/>
      <c r="T1611" s="968"/>
      <c r="U1611" s="968"/>
      <c r="V1611" s="968"/>
      <c r="W1611" s="968"/>
      <c r="X1611" s="968"/>
      <c r="Y1611" s="968"/>
      <c r="Z1611" s="968"/>
      <c r="AA1611" s="968"/>
      <c r="AB1611" s="968"/>
      <c r="AC1611" s="968"/>
      <c r="AD1611" s="965"/>
    </row>
    <row r="1612" spans="18:30" x14ac:dyDescent="0.25">
      <c r="R1612" s="968"/>
      <c r="S1612" s="968"/>
      <c r="T1612" s="968"/>
      <c r="U1612" s="968"/>
      <c r="V1612" s="968"/>
      <c r="W1612" s="968"/>
      <c r="X1612" s="968"/>
      <c r="Y1612" s="968"/>
      <c r="Z1612" s="968"/>
      <c r="AA1612" s="968"/>
      <c r="AB1612" s="968"/>
      <c r="AC1612" s="968"/>
      <c r="AD1612" s="965"/>
    </row>
    <row r="1613" spans="18:30" x14ac:dyDescent="0.25">
      <c r="R1613" s="968"/>
      <c r="S1613" s="968"/>
      <c r="T1613" s="968"/>
      <c r="U1613" s="968"/>
      <c r="V1613" s="968"/>
      <c r="W1613" s="968"/>
      <c r="X1613" s="968"/>
      <c r="Y1613" s="968"/>
      <c r="Z1613" s="968"/>
      <c r="AA1613" s="968"/>
      <c r="AB1613" s="968"/>
      <c r="AC1613" s="968"/>
      <c r="AD1613" s="965"/>
    </row>
    <row r="1614" spans="18:30" x14ac:dyDescent="0.25">
      <c r="R1614" s="968"/>
      <c r="S1614" s="968"/>
      <c r="T1614" s="968"/>
      <c r="U1614" s="968"/>
      <c r="V1614" s="968"/>
      <c r="W1614" s="968"/>
      <c r="X1614" s="968"/>
      <c r="Y1614" s="968"/>
      <c r="Z1614" s="968"/>
      <c r="AA1614" s="968"/>
      <c r="AB1614" s="968"/>
      <c r="AC1614" s="968"/>
      <c r="AD1614" s="965"/>
    </row>
    <row r="1615" spans="18:30" x14ac:dyDescent="0.25">
      <c r="R1615" s="968"/>
      <c r="S1615" s="968"/>
      <c r="T1615" s="968"/>
      <c r="U1615" s="968"/>
      <c r="V1615" s="968"/>
      <c r="W1615" s="968"/>
      <c r="X1615" s="968"/>
      <c r="Y1615" s="968"/>
      <c r="Z1615" s="968"/>
      <c r="AA1615" s="968"/>
      <c r="AB1615" s="968"/>
      <c r="AC1615" s="968"/>
      <c r="AD1615" s="965"/>
    </row>
    <row r="1616" spans="18:30" x14ac:dyDescent="0.25">
      <c r="R1616" s="968"/>
      <c r="S1616" s="968"/>
      <c r="T1616" s="968"/>
      <c r="U1616" s="968"/>
      <c r="V1616" s="968"/>
      <c r="W1616" s="968"/>
      <c r="X1616" s="968"/>
      <c r="Y1616" s="968"/>
      <c r="Z1616" s="968"/>
      <c r="AA1616" s="968"/>
      <c r="AB1616" s="968"/>
      <c r="AC1616" s="968"/>
      <c r="AD1616" s="965"/>
    </row>
    <row r="1617" spans="18:30" x14ac:dyDescent="0.25">
      <c r="R1617" s="968"/>
      <c r="S1617" s="968"/>
      <c r="T1617" s="968"/>
      <c r="U1617" s="968"/>
      <c r="V1617" s="968"/>
      <c r="W1617" s="968"/>
      <c r="X1617" s="968"/>
      <c r="Y1617" s="968"/>
      <c r="Z1617" s="968"/>
      <c r="AA1617" s="968"/>
      <c r="AB1617" s="968"/>
      <c r="AC1617" s="968"/>
      <c r="AD1617" s="965"/>
    </row>
  </sheetData>
  <mergeCells count="208">
    <mergeCell ref="AN58:AN63"/>
    <mergeCell ref="AS58:AS63"/>
    <mergeCell ref="AU58:AU63"/>
    <mergeCell ref="AW58:AW63"/>
    <mergeCell ref="AL58:AL63"/>
    <mergeCell ref="AM58:AM63"/>
    <mergeCell ref="AX46:AX51"/>
    <mergeCell ref="AL52:AL57"/>
    <mergeCell ref="A58:A63"/>
    <mergeCell ref="B58:B63"/>
    <mergeCell ref="C58:C63"/>
    <mergeCell ref="AF58:AF63"/>
    <mergeCell ref="AG58:AG63"/>
    <mergeCell ref="AH58:AH63"/>
    <mergeCell ref="AI58:AI63"/>
    <mergeCell ref="AJ58:AJ63"/>
    <mergeCell ref="AK58:AK63"/>
    <mergeCell ref="AO58:AO63"/>
    <mergeCell ref="AP58:AP63"/>
    <mergeCell ref="AQ58:AQ63"/>
    <mergeCell ref="AR58:AR63"/>
    <mergeCell ref="AT58:AT63"/>
    <mergeCell ref="AO46:AO51"/>
    <mergeCell ref="AP46:AP51"/>
    <mergeCell ref="AQ16:AQ21"/>
    <mergeCell ref="AR16:AR21"/>
    <mergeCell ref="AT16:AT21"/>
    <mergeCell ref="AQ22:AQ27"/>
    <mergeCell ref="AR22:AR27"/>
    <mergeCell ref="AV40:AV45"/>
    <mergeCell ref="AU34:AU39"/>
    <mergeCell ref="AU40:AU45"/>
    <mergeCell ref="AS34:AS39"/>
    <mergeCell ref="AT40:AT45"/>
    <mergeCell ref="AS22:AS27"/>
    <mergeCell ref="AS28:AS33"/>
    <mergeCell ref="AY10:AY15"/>
    <mergeCell ref="AJ10:AJ15"/>
    <mergeCell ref="AK10:AK15"/>
    <mergeCell ref="AL10:AL15"/>
    <mergeCell ref="AL28:AL33"/>
    <mergeCell ref="AM28:AM33"/>
    <mergeCell ref="AL34:AL39"/>
    <mergeCell ref="AM34:AM39"/>
    <mergeCell ref="AT34:AT39"/>
    <mergeCell ref="AV34:AV39"/>
    <mergeCell ref="AX34:AX39"/>
    <mergeCell ref="AM16:AM21"/>
    <mergeCell ref="AO16:AO21"/>
    <mergeCell ref="AP16:AP21"/>
    <mergeCell ref="AM10:AM15"/>
    <mergeCell ref="AO10:AO15"/>
    <mergeCell ref="AQ10:AQ15"/>
    <mergeCell ref="AR10:AR15"/>
    <mergeCell ref="AT10:AT15"/>
    <mergeCell ref="AV10:AV15"/>
    <mergeCell ref="AV16:AV21"/>
    <mergeCell ref="AW10:AW15"/>
    <mergeCell ref="AU16:AU21"/>
    <mergeCell ref="AX10:AX15"/>
    <mergeCell ref="AS10:AS15"/>
    <mergeCell ref="AU10:AU15"/>
    <mergeCell ref="AX16:AX21"/>
    <mergeCell ref="AS16:AS21"/>
    <mergeCell ref="AP28:AP33"/>
    <mergeCell ref="AQ28:AQ33"/>
    <mergeCell ref="AR28:AR33"/>
    <mergeCell ref="AN28:AN33"/>
    <mergeCell ref="A52:A57"/>
    <mergeCell ref="B52:B57"/>
    <mergeCell ref="C52:C57"/>
    <mergeCell ref="AP10:AP15"/>
    <mergeCell ref="AP22:AP27"/>
    <mergeCell ref="AN34:AN39"/>
    <mergeCell ref="AN40:AN45"/>
    <mergeCell ref="AF16:AF21"/>
    <mergeCell ref="AG22:AG27"/>
    <mergeCell ref="AH22:AH27"/>
    <mergeCell ref="AI22:AI27"/>
    <mergeCell ref="AJ22:AJ27"/>
    <mergeCell ref="AK22:AK27"/>
    <mergeCell ref="AL22:AL27"/>
    <mergeCell ref="AM22:AM27"/>
    <mergeCell ref="AK28:AK33"/>
    <mergeCell ref="A1:D3"/>
    <mergeCell ref="E1:AY1"/>
    <mergeCell ref="E2:AY2"/>
    <mergeCell ref="E3:AD3"/>
    <mergeCell ref="AE3:AY3"/>
    <mergeCell ref="AL8:AM8"/>
    <mergeCell ref="AO8:AX8"/>
    <mergeCell ref="AY8:AY9"/>
    <mergeCell ref="A5:D5"/>
    <mergeCell ref="E5:AY5"/>
    <mergeCell ref="A6:D6"/>
    <mergeCell ref="E6:AY6"/>
    <mergeCell ref="A7:AY7"/>
    <mergeCell ref="G8:S8"/>
    <mergeCell ref="T8:AF8"/>
    <mergeCell ref="AG8:AK8"/>
    <mergeCell ref="A4:D4"/>
    <mergeCell ref="E4:AY4"/>
    <mergeCell ref="A8:F8"/>
    <mergeCell ref="AN10:AN15"/>
    <mergeCell ref="A10:A15"/>
    <mergeCell ref="B10:B15"/>
    <mergeCell ref="C10:C15"/>
    <mergeCell ref="AF10:AF15"/>
    <mergeCell ref="AI10:AI15"/>
    <mergeCell ref="AG10:AG15"/>
    <mergeCell ref="AH10:AH15"/>
    <mergeCell ref="AL16:AL21"/>
    <mergeCell ref="AN16:AN21"/>
    <mergeCell ref="A16:A51"/>
    <mergeCell ref="B71:D71"/>
    <mergeCell ref="E71:R71"/>
    <mergeCell ref="AF28:AF33"/>
    <mergeCell ref="C16:C21"/>
    <mergeCell ref="C40:C45"/>
    <mergeCell ref="AG40:AG45"/>
    <mergeCell ref="AH40:AH45"/>
    <mergeCell ref="AI40:AI45"/>
    <mergeCell ref="C22:C27"/>
    <mergeCell ref="AF34:AF39"/>
    <mergeCell ref="AF40:AF45"/>
    <mergeCell ref="C28:C33"/>
    <mergeCell ref="AG28:AG33"/>
    <mergeCell ref="AH28:AH33"/>
    <mergeCell ref="AF22:AF27"/>
    <mergeCell ref="C34:C39"/>
    <mergeCell ref="AG34:AG39"/>
    <mergeCell ref="AH34:AH39"/>
    <mergeCell ref="A64:C66"/>
    <mergeCell ref="AF52:AF57"/>
    <mergeCell ref="AG52:AG57"/>
    <mergeCell ref="AH52:AH57"/>
    <mergeCell ref="AI52:AI57"/>
    <mergeCell ref="AI34:AI39"/>
    <mergeCell ref="B70:D70"/>
    <mergeCell ref="E70:R70"/>
    <mergeCell ref="AI28:AI33"/>
    <mergeCell ref="AJ52:AJ57"/>
    <mergeCell ref="AK52:AK57"/>
    <mergeCell ref="AM52:AM57"/>
    <mergeCell ref="B69:D69"/>
    <mergeCell ref="E69:R69"/>
    <mergeCell ref="AJ40:AJ45"/>
    <mergeCell ref="AJ34:AJ39"/>
    <mergeCell ref="B16:B51"/>
    <mergeCell ref="C46:C51"/>
    <mergeCell ref="AJ28:AJ33"/>
    <mergeCell ref="AI16:AI21"/>
    <mergeCell ref="AG16:AG21"/>
    <mergeCell ref="AF46:AF51"/>
    <mergeCell ref="AO52:AO57"/>
    <mergeCell ref="AP52:AP57"/>
    <mergeCell ref="AQ52:AQ57"/>
    <mergeCell ref="AR52:AR57"/>
    <mergeCell ref="AT52:AT57"/>
    <mergeCell ref="AO22:AO27"/>
    <mergeCell ref="AJ16:AJ21"/>
    <mergeCell ref="AK16:AK21"/>
    <mergeCell ref="AH16:AH21"/>
    <mergeCell ref="AK40:AK45"/>
    <mergeCell ref="AL40:AL45"/>
    <mergeCell ref="AM40:AM45"/>
    <mergeCell ref="AK34:AK39"/>
    <mergeCell ref="AN52:AN57"/>
    <mergeCell ref="AO34:AO39"/>
    <mergeCell ref="AN22:AN27"/>
    <mergeCell ref="AP34:AP39"/>
    <mergeCell ref="AQ34:AQ39"/>
    <mergeCell ref="AR34:AR39"/>
    <mergeCell ref="AO28:AO33"/>
    <mergeCell ref="AO40:AO45"/>
    <mergeCell ref="AP40:AP45"/>
    <mergeCell ref="AQ40:AQ45"/>
    <mergeCell ref="AR40:AR45"/>
    <mergeCell ref="AS52:AS57"/>
    <mergeCell ref="AU52:AU57"/>
    <mergeCell ref="AW52:AW57"/>
    <mergeCell ref="AX52:AX57"/>
    <mergeCell ref="AX58:AX63"/>
    <mergeCell ref="AT22:AT27"/>
    <mergeCell ref="AV22:AV27"/>
    <mergeCell ref="AX22:AX27"/>
    <mergeCell ref="AT28:AT33"/>
    <mergeCell ref="AV28:AV33"/>
    <mergeCell ref="AX28:AX33"/>
    <mergeCell ref="AW34:AW39"/>
    <mergeCell ref="AU22:AU27"/>
    <mergeCell ref="AU28:AU33"/>
    <mergeCell ref="AX40:AX45"/>
    <mergeCell ref="AS40:AS45"/>
    <mergeCell ref="AW40:AW45"/>
    <mergeCell ref="AV52:AV57"/>
    <mergeCell ref="AW22:AW27"/>
    <mergeCell ref="AW28:AW33"/>
    <mergeCell ref="AY46:AY51"/>
    <mergeCell ref="AY52:AY57"/>
    <mergeCell ref="AY58:AY63"/>
    <mergeCell ref="AY16:AY21"/>
    <mergeCell ref="AY28:AY33"/>
    <mergeCell ref="AY22:AY27"/>
    <mergeCell ref="AY34:AY39"/>
    <mergeCell ref="AY40:AY45"/>
    <mergeCell ref="AV58:AV63"/>
    <mergeCell ref="AW16:AW2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R81"/>
  <sheetViews>
    <sheetView topLeftCell="A16" zoomScale="80" zoomScaleNormal="80" workbookViewId="0">
      <selection activeCell="F5" sqref="F5:G5"/>
    </sheetView>
  </sheetViews>
  <sheetFormatPr baseColWidth="10" defaultRowHeight="15" x14ac:dyDescent="0.25"/>
  <cols>
    <col min="2" max="2" width="15.42578125" customWidth="1"/>
    <col min="3" max="4" width="14.7109375" customWidth="1"/>
    <col min="5" max="5" width="33" customWidth="1"/>
    <col min="6" max="6" width="18.5703125" bestFit="1" customWidth="1"/>
    <col min="11" max="11" width="16.7109375" bestFit="1" customWidth="1"/>
    <col min="12" max="12" width="15.28515625" bestFit="1" customWidth="1"/>
    <col min="18" max="18" width="15.28515625" customWidth="1"/>
  </cols>
  <sheetData>
    <row r="3" spans="2:18" ht="15.75" thickBot="1" x14ac:dyDescent="0.3"/>
    <row r="4" spans="2:18" ht="15.75" thickBot="1" x14ac:dyDescent="0.3">
      <c r="B4" s="149" t="s">
        <v>400</v>
      </c>
      <c r="C4" s="150" t="s">
        <v>401</v>
      </c>
      <c r="D4" s="159"/>
      <c r="E4" s="157" t="s">
        <v>402</v>
      </c>
      <c r="F4" s="158" t="s">
        <v>419</v>
      </c>
      <c r="G4" s="158" t="s">
        <v>420</v>
      </c>
      <c r="H4" s="158" t="s">
        <v>421</v>
      </c>
      <c r="I4" s="158" t="s">
        <v>422</v>
      </c>
      <c r="J4" s="158" t="s">
        <v>423</v>
      </c>
      <c r="K4" s="158" t="s">
        <v>424</v>
      </c>
      <c r="L4" s="158" t="s">
        <v>425</v>
      </c>
      <c r="M4" s="158" t="s">
        <v>426</v>
      </c>
      <c r="N4" s="158" t="s">
        <v>427</v>
      </c>
      <c r="O4" s="158" t="s">
        <v>428</v>
      </c>
      <c r="P4" s="158" t="s">
        <v>429</v>
      </c>
      <c r="Q4" s="158" t="s">
        <v>430</v>
      </c>
    </row>
    <row r="5" spans="2:18" ht="25.9" customHeight="1" thickBot="1" x14ac:dyDescent="0.3">
      <c r="B5" s="810" t="s">
        <v>403</v>
      </c>
      <c r="C5" s="154">
        <v>1</v>
      </c>
      <c r="D5" s="816">
        <f>+C10/$B$30</f>
        <v>0.29166666666666669</v>
      </c>
      <c r="E5" s="154" t="s">
        <v>404</v>
      </c>
      <c r="F5" s="40">
        <v>0.09</v>
      </c>
      <c r="G5" s="40">
        <v>0.08</v>
      </c>
      <c r="H5" s="40">
        <v>0.08</v>
      </c>
      <c r="I5" s="40">
        <v>0.09</v>
      </c>
      <c r="J5" s="40">
        <v>0.08</v>
      </c>
      <c r="K5" s="40">
        <v>0.08</v>
      </c>
      <c r="L5" s="40">
        <v>0.09</v>
      </c>
      <c r="M5" s="40">
        <v>0.08</v>
      </c>
      <c r="N5" s="40">
        <v>0.09</v>
      </c>
      <c r="O5" s="40">
        <v>0.08</v>
      </c>
      <c r="P5" s="40">
        <v>0.08</v>
      </c>
      <c r="Q5" s="40">
        <v>0.08</v>
      </c>
      <c r="R5" s="156">
        <f>SUM(F5:Q5)</f>
        <v>0.99999999999999978</v>
      </c>
    </row>
    <row r="6" spans="2:18" ht="39.6" customHeight="1" thickBot="1" x14ac:dyDescent="0.3">
      <c r="B6" s="811"/>
      <c r="C6" s="154">
        <v>3</v>
      </c>
      <c r="D6" s="816"/>
      <c r="E6" s="154" t="s">
        <v>405</v>
      </c>
      <c r="F6" s="40"/>
      <c r="G6" s="40"/>
      <c r="H6" s="40"/>
      <c r="I6" s="40"/>
      <c r="J6" s="40"/>
      <c r="K6" s="40"/>
      <c r="L6" s="40">
        <v>1</v>
      </c>
      <c r="M6" s="40"/>
      <c r="N6" s="40">
        <v>1</v>
      </c>
      <c r="O6" s="40"/>
      <c r="P6" s="40">
        <v>1</v>
      </c>
      <c r="Q6" s="40"/>
      <c r="R6" s="156">
        <f t="shared" ref="R6:R27" si="0">SUM(F6:Q6)</f>
        <v>3</v>
      </c>
    </row>
    <row r="7" spans="2:18" ht="25.9" customHeight="1" thickBot="1" x14ac:dyDescent="0.3">
      <c r="B7" s="811"/>
      <c r="C7" s="154">
        <v>1</v>
      </c>
      <c r="D7" s="816"/>
      <c r="E7" s="154" t="s">
        <v>406</v>
      </c>
      <c r="F7" s="40"/>
      <c r="G7" s="40"/>
      <c r="H7" s="40"/>
      <c r="I7" s="40"/>
      <c r="J7" s="40">
        <v>0.5</v>
      </c>
      <c r="K7" s="40"/>
      <c r="L7" s="40"/>
      <c r="M7" s="40"/>
      <c r="N7" s="40"/>
      <c r="O7" s="40"/>
      <c r="P7" s="40">
        <v>0.5</v>
      </c>
      <c r="Q7" s="40"/>
      <c r="R7" s="156">
        <f t="shared" si="0"/>
        <v>1</v>
      </c>
    </row>
    <row r="8" spans="2:18" ht="25.9" customHeight="1" thickBot="1" x14ac:dyDescent="0.3">
      <c r="B8" s="811"/>
      <c r="C8" s="154">
        <v>1</v>
      </c>
      <c r="D8" s="816"/>
      <c r="E8" s="154" t="s">
        <v>407</v>
      </c>
      <c r="F8" s="40"/>
      <c r="G8" s="40"/>
      <c r="H8" s="40"/>
      <c r="I8" s="40"/>
      <c r="J8" s="40">
        <v>0.13</v>
      </c>
      <c r="K8" s="40">
        <v>0.12</v>
      </c>
      <c r="L8" s="40">
        <v>0.13</v>
      </c>
      <c r="M8" s="40">
        <v>0.12</v>
      </c>
      <c r="N8" s="40">
        <v>0.13</v>
      </c>
      <c r="O8" s="40">
        <v>0.12</v>
      </c>
      <c r="P8" s="40">
        <v>0.13</v>
      </c>
      <c r="Q8" s="40">
        <v>0.12</v>
      </c>
      <c r="R8" s="156">
        <f t="shared" si="0"/>
        <v>1</v>
      </c>
    </row>
    <row r="9" spans="2:18" ht="25.9" customHeight="1" thickBot="1" x14ac:dyDescent="0.3">
      <c r="B9" s="812"/>
      <c r="C9" s="154">
        <v>1</v>
      </c>
      <c r="D9" s="816"/>
      <c r="E9" s="154" t="s">
        <v>408</v>
      </c>
      <c r="F9" s="40">
        <v>0.09</v>
      </c>
      <c r="G9" s="40">
        <v>0.08</v>
      </c>
      <c r="H9" s="40">
        <v>0.08</v>
      </c>
      <c r="I9" s="40">
        <v>0.09</v>
      </c>
      <c r="J9" s="40">
        <v>0.08</v>
      </c>
      <c r="K9" s="40">
        <v>0.08</v>
      </c>
      <c r="L9" s="40">
        <v>0.09</v>
      </c>
      <c r="M9" s="40">
        <v>0.08</v>
      </c>
      <c r="N9" s="40">
        <v>0.09</v>
      </c>
      <c r="O9" s="40">
        <v>0.08</v>
      </c>
      <c r="P9" s="40">
        <v>0.08</v>
      </c>
      <c r="Q9" s="40">
        <v>0.08</v>
      </c>
      <c r="R9" s="156">
        <f t="shared" si="0"/>
        <v>0.99999999999999978</v>
      </c>
    </row>
    <row r="10" spans="2:18" ht="25.9" customHeight="1" thickBot="1" x14ac:dyDescent="0.3">
      <c r="B10" s="151"/>
      <c r="C10" s="152">
        <f>+C5+C6+C7+C8+C9</f>
        <v>7</v>
      </c>
      <c r="D10" s="160"/>
      <c r="E10" s="154"/>
      <c r="F10" s="164">
        <v>0.09</v>
      </c>
      <c r="G10" s="164">
        <v>0.08</v>
      </c>
      <c r="H10" s="164">
        <v>0.08</v>
      </c>
      <c r="I10" s="164">
        <v>0.09</v>
      </c>
      <c r="J10" s="164">
        <v>0.08</v>
      </c>
      <c r="K10" s="164">
        <v>0.08</v>
      </c>
      <c r="L10" s="164">
        <v>0.09</v>
      </c>
      <c r="M10" s="164">
        <v>0.08</v>
      </c>
      <c r="N10" s="164">
        <v>0.09</v>
      </c>
      <c r="O10" s="164">
        <v>0.08</v>
      </c>
      <c r="P10" s="164">
        <v>0.08</v>
      </c>
      <c r="Q10" s="164">
        <v>0.08</v>
      </c>
      <c r="R10" s="168">
        <f>SUM(F10:Q10)</f>
        <v>0.99999999999999978</v>
      </c>
    </row>
    <row r="11" spans="2:18" ht="25.9" customHeight="1" thickBot="1" x14ac:dyDescent="0.3">
      <c r="B11" s="151"/>
      <c r="C11" s="154"/>
      <c r="D11" s="160"/>
      <c r="E11" s="154"/>
      <c r="F11" s="164"/>
      <c r="G11" s="164"/>
      <c r="H11" s="164"/>
      <c r="I11" s="164"/>
      <c r="J11" s="164"/>
      <c r="K11" s="164"/>
      <c r="L11" s="164"/>
      <c r="M11" s="164"/>
      <c r="N11" s="164"/>
      <c r="O11" s="164"/>
      <c r="P11" s="164"/>
      <c r="Q11" s="164"/>
      <c r="R11" s="156">
        <f>SUM(F11:Q11)</f>
        <v>0</v>
      </c>
    </row>
    <row r="12" spans="2:18" ht="25.9" customHeight="1" thickBot="1" x14ac:dyDescent="0.3">
      <c r="B12" s="813" t="s">
        <v>409</v>
      </c>
      <c r="C12" s="154">
        <v>1</v>
      </c>
      <c r="D12" s="817">
        <f>+C17/$B$30</f>
        <v>0.16666666666666666</v>
      </c>
      <c r="E12" s="154" t="s">
        <v>410</v>
      </c>
      <c r="F12" s="40">
        <v>0.09</v>
      </c>
      <c r="G12" s="40">
        <v>0.08</v>
      </c>
      <c r="H12" s="40">
        <v>0.08</v>
      </c>
      <c r="I12" s="40">
        <v>0.09</v>
      </c>
      <c r="J12" s="40">
        <v>0.08</v>
      </c>
      <c r="K12" s="40">
        <v>0.08</v>
      </c>
      <c r="L12" s="40">
        <v>0.09</v>
      </c>
      <c r="M12" s="40">
        <v>0.08</v>
      </c>
      <c r="N12" s="40">
        <v>0.09</v>
      </c>
      <c r="O12" s="40">
        <v>0.08</v>
      </c>
      <c r="P12" s="40">
        <v>0.08</v>
      </c>
      <c r="Q12" s="40">
        <v>0.08</v>
      </c>
      <c r="R12" s="156">
        <f t="shared" si="0"/>
        <v>0.99999999999999978</v>
      </c>
    </row>
    <row r="13" spans="2:18" ht="25.9" customHeight="1" thickBot="1" x14ac:dyDescent="0.3">
      <c r="B13" s="814"/>
      <c r="C13" s="154">
        <v>1</v>
      </c>
      <c r="D13" s="817"/>
      <c r="E13" s="154" t="s">
        <v>411</v>
      </c>
      <c r="F13" s="40">
        <v>0.09</v>
      </c>
      <c r="G13" s="40">
        <v>0.08</v>
      </c>
      <c r="H13" s="40">
        <v>0.08</v>
      </c>
      <c r="I13" s="40">
        <v>0.09</v>
      </c>
      <c r="J13" s="40">
        <v>0.08</v>
      </c>
      <c r="K13" s="40">
        <v>0.08</v>
      </c>
      <c r="L13" s="40">
        <v>0.09</v>
      </c>
      <c r="M13" s="40">
        <v>0.08</v>
      </c>
      <c r="N13" s="40">
        <v>0.09</v>
      </c>
      <c r="O13" s="40">
        <v>0.08</v>
      </c>
      <c r="P13" s="40">
        <v>0.08</v>
      </c>
      <c r="Q13" s="40">
        <v>0.08</v>
      </c>
      <c r="R13" s="156">
        <f t="shared" si="0"/>
        <v>0.99999999999999978</v>
      </c>
    </row>
    <row r="14" spans="2:18" ht="25.9" customHeight="1" thickBot="1" x14ac:dyDescent="0.3">
      <c r="B14" s="814"/>
      <c r="C14" s="154">
        <v>1</v>
      </c>
      <c r="D14" s="817"/>
      <c r="E14" s="154" t="s">
        <v>412</v>
      </c>
      <c r="F14" s="40">
        <v>0.09</v>
      </c>
      <c r="G14" s="40">
        <v>0.08</v>
      </c>
      <c r="H14" s="40">
        <v>0.08</v>
      </c>
      <c r="I14" s="40">
        <v>0.09</v>
      </c>
      <c r="J14" s="40">
        <v>0.08</v>
      </c>
      <c r="K14" s="40">
        <v>0.08</v>
      </c>
      <c r="L14" s="40">
        <v>0.09</v>
      </c>
      <c r="M14" s="40">
        <v>0.08</v>
      </c>
      <c r="N14" s="40">
        <v>0.09</v>
      </c>
      <c r="O14" s="40">
        <v>0.08</v>
      </c>
      <c r="P14" s="40">
        <v>0.08</v>
      </c>
      <c r="Q14" s="40">
        <v>0.08</v>
      </c>
      <c r="R14" s="156">
        <f t="shared" si="0"/>
        <v>0.99999999999999978</v>
      </c>
    </row>
    <row r="15" spans="2:18" ht="25.9" customHeight="1" thickBot="1" x14ac:dyDescent="0.3">
      <c r="B15" s="815"/>
      <c r="C15" s="154">
        <v>1</v>
      </c>
      <c r="D15" s="817"/>
      <c r="E15" s="154" t="s">
        <v>413</v>
      </c>
      <c r="F15" s="40">
        <v>0.09</v>
      </c>
      <c r="G15" s="40">
        <v>0.08</v>
      </c>
      <c r="H15" s="40">
        <v>0.08</v>
      </c>
      <c r="I15" s="40">
        <v>0.09</v>
      </c>
      <c r="J15" s="40">
        <v>0.08</v>
      </c>
      <c r="K15" s="40">
        <v>0.08</v>
      </c>
      <c r="L15" s="40">
        <v>0.09</v>
      </c>
      <c r="M15" s="40">
        <v>0.08</v>
      </c>
      <c r="N15" s="40">
        <v>0.09</v>
      </c>
      <c r="O15" s="40">
        <v>0.08</v>
      </c>
      <c r="P15" s="40">
        <v>0.08</v>
      </c>
      <c r="Q15" s="40">
        <v>0.08</v>
      </c>
      <c r="R15" s="156">
        <f t="shared" si="0"/>
        <v>0.99999999999999978</v>
      </c>
    </row>
    <row r="16" spans="2:18" ht="25.9" customHeight="1" thickBot="1" x14ac:dyDescent="0.3">
      <c r="B16" s="153"/>
      <c r="C16" s="154"/>
      <c r="D16" s="165"/>
      <c r="E16" s="154">
        <v>4</v>
      </c>
      <c r="F16" s="40">
        <f>SUM(F12:F15)</f>
        <v>0.36</v>
      </c>
      <c r="G16" s="40">
        <f t="shared" ref="G16:Q16" si="1">SUM(G12:G15)</f>
        <v>0.32</v>
      </c>
      <c r="H16" s="40">
        <f t="shared" si="1"/>
        <v>0.32</v>
      </c>
      <c r="I16" s="40">
        <f t="shared" si="1"/>
        <v>0.36</v>
      </c>
      <c r="J16" s="40">
        <f t="shared" si="1"/>
        <v>0.32</v>
      </c>
      <c r="K16" s="40">
        <f t="shared" si="1"/>
        <v>0.32</v>
      </c>
      <c r="L16" s="40">
        <f t="shared" si="1"/>
        <v>0.36</v>
      </c>
      <c r="M16" s="40">
        <f t="shared" si="1"/>
        <v>0.32</v>
      </c>
      <c r="N16" s="40">
        <f t="shared" si="1"/>
        <v>0.36</v>
      </c>
      <c r="O16" s="40">
        <f t="shared" si="1"/>
        <v>0.32</v>
      </c>
      <c r="P16" s="40">
        <f t="shared" si="1"/>
        <v>0.32</v>
      </c>
      <c r="Q16" s="40">
        <f t="shared" si="1"/>
        <v>0.32</v>
      </c>
      <c r="R16" s="156"/>
    </row>
    <row r="17" spans="2:18" ht="25.9" customHeight="1" thickBot="1" x14ac:dyDescent="0.3">
      <c r="B17" s="153"/>
      <c r="C17" s="152">
        <f>SUM(C12:C15)</f>
        <v>4</v>
      </c>
      <c r="D17" s="154"/>
      <c r="E17" s="154"/>
      <c r="F17" s="164">
        <f>+F16/$E$16</f>
        <v>0.09</v>
      </c>
      <c r="G17" s="164">
        <f t="shared" ref="G17:Q17" si="2">+G16/$E$16</f>
        <v>0.08</v>
      </c>
      <c r="H17" s="164">
        <f t="shared" si="2"/>
        <v>0.08</v>
      </c>
      <c r="I17" s="164">
        <f t="shared" si="2"/>
        <v>0.09</v>
      </c>
      <c r="J17" s="164">
        <f t="shared" si="2"/>
        <v>0.08</v>
      </c>
      <c r="K17" s="164">
        <f t="shared" si="2"/>
        <v>0.08</v>
      </c>
      <c r="L17" s="164">
        <f t="shared" si="2"/>
        <v>0.09</v>
      </c>
      <c r="M17" s="164">
        <f t="shared" si="2"/>
        <v>0.08</v>
      </c>
      <c r="N17" s="164">
        <f t="shared" si="2"/>
        <v>0.09</v>
      </c>
      <c r="O17" s="164">
        <f t="shared" si="2"/>
        <v>0.08</v>
      </c>
      <c r="P17" s="164">
        <f t="shared" si="2"/>
        <v>0.08</v>
      </c>
      <c r="Q17" s="164">
        <f t="shared" si="2"/>
        <v>0.08</v>
      </c>
      <c r="R17" s="156">
        <f t="shared" si="0"/>
        <v>0.99999999999999978</v>
      </c>
    </row>
    <row r="18" spans="2:18" ht="25.9" customHeight="1" thickBot="1" x14ac:dyDescent="0.3">
      <c r="B18" s="153" t="s">
        <v>414</v>
      </c>
      <c r="C18" s="152">
        <v>1</v>
      </c>
      <c r="D18" s="162">
        <f>+C18/$B$30</f>
        <v>4.1666666666666664E-2</v>
      </c>
      <c r="E18" s="154" t="s">
        <v>415</v>
      </c>
      <c r="F18" s="40"/>
      <c r="G18" s="40"/>
      <c r="H18" s="40"/>
      <c r="I18" s="40"/>
      <c r="J18" s="40"/>
      <c r="K18" s="40"/>
      <c r="L18" s="40"/>
      <c r="M18" s="40"/>
      <c r="N18" s="40"/>
      <c r="O18" s="40">
        <v>1</v>
      </c>
      <c r="P18" s="40"/>
      <c r="Q18" s="40"/>
      <c r="R18" s="156">
        <f t="shared" si="0"/>
        <v>1</v>
      </c>
    </row>
    <row r="19" spans="2:18" ht="25.9" customHeight="1" thickBot="1" x14ac:dyDescent="0.3">
      <c r="B19" s="151"/>
      <c r="C19" s="152">
        <f>+C18</f>
        <v>1</v>
      </c>
      <c r="D19" s="160"/>
      <c r="E19" s="154"/>
      <c r="F19" s="40"/>
      <c r="G19" s="40"/>
      <c r="H19" s="40"/>
      <c r="I19" s="40"/>
      <c r="J19" s="40"/>
      <c r="K19" s="40"/>
      <c r="L19" s="40"/>
      <c r="M19" s="40"/>
      <c r="N19" s="40"/>
      <c r="O19" s="40"/>
      <c r="P19" s="40"/>
      <c r="Q19" s="40"/>
      <c r="R19" s="156">
        <f t="shared" si="0"/>
        <v>0</v>
      </c>
    </row>
    <row r="20" spans="2:18" ht="49.9" customHeight="1" thickBot="1" x14ac:dyDescent="0.3">
      <c r="B20" s="810" t="s">
        <v>416</v>
      </c>
      <c r="C20" s="154">
        <v>1</v>
      </c>
      <c r="D20" s="817">
        <f>+C27/$B$30</f>
        <v>0.5</v>
      </c>
      <c r="E20" s="154" t="s">
        <v>433</v>
      </c>
      <c r="F20" s="40"/>
      <c r="G20" s="40"/>
      <c r="H20" s="40"/>
      <c r="I20" s="40">
        <v>0.33</v>
      </c>
      <c r="J20" s="40"/>
      <c r="K20" s="40"/>
      <c r="L20" s="40"/>
      <c r="M20" s="40">
        <v>0.33</v>
      </c>
      <c r="N20" s="40"/>
      <c r="O20" s="40"/>
      <c r="P20" s="40"/>
      <c r="Q20" s="40">
        <v>0.34</v>
      </c>
      <c r="R20" s="156">
        <f t="shared" si="0"/>
        <v>1</v>
      </c>
    </row>
    <row r="21" spans="2:18" ht="46.9" customHeight="1" thickBot="1" x14ac:dyDescent="0.3">
      <c r="B21" s="811"/>
      <c r="C21" s="154">
        <v>1</v>
      </c>
      <c r="D21" s="817"/>
      <c r="E21" s="154" t="s">
        <v>417</v>
      </c>
      <c r="F21" s="40">
        <v>0.09</v>
      </c>
      <c r="G21" s="40">
        <v>0.08</v>
      </c>
      <c r="H21" s="40">
        <v>0.08</v>
      </c>
      <c r="I21" s="40">
        <v>0.09</v>
      </c>
      <c r="J21" s="40">
        <v>0.08</v>
      </c>
      <c r="K21" s="40">
        <v>0.08</v>
      </c>
      <c r="L21" s="40">
        <v>0.09</v>
      </c>
      <c r="M21" s="40">
        <v>0.08</v>
      </c>
      <c r="N21" s="40">
        <v>0.09</v>
      </c>
      <c r="O21" s="40">
        <v>0.08</v>
      </c>
      <c r="P21" s="40">
        <v>0.08</v>
      </c>
      <c r="Q21" s="40">
        <v>0.08</v>
      </c>
      <c r="R21" s="156">
        <f t="shared" si="0"/>
        <v>0.99999999999999978</v>
      </c>
    </row>
    <row r="22" spans="2:18" ht="44.45" customHeight="1" thickBot="1" x14ac:dyDescent="0.3">
      <c r="B22" s="811"/>
      <c r="C22" s="154">
        <v>6</v>
      </c>
      <c r="D22" s="817"/>
      <c r="E22" s="154" t="s">
        <v>431</v>
      </c>
      <c r="F22" s="40"/>
      <c r="G22" s="40">
        <v>1</v>
      </c>
      <c r="H22" s="40"/>
      <c r="I22" s="40">
        <v>1</v>
      </c>
      <c r="J22" s="40"/>
      <c r="K22" s="40">
        <v>1</v>
      </c>
      <c r="L22" s="40"/>
      <c r="M22" s="40">
        <v>1</v>
      </c>
      <c r="N22" s="40"/>
      <c r="O22" s="40">
        <v>1</v>
      </c>
      <c r="P22" s="40"/>
      <c r="Q22" s="40">
        <v>1</v>
      </c>
      <c r="R22" s="156">
        <f t="shared" si="0"/>
        <v>6</v>
      </c>
    </row>
    <row r="23" spans="2:18" ht="55.9" customHeight="1" thickBot="1" x14ac:dyDescent="0.3">
      <c r="B23" s="811"/>
      <c r="C23" s="154">
        <v>3</v>
      </c>
      <c r="D23" s="817"/>
      <c r="E23" s="154" t="s">
        <v>432</v>
      </c>
      <c r="F23" s="40"/>
      <c r="G23" s="40"/>
      <c r="H23" s="40">
        <v>1</v>
      </c>
      <c r="I23" s="40"/>
      <c r="J23" s="40"/>
      <c r="K23" s="40">
        <v>1</v>
      </c>
      <c r="L23" s="40"/>
      <c r="M23" s="40"/>
      <c r="N23" s="40">
        <v>1</v>
      </c>
      <c r="O23" s="40"/>
      <c r="P23" s="40"/>
      <c r="Q23" s="40"/>
      <c r="R23" s="156">
        <f t="shared" si="0"/>
        <v>3</v>
      </c>
    </row>
    <row r="24" spans="2:18" ht="44.45" customHeight="1" thickBot="1" x14ac:dyDescent="0.3">
      <c r="B24" s="812"/>
      <c r="C24" s="154">
        <v>1</v>
      </c>
      <c r="D24" s="817"/>
      <c r="E24" s="154" t="s">
        <v>418</v>
      </c>
      <c r="F24" s="40"/>
      <c r="G24" s="40"/>
      <c r="H24" s="40"/>
      <c r="I24" s="40"/>
      <c r="J24" s="40"/>
      <c r="K24" s="40"/>
      <c r="L24" s="40"/>
      <c r="M24" s="40"/>
      <c r="N24" s="40">
        <v>1</v>
      </c>
      <c r="O24" s="40"/>
      <c r="P24" s="40"/>
      <c r="Q24" s="40"/>
      <c r="R24" s="156">
        <f t="shared" si="0"/>
        <v>1</v>
      </c>
    </row>
    <row r="25" spans="2:18" ht="44.45" customHeight="1" thickBot="1" x14ac:dyDescent="0.3">
      <c r="B25" s="153"/>
      <c r="C25" s="154"/>
      <c r="D25" s="165"/>
      <c r="E25" s="154"/>
      <c r="F25" s="40">
        <f>SUM(F20:F24)</f>
        <v>0.09</v>
      </c>
      <c r="G25" s="40">
        <f t="shared" ref="G25:Q25" si="3">SUM(G20:G24)</f>
        <v>1.08</v>
      </c>
      <c r="H25" s="40">
        <f t="shared" si="3"/>
        <v>1.08</v>
      </c>
      <c r="I25" s="40">
        <f t="shared" si="3"/>
        <v>1.42</v>
      </c>
      <c r="J25" s="40">
        <f t="shared" si="3"/>
        <v>0.08</v>
      </c>
      <c r="K25" s="40">
        <f t="shared" si="3"/>
        <v>2.08</v>
      </c>
      <c r="L25" s="40">
        <f t="shared" si="3"/>
        <v>0.09</v>
      </c>
      <c r="M25" s="40">
        <f t="shared" si="3"/>
        <v>1.4100000000000001</v>
      </c>
      <c r="N25" s="40">
        <f t="shared" si="3"/>
        <v>2.09</v>
      </c>
      <c r="O25" s="40">
        <f t="shared" si="3"/>
        <v>1.08</v>
      </c>
      <c r="P25" s="40">
        <f t="shared" si="3"/>
        <v>0.08</v>
      </c>
      <c r="Q25" s="40">
        <f t="shared" si="3"/>
        <v>1.42</v>
      </c>
      <c r="R25" s="156"/>
    </row>
    <row r="26" spans="2:18" ht="44.45" customHeight="1" thickBot="1" x14ac:dyDescent="0.3">
      <c r="B26" s="153"/>
      <c r="C26" s="154"/>
      <c r="D26" s="165"/>
      <c r="E26" s="154">
        <v>12</v>
      </c>
      <c r="F26" s="164">
        <f>+F25/$E$26</f>
        <v>7.4999999999999997E-3</v>
      </c>
      <c r="G26" s="164">
        <f t="shared" ref="G26:Q26" si="4">+G25/$E$26</f>
        <v>9.0000000000000011E-2</v>
      </c>
      <c r="H26" s="164">
        <f t="shared" si="4"/>
        <v>9.0000000000000011E-2</v>
      </c>
      <c r="I26" s="164">
        <f t="shared" si="4"/>
        <v>0.11833333333333333</v>
      </c>
      <c r="J26" s="164">
        <f t="shared" si="4"/>
        <v>6.6666666666666671E-3</v>
      </c>
      <c r="K26" s="164">
        <f t="shared" si="4"/>
        <v>0.17333333333333334</v>
      </c>
      <c r="L26" s="164">
        <f t="shared" si="4"/>
        <v>7.4999999999999997E-3</v>
      </c>
      <c r="M26" s="164">
        <f t="shared" si="4"/>
        <v>0.11750000000000001</v>
      </c>
      <c r="N26" s="164">
        <f t="shared" si="4"/>
        <v>0.17416666666666666</v>
      </c>
      <c r="O26" s="164">
        <f t="shared" si="4"/>
        <v>9.0000000000000011E-2</v>
      </c>
      <c r="P26" s="164">
        <f t="shared" si="4"/>
        <v>6.6666666666666671E-3</v>
      </c>
      <c r="Q26" s="164">
        <f t="shared" si="4"/>
        <v>0.11833333333333333</v>
      </c>
      <c r="R26" s="156"/>
    </row>
    <row r="27" spans="2:18" ht="25.9" customHeight="1" thickBot="1" x14ac:dyDescent="0.3">
      <c r="B27" s="153"/>
      <c r="C27" s="152">
        <f>SUM(C20:C24)</f>
        <v>12</v>
      </c>
      <c r="D27" s="154"/>
      <c r="E27" s="155" t="s">
        <v>18</v>
      </c>
      <c r="F27" s="40">
        <f>SUM(F5:F24)</f>
        <v>1.17</v>
      </c>
      <c r="G27" s="40">
        <f t="shared" ref="G27:Q27" si="5">SUM(G5:G24)</f>
        <v>2.04</v>
      </c>
      <c r="H27" s="40">
        <f t="shared" si="5"/>
        <v>2.04</v>
      </c>
      <c r="I27" s="40">
        <f t="shared" si="5"/>
        <v>2.5</v>
      </c>
      <c r="J27" s="40">
        <f t="shared" si="5"/>
        <v>1.6700000000000002</v>
      </c>
      <c r="K27" s="40">
        <f t="shared" si="5"/>
        <v>3.16</v>
      </c>
      <c r="L27" s="40">
        <f t="shared" si="5"/>
        <v>2.3000000000000003</v>
      </c>
      <c r="M27" s="40">
        <f t="shared" si="5"/>
        <v>2.4900000000000002</v>
      </c>
      <c r="N27" s="40">
        <f t="shared" si="5"/>
        <v>4.3000000000000007</v>
      </c>
      <c r="O27" s="40">
        <f t="shared" si="5"/>
        <v>3.16</v>
      </c>
      <c r="P27" s="40">
        <f t="shared" si="5"/>
        <v>2.6700000000000004</v>
      </c>
      <c r="Q27" s="40">
        <f t="shared" si="5"/>
        <v>2.5</v>
      </c>
      <c r="R27" s="156">
        <f t="shared" si="0"/>
        <v>30.000000000000004</v>
      </c>
    </row>
    <row r="29" spans="2:18" x14ac:dyDescent="0.25">
      <c r="F29" s="166">
        <f>+F27/$B$30</f>
        <v>4.8749999999999995E-2</v>
      </c>
      <c r="G29" s="166">
        <f t="shared" ref="G29:Q29" si="6">+G27/$B$30</f>
        <v>8.5000000000000006E-2</v>
      </c>
      <c r="H29" s="166">
        <f t="shared" si="6"/>
        <v>8.5000000000000006E-2</v>
      </c>
      <c r="I29" s="166">
        <f t="shared" si="6"/>
        <v>0.10416666666666667</v>
      </c>
      <c r="J29" s="166">
        <f t="shared" si="6"/>
        <v>6.9583333333333344E-2</v>
      </c>
      <c r="K29" s="166">
        <f t="shared" si="6"/>
        <v>0.13166666666666668</v>
      </c>
      <c r="L29" s="166">
        <f t="shared" si="6"/>
        <v>9.583333333333334E-2</v>
      </c>
      <c r="M29" s="166">
        <f t="shared" si="6"/>
        <v>0.10375000000000001</v>
      </c>
      <c r="N29" s="166">
        <f t="shared" si="6"/>
        <v>0.1791666666666667</v>
      </c>
      <c r="O29" s="166">
        <f t="shared" si="6"/>
        <v>0.13166666666666668</v>
      </c>
      <c r="P29" s="166">
        <f t="shared" si="6"/>
        <v>0.11125000000000002</v>
      </c>
      <c r="Q29" s="166">
        <f t="shared" si="6"/>
        <v>0.10416666666666667</v>
      </c>
    </row>
    <row r="30" spans="2:18" x14ac:dyDescent="0.25">
      <c r="B30" s="13">
        <v>24</v>
      </c>
      <c r="C30" s="161">
        <f>+C10+C17+C19+C27</f>
        <v>24</v>
      </c>
      <c r="D30" s="163">
        <f>+D5+D12+D18+D20</f>
        <v>1</v>
      </c>
    </row>
    <row r="31" spans="2:18" x14ac:dyDescent="0.25">
      <c r="F31">
        <v>2.63</v>
      </c>
      <c r="G31" s="167">
        <v>6.5</v>
      </c>
      <c r="H31" s="167">
        <v>6.5</v>
      </c>
      <c r="I31">
        <v>8.17</v>
      </c>
      <c r="J31">
        <v>4.96</v>
      </c>
      <c r="K31">
        <v>11.17</v>
      </c>
      <c r="L31">
        <v>7.33</v>
      </c>
      <c r="M31">
        <v>8.3800000000000008</v>
      </c>
      <c r="N31">
        <v>15.67</v>
      </c>
      <c r="O31">
        <v>11.16</v>
      </c>
      <c r="P31">
        <v>9.1199999999999992</v>
      </c>
      <c r="Q31">
        <v>8.41</v>
      </c>
      <c r="R31" s="156">
        <f t="shared" ref="R31" si="7">SUM(F31:Q31)</f>
        <v>100</v>
      </c>
    </row>
    <row r="32" spans="2:18" x14ac:dyDescent="0.25">
      <c r="C32">
        <v>7</v>
      </c>
      <c r="D32" s="166">
        <f>+C32/$C$30</f>
        <v>0.29166666666666669</v>
      </c>
      <c r="E32">
        <v>25</v>
      </c>
    </row>
    <row r="33" spans="3:18" x14ac:dyDescent="0.25">
      <c r="C33">
        <v>4</v>
      </c>
      <c r="D33" s="166">
        <f t="shared" ref="D33:D35" si="8">+C33/$C$30</f>
        <v>0.16666666666666666</v>
      </c>
      <c r="F33" s="167">
        <f>+F31/$E$32</f>
        <v>0.1052</v>
      </c>
      <c r="G33" s="167">
        <f t="shared" ref="G33:Q33" si="9">+G31/$E$32</f>
        <v>0.26</v>
      </c>
      <c r="H33" s="167">
        <f t="shared" si="9"/>
        <v>0.26</v>
      </c>
      <c r="I33" s="167">
        <f t="shared" si="9"/>
        <v>0.32679999999999998</v>
      </c>
      <c r="J33" s="167">
        <f t="shared" si="9"/>
        <v>0.19839999999999999</v>
      </c>
      <c r="K33" s="167">
        <f t="shared" si="9"/>
        <v>0.44679999999999997</v>
      </c>
      <c r="L33" s="167">
        <f t="shared" si="9"/>
        <v>0.29320000000000002</v>
      </c>
      <c r="M33" s="167">
        <f t="shared" si="9"/>
        <v>0.33520000000000005</v>
      </c>
      <c r="N33" s="167">
        <f t="shared" si="9"/>
        <v>0.62680000000000002</v>
      </c>
      <c r="O33" s="167">
        <f t="shared" si="9"/>
        <v>0.44640000000000002</v>
      </c>
      <c r="P33" s="167">
        <f t="shared" si="9"/>
        <v>0.36479999999999996</v>
      </c>
      <c r="Q33" s="167">
        <f t="shared" si="9"/>
        <v>0.33640000000000003</v>
      </c>
    </row>
    <row r="34" spans="3:18" x14ac:dyDescent="0.25">
      <c r="C34">
        <v>1</v>
      </c>
      <c r="D34" s="166">
        <f t="shared" si="8"/>
        <v>4.1666666666666664E-2</v>
      </c>
    </row>
    <row r="35" spans="3:18" x14ac:dyDescent="0.25">
      <c r="C35">
        <v>12</v>
      </c>
      <c r="D35" s="166">
        <f t="shared" si="8"/>
        <v>0.5</v>
      </c>
    </row>
    <row r="36" spans="3:18" x14ac:dyDescent="0.25">
      <c r="F36" s="167">
        <f>+$E$32*F29</f>
        <v>1.2187499999999998</v>
      </c>
      <c r="G36" s="167">
        <f t="shared" ref="G36:Q36" si="10">+$E$32*G29</f>
        <v>2.125</v>
      </c>
      <c r="H36" s="167">
        <f t="shared" si="10"/>
        <v>2.125</v>
      </c>
      <c r="I36" s="167">
        <f t="shared" si="10"/>
        <v>2.604166666666667</v>
      </c>
      <c r="J36" s="167">
        <f t="shared" si="10"/>
        <v>1.7395833333333337</v>
      </c>
      <c r="K36" s="167">
        <f t="shared" si="10"/>
        <v>3.291666666666667</v>
      </c>
      <c r="L36" s="167">
        <f t="shared" si="10"/>
        <v>2.3958333333333335</v>
      </c>
      <c r="M36" s="167">
        <f t="shared" si="10"/>
        <v>2.59375</v>
      </c>
      <c r="N36" s="167">
        <f t="shared" si="10"/>
        <v>4.4791666666666679</v>
      </c>
      <c r="O36" s="167">
        <f t="shared" si="10"/>
        <v>3.291666666666667</v>
      </c>
      <c r="P36" s="167">
        <f t="shared" si="10"/>
        <v>2.7812500000000004</v>
      </c>
      <c r="Q36" s="167">
        <f t="shared" si="10"/>
        <v>2.604166666666667</v>
      </c>
      <c r="R36" s="156">
        <f t="shared" ref="R36" si="11">SUM(F36:Q36)</f>
        <v>31.250000000000004</v>
      </c>
    </row>
    <row r="37" spans="3:18" x14ac:dyDescent="0.25">
      <c r="C37">
        <f>+C30*D32</f>
        <v>7</v>
      </c>
    </row>
    <row r="39" spans="3:18" x14ac:dyDescent="0.25">
      <c r="C39">
        <v>25</v>
      </c>
      <c r="D39" s="156">
        <f>+$C$39*D32</f>
        <v>7.291666666666667</v>
      </c>
    </row>
    <row r="40" spans="3:18" x14ac:dyDescent="0.25">
      <c r="D40" s="156">
        <f t="shared" ref="D40:D42" si="12">+$C$39*D33</f>
        <v>4.1666666666666661</v>
      </c>
    </row>
    <row r="41" spans="3:18" x14ac:dyDescent="0.25">
      <c r="D41" s="156">
        <f t="shared" si="12"/>
        <v>1.0416666666666665</v>
      </c>
    </row>
    <row r="42" spans="3:18" x14ac:dyDescent="0.25">
      <c r="D42" s="156">
        <f t="shared" si="12"/>
        <v>12.5</v>
      </c>
    </row>
    <row r="43" spans="3:18" x14ac:dyDescent="0.25">
      <c r="F43" s="169">
        <f>+F45-F44</f>
        <v>2</v>
      </c>
      <c r="G43" s="169">
        <f t="shared" ref="G43:Q43" si="13">+G45-G44</f>
        <v>-2</v>
      </c>
      <c r="H43" s="169">
        <f t="shared" si="13"/>
        <v>2</v>
      </c>
      <c r="I43" s="169">
        <f t="shared" si="13"/>
        <v>-2</v>
      </c>
      <c r="J43" s="169">
        <f t="shared" si="13"/>
        <v>2</v>
      </c>
      <c r="K43" s="169">
        <f t="shared" si="13"/>
        <v>-2</v>
      </c>
      <c r="L43" s="169">
        <f t="shared" si="13"/>
        <v>2</v>
      </c>
      <c r="M43" s="169">
        <f t="shared" si="13"/>
        <v>-2</v>
      </c>
      <c r="N43" s="169">
        <f t="shared" si="13"/>
        <v>2</v>
      </c>
      <c r="O43" s="169">
        <f t="shared" si="13"/>
        <v>-2</v>
      </c>
      <c r="P43" s="169">
        <f t="shared" si="13"/>
        <v>2</v>
      </c>
      <c r="Q43" s="169">
        <f t="shared" si="13"/>
        <v>-2</v>
      </c>
    </row>
    <row r="44" spans="3:18" x14ac:dyDescent="0.25">
      <c r="F44">
        <v>10898</v>
      </c>
      <c r="G44">
        <v>12902</v>
      </c>
      <c r="H44">
        <v>12898</v>
      </c>
      <c r="I44">
        <v>12902</v>
      </c>
      <c r="J44">
        <v>13198</v>
      </c>
      <c r="K44">
        <v>13202</v>
      </c>
      <c r="L44">
        <v>13298</v>
      </c>
      <c r="M44">
        <v>13102</v>
      </c>
      <c r="N44">
        <v>13098</v>
      </c>
      <c r="O44">
        <v>13202</v>
      </c>
      <c r="P44">
        <v>13298</v>
      </c>
      <c r="Q44">
        <v>12902</v>
      </c>
    </row>
    <row r="45" spans="3:18" x14ac:dyDescent="0.25">
      <c r="F45" s="147">
        <v>10900</v>
      </c>
      <c r="G45" s="148">
        <v>12900</v>
      </c>
      <c r="H45" s="148">
        <v>12900</v>
      </c>
      <c r="I45" s="148">
        <v>12900</v>
      </c>
      <c r="J45" s="148">
        <v>13200</v>
      </c>
      <c r="K45" s="148">
        <v>13200</v>
      </c>
      <c r="L45" s="148">
        <v>13300</v>
      </c>
      <c r="M45" s="148">
        <v>13100</v>
      </c>
      <c r="N45" s="148">
        <v>13100</v>
      </c>
      <c r="O45" s="148">
        <v>13200</v>
      </c>
      <c r="P45" s="148">
        <v>13300</v>
      </c>
      <c r="Q45" s="148">
        <v>12900</v>
      </c>
      <c r="R45" s="169">
        <f>SUM(F45:Q45)</f>
        <v>154900</v>
      </c>
    </row>
    <row r="46" spans="3:18" x14ac:dyDescent="0.25">
      <c r="E46">
        <v>4</v>
      </c>
      <c r="F46" s="167">
        <f>+F45/$E$46</f>
        <v>2725</v>
      </c>
      <c r="G46" s="167">
        <f t="shared" ref="G46:Q46" si="14">+G45/$E$46</f>
        <v>3225</v>
      </c>
      <c r="H46" s="167">
        <f t="shared" si="14"/>
        <v>3225</v>
      </c>
      <c r="I46" s="167">
        <f t="shared" si="14"/>
        <v>3225</v>
      </c>
      <c r="J46" s="167">
        <f t="shared" si="14"/>
        <v>3300</v>
      </c>
      <c r="K46" s="167">
        <f t="shared" si="14"/>
        <v>3300</v>
      </c>
      <c r="L46" s="167">
        <f t="shared" si="14"/>
        <v>3325</v>
      </c>
      <c r="M46" s="167">
        <f t="shared" si="14"/>
        <v>3275</v>
      </c>
      <c r="N46" s="167">
        <f t="shared" si="14"/>
        <v>3275</v>
      </c>
      <c r="O46" s="167">
        <f t="shared" si="14"/>
        <v>3300</v>
      </c>
      <c r="P46" s="167">
        <f t="shared" si="14"/>
        <v>3325</v>
      </c>
      <c r="Q46" s="167">
        <f t="shared" si="14"/>
        <v>3225</v>
      </c>
    </row>
    <row r="47" spans="3:18" x14ac:dyDescent="0.25">
      <c r="F47" s="167">
        <v>2725</v>
      </c>
      <c r="G47" s="167">
        <v>3225</v>
      </c>
      <c r="H47" s="167">
        <v>3225</v>
      </c>
      <c r="I47" s="167">
        <v>3225</v>
      </c>
      <c r="J47" s="167">
        <v>3300</v>
      </c>
      <c r="K47" s="167">
        <v>3300</v>
      </c>
      <c r="L47" s="167">
        <v>3325</v>
      </c>
      <c r="M47" s="167">
        <v>3275</v>
      </c>
      <c r="N47" s="167">
        <v>3275</v>
      </c>
      <c r="O47" s="167">
        <v>3300</v>
      </c>
      <c r="P47" s="167">
        <v>3325</v>
      </c>
      <c r="Q47" s="167">
        <v>3225</v>
      </c>
    </row>
    <row r="48" spans="3:18" x14ac:dyDescent="0.25">
      <c r="F48">
        <v>50</v>
      </c>
      <c r="G48">
        <v>50</v>
      </c>
      <c r="H48">
        <v>50</v>
      </c>
      <c r="I48">
        <v>50</v>
      </c>
      <c r="J48">
        <v>50</v>
      </c>
      <c r="K48">
        <v>50</v>
      </c>
      <c r="L48">
        <v>50</v>
      </c>
      <c r="M48">
        <v>50</v>
      </c>
      <c r="N48">
        <v>50</v>
      </c>
      <c r="O48">
        <v>50</v>
      </c>
      <c r="P48">
        <v>50</v>
      </c>
      <c r="Q48">
        <v>50</v>
      </c>
    </row>
    <row r="49" spans="6:17" x14ac:dyDescent="0.25">
      <c r="F49" s="167">
        <f>+F47-F48</f>
        <v>2675</v>
      </c>
      <c r="G49" s="167">
        <f t="shared" ref="G49:Q49" si="15">+G47-G48</f>
        <v>3175</v>
      </c>
      <c r="H49" s="167">
        <f t="shared" si="15"/>
        <v>3175</v>
      </c>
      <c r="I49" s="167">
        <f t="shared" si="15"/>
        <v>3175</v>
      </c>
      <c r="J49" s="167">
        <f t="shared" si="15"/>
        <v>3250</v>
      </c>
      <c r="K49" s="167">
        <f t="shared" si="15"/>
        <v>3250</v>
      </c>
      <c r="L49" s="167">
        <f t="shared" si="15"/>
        <v>3275</v>
      </c>
      <c r="M49" s="167">
        <f t="shared" si="15"/>
        <v>3225</v>
      </c>
      <c r="N49" s="167">
        <f t="shared" si="15"/>
        <v>3225</v>
      </c>
      <c r="O49" s="167">
        <f t="shared" si="15"/>
        <v>3250</v>
      </c>
      <c r="P49" s="167">
        <f t="shared" si="15"/>
        <v>3275</v>
      </c>
      <c r="Q49" s="167">
        <f t="shared" si="15"/>
        <v>3175</v>
      </c>
    </row>
    <row r="50" spans="6:17" x14ac:dyDescent="0.25">
      <c r="F50">
        <v>2675</v>
      </c>
      <c r="G50">
        <v>3175</v>
      </c>
      <c r="H50">
        <v>3175</v>
      </c>
      <c r="I50">
        <v>3175</v>
      </c>
      <c r="J50">
        <v>3250</v>
      </c>
      <c r="K50">
        <v>3250</v>
      </c>
      <c r="L50">
        <v>3275</v>
      </c>
      <c r="M50">
        <v>3225</v>
      </c>
      <c r="N50">
        <v>3225</v>
      </c>
      <c r="O50">
        <v>3250</v>
      </c>
      <c r="P50">
        <v>3275</v>
      </c>
      <c r="Q50">
        <v>3175</v>
      </c>
    </row>
    <row r="52" spans="6:17" x14ac:dyDescent="0.25">
      <c r="F52" s="169">
        <f>+F45-F48</f>
        <v>10850</v>
      </c>
      <c r="G52" s="169">
        <f t="shared" ref="G52:Q52" si="16">+G45-G48</f>
        <v>12850</v>
      </c>
      <c r="H52" s="169">
        <f t="shared" si="16"/>
        <v>12850</v>
      </c>
      <c r="I52" s="169">
        <f t="shared" si="16"/>
        <v>12850</v>
      </c>
      <c r="J52" s="169">
        <f t="shared" si="16"/>
        <v>13150</v>
      </c>
      <c r="K52" s="169">
        <f t="shared" si="16"/>
        <v>13150</v>
      </c>
      <c r="L52" s="169">
        <f t="shared" si="16"/>
        <v>13250</v>
      </c>
      <c r="M52" s="169">
        <f t="shared" si="16"/>
        <v>13050</v>
      </c>
      <c r="N52" s="169">
        <f t="shared" si="16"/>
        <v>13050</v>
      </c>
      <c r="O52" s="169">
        <f t="shared" si="16"/>
        <v>13150</v>
      </c>
      <c r="P52" s="169">
        <f t="shared" si="16"/>
        <v>13250</v>
      </c>
      <c r="Q52" s="169">
        <f t="shared" si="16"/>
        <v>12850</v>
      </c>
    </row>
    <row r="53" spans="6:17" x14ac:dyDescent="0.25">
      <c r="F53">
        <v>10850</v>
      </c>
      <c r="G53">
        <v>12850</v>
      </c>
      <c r="H53">
        <v>12850</v>
      </c>
      <c r="I53">
        <v>12850</v>
      </c>
      <c r="J53">
        <v>13150</v>
      </c>
      <c r="K53">
        <v>13150</v>
      </c>
      <c r="L53">
        <v>13250</v>
      </c>
      <c r="M53">
        <v>13050</v>
      </c>
      <c r="N53">
        <v>13050</v>
      </c>
      <c r="O53">
        <v>13150</v>
      </c>
      <c r="P53">
        <v>13250</v>
      </c>
      <c r="Q53">
        <v>12850</v>
      </c>
    </row>
    <row r="54" spans="6:17" x14ac:dyDescent="0.25">
      <c r="F54">
        <f>+F53/$E$46</f>
        <v>2712.5</v>
      </c>
      <c r="G54">
        <f t="shared" ref="G54:Q54" si="17">+G53/$E$46</f>
        <v>3212.5</v>
      </c>
      <c r="H54">
        <f t="shared" si="17"/>
        <v>3212.5</v>
      </c>
      <c r="I54">
        <f t="shared" si="17"/>
        <v>3212.5</v>
      </c>
      <c r="J54">
        <f t="shared" si="17"/>
        <v>3287.5</v>
      </c>
      <c r="K54">
        <f t="shared" si="17"/>
        <v>3287.5</v>
      </c>
      <c r="L54">
        <f t="shared" si="17"/>
        <v>3312.5</v>
      </c>
      <c r="M54">
        <f t="shared" si="17"/>
        <v>3262.5</v>
      </c>
      <c r="N54">
        <f t="shared" si="17"/>
        <v>3262.5</v>
      </c>
      <c r="O54">
        <f t="shared" si="17"/>
        <v>3287.5</v>
      </c>
      <c r="P54">
        <f t="shared" si="17"/>
        <v>3312.5</v>
      </c>
      <c r="Q54">
        <f t="shared" si="17"/>
        <v>3212.5</v>
      </c>
    </row>
    <row r="55" spans="6:17" x14ac:dyDescent="0.25">
      <c r="F55">
        <v>2712</v>
      </c>
      <c r="G55">
        <v>3213</v>
      </c>
      <c r="H55">
        <v>3212</v>
      </c>
      <c r="I55">
        <v>3213</v>
      </c>
      <c r="J55">
        <v>3287</v>
      </c>
      <c r="K55">
        <v>3288</v>
      </c>
      <c r="L55">
        <v>3312</v>
      </c>
      <c r="M55">
        <v>3263</v>
      </c>
      <c r="N55">
        <v>3262</v>
      </c>
      <c r="O55">
        <v>3288</v>
      </c>
      <c r="P55">
        <v>3312</v>
      </c>
      <c r="Q55">
        <v>3213</v>
      </c>
    </row>
    <row r="56" spans="6:17" x14ac:dyDescent="0.25">
      <c r="F56">
        <v>50</v>
      </c>
      <c r="G56">
        <v>50</v>
      </c>
      <c r="H56">
        <v>50</v>
      </c>
      <c r="I56">
        <v>50</v>
      </c>
      <c r="J56">
        <v>50</v>
      </c>
      <c r="K56">
        <v>50</v>
      </c>
      <c r="L56">
        <v>50</v>
      </c>
      <c r="M56">
        <v>50</v>
      </c>
      <c r="N56">
        <v>50</v>
      </c>
      <c r="O56">
        <v>50</v>
      </c>
      <c r="P56">
        <v>50</v>
      </c>
      <c r="Q56">
        <v>50</v>
      </c>
    </row>
    <row r="60" spans="6:17" x14ac:dyDescent="0.25">
      <c r="F60" s="147">
        <v>10900</v>
      </c>
      <c r="G60" s="148">
        <v>12900</v>
      </c>
      <c r="H60" s="148">
        <v>12900</v>
      </c>
      <c r="I60" s="148">
        <v>12900</v>
      </c>
      <c r="J60" s="148">
        <v>13200</v>
      </c>
      <c r="K60" s="148">
        <v>13200</v>
      </c>
      <c r="L60" s="148">
        <v>13300</v>
      </c>
      <c r="M60" s="148">
        <v>13100</v>
      </c>
      <c r="N60" s="148">
        <v>13100</v>
      </c>
      <c r="O60" s="148">
        <v>13200</v>
      </c>
      <c r="P60" s="148">
        <v>13300</v>
      </c>
      <c r="Q60" s="148">
        <v>12900</v>
      </c>
    </row>
    <row r="61" spans="6:17" x14ac:dyDescent="0.25">
      <c r="F61">
        <v>10900</v>
      </c>
      <c r="G61">
        <v>12900</v>
      </c>
      <c r="H61">
        <v>12900</v>
      </c>
      <c r="I61">
        <v>12900</v>
      </c>
      <c r="J61">
        <v>13200</v>
      </c>
      <c r="K61">
        <v>13200</v>
      </c>
      <c r="L61">
        <v>13300</v>
      </c>
      <c r="M61">
        <v>13100</v>
      </c>
      <c r="N61">
        <v>13100</v>
      </c>
      <c r="O61">
        <v>13200</v>
      </c>
      <c r="P61">
        <v>13300</v>
      </c>
      <c r="Q61">
        <v>12900</v>
      </c>
    </row>
    <row r="62" spans="6:17" x14ac:dyDescent="0.25">
      <c r="F62" s="169">
        <f>+F60-F61</f>
        <v>0</v>
      </c>
      <c r="G62" s="169">
        <f t="shared" ref="G62:Q62" si="18">+G60-G61</f>
        <v>0</v>
      </c>
      <c r="H62" s="169">
        <f t="shared" si="18"/>
        <v>0</v>
      </c>
      <c r="I62" s="169">
        <f t="shared" si="18"/>
        <v>0</v>
      </c>
      <c r="J62" s="169">
        <f t="shared" si="18"/>
        <v>0</v>
      </c>
      <c r="K62" s="169">
        <f t="shared" si="18"/>
        <v>0</v>
      </c>
      <c r="L62" s="169">
        <f t="shared" si="18"/>
        <v>0</v>
      </c>
      <c r="M62" s="169">
        <f t="shared" si="18"/>
        <v>0</v>
      </c>
      <c r="N62" s="169">
        <f t="shared" si="18"/>
        <v>0</v>
      </c>
      <c r="O62" s="169">
        <f t="shared" si="18"/>
        <v>0</v>
      </c>
      <c r="P62" s="169">
        <f t="shared" si="18"/>
        <v>0</v>
      </c>
      <c r="Q62" s="169">
        <f t="shared" si="18"/>
        <v>0</v>
      </c>
    </row>
    <row r="64" spans="6:17" x14ac:dyDescent="0.25">
      <c r="F64" s="170">
        <v>1067921000</v>
      </c>
      <c r="G64" s="170"/>
      <c r="H64" s="171"/>
      <c r="I64" s="171"/>
      <c r="J64" s="170"/>
      <c r="K64" s="170">
        <v>407538000</v>
      </c>
      <c r="L64" s="170">
        <v>18862000</v>
      </c>
      <c r="M64" s="170"/>
      <c r="N64" s="170"/>
      <c r="O64" s="170"/>
      <c r="P64" s="170"/>
      <c r="Q64" s="170"/>
    </row>
    <row r="65" spans="5:18" x14ac:dyDescent="0.25">
      <c r="E65" s="172">
        <f>+F56/F52</f>
        <v>4.608294930875576E-3</v>
      </c>
      <c r="F65" s="175">
        <f>+F64*$E$65</f>
        <v>4921294.9308755761</v>
      </c>
      <c r="G65" s="173"/>
      <c r="H65" s="173"/>
      <c r="I65" s="173"/>
      <c r="J65" s="173"/>
      <c r="K65" s="173">
        <f>+K64*$E$65</f>
        <v>1878055.2995391705</v>
      </c>
      <c r="L65" s="173">
        <f>+L64*$E$65</f>
        <v>86921.658986175113</v>
      </c>
    </row>
    <row r="67" spans="5:18" x14ac:dyDescent="0.25">
      <c r="F67" s="174">
        <f>+F64-F65</f>
        <v>1062999705.0691245</v>
      </c>
      <c r="G67" s="174">
        <f t="shared" ref="G67:Q67" si="19">+G64-G65</f>
        <v>0</v>
      </c>
      <c r="H67" s="174">
        <f t="shared" si="19"/>
        <v>0</v>
      </c>
      <c r="I67" s="174">
        <f t="shared" si="19"/>
        <v>0</v>
      </c>
      <c r="J67" s="174">
        <f t="shared" si="19"/>
        <v>0</v>
      </c>
      <c r="K67" s="174">
        <f t="shared" si="19"/>
        <v>405659944.70046085</v>
      </c>
      <c r="L67" s="174">
        <f t="shared" si="19"/>
        <v>18775078.341013826</v>
      </c>
      <c r="M67" s="174">
        <f t="shared" si="19"/>
        <v>0</v>
      </c>
      <c r="N67" s="174">
        <f t="shared" si="19"/>
        <v>0</v>
      </c>
      <c r="O67" s="174">
        <f t="shared" si="19"/>
        <v>0</v>
      </c>
      <c r="P67" s="174">
        <f t="shared" si="19"/>
        <v>0</v>
      </c>
      <c r="Q67" s="174">
        <f t="shared" si="19"/>
        <v>0</v>
      </c>
    </row>
    <row r="68" spans="5:18" x14ac:dyDescent="0.25">
      <c r="E68">
        <v>4</v>
      </c>
      <c r="F68" s="175">
        <f>+F67/$E$68</f>
        <v>265749926.26728112</v>
      </c>
      <c r="G68" s="175">
        <f t="shared" ref="G68:Q68" si="20">+G67/$E$68</f>
        <v>0</v>
      </c>
      <c r="H68" s="175">
        <f t="shared" si="20"/>
        <v>0</v>
      </c>
      <c r="I68" s="175">
        <f t="shared" si="20"/>
        <v>0</v>
      </c>
      <c r="J68" s="175">
        <f t="shared" si="20"/>
        <v>0</v>
      </c>
      <c r="K68" s="175">
        <f t="shared" si="20"/>
        <v>101414986.17511521</v>
      </c>
      <c r="L68" s="175">
        <f t="shared" si="20"/>
        <v>4693769.5852534566</v>
      </c>
      <c r="M68" s="175">
        <f t="shared" si="20"/>
        <v>0</v>
      </c>
      <c r="N68" s="175">
        <f t="shared" si="20"/>
        <v>0</v>
      </c>
      <c r="O68" s="175">
        <f t="shared" si="20"/>
        <v>0</v>
      </c>
      <c r="P68" s="175">
        <f t="shared" si="20"/>
        <v>0</v>
      </c>
      <c r="Q68" s="175">
        <f t="shared" si="20"/>
        <v>0</v>
      </c>
    </row>
    <row r="70" spans="5:18" x14ac:dyDescent="0.25">
      <c r="F70" s="174">
        <v>4921295</v>
      </c>
      <c r="G70" s="174"/>
      <c r="H70" s="174"/>
      <c r="I70" s="174"/>
      <c r="J70" s="174"/>
      <c r="K70" s="174">
        <v>1878055</v>
      </c>
      <c r="L70" s="174">
        <v>86922</v>
      </c>
      <c r="M70" s="174"/>
      <c r="N70" s="174"/>
      <c r="O70" s="174"/>
      <c r="P70" s="174"/>
      <c r="Q70" s="174"/>
    </row>
    <row r="73" spans="5:18" x14ac:dyDescent="0.25">
      <c r="E73">
        <v>1494321000</v>
      </c>
      <c r="F73">
        <v>802171073</v>
      </c>
      <c r="G73">
        <v>0</v>
      </c>
      <c r="H73">
        <v>0</v>
      </c>
      <c r="I73">
        <v>0</v>
      </c>
      <c r="J73">
        <v>0</v>
      </c>
      <c r="K73">
        <v>306123013</v>
      </c>
      <c r="L73">
        <v>14168232</v>
      </c>
      <c r="M73">
        <v>0</v>
      </c>
      <c r="N73">
        <v>0</v>
      </c>
      <c r="O73">
        <v>0</v>
      </c>
      <c r="P73">
        <v>0</v>
      </c>
      <c r="Q73">
        <v>0</v>
      </c>
      <c r="R73" s="176">
        <f>SUM(F73:Q73)</f>
        <v>1122462318</v>
      </c>
    </row>
    <row r="75" spans="5:18" x14ac:dyDescent="0.25">
      <c r="F75" s="105">
        <v>1067920999</v>
      </c>
      <c r="G75" s="105">
        <v>0</v>
      </c>
      <c r="H75" s="105">
        <v>0</v>
      </c>
      <c r="I75" s="105">
        <v>0</v>
      </c>
      <c r="J75" s="105">
        <v>0</v>
      </c>
      <c r="K75" s="105">
        <v>407537999</v>
      </c>
      <c r="L75" s="105">
        <v>18862002</v>
      </c>
      <c r="M75" s="105">
        <v>0</v>
      </c>
      <c r="N75" s="105">
        <v>0</v>
      </c>
      <c r="O75" s="105">
        <v>0</v>
      </c>
      <c r="P75" s="105">
        <v>0</v>
      </c>
      <c r="Q75" s="105">
        <v>0</v>
      </c>
      <c r="R75" s="176">
        <f>+E73-R73</f>
        <v>371858682</v>
      </c>
    </row>
    <row r="79" spans="5:18" x14ac:dyDescent="0.25">
      <c r="F79">
        <v>198474362</v>
      </c>
      <c r="G79">
        <v>198474362</v>
      </c>
      <c r="H79">
        <f>+F79-G79</f>
        <v>0</v>
      </c>
    </row>
    <row r="81" spans="6:6" x14ac:dyDescent="0.25">
      <c r="F81">
        <f>+F79/4</f>
        <v>49618590.5</v>
      </c>
    </row>
  </sheetData>
  <mergeCells count="6">
    <mergeCell ref="B5:B9"/>
    <mergeCell ref="B12:B15"/>
    <mergeCell ref="B20:B24"/>
    <mergeCell ref="D5:D9"/>
    <mergeCell ref="D12:D15"/>
    <mergeCell ref="D20:D24"/>
  </mergeCells>
  <phoneticPr fontId="78" type="noConversion"/>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683"/>
  <sheetViews>
    <sheetView zoomScale="57" zoomScaleNormal="57" zoomScalePageLayoutView="69" workbookViewId="0">
      <selection activeCell="F655" sqref="F655"/>
    </sheetView>
  </sheetViews>
  <sheetFormatPr baseColWidth="10" defaultRowHeight="15" x14ac:dyDescent="0.25"/>
  <cols>
    <col min="1" max="1" width="16.42578125" customWidth="1"/>
    <col min="2" max="2" width="23.5703125" customWidth="1"/>
    <col min="3" max="3" width="23.7109375" customWidth="1"/>
    <col min="4" max="4" width="38.7109375" customWidth="1"/>
    <col min="5" max="5" width="24.85546875" customWidth="1"/>
    <col min="6" max="6" width="24.28515625" customWidth="1"/>
    <col min="7" max="7" width="24.42578125" customWidth="1"/>
    <col min="8" max="8" width="31.7109375" customWidth="1"/>
    <col min="9" max="9" width="18.42578125" customWidth="1"/>
    <col min="10" max="10" width="15.140625" customWidth="1"/>
    <col min="12" max="12" width="14.42578125" customWidth="1"/>
    <col min="13" max="13" width="14.140625" customWidth="1"/>
    <col min="14" max="14" width="34.28515625" customWidth="1"/>
  </cols>
  <sheetData>
    <row r="1" spans="1:14" ht="30.75" customHeight="1" x14ac:dyDescent="0.25">
      <c r="A1" s="607"/>
      <c r="B1" s="609"/>
      <c r="C1" s="861" t="s">
        <v>39</v>
      </c>
      <c r="D1" s="862"/>
      <c r="E1" s="862"/>
      <c r="F1" s="862"/>
      <c r="G1" s="862"/>
      <c r="H1" s="862"/>
      <c r="I1" s="862"/>
      <c r="J1" s="862"/>
      <c r="K1" s="862"/>
      <c r="L1" s="862"/>
      <c r="M1" s="862"/>
      <c r="N1" s="863"/>
    </row>
    <row r="2" spans="1:14" ht="33.75" customHeight="1" thickBot="1" x14ac:dyDescent="0.3">
      <c r="A2" s="610"/>
      <c r="B2" s="611"/>
      <c r="C2" s="864" t="s">
        <v>120</v>
      </c>
      <c r="D2" s="865"/>
      <c r="E2" s="865"/>
      <c r="F2" s="865"/>
      <c r="G2" s="865"/>
      <c r="H2" s="866"/>
      <c r="I2" s="866"/>
      <c r="J2" s="866"/>
      <c r="K2" s="866"/>
      <c r="L2" s="866"/>
      <c r="M2" s="866"/>
      <c r="N2" s="867"/>
    </row>
    <row r="3" spans="1:14" ht="27" thickBot="1" x14ac:dyDescent="0.45">
      <c r="A3" s="612"/>
      <c r="B3" s="614"/>
      <c r="C3" s="868" t="s">
        <v>40</v>
      </c>
      <c r="D3" s="869"/>
      <c r="E3" s="869"/>
      <c r="F3" s="869"/>
      <c r="G3" s="869"/>
      <c r="H3" s="870" t="s">
        <v>276</v>
      </c>
      <c r="I3" s="871"/>
      <c r="J3" s="871"/>
      <c r="K3" s="871"/>
      <c r="L3" s="871"/>
      <c r="M3" s="871"/>
      <c r="N3" s="872"/>
    </row>
    <row r="4" spans="1:14" ht="26.25" customHeight="1" thickBot="1" x14ac:dyDescent="0.3">
      <c r="A4" s="873" t="s">
        <v>0</v>
      </c>
      <c r="B4" s="874"/>
      <c r="C4" s="881" t="s">
        <v>282</v>
      </c>
      <c r="D4" s="882"/>
      <c r="E4" s="882"/>
      <c r="F4" s="882"/>
      <c r="G4" s="882"/>
      <c r="H4" s="882"/>
      <c r="I4" s="882"/>
      <c r="J4" s="882"/>
      <c r="K4" s="882"/>
      <c r="L4" s="882"/>
      <c r="M4" s="882"/>
      <c r="N4" s="883"/>
    </row>
    <row r="5" spans="1:14" ht="47.25" customHeight="1" thickBot="1" x14ac:dyDescent="0.3">
      <c r="A5" s="856" t="s">
        <v>2</v>
      </c>
      <c r="B5" s="857"/>
      <c r="C5" s="884" t="s">
        <v>283</v>
      </c>
      <c r="D5" s="885"/>
      <c r="E5" s="885"/>
      <c r="F5" s="885"/>
      <c r="G5" s="885"/>
      <c r="H5" s="885"/>
      <c r="I5" s="885"/>
      <c r="J5" s="885"/>
      <c r="K5" s="885"/>
      <c r="L5" s="885"/>
      <c r="M5" s="885"/>
      <c r="N5" s="886"/>
    </row>
    <row r="6" spans="1:14" ht="15.75" thickBot="1" x14ac:dyDescent="0.3"/>
    <row r="7" spans="1:14" ht="28.5" customHeight="1" x14ac:dyDescent="0.25">
      <c r="A7" s="858" t="s">
        <v>121</v>
      </c>
      <c r="B7" s="859"/>
      <c r="C7" s="859"/>
      <c r="D7" s="859"/>
      <c r="E7" s="859"/>
      <c r="F7" s="859"/>
      <c r="G7" s="859"/>
      <c r="H7" s="860"/>
    </row>
    <row r="8" spans="1:14" ht="33.75" customHeight="1" thickBot="1" x14ac:dyDescent="0.3">
      <c r="A8" s="59" t="s">
        <v>49</v>
      </c>
      <c r="B8" s="60" t="s">
        <v>122</v>
      </c>
      <c r="C8" s="60" t="s">
        <v>123</v>
      </c>
      <c r="D8" s="60" t="s">
        <v>124</v>
      </c>
      <c r="E8" s="60" t="s">
        <v>125</v>
      </c>
      <c r="F8" s="60" t="s">
        <v>126</v>
      </c>
      <c r="G8" s="60" t="s">
        <v>127</v>
      </c>
      <c r="H8" s="61" t="s">
        <v>128</v>
      </c>
    </row>
    <row r="9" spans="1:14" ht="16.5" customHeight="1" x14ac:dyDescent="0.25">
      <c r="A9" s="62" t="s">
        <v>129</v>
      </c>
      <c r="B9" s="118" t="s">
        <v>337</v>
      </c>
      <c r="C9" s="119">
        <v>0</v>
      </c>
      <c r="D9" s="120">
        <v>1670000000</v>
      </c>
      <c r="E9" s="120">
        <v>212240000</v>
      </c>
      <c r="F9" s="120">
        <v>212240000</v>
      </c>
      <c r="G9" s="118">
        <v>0</v>
      </c>
      <c r="H9" s="121">
        <f t="shared" ref="H9:H14" si="0">G9/E9</f>
        <v>0</v>
      </c>
    </row>
    <row r="10" spans="1:14" ht="16.5" customHeight="1" x14ac:dyDescent="0.25">
      <c r="A10" s="39" t="s">
        <v>130</v>
      </c>
      <c r="B10" s="40" t="s">
        <v>337</v>
      </c>
      <c r="C10" s="122">
        <v>0</v>
      </c>
      <c r="D10" s="123">
        <v>1670000000</v>
      </c>
      <c r="E10" s="123">
        <v>1032117949</v>
      </c>
      <c r="F10" s="123">
        <v>212240000</v>
      </c>
      <c r="G10" s="123">
        <v>124867</v>
      </c>
      <c r="H10" s="124">
        <f t="shared" si="0"/>
        <v>1.209813278811606E-4</v>
      </c>
    </row>
    <row r="11" spans="1:14" ht="16.5" customHeight="1" x14ac:dyDescent="0.25">
      <c r="A11" s="39" t="s">
        <v>131</v>
      </c>
      <c r="B11" s="40" t="s">
        <v>337</v>
      </c>
      <c r="C11" s="122">
        <v>0</v>
      </c>
      <c r="D11" s="123">
        <v>1670000000</v>
      </c>
      <c r="E11" s="123">
        <v>1071288949</v>
      </c>
      <c r="F11" s="123">
        <v>1071288949</v>
      </c>
      <c r="G11" s="123">
        <v>91853665</v>
      </c>
      <c r="H11" s="124">
        <f t="shared" si="0"/>
        <v>8.5741260642837075E-2</v>
      </c>
    </row>
    <row r="12" spans="1:14" ht="16.5" customHeight="1" x14ac:dyDescent="0.25">
      <c r="A12" s="39" t="s">
        <v>132</v>
      </c>
      <c r="B12" s="40" t="s">
        <v>337</v>
      </c>
      <c r="C12" s="122">
        <v>0</v>
      </c>
      <c r="D12" s="123">
        <v>1670000000</v>
      </c>
      <c r="E12" s="123">
        <v>1071288949</v>
      </c>
      <c r="F12" s="123">
        <v>1071288949</v>
      </c>
      <c r="G12" s="123">
        <v>372535630</v>
      </c>
      <c r="H12" s="124">
        <f t="shared" si="0"/>
        <v>0.34774523749894481</v>
      </c>
    </row>
    <row r="13" spans="1:14" ht="16.5" customHeight="1" x14ac:dyDescent="0.25">
      <c r="A13" s="39" t="s">
        <v>133</v>
      </c>
      <c r="B13" s="40" t="s">
        <v>337</v>
      </c>
      <c r="C13" s="122">
        <v>0</v>
      </c>
      <c r="D13" s="123">
        <v>1670000000</v>
      </c>
      <c r="E13" s="123">
        <v>1105656350</v>
      </c>
      <c r="F13" s="123">
        <v>1105656350</v>
      </c>
      <c r="G13" s="123">
        <v>532419409</v>
      </c>
      <c r="H13" s="124">
        <f t="shared" si="0"/>
        <v>0.48154149252613615</v>
      </c>
    </row>
    <row r="14" spans="1:14" ht="16.5" customHeight="1" thickBot="1" x14ac:dyDescent="0.3">
      <c r="A14" s="311" t="s">
        <v>134</v>
      </c>
      <c r="B14" s="42" t="s">
        <v>337</v>
      </c>
      <c r="C14" s="312">
        <v>1670000000</v>
      </c>
      <c r="D14" s="312">
        <v>1670000000</v>
      </c>
      <c r="E14" s="312">
        <v>1595564433</v>
      </c>
      <c r="F14" s="312">
        <v>967082009</v>
      </c>
      <c r="G14" s="312">
        <v>967082009</v>
      </c>
      <c r="H14" s="313">
        <f t="shared" si="0"/>
        <v>0.60610652192947201</v>
      </c>
    </row>
    <row r="15" spans="1:14" ht="16.5" customHeight="1" thickBot="1" x14ac:dyDescent="0.3"/>
    <row r="16" spans="1:14" ht="29.25" customHeight="1" x14ac:dyDescent="0.25">
      <c r="A16" s="858" t="s">
        <v>135</v>
      </c>
      <c r="B16" s="859"/>
      <c r="C16" s="859"/>
      <c r="D16" s="859"/>
      <c r="E16" s="859"/>
      <c r="F16" s="859"/>
      <c r="G16" s="859"/>
      <c r="H16" s="860"/>
    </row>
    <row r="17" spans="1:8" ht="25.5" customHeight="1" x14ac:dyDescent="0.25">
      <c r="A17" s="36" t="s">
        <v>50</v>
      </c>
      <c r="B17" s="60" t="s">
        <v>122</v>
      </c>
      <c r="C17" s="60" t="s">
        <v>123</v>
      </c>
      <c r="D17" s="60" t="s">
        <v>124</v>
      </c>
      <c r="E17" s="37" t="s">
        <v>125</v>
      </c>
      <c r="F17" s="37" t="s">
        <v>126</v>
      </c>
      <c r="G17" s="37" t="s">
        <v>127</v>
      </c>
      <c r="H17" s="38" t="s">
        <v>128</v>
      </c>
    </row>
    <row r="18" spans="1:8" ht="16.5" customHeight="1" x14ac:dyDescent="0.25">
      <c r="A18" s="43" t="s">
        <v>136</v>
      </c>
      <c r="B18" s="40" t="s">
        <v>337</v>
      </c>
      <c r="C18" s="122">
        <v>2481000000</v>
      </c>
      <c r="D18" s="122">
        <v>2481000000</v>
      </c>
      <c r="E18" s="40">
        <v>0</v>
      </c>
      <c r="F18" s="40">
        <v>0</v>
      </c>
      <c r="G18" s="40">
        <v>0</v>
      </c>
      <c r="H18" s="41" t="e">
        <f>G18/E18</f>
        <v>#DIV/0!</v>
      </c>
    </row>
    <row r="19" spans="1:8" ht="16.5" customHeight="1" x14ac:dyDescent="0.25">
      <c r="A19" s="43" t="s">
        <v>137</v>
      </c>
      <c r="B19" s="40" t="s">
        <v>337</v>
      </c>
      <c r="C19" s="122">
        <v>2481000000</v>
      </c>
      <c r="D19" s="122">
        <v>2481000000</v>
      </c>
      <c r="E19" s="123">
        <v>342173447</v>
      </c>
      <c r="F19" s="40">
        <v>0</v>
      </c>
      <c r="G19" s="40">
        <v>0</v>
      </c>
      <c r="H19" s="41">
        <f t="shared" ref="H19:H29" si="1">G19/E19</f>
        <v>0</v>
      </c>
    </row>
    <row r="20" spans="1:8" ht="16.5" customHeight="1" x14ac:dyDescent="0.25">
      <c r="A20" s="43" t="s">
        <v>138</v>
      </c>
      <c r="B20" s="40" t="s">
        <v>337</v>
      </c>
      <c r="C20" s="122">
        <v>2481000000</v>
      </c>
      <c r="D20" s="122">
        <v>2481000000</v>
      </c>
      <c r="E20" s="123">
        <v>1363321447</v>
      </c>
      <c r="F20" s="40">
        <v>0</v>
      </c>
      <c r="G20" s="40">
        <v>0</v>
      </c>
      <c r="H20" s="41">
        <f t="shared" si="1"/>
        <v>0</v>
      </c>
    </row>
    <row r="21" spans="1:8" ht="16.5" customHeight="1" x14ac:dyDescent="0.25">
      <c r="A21" s="43" t="s">
        <v>139</v>
      </c>
      <c r="B21" s="40" t="s">
        <v>337</v>
      </c>
      <c r="C21" s="122">
        <v>2481000000</v>
      </c>
      <c r="D21" s="122">
        <v>2481000000</v>
      </c>
      <c r="E21" s="123">
        <v>1549610278</v>
      </c>
      <c r="F21" s="123">
        <v>125724310</v>
      </c>
      <c r="G21" s="123">
        <v>125724310</v>
      </c>
      <c r="H21" s="41">
        <f t="shared" si="1"/>
        <v>8.1132857586789967E-2</v>
      </c>
    </row>
    <row r="22" spans="1:8" ht="16.5" customHeight="1" x14ac:dyDescent="0.25">
      <c r="A22" s="43" t="s">
        <v>140</v>
      </c>
      <c r="B22" s="40" t="s">
        <v>337</v>
      </c>
      <c r="C22" s="122">
        <v>2481000000</v>
      </c>
      <c r="D22" s="122">
        <v>2481000000</v>
      </c>
      <c r="E22" s="123">
        <v>1561690360</v>
      </c>
      <c r="F22" s="123">
        <v>305406360</v>
      </c>
      <c r="G22" s="123">
        <v>305406360</v>
      </c>
      <c r="H22" s="41">
        <f t="shared" si="1"/>
        <v>0.19556140437468025</v>
      </c>
    </row>
    <row r="23" spans="1:8" ht="16.5" customHeight="1" x14ac:dyDescent="0.25">
      <c r="A23" s="43" t="s">
        <v>141</v>
      </c>
      <c r="B23" s="40" t="s">
        <v>337</v>
      </c>
      <c r="C23" s="122">
        <v>2481000000</v>
      </c>
      <c r="D23" s="122">
        <v>2481000000</v>
      </c>
      <c r="E23" s="123">
        <v>1598804329</v>
      </c>
      <c r="F23" s="123">
        <v>497461078</v>
      </c>
      <c r="G23" s="123">
        <v>497461078</v>
      </c>
      <c r="H23" s="41">
        <f t="shared" si="1"/>
        <v>0.31114569117482044</v>
      </c>
    </row>
    <row r="24" spans="1:8" ht="16.5" customHeight="1" x14ac:dyDescent="0.25">
      <c r="A24" s="43" t="s">
        <v>129</v>
      </c>
      <c r="B24" s="40" t="s">
        <v>337</v>
      </c>
      <c r="C24" s="122">
        <v>2481000000</v>
      </c>
      <c r="D24" s="122">
        <v>2481000000</v>
      </c>
      <c r="E24" s="40"/>
      <c r="F24" s="40"/>
      <c r="G24" s="40"/>
      <c r="H24" s="41" t="e">
        <f t="shared" si="1"/>
        <v>#DIV/0!</v>
      </c>
    </row>
    <row r="25" spans="1:8" ht="16.5" customHeight="1" x14ac:dyDescent="0.25">
      <c r="A25" s="43" t="s">
        <v>130</v>
      </c>
      <c r="B25" s="40" t="s">
        <v>337</v>
      </c>
      <c r="C25" s="122">
        <v>2481000000</v>
      </c>
      <c r="D25" s="122">
        <v>2481000000</v>
      </c>
      <c r="E25" s="40"/>
      <c r="F25" s="40"/>
      <c r="G25" s="40"/>
      <c r="H25" s="41" t="e">
        <f t="shared" si="1"/>
        <v>#DIV/0!</v>
      </c>
    </row>
    <row r="26" spans="1:8" ht="16.5" customHeight="1" x14ac:dyDescent="0.25">
      <c r="A26" s="43" t="s">
        <v>131</v>
      </c>
      <c r="B26" s="40" t="s">
        <v>337</v>
      </c>
      <c r="C26" s="122">
        <v>2481000000</v>
      </c>
      <c r="D26" s="122">
        <v>2481000000</v>
      </c>
      <c r="E26" s="123">
        <v>1757130653</v>
      </c>
      <c r="F26" s="123">
        <v>1093186011</v>
      </c>
      <c r="G26" s="123">
        <v>1093186011</v>
      </c>
      <c r="H26" s="41">
        <f t="shared" si="1"/>
        <v>0.62214270130315685</v>
      </c>
    </row>
    <row r="27" spans="1:8" ht="16.5" customHeight="1" x14ac:dyDescent="0.25">
      <c r="A27" s="43" t="s">
        <v>132</v>
      </c>
      <c r="B27" s="40" t="s">
        <v>337</v>
      </c>
      <c r="C27" s="122">
        <v>2481000000</v>
      </c>
      <c r="D27" s="122">
        <v>2481000000</v>
      </c>
      <c r="E27" s="123">
        <v>1889218864</v>
      </c>
      <c r="F27" s="123">
        <v>1292053011</v>
      </c>
      <c r="G27" s="123">
        <v>1292053011</v>
      </c>
      <c r="H27" s="41">
        <f t="shared" si="1"/>
        <v>0.68390859080475497</v>
      </c>
    </row>
    <row r="28" spans="1:8" ht="16.5" customHeight="1" x14ac:dyDescent="0.25">
      <c r="A28" s="43" t="s">
        <v>133</v>
      </c>
      <c r="B28" s="40" t="s">
        <v>337</v>
      </c>
      <c r="C28" s="122">
        <v>2481000000</v>
      </c>
      <c r="D28" s="122">
        <v>2481000000</v>
      </c>
      <c r="E28" s="123">
        <v>2109236997</v>
      </c>
      <c r="F28" s="123">
        <v>1495436254</v>
      </c>
      <c r="G28" s="123">
        <v>1495436254</v>
      </c>
      <c r="H28" s="41">
        <f t="shared" si="1"/>
        <v>0.70899394241945402</v>
      </c>
    </row>
    <row r="29" spans="1:8" ht="16.5" customHeight="1" thickBot="1" x14ac:dyDescent="0.3">
      <c r="A29" s="44" t="s">
        <v>134</v>
      </c>
      <c r="B29" s="40" t="s">
        <v>337</v>
      </c>
      <c r="C29" s="122">
        <v>2257534457</v>
      </c>
      <c r="D29" s="122">
        <v>2257534457</v>
      </c>
      <c r="E29" s="123">
        <v>2195547343</v>
      </c>
      <c r="F29" s="123">
        <v>1831570948</v>
      </c>
      <c r="G29" s="123">
        <v>1831570948</v>
      </c>
      <c r="H29" s="41">
        <f t="shared" si="1"/>
        <v>0.83422065747730045</v>
      </c>
    </row>
    <row r="30" spans="1:8" ht="16.5" customHeight="1" thickBot="1" x14ac:dyDescent="0.3"/>
    <row r="31" spans="1:8" ht="24.75" customHeight="1" x14ac:dyDescent="0.25">
      <c r="A31" s="858" t="s">
        <v>142</v>
      </c>
      <c r="B31" s="859"/>
      <c r="C31" s="859"/>
      <c r="D31" s="859"/>
      <c r="E31" s="859"/>
      <c r="F31" s="859"/>
      <c r="G31" s="859"/>
      <c r="H31" s="860"/>
    </row>
    <row r="32" spans="1:8" ht="25.5" customHeight="1" thickBot="1" x14ac:dyDescent="0.3">
      <c r="A32" s="36" t="s">
        <v>62</v>
      </c>
      <c r="B32" s="37" t="s">
        <v>122</v>
      </c>
      <c r="C32" s="37" t="s">
        <v>123</v>
      </c>
      <c r="D32" s="37" t="s">
        <v>124</v>
      </c>
      <c r="E32" s="37" t="s">
        <v>125</v>
      </c>
      <c r="F32" s="37" t="s">
        <v>126</v>
      </c>
      <c r="G32" s="37" t="s">
        <v>127</v>
      </c>
      <c r="H32" s="38" t="s">
        <v>128</v>
      </c>
    </row>
    <row r="33" spans="1:8" ht="16.5" customHeight="1" x14ac:dyDescent="0.25">
      <c r="A33" s="43" t="s">
        <v>136</v>
      </c>
      <c r="B33" s="118" t="s">
        <v>337</v>
      </c>
      <c r="C33" s="119">
        <v>3246551000</v>
      </c>
      <c r="D33" s="119">
        <v>3246551000</v>
      </c>
      <c r="E33" s="123">
        <v>2262659425</v>
      </c>
      <c r="F33" s="40">
        <v>0</v>
      </c>
      <c r="G33" s="40">
        <v>0</v>
      </c>
      <c r="H33" s="179">
        <f>G33/E33</f>
        <v>0</v>
      </c>
    </row>
    <row r="34" spans="1:8" ht="16.5" customHeight="1" x14ac:dyDescent="0.25">
      <c r="A34" s="43" t="s">
        <v>137</v>
      </c>
      <c r="B34" s="40" t="s">
        <v>337</v>
      </c>
      <c r="C34" s="122">
        <v>3246551000</v>
      </c>
      <c r="D34" s="122">
        <v>3246551000</v>
      </c>
      <c r="E34" s="123">
        <v>2262659425</v>
      </c>
      <c r="F34" s="123">
        <v>58515937</v>
      </c>
      <c r="G34" s="123">
        <v>58515937</v>
      </c>
      <c r="H34" s="180">
        <f t="shared" ref="H34:H44" si="2">G34/E34</f>
        <v>2.5861575256735776E-2</v>
      </c>
    </row>
    <row r="35" spans="1:8" ht="16.5" customHeight="1" x14ac:dyDescent="0.25">
      <c r="A35" s="43" t="s">
        <v>138</v>
      </c>
      <c r="B35" s="53" t="s">
        <v>337</v>
      </c>
      <c r="C35" s="181">
        <v>3246551000</v>
      </c>
      <c r="D35" s="181">
        <v>3246551000</v>
      </c>
      <c r="E35" s="123">
        <v>2262659425</v>
      </c>
      <c r="F35" s="123">
        <v>321736737</v>
      </c>
      <c r="G35" s="123">
        <v>321736737</v>
      </c>
      <c r="H35" s="180">
        <f t="shared" si="2"/>
        <v>0.14219406307690341</v>
      </c>
    </row>
    <row r="36" spans="1:8" ht="16.5" customHeight="1" x14ac:dyDescent="0.25">
      <c r="A36" s="43" t="s">
        <v>139</v>
      </c>
      <c r="B36" s="53" t="s">
        <v>337</v>
      </c>
      <c r="C36" s="181">
        <v>3246551000</v>
      </c>
      <c r="D36" s="181">
        <v>3246551000</v>
      </c>
      <c r="E36" s="123">
        <v>2262659425</v>
      </c>
      <c r="F36" s="123">
        <v>568781070</v>
      </c>
      <c r="G36" s="123">
        <v>568781070</v>
      </c>
      <c r="H36" s="180">
        <f t="shared" si="2"/>
        <v>0.25137723499859022</v>
      </c>
    </row>
    <row r="37" spans="1:8" ht="16.5" customHeight="1" x14ac:dyDescent="0.25">
      <c r="A37" s="43" t="s">
        <v>140</v>
      </c>
      <c r="B37" s="53" t="s">
        <v>337</v>
      </c>
      <c r="C37" s="181">
        <v>3246551000</v>
      </c>
      <c r="D37" s="181">
        <v>3246551000</v>
      </c>
      <c r="E37" s="123">
        <v>2262659425</v>
      </c>
      <c r="F37" s="123">
        <v>862552241</v>
      </c>
      <c r="G37" s="123">
        <v>862552241</v>
      </c>
      <c r="H37" s="180">
        <f t="shared" si="2"/>
        <v>0.38121169782323738</v>
      </c>
    </row>
    <row r="38" spans="1:8" ht="16.5" customHeight="1" x14ac:dyDescent="0.25">
      <c r="A38" s="43" t="s">
        <v>141</v>
      </c>
      <c r="B38" s="53" t="s">
        <v>337</v>
      </c>
      <c r="C38" s="181">
        <v>3246551000</v>
      </c>
      <c r="D38" s="181">
        <v>3246551000</v>
      </c>
      <c r="E38" s="123">
        <v>2362659425</v>
      </c>
      <c r="F38" s="123">
        <v>1146717972</v>
      </c>
      <c r="G38" s="123">
        <v>1146717972</v>
      </c>
      <c r="H38" s="180">
        <f t="shared" si="2"/>
        <v>0.48535051639954413</v>
      </c>
    </row>
    <row r="39" spans="1:8" ht="16.5" customHeight="1" x14ac:dyDescent="0.25">
      <c r="A39" s="43" t="s">
        <v>129</v>
      </c>
      <c r="B39" s="53" t="s">
        <v>337</v>
      </c>
      <c r="C39" s="181">
        <v>3246551000</v>
      </c>
      <c r="D39" s="181">
        <v>3246551000</v>
      </c>
      <c r="E39" s="123">
        <v>2417118925</v>
      </c>
      <c r="F39" s="123">
        <v>1431884541</v>
      </c>
      <c r="G39" s="123">
        <v>1431884541</v>
      </c>
      <c r="H39" s="180">
        <f t="shared" si="2"/>
        <v>0.5923930867406535</v>
      </c>
    </row>
    <row r="40" spans="1:8" ht="16.5" customHeight="1" x14ac:dyDescent="0.25">
      <c r="A40" s="43" t="s">
        <v>130</v>
      </c>
      <c r="B40" s="53" t="s">
        <v>337</v>
      </c>
      <c r="C40" s="181">
        <v>3246551000</v>
      </c>
      <c r="D40" s="181">
        <v>3246551000</v>
      </c>
      <c r="E40" s="123">
        <v>2377805058</v>
      </c>
      <c r="F40" s="123">
        <v>1737738741</v>
      </c>
      <c r="G40" s="123">
        <v>1737738741</v>
      </c>
      <c r="H40" s="180">
        <f t="shared" si="2"/>
        <v>0.73081631951007486</v>
      </c>
    </row>
    <row r="41" spans="1:8" ht="16.5" customHeight="1" x14ac:dyDescent="0.25">
      <c r="A41" s="43" t="s">
        <v>131</v>
      </c>
      <c r="B41" s="53" t="s">
        <v>337</v>
      </c>
      <c r="C41" s="181">
        <v>3246551000</v>
      </c>
      <c r="D41" s="181">
        <v>3246551000</v>
      </c>
      <c r="E41" s="123">
        <v>3075127892</v>
      </c>
      <c r="F41" s="123">
        <v>2000653068</v>
      </c>
      <c r="G41" s="123">
        <v>2000653068</v>
      </c>
      <c r="H41" s="180">
        <f t="shared" si="2"/>
        <v>0.65059182520659864</v>
      </c>
    </row>
    <row r="42" spans="1:8" ht="16.5" customHeight="1" x14ac:dyDescent="0.25">
      <c r="A42" s="43" t="s">
        <v>132</v>
      </c>
      <c r="B42" s="53" t="s">
        <v>337</v>
      </c>
      <c r="C42" s="181">
        <v>3246551000</v>
      </c>
      <c r="D42" s="181">
        <v>3396551000</v>
      </c>
      <c r="E42" s="123">
        <v>3116253992</v>
      </c>
      <c r="F42" s="123">
        <v>2247670232</v>
      </c>
      <c r="G42" s="123">
        <v>2247670232</v>
      </c>
      <c r="H42" s="180">
        <f t="shared" si="2"/>
        <v>0.72127311758610979</v>
      </c>
    </row>
    <row r="43" spans="1:8" ht="16.5" customHeight="1" x14ac:dyDescent="0.25">
      <c r="A43" s="43" t="s">
        <v>133</v>
      </c>
      <c r="B43" s="53" t="s">
        <v>337</v>
      </c>
      <c r="C43" s="181">
        <v>3246551000</v>
      </c>
      <c r="D43" s="181">
        <v>3396551000</v>
      </c>
      <c r="E43" s="123">
        <v>3116253992</v>
      </c>
      <c r="F43" s="123">
        <v>3137229225</v>
      </c>
      <c r="G43" s="123">
        <v>2526712131</v>
      </c>
      <c r="H43" s="180">
        <f t="shared" si="2"/>
        <v>0.81081713412531109</v>
      </c>
    </row>
    <row r="44" spans="1:8" ht="16.5" customHeight="1" thickBot="1" x14ac:dyDescent="0.3">
      <c r="A44" s="44" t="s">
        <v>134</v>
      </c>
      <c r="B44" s="53" t="s">
        <v>337</v>
      </c>
      <c r="C44" s="181">
        <v>3246551000</v>
      </c>
      <c r="D44" s="181">
        <v>3289807952</v>
      </c>
      <c r="E44" s="123">
        <v>3251414925</v>
      </c>
      <c r="F44" s="123">
        <v>2951912130</v>
      </c>
      <c r="G44" s="123">
        <v>2951912130</v>
      </c>
      <c r="H44" s="180">
        <f t="shared" si="2"/>
        <v>0.90788539700143012</v>
      </c>
    </row>
    <row r="45" spans="1:8" ht="16.5" customHeight="1" thickBot="1" x14ac:dyDescent="0.3"/>
    <row r="46" spans="1:8" ht="27.75" customHeight="1" x14ac:dyDescent="0.25">
      <c r="A46" s="858" t="s">
        <v>143</v>
      </c>
      <c r="B46" s="859"/>
      <c r="C46" s="859"/>
      <c r="D46" s="859"/>
      <c r="E46" s="859"/>
      <c r="F46" s="859"/>
      <c r="G46" s="859"/>
      <c r="H46" s="860"/>
    </row>
    <row r="47" spans="1:8" ht="25.5" customHeight="1" x14ac:dyDescent="0.25">
      <c r="A47" s="36" t="s">
        <v>63</v>
      </c>
      <c r="B47" s="37" t="s">
        <v>122</v>
      </c>
      <c r="C47" s="37" t="s">
        <v>123</v>
      </c>
      <c r="D47" s="37" t="s">
        <v>124</v>
      </c>
      <c r="E47" s="37" t="s">
        <v>125</v>
      </c>
      <c r="F47" s="37" t="s">
        <v>126</v>
      </c>
      <c r="G47" s="37" t="s">
        <v>127</v>
      </c>
      <c r="H47" s="38" t="s">
        <v>128</v>
      </c>
    </row>
    <row r="48" spans="1:8" ht="16.5" customHeight="1" x14ac:dyDescent="0.25">
      <c r="A48" s="43" t="s">
        <v>136</v>
      </c>
      <c r="B48" s="53" t="s">
        <v>337</v>
      </c>
      <c r="C48" s="181">
        <v>3392716000</v>
      </c>
      <c r="D48" s="181">
        <v>3392716000</v>
      </c>
      <c r="E48" s="181">
        <v>1517374400</v>
      </c>
      <c r="F48" s="181">
        <v>0</v>
      </c>
      <c r="G48" s="181">
        <v>0</v>
      </c>
      <c r="H48" s="179">
        <f>G48/E48</f>
        <v>0</v>
      </c>
    </row>
    <row r="49" spans="1:8" ht="16.5" customHeight="1" x14ac:dyDescent="0.25">
      <c r="A49" s="43" t="s">
        <v>137</v>
      </c>
      <c r="B49" s="53" t="s">
        <v>337</v>
      </c>
      <c r="C49" s="181">
        <v>3392716000</v>
      </c>
      <c r="D49" s="181">
        <v>3392716000</v>
      </c>
      <c r="E49" s="181">
        <v>2350844400</v>
      </c>
      <c r="F49" s="181">
        <v>20453069</v>
      </c>
      <c r="G49" s="181">
        <v>20453069</v>
      </c>
      <c r="H49" s="305">
        <f t="shared" ref="H49:H59" si="3">G49/E49</f>
        <v>8.7003074299600597E-3</v>
      </c>
    </row>
    <row r="50" spans="1:8" ht="16.5" customHeight="1" x14ac:dyDescent="0.25">
      <c r="A50" s="43" t="s">
        <v>138</v>
      </c>
      <c r="B50" s="53" t="s">
        <v>337</v>
      </c>
      <c r="C50" s="181">
        <v>3392716000</v>
      </c>
      <c r="D50" s="181">
        <v>3392716000</v>
      </c>
      <c r="E50" s="181">
        <v>2475353400</v>
      </c>
      <c r="F50" s="181">
        <v>215185056</v>
      </c>
      <c r="G50" s="181">
        <v>215185056</v>
      </c>
      <c r="H50" s="305">
        <f t="shared" si="3"/>
        <v>8.6931044270284807E-2</v>
      </c>
    </row>
    <row r="51" spans="1:8" ht="16.5" customHeight="1" x14ac:dyDescent="0.25">
      <c r="A51" s="43" t="s">
        <v>139</v>
      </c>
      <c r="B51" s="53" t="s">
        <v>337</v>
      </c>
      <c r="C51" s="181">
        <v>3392716000</v>
      </c>
      <c r="D51" s="181">
        <v>3392716000</v>
      </c>
      <c r="E51" s="181">
        <v>2528483400</v>
      </c>
      <c r="F51" s="181">
        <v>450323562</v>
      </c>
      <c r="G51" s="181">
        <v>450323562</v>
      </c>
      <c r="H51" s="305">
        <f t="shared" si="3"/>
        <v>0.17810026437191559</v>
      </c>
    </row>
    <row r="52" spans="1:8" ht="16.5" customHeight="1" x14ac:dyDescent="0.25">
      <c r="A52" s="43" t="s">
        <v>140</v>
      </c>
      <c r="B52" s="368" t="s">
        <v>337</v>
      </c>
      <c r="C52" s="369">
        <v>3392716000</v>
      </c>
      <c r="D52" s="369">
        <v>3392716000</v>
      </c>
      <c r="E52" s="369">
        <v>2644972899</v>
      </c>
      <c r="F52" s="369">
        <v>694547276</v>
      </c>
      <c r="G52" s="369">
        <v>694547276</v>
      </c>
      <c r="H52" s="370">
        <f t="shared" si="3"/>
        <v>0.26259145273760326</v>
      </c>
    </row>
    <row r="53" spans="1:8" ht="16.5" customHeight="1" x14ac:dyDescent="0.25">
      <c r="A53" s="43" t="s">
        <v>141</v>
      </c>
      <c r="B53" s="368" t="s">
        <v>337</v>
      </c>
      <c r="C53" s="369">
        <v>3392716000</v>
      </c>
      <c r="D53" s="369">
        <v>3392716000</v>
      </c>
      <c r="E53" s="369">
        <v>2719077899</v>
      </c>
      <c r="F53" s="369">
        <v>939171388</v>
      </c>
      <c r="G53" s="369">
        <v>939171388</v>
      </c>
      <c r="H53" s="438">
        <f t="shared" ref="H53" si="4">G53/E53</f>
        <v>0.34540069203070667</v>
      </c>
    </row>
    <row r="54" spans="1:8" ht="16.5" customHeight="1" x14ac:dyDescent="0.25">
      <c r="A54" s="43" t="s">
        <v>129</v>
      </c>
      <c r="B54" s="40"/>
      <c r="C54" s="40"/>
      <c r="D54" s="40"/>
      <c r="E54" s="40"/>
      <c r="F54" s="40"/>
      <c r="G54" s="40"/>
      <c r="H54" s="41" t="e">
        <f t="shared" si="3"/>
        <v>#DIV/0!</v>
      </c>
    </row>
    <row r="55" spans="1:8" ht="16.5" customHeight="1" x14ac:dyDescent="0.25">
      <c r="A55" s="43" t="s">
        <v>130</v>
      </c>
      <c r="B55" s="40"/>
      <c r="C55" s="40"/>
      <c r="D55" s="40"/>
      <c r="E55" s="40"/>
      <c r="F55" s="40"/>
      <c r="G55" s="40"/>
      <c r="H55" s="41" t="e">
        <f t="shared" si="3"/>
        <v>#DIV/0!</v>
      </c>
    </row>
    <row r="56" spans="1:8" ht="16.5" customHeight="1" x14ac:dyDescent="0.25">
      <c r="A56" s="43" t="s">
        <v>131</v>
      </c>
      <c r="B56" s="40"/>
      <c r="C56" s="40"/>
      <c r="D56" s="40"/>
      <c r="E56" s="40"/>
      <c r="F56" s="40"/>
      <c r="G56" s="40"/>
      <c r="H56" s="41" t="e">
        <f t="shared" si="3"/>
        <v>#DIV/0!</v>
      </c>
    </row>
    <row r="57" spans="1:8" ht="16.5" customHeight="1" x14ac:dyDescent="0.25">
      <c r="A57" s="43" t="s">
        <v>132</v>
      </c>
      <c r="B57" s="40"/>
      <c r="C57" s="40"/>
      <c r="D57" s="40"/>
      <c r="E57" s="40"/>
      <c r="F57" s="40"/>
      <c r="G57" s="40"/>
      <c r="H57" s="41" t="e">
        <f t="shared" si="3"/>
        <v>#DIV/0!</v>
      </c>
    </row>
    <row r="58" spans="1:8" ht="16.5" customHeight="1" x14ac:dyDescent="0.25">
      <c r="A58" s="43" t="s">
        <v>133</v>
      </c>
      <c r="B58" s="40"/>
      <c r="C58" s="40"/>
      <c r="D58" s="40"/>
      <c r="E58" s="40"/>
      <c r="F58" s="40"/>
      <c r="G58" s="40"/>
      <c r="H58" s="41" t="e">
        <f t="shared" si="3"/>
        <v>#DIV/0!</v>
      </c>
    </row>
    <row r="59" spans="1:8" ht="16.5" customHeight="1" x14ac:dyDescent="0.25">
      <c r="A59" s="43" t="s">
        <v>134</v>
      </c>
      <c r="B59" s="40"/>
      <c r="C59" s="40"/>
      <c r="D59" s="40"/>
      <c r="E59" s="40"/>
      <c r="F59" s="40"/>
      <c r="G59" s="40"/>
      <c r="H59" s="41" t="e">
        <f t="shared" si="3"/>
        <v>#DIV/0!</v>
      </c>
    </row>
    <row r="60" spans="1:8" ht="42" customHeight="1" x14ac:dyDescent="0.25"/>
    <row r="61" spans="1:8" ht="23.25" hidden="1" customHeight="1" x14ac:dyDescent="0.25">
      <c r="A61" s="858" t="s">
        <v>144</v>
      </c>
      <c r="B61" s="859"/>
      <c r="C61" s="859"/>
      <c r="D61" s="859"/>
      <c r="E61" s="859"/>
      <c r="F61" s="859"/>
      <c r="G61" s="859"/>
      <c r="H61" s="860"/>
    </row>
    <row r="62" spans="1:8" ht="25.5" hidden="1" customHeight="1" x14ac:dyDescent="0.25">
      <c r="A62" s="36" t="s">
        <v>64</v>
      </c>
      <c r="B62" s="37" t="s">
        <v>122</v>
      </c>
      <c r="C62" s="37" t="s">
        <v>123</v>
      </c>
      <c r="D62" s="37" t="s">
        <v>124</v>
      </c>
      <c r="E62" s="37" t="s">
        <v>125</v>
      </c>
      <c r="F62" s="37" t="s">
        <v>126</v>
      </c>
      <c r="G62" s="37" t="s">
        <v>127</v>
      </c>
      <c r="H62" s="38" t="s">
        <v>128</v>
      </c>
    </row>
    <row r="63" spans="1:8" ht="16.5" hidden="1" customHeight="1" x14ac:dyDescent="0.25">
      <c r="A63" s="43" t="s">
        <v>136</v>
      </c>
      <c r="B63" s="40"/>
      <c r="C63" s="40"/>
      <c r="D63" s="40"/>
      <c r="E63" s="40"/>
      <c r="F63" s="40"/>
      <c r="G63" s="40"/>
      <c r="H63" s="41" t="e">
        <f>G63/E63</f>
        <v>#DIV/0!</v>
      </c>
    </row>
    <row r="64" spans="1:8" ht="16.5" hidden="1" customHeight="1" x14ac:dyDescent="0.25">
      <c r="A64" s="43" t="s">
        <v>137</v>
      </c>
      <c r="B64" s="40"/>
      <c r="C64" s="40"/>
      <c r="D64" s="40"/>
      <c r="E64" s="40"/>
      <c r="F64" s="40"/>
      <c r="G64" s="40"/>
      <c r="H64" s="41" t="e">
        <f t="shared" ref="H64:H74" si="5">G64/E64</f>
        <v>#DIV/0!</v>
      </c>
    </row>
    <row r="65" spans="1:14" ht="16.5" hidden="1" customHeight="1" x14ac:dyDescent="0.25">
      <c r="A65" s="43" t="s">
        <v>138</v>
      </c>
      <c r="B65" s="40"/>
      <c r="C65" s="40"/>
      <c r="D65" s="40"/>
      <c r="E65" s="40"/>
      <c r="F65" s="40"/>
      <c r="G65" s="40"/>
      <c r="H65" s="41" t="e">
        <f t="shared" si="5"/>
        <v>#DIV/0!</v>
      </c>
    </row>
    <row r="66" spans="1:14" ht="16.5" hidden="1" customHeight="1" x14ac:dyDescent="0.25">
      <c r="A66" s="43" t="s">
        <v>139</v>
      </c>
      <c r="B66" s="40"/>
      <c r="C66" s="40"/>
      <c r="D66" s="40"/>
      <c r="E66" s="40"/>
      <c r="F66" s="40"/>
      <c r="G66" s="40"/>
      <c r="H66" s="41" t="e">
        <f t="shared" si="5"/>
        <v>#DIV/0!</v>
      </c>
    </row>
    <row r="67" spans="1:14" ht="16.5" hidden="1" customHeight="1" x14ac:dyDescent="0.25">
      <c r="A67" s="43" t="s">
        <v>140</v>
      </c>
      <c r="B67" s="40"/>
      <c r="C67" s="40"/>
      <c r="D67" s="40"/>
      <c r="E67" s="40"/>
      <c r="F67" s="40"/>
      <c r="G67" s="40"/>
      <c r="H67" s="41" t="e">
        <f t="shared" si="5"/>
        <v>#DIV/0!</v>
      </c>
    </row>
    <row r="68" spans="1:14" ht="16.5" hidden="1" customHeight="1" x14ac:dyDescent="0.25">
      <c r="A68" s="43" t="s">
        <v>141</v>
      </c>
      <c r="B68" s="40"/>
      <c r="C68" s="40"/>
      <c r="D68" s="40"/>
      <c r="E68" s="40"/>
      <c r="F68" s="40"/>
      <c r="G68" s="40"/>
      <c r="H68" s="41" t="e">
        <f t="shared" si="5"/>
        <v>#DIV/0!</v>
      </c>
    </row>
    <row r="69" spans="1:14" ht="16.5" hidden="1" customHeight="1" x14ac:dyDescent="0.25">
      <c r="A69" s="43" t="s">
        <v>129</v>
      </c>
      <c r="B69" s="40"/>
      <c r="C69" s="40"/>
      <c r="D69" s="40"/>
      <c r="E69" s="40"/>
      <c r="F69" s="40"/>
      <c r="G69" s="40"/>
      <c r="H69" s="41" t="e">
        <f t="shared" si="5"/>
        <v>#DIV/0!</v>
      </c>
    </row>
    <row r="70" spans="1:14" ht="16.5" hidden="1" customHeight="1" x14ac:dyDescent="0.25">
      <c r="A70" s="43" t="s">
        <v>130</v>
      </c>
      <c r="B70" s="40"/>
      <c r="C70" s="40"/>
      <c r="D70" s="40"/>
      <c r="E70" s="40"/>
      <c r="F70" s="40"/>
      <c r="G70" s="40"/>
      <c r="H70" s="41" t="e">
        <f t="shared" si="5"/>
        <v>#DIV/0!</v>
      </c>
    </row>
    <row r="71" spans="1:14" ht="16.5" hidden="1" customHeight="1" x14ac:dyDescent="0.25">
      <c r="A71" s="43" t="s">
        <v>131</v>
      </c>
      <c r="B71" s="40"/>
      <c r="C71" s="40"/>
      <c r="D71" s="40"/>
      <c r="E71" s="40"/>
      <c r="F71" s="40"/>
      <c r="G71" s="40"/>
      <c r="H71" s="41" t="e">
        <f t="shared" si="5"/>
        <v>#DIV/0!</v>
      </c>
    </row>
    <row r="72" spans="1:14" ht="16.5" hidden="1" customHeight="1" x14ac:dyDescent="0.25">
      <c r="A72" s="43" t="s">
        <v>132</v>
      </c>
      <c r="B72" s="40"/>
      <c r="C72" s="40"/>
      <c r="D72" s="40"/>
      <c r="E72" s="40"/>
      <c r="F72" s="40"/>
      <c r="G72" s="40"/>
      <c r="H72" s="41" t="e">
        <f t="shared" si="5"/>
        <v>#DIV/0!</v>
      </c>
    </row>
    <row r="73" spans="1:14" ht="16.5" hidden="1" customHeight="1" x14ac:dyDescent="0.25">
      <c r="A73" s="43" t="s">
        <v>133</v>
      </c>
      <c r="B73" s="40"/>
      <c r="C73" s="40"/>
      <c r="D73" s="40"/>
      <c r="E73" s="40"/>
      <c r="F73" s="40"/>
      <c r="G73" s="40"/>
      <c r="H73" s="41" t="e">
        <f t="shared" si="5"/>
        <v>#DIV/0!</v>
      </c>
    </row>
    <row r="74" spans="1:14" ht="16.5" hidden="1" customHeight="1" thickBot="1" x14ac:dyDescent="0.3">
      <c r="A74" s="44" t="s">
        <v>134</v>
      </c>
      <c r="B74" s="42"/>
      <c r="C74" s="42"/>
      <c r="D74" s="42"/>
      <c r="E74" s="42"/>
      <c r="F74" s="42"/>
      <c r="G74" s="42"/>
      <c r="H74" s="41" t="e">
        <f t="shared" si="5"/>
        <v>#DIV/0!</v>
      </c>
    </row>
    <row r="75" spans="1:14" ht="16.5" customHeight="1" thickBot="1" x14ac:dyDescent="0.3"/>
    <row r="76" spans="1:14" ht="23.25" customHeight="1" x14ac:dyDescent="0.25">
      <c r="A76" s="875" t="s">
        <v>145</v>
      </c>
      <c r="B76" s="876"/>
      <c r="C76" s="876"/>
      <c r="D76" s="876"/>
      <c r="E76" s="876"/>
      <c r="F76" s="876"/>
      <c r="G76" s="876"/>
      <c r="H76" s="876"/>
      <c r="I76" s="876"/>
      <c r="J76" s="876"/>
      <c r="K76" s="876"/>
      <c r="L76" s="876"/>
      <c r="M76" s="876"/>
      <c r="N76" s="877"/>
    </row>
    <row r="77" spans="1:14" ht="44.25" customHeight="1" x14ac:dyDescent="0.25">
      <c r="A77" s="36" t="s">
        <v>49</v>
      </c>
      <c r="B77" s="37" t="s">
        <v>146</v>
      </c>
      <c r="C77" s="37" t="s">
        <v>147</v>
      </c>
      <c r="D77" s="37" t="s">
        <v>148</v>
      </c>
      <c r="E77" s="37" t="s">
        <v>149</v>
      </c>
      <c r="F77" s="37" t="s">
        <v>150</v>
      </c>
      <c r="G77" s="37" t="s">
        <v>151</v>
      </c>
      <c r="H77" s="37" t="s">
        <v>152</v>
      </c>
      <c r="I77" s="37" t="s">
        <v>153</v>
      </c>
      <c r="J77" s="45" t="s">
        <v>154</v>
      </c>
      <c r="K77" s="37" t="s">
        <v>155</v>
      </c>
      <c r="L77" s="37" t="s">
        <v>156</v>
      </c>
      <c r="M77" s="37" t="s">
        <v>157</v>
      </c>
      <c r="N77" s="38" t="s">
        <v>158</v>
      </c>
    </row>
    <row r="78" spans="1:14" x14ac:dyDescent="0.25">
      <c r="A78" s="878" t="s">
        <v>129</v>
      </c>
      <c r="B78" s="841" t="s">
        <v>338</v>
      </c>
      <c r="C78" s="841" t="s">
        <v>339</v>
      </c>
      <c r="D78" s="40" t="s">
        <v>340</v>
      </c>
      <c r="E78" s="40" t="s">
        <v>209</v>
      </c>
      <c r="F78" s="40">
        <v>100</v>
      </c>
      <c r="G78" s="40">
        <v>1</v>
      </c>
      <c r="H78" s="40">
        <v>1</v>
      </c>
      <c r="I78" s="40">
        <v>1</v>
      </c>
      <c r="J78" s="125">
        <f t="shared" ref="J78:J95" si="6">I78/H78</f>
        <v>1</v>
      </c>
      <c r="K78" s="40"/>
      <c r="L78" s="40"/>
      <c r="M78" s="40" t="e">
        <f t="shared" ref="M78:M95" si="7">L78/K78</f>
        <v>#DIV/0!</v>
      </c>
      <c r="N78" s="41"/>
    </row>
    <row r="79" spans="1:14" x14ac:dyDescent="0.25">
      <c r="A79" s="879"/>
      <c r="B79" s="842"/>
      <c r="C79" s="842"/>
      <c r="D79" s="40" t="s">
        <v>341</v>
      </c>
      <c r="E79" s="40" t="s">
        <v>342</v>
      </c>
      <c r="F79" s="40">
        <v>0</v>
      </c>
      <c r="G79" s="40">
        <v>76.3</v>
      </c>
      <c r="H79" s="40">
        <v>71.924999999999997</v>
      </c>
      <c r="I79" s="40">
        <v>0</v>
      </c>
      <c r="J79" s="125">
        <f t="shared" si="6"/>
        <v>0</v>
      </c>
      <c r="K79" s="40"/>
      <c r="L79" s="40"/>
      <c r="M79" s="40" t="e">
        <f t="shared" si="7"/>
        <v>#DIV/0!</v>
      </c>
      <c r="N79" s="41"/>
    </row>
    <row r="80" spans="1:14" x14ac:dyDescent="0.25">
      <c r="A80" s="880"/>
      <c r="B80" s="40" t="s">
        <v>343</v>
      </c>
      <c r="C80" s="40" t="s">
        <v>344</v>
      </c>
      <c r="D80" s="40" t="s">
        <v>345</v>
      </c>
      <c r="E80" s="40" t="s">
        <v>209</v>
      </c>
      <c r="F80" s="40">
        <v>100</v>
      </c>
      <c r="G80" s="40">
        <v>1</v>
      </c>
      <c r="H80" s="40">
        <v>1</v>
      </c>
      <c r="I80" s="40">
        <v>1</v>
      </c>
      <c r="J80" s="125">
        <f t="shared" si="6"/>
        <v>1</v>
      </c>
      <c r="K80" s="40"/>
      <c r="L80" s="40"/>
      <c r="M80" s="40" t="e">
        <f t="shared" si="7"/>
        <v>#DIV/0!</v>
      </c>
      <c r="N80" s="41"/>
    </row>
    <row r="81" spans="1:15" x14ac:dyDescent="0.25">
      <c r="A81" s="839" t="s">
        <v>130</v>
      </c>
      <c r="B81" s="841" t="s">
        <v>338</v>
      </c>
      <c r="C81" s="841" t="s">
        <v>339</v>
      </c>
      <c r="D81" s="40" t="s">
        <v>340</v>
      </c>
      <c r="E81" s="40" t="s">
        <v>209</v>
      </c>
      <c r="F81" s="40">
        <v>100</v>
      </c>
      <c r="G81" s="40">
        <v>1</v>
      </c>
      <c r="H81" s="40">
        <v>1</v>
      </c>
      <c r="I81" s="40">
        <v>1</v>
      </c>
      <c r="J81" s="125">
        <f t="shared" si="6"/>
        <v>1</v>
      </c>
      <c r="K81" s="40"/>
      <c r="L81" s="40"/>
      <c r="M81" s="40" t="e">
        <f t="shared" si="7"/>
        <v>#DIV/0!</v>
      </c>
      <c r="N81" s="41"/>
    </row>
    <row r="82" spans="1:15" x14ac:dyDescent="0.25">
      <c r="A82" s="834"/>
      <c r="B82" s="842"/>
      <c r="C82" s="842"/>
      <c r="D82" s="40" t="s">
        <v>341</v>
      </c>
      <c r="E82" s="40" t="s">
        <v>342</v>
      </c>
      <c r="F82" s="40">
        <v>0</v>
      </c>
      <c r="G82" s="40">
        <v>76.3</v>
      </c>
      <c r="H82" s="40">
        <v>71.924999999999997</v>
      </c>
      <c r="I82" s="40">
        <v>0</v>
      </c>
      <c r="J82" s="125">
        <f t="shared" si="6"/>
        <v>0</v>
      </c>
      <c r="K82" s="40"/>
      <c r="L82" s="40"/>
      <c r="M82" s="40" t="e">
        <f t="shared" si="7"/>
        <v>#DIV/0!</v>
      </c>
      <c r="N82" s="41"/>
    </row>
    <row r="83" spans="1:15" x14ac:dyDescent="0.25">
      <c r="A83" s="840"/>
      <c r="B83" s="40" t="s">
        <v>343</v>
      </c>
      <c r="C83" s="40" t="s">
        <v>344</v>
      </c>
      <c r="D83" s="40" t="s">
        <v>345</v>
      </c>
      <c r="E83" s="40" t="s">
        <v>209</v>
      </c>
      <c r="F83" s="40">
        <v>100</v>
      </c>
      <c r="G83" s="40">
        <v>1</v>
      </c>
      <c r="H83" s="40">
        <v>1</v>
      </c>
      <c r="I83" s="40">
        <v>1</v>
      </c>
      <c r="J83" s="125">
        <f t="shared" si="6"/>
        <v>1</v>
      </c>
      <c r="K83" s="40"/>
      <c r="L83" s="40"/>
      <c r="M83" s="40" t="e">
        <f t="shared" si="7"/>
        <v>#DIV/0!</v>
      </c>
      <c r="N83" s="41"/>
    </row>
    <row r="84" spans="1:15" x14ac:dyDescent="0.25">
      <c r="A84" s="839" t="s">
        <v>131</v>
      </c>
      <c r="B84" s="841" t="s">
        <v>338</v>
      </c>
      <c r="C84" s="841" t="s">
        <v>339</v>
      </c>
      <c r="D84" s="40" t="s">
        <v>340</v>
      </c>
      <c r="E84" s="40" t="s">
        <v>209</v>
      </c>
      <c r="F84" s="40">
        <v>100</v>
      </c>
      <c r="G84" s="40">
        <v>1</v>
      </c>
      <c r="H84" s="40">
        <v>1</v>
      </c>
      <c r="I84" s="40">
        <v>1</v>
      </c>
      <c r="J84" s="125">
        <f t="shared" si="6"/>
        <v>1</v>
      </c>
      <c r="K84" s="40"/>
      <c r="L84" s="40"/>
      <c r="M84" s="40" t="e">
        <f t="shared" si="7"/>
        <v>#DIV/0!</v>
      </c>
      <c r="N84" s="41"/>
    </row>
    <row r="85" spans="1:15" x14ac:dyDescent="0.25">
      <c r="A85" s="834"/>
      <c r="B85" s="842"/>
      <c r="C85" s="842"/>
      <c r="D85" s="40" t="s">
        <v>341</v>
      </c>
      <c r="E85" s="40" t="s">
        <v>342</v>
      </c>
      <c r="F85" s="40">
        <v>0</v>
      </c>
      <c r="G85" s="40">
        <v>76.3</v>
      </c>
      <c r="H85" s="40">
        <v>71.924999999999997</v>
      </c>
      <c r="I85" s="40">
        <v>0</v>
      </c>
      <c r="J85" s="125">
        <f t="shared" si="6"/>
        <v>0</v>
      </c>
      <c r="K85" s="40"/>
      <c r="L85" s="40"/>
      <c r="M85" s="40" t="e">
        <f t="shared" si="7"/>
        <v>#DIV/0!</v>
      </c>
      <c r="N85" s="41"/>
    </row>
    <row r="86" spans="1:15" x14ac:dyDescent="0.25">
      <c r="A86" s="840"/>
      <c r="B86" s="40" t="s">
        <v>343</v>
      </c>
      <c r="C86" s="40" t="s">
        <v>344</v>
      </c>
      <c r="D86" s="40" t="s">
        <v>345</v>
      </c>
      <c r="E86" s="40" t="s">
        <v>209</v>
      </c>
      <c r="F86" s="40">
        <v>100</v>
      </c>
      <c r="G86" s="40">
        <v>1</v>
      </c>
      <c r="H86" s="40">
        <v>1</v>
      </c>
      <c r="I86" s="40">
        <v>1</v>
      </c>
      <c r="J86" s="125">
        <f t="shared" si="6"/>
        <v>1</v>
      </c>
      <c r="K86" s="40"/>
      <c r="L86" s="40"/>
      <c r="M86" s="40" t="e">
        <f t="shared" si="7"/>
        <v>#DIV/0!</v>
      </c>
      <c r="N86" s="41"/>
    </row>
    <row r="87" spans="1:15" x14ac:dyDescent="0.25">
      <c r="A87" s="839" t="s">
        <v>132</v>
      </c>
      <c r="B87" s="841" t="s">
        <v>338</v>
      </c>
      <c r="C87" s="841" t="s">
        <v>339</v>
      </c>
      <c r="D87" s="40" t="s">
        <v>340</v>
      </c>
      <c r="E87" s="40" t="s">
        <v>209</v>
      </c>
      <c r="F87" s="40">
        <v>100</v>
      </c>
      <c r="G87" s="40">
        <v>1</v>
      </c>
      <c r="H87" s="40">
        <v>1</v>
      </c>
      <c r="I87" s="40">
        <v>1</v>
      </c>
      <c r="J87" s="125">
        <f t="shared" si="6"/>
        <v>1</v>
      </c>
      <c r="K87" s="40"/>
      <c r="L87" s="40"/>
      <c r="M87" s="40" t="e">
        <f t="shared" si="7"/>
        <v>#DIV/0!</v>
      </c>
      <c r="N87" s="41"/>
    </row>
    <row r="88" spans="1:15" x14ac:dyDescent="0.25">
      <c r="A88" s="834"/>
      <c r="B88" s="842"/>
      <c r="C88" s="842"/>
      <c r="D88" s="40" t="s">
        <v>341</v>
      </c>
      <c r="E88" s="40" t="s">
        <v>342</v>
      </c>
      <c r="F88" s="40">
        <v>0</v>
      </c>
      <c r="G88" s="40">
        <v>76.3</v>
      </c>
      <c r="H88" s="40">
        <v>71.924999999999997</v>
      </c>
      <c r="I88" s="40">
        <v>0</v>
      </c>
      <c r="J88" s="125">
        <f t="shared" si="6"/>
        <v>0</v>
      </c>
      <c r="K88" s="40"/>
      <c r="L88" s="40"/>
      <c r="M88" s="40" t="e">
        <f t="shared" si="7"/>
        <v>#DIV/0!</v>
      </c>
      <c r="N88" s="41"/>
    </row>
    <row r="89" spans="1:15" x14ac:dyDescent="0.25">
      <c r="A89" s="840"/>
      <c r="B89" s="40" t="s">
        <v>343</v>
      </c>
      <c r="C89" s="40" t="s">
        <v>344</v>
      </c>
      <c r="D89" s="40" t="s">
        <v>345</v>
      </c>
      <c r="E89" s="40" t="s">
        <v>209</v>
      </c>
      <c r="F89" s="40">
        <v>100</v>
      </c>
      <c r="G89" s="40">
        <v>1</v>
      </c>
      <c r="H89" s="40">
        <v>1</v>
      </c>
      <c r="I89" s="40">
        <v>1</v>
      </c>
      <c r="J89" s="125">
        <f t="shared" si="6"/>
        <v>1</v>
      </c>
      <c r="K89" s="40"/>
      <c r="L89" s="40"/>
      <c r="M89" s="40" t="e">
        <f t="shared" si="7"/>
        <v>#DIV/0!</v>
      </c>
      <c r="N89" s="41"/>
    </row>
    <row r="90" spans="1:15" x14ac:dyDescent="0.25">
      <c r="A90" s="839" t="s">
        <v>133</v>
      </c>
      <c r="B90" s="841" t="s">
        <v>338</v>
      </c>
      <c r="C90" s="841" t="s">
        <v>339</v>
      </c>
      <c r="D90" s="40" t="s">
        <v>340</v>
      </c>
      <c r="E90" s="40" t="s">
        <v>209</v>
      </c>
      <c r="F90" s="40">
        <v>100</v>
      </c>
      <c r="G90" s="40">
        <v>1</v>
      </c>
      <c r="H90" s="40">
        <v>1</v>
      </c>
      <c r="I90" s="40">
        <v>1</v>
      </c>
      <c r="J90" s="125">
        <f t="shared" si="6"/>
        <v>1</v>
      </c>
      <c r="K90" s="40"/>
      <c r="L90" s="40"/>
      <c r="M90" s="40" t="e">
        <f t="shared" si="7"/>
        <v>#DIV/0!</v>
      </c>
      <c r="N90" s="41"/>
    </row>
    <row r="91" spans="1:15" x14ac:dyDescent="0.25">
      <c r="A91" s="834"/>
      <c r="B91" s="842"/>
      <c r="C91" s="842"/>
      <c r="D91" s="40" t="s">
        <v>341</v>
      </c>
      <c r="E91" s="40" t="s">
        <v>342</v>
      </c>
      <c r="F91" s="40">
        <v>0</v>
      </c>
      <c r="G91" s="40">
        <v>76.3</v>
      </c>
      <c r="H91" s="40">
        <v>71.924999999999997</v>
      </c>
      <c r="I91" s="40">
        <f>71.3+0.44</f>
        <v>71.739999999999995</v>
      </c>
      <c r="J91" s="125">
        <f t="shared" si="6"/>
        <v>0.99742787625999296</v>
      </c>
      <c r="K91" s="40"/>
      <c r="L91" s="40"/>
      <c r="M91" s="40" t="e">
        <f t="shared" si="7"/>
        <v>#DIV/0!</v>
      </c>
      <c r="N91" s="41"/>
    </row>
    <row r="92" spans="1:15" x14ac:dyDescent="0.25">
      <c r="A92" s="840"/>
      <c r="B92" s="40" t="s">
        <v>343</v>
      </c>
      <c r="C92" s="40" t="s">
        <v>344</v>
      </c>
      <c r="D92" s="40" t="s">
        <v>345</v>
      </c>
      <c r="E92" s="40" t="s">
        <v>209</v>
      </c>
      <c r="F92" s="40">
        <v>100</v>
      </c>
      <c r="G92" s="40">
        <v>1</v>
      </c>
      <c r="H92" s="40">
        <v>1</v>
      </c>
      <c r="I92" s="40">
        <v>1</v>
      </c>
      <c r="J92" s="125">
        <f t="shared" si="6"/>
        <v>1</v>
      </c>
      <c r="K92" s="40"/>
      <c r="L92" s="40"/>
      <c r="M92" s="40" t="e">
        <f t="shared" si="7"/>
        <v>#DIV/0!</v>
      </c>
      <c r="N92" s="41"/>
    </row>
    <row r="93" spans="1:15" x14ac:dyDescent="0.25">
      <c r="A93" s="839" t="s">
        <v>134</v>
      </c>
      <c r="B93" s="841" t="s">
        <v>338</v>
      </c>
      <c r="C93" s="841" t="s">
        <v>339</v>
      </c>
      <c r="D93" s="40" t="s">
        <v>340</v>
      </c>
      <c r="E93" s="40" t="s">
        <v>209</v>
      </c>
      <c r="F93" s="40">
        <v>100</v>
      </c>
      <c r="G93" s="40">
        <v>1</v>
      </c>
      <c r="H93" s="40">
        <v>1</v>
      </c>
      <c r="I93" s="40">
        <v>1</v>
      </c>
      <c r="J93" s="125">
        <f>I93/H93</f>
        <v>1</v>
      </c>
      <c r="K93" s="40"/>
      <c r="L93" s="40"/>
      <c r="M93" s="40" t="e">
        <f t="shared" si="7"/>
        <v>#DIV/0!</v>
      </c>
      <c r="N93" s="41" t="s">
        <v>346</v>
      </c>
      <c r="O93" s="182">
        <f>LEN(N93)</f>
        <v>155</v>
      </c>
    </row>
    <row r="94" spans="1:15" x14ac:dyDescent="0.25">
      <c r="A94" s="834"/>
      <c r="B94" s="842"/>
      <c r="C94" s="842"/>
      <c r="D94" s="40" t="s">
        <v>341</v>
      </c>
      <c r="E94" s="40" t="s">
        <v>342</v>
      </c>
      <c r="F94" s="40">
        <v>0</v>
      </c>
      <c r="G94" s="40">
        <v>76.3</v>
      </c>
      <c r="H94" s="40">
        <v>71.924999999999997</v>
      </c>
      <c r="I94" s="40">
        <f>71.3+0.59</f>
        <v>71.89</v>
      </c>
      <c r="J94" s="125">
        <f t="shared" si="6"/>
        <v>0.99951338199513384</v>
      </c>
      <c r="K94" s="40"/>
      <c r="L94" s="40"/>
      <c r="M94" s="40" t="e">
        <f t="shared" si="7"/>
        <v>#DIV/0!</v>
      </c>
      <c r="N94" s="41" t="s">
        <v>347</v>
      </c>
      <c r="O94" s="182">
        <f>LEN(N94)</f>
        <v>160</v>
      </c>
    </row>
    <row r="95" spans="1:15" ht="15.75" thickBot="1" x14ac:dyDescent="0.3">
      <c r="A95" s="835"/>
      <c r="B95" s="40" t="s">
        <v>343</v>
      </c>
      <c r="C95" s="40" t="s">
        <v>344</v>
      </c>
      <c r="D95" s="40" t="s">
        <v>345</v>
      </c>
      <c r="E95" s="40" t="s">
        <v>209</v>
      </c>
      <c r="F95" s="40">
        <v>100</v>
      </c>
      <c r="G95" s="40">
        <v>1</v>
      </c>
      <c r="H95" s="40">
        <v>1</v>
      </c>
      <c r="I95" s="40">
        <v>1</v>
      </c>
      <c r="J95" s="125">
        <f t="shared" si="6"/>
        <v>1</v>
      </c>
      <c r="K95" s="40"/>
      <c r="L95" s="40"/>
      <c r="M95" s="40" t="e">
        <f t="shared" si="7"/>
        <v>#DIV/0!</v>
      </c>
      <c r="N95" s="41"/>
    </row>
    <row r="96" spans="1:15" ht="15.75" thickBot="1" x14ac:dyDescent="0.3"/>
    <row r="97" spans="1:14" ht="20.25" x14ac:dyDescent="0.25">
      <c r="A97" s="875" t="s">
        <v>212</v>
      </c>
      <c r="B97" s="876"/>
      <c r="C97" s="876"/>
      <c r="D97" s="876"/>
      <c r="E97" s="876"/>
      <c r="F97" s="876"/>
      <c r="G97" s="876"/>
      <c r="H97" s="876"/>
      <c r="I97" s="876"/>
      <c r="J97" s="876"/>
      <c r="K97" s="876"/>
      <c r="L97" s="876"/>
      <c r="M97" s="876"/>
      <c r="N97" s="877"/>
    </row>
    <row r="98" spans="1:14" ht="44.25" customHeight="1" x14ac:dyDescent="0.25">
      <c r="A98" s="36" t="s">
        <v>50</v>
      </c>
      <c r="B98" s="37" t="s">
        <v>146</v>
      </c>
      <c r="C98" s="37" t="s">
        <v>147</v>
      </c>
      <c r="D98" s="37" t="s">
        <v>148</v>
      </c>
      <c r="E98" s="37" t="s">
        <v>149</v>
      </c>
      <c r="F98" s="37" t="s">
        <v>159</v>
      </c>
      <c r="G98" s="37" t="s">
        <v>151</v>
      </c>
      <c r="H98" s="37" t="s">
        <v>160</v>
      </c>
      <c r="I98" s="37" t="s">
        <v>161</v>
      </c>
      <c r="J98" s="45" t="s">
        <v>162</v>
      </c>
      <c r="K98" s="37" t="s">
        <v>155</v>
      </c>
      <c r="L98" s="37" t="s">
        <v>156</v>
      </c>
      <c r="M98" s="37" t="s">
        <v>157</v>
      </c>
      <c r="N98" s="38" t="s">
        <v>158</v>
      </c>
    </row>
    <row r="99" spans="1:14" x14ac:dyDescent="0.25">
      <c r="A99" s="878" t="s">
        <v>136</v>
      </c>
      <c r="B99" s="841" t="s">
        <v>338</v>
      </c>
      <c r="C99" s="841" t="s">
        <v>339</v>
      </c>
      <c r="D99" s="40" t="s">
        <v>340</v>
      </c>
      <c r="E99" s="40" t="s">
        <v>209</v>
      </c>
      <c r="F99" s="40">
        <v>100</v>
      </c>
      <c r="G99" s="40">
        <v>1</v>
      </c>
      <c r="H99" s="40">
        <v>1</v>
      </c>
      <c r="I99" s="40">
        <v>0</v>
      </c>
      <c r="J99" s="125">
        <f t="shared" ref="J99:J134" si="8">I99/H99</f>
        <v>0</v>
      </c>
      <c r="K99" s="40"/>
      <c r="L99" s="40"/>
      <c r="M99" s="40" t="e">
        <f t="shared" ref="M99:M134" si="9">L99/K99</f>
        <v>#DIV/0!</v>
      </c>
      <c r="N99" s="126"/>
    </row>
    <row r="100" spans="1:14" x14ac:dyDescent="0.25">
      <c r="A100" s="879"/>
      <c r="B100" s="842"/>
      <c r="C100" s="842"/>
      <c r="D100" s="40" t="s">
        <v>341</v>
      </c>
      <c r="E100" s="40" t="s">
        <v>342</v>
      </c>
      <c r="F100" s="40">
        <v>0</v>
      </c>
      <c r="G100" s="40">
        <v>76.3</v>
      </c>
      <c r="H100" s="40">
        <v>71.924999999999997</v>
      </c>
      <c r="I100" s="40">
        <v>0</v>
      </c>
      <c r="J100" s="125">
        <f t="shared" si="8"/>
        <v>0</v>
      </c>
      <c r="K100" s="40"/>
      <c r="L100" s="40"/>
      <c r="M100" s="40" t="e">
        <f t="shared" si="9"/>
        <v>#DIV/0!</v>
      </c>
      <c r="N100" s="207"/>
    </row>
    <row r="101" spans="1:14" x14ac:dyDescent="0.25">
      <c r="A101" s="880"/>
      <c r="B101" s="40" t="s">
        <v>343</v>
      </c>
      <c r="C101" s="40" t="s">
        <v>344</v>
      </c>
      <c r="D101" s="40" t="s">
        <v>345</v>
      </c>
      <c r="E101" s="40" t="s">
        <v>209</v>
      </c>
      <c r="F101" s="40">
        <v>100</v>
      </c>
      <c r="G101" s="40">
        <v>1</v>
      </c>
      <c r="H101" s="40">
        <v>1</v>
      </c>
      <c r="I101" s="40">
        <v>0</v>
      </c>
      <c r="J101" s="125">
        <f t="shared" si="8"/>
        <v>0</v>
      </c>
      <c r="K101" s="40"/>
      <c r="L101" s="40"/>
      <c r="M101" s="40" t="e">
        <f t="shared" si="9"/>
        <v>#DIV/0!</v>
      </c>
      <c r="N101" s="207"/>
    </row>
    <row r="102" spans="1:14" x14ac:dyDescent="0.25">
      <c r="A102" s="878" t="s">
        <v>137</v>
      </c>
      <c r="B102" s="841" t="s">
        <v>338</v>
      </c>
      <c r="C102" s="841" t="s">
        <v>339</v>
      </c>
      <c r="D102" s="40" t="s">
        <v>340</v>
      </c>
      <c r="E102" s="40" t="s">
        <v>209</v>
      </c>
      <c r="F102" s="40">
        <v>100</v>
      </c>
      <c r="G102" s="40">
        <v>1</v>
      </c>
      <c r="H102" s="40">
        <v>1</v>
      </c>
      <c r="I102" s="40">
        <v>1</v>
      </c>
      <c r="J102" s="125">
        <f t="shared" si="8"/>
        <v>1</v>
      </c>
      <c r="K102" s="40"/>
      <c r="L102" s="40"/>
      <c r="M102" s="40" t="e">
        <f t="shared" si="9"/>
        <v>#DIV/0!</v>
      </c>
      <c r="N102" s="207"/>
    </row>
    <row r="103" spans="1:14" x14ac:dyDescent="0.25">
      <c r="A103" s="879"/>
      <c r="B103" s="842"/>
      <c r="C103" s="842"/>
      <c r="D103" s="40" t="s">
        <v>341</v>
      </c>
      <c r="E103" s="40" t="s">
        <v>342</v>
      </c>
      <c r="F103" s="40">
        <v>0</v>
      </c>
      <c r="G103" s="40">
        <v>76.3</v>
      </c>
      <c r="H103" s="40">
        <v>71.924999999999997</v>
      </c>
      <c r="I103" s="40">
        <v>0</v>
      </c>
      <c r="J103" s="125">
        <f t="shared" si="8"/>
        <v>0</v>
      </c>
      <c r="K103" s="40"/>
      <c r="L103" s="40"/>
      <c r="M103" s="40" t="e">
        <f t="shared" si="9"/>
        <v>#DIV/0!</v>
      </c>
      <c r="N103" s="207"/>
    </row>
    <row r="104" spans="1:14" x14ac:dyDescent="0.25">
      <c r="A104" s="880"/>
      <c r="B104" s="40" t="s">
        <v>343</v>
      </c>
      <c r="C104" s="40" t="s">
        <v>344</v>
      </c>
      <c r="D104" s="40" t="s">
        <v>345</v>
      </c>
      <c r="E104" s="40" t="s">
        <v>209</v>
      </c>
      <c r="F104" s="40">
        <v>100</v>
      </c>
      <c r="G104" s="40">
        <v>1</v>
      </c>
      <c r="H104" s="40">
        <v>1</v>
      </c>
      <c r="I104" s="40">
        <v>1</v>
      </c>
      <c r="J104" s="125">
        <f t="shared" si="8"/>
        <v>1</v>
      </c>
      <c r="K104" s="40"/>
      <c r="L104" s="40"/>
      <c r="M104" s="40" t="e">
        <f t="shared" si="9"/>
        <v>#DIV/0!</v>
      </c>
      <c r="N104" s="207"/>
    </row>
    <row r="105" spans="1:14" x14ac:dyDescent="0.25">
      <c r="A105" s="878" t="s">
        <v>138</v>
      </c>
      <c r="B105" s="841" t="s">
        <v>338</v>
      </c>
      <c r="C105" s="841" t="s">
        <v>339</v>
      </c>
      <c r="D105" s="40" t="s">
        <v>340</v>
      </c>
      <c r="E105" s="40" t="s">
        <v>209</v>
      </c>
      <c r="F105" s="40">
        <v>100</v>
      </c>
      <c r="G105" s="40">
        <v>1</v>
      </c>
      <c r="H105" s="40">
        <v>1</v>
      </c>
      <c r="I105" s="40">
        <v>1</v>
      </c>
      <c r="J105" s="125">
        <f t="shared" si="8"/>
        <v>1</v>
      </c>
      <c r="K105" s="40"/>
      <c r="L105" s="40"/>
      <c r="M105" s="40" t="e">
        <f t="shared" si="9"/>
        <v>#DIV/0!</v>
      </c>
      <c r="N105" s="207"/>
    </row>
    <row r="106" spans="1:14" x14ac:dyDescent="0.25">
      <c r="A106" s="879"/>
      <c r="B106" s="842"/>
      <c r="C106" s="842"/>
      <c r="D106" s="40" t="s">
        <v>341</v>
      </c>
      <c r="E106" s="40" t="s">
        <v>342</v>
      </c>
      <c r="F106" s="40">
        <v>0</v>
      </c>
      <c r="G106" s="40">
        <v>76.3</v>
      </c>
      <c r="H106" s="40">
        <v>71.924999999999997</v>
      </c>
      <c r="I106" s="40">
        <v>0</v>
      </c>
      <c r="J106" s="125">
        <f t="shared" si="8"/>
        <v>0</v>
      </c>
      <c r="K106" s="40"/>
      <c r="L106" s="40"/>
      <c r="M106" s="40" t="e">
        <f t="shared" si="9"/>
        <v>#DIV/0!</v>
      </c>
      <c r="N106" s="207"/>
    </row>
    <row r="107" spans="1:14" x14ac:dyDescent="0.25">
      <c r="A107" s="880"/>
      <c r="B107" s="40" t="s">
        <v>343</v>
      </c>
      <c r="C107" s="40" t="s">
        <v>344</v>
      </c>
      <c r="D107" s="40" t="s">
        <v>345</v>
      </c>
      <c r="E107" s="40" t="s">
        <v>209</v>
      </c>
      <c r="F107" s="40">
        <v>100</v>
      </c>
      <c r="G107" s="40">
        <v>1</v>
      </c>
      <c r="H107" s="40">
        <v>1</v>
      </c>
      <c r="I107" s="40">
        <v>1</v>
      </c>
      <c r="J107" s="125">
        <f t="shared" si="8"/>
        <v>1</v>
      </c>
      <c r="K107" s="40"/>
      <c r="L107" s="40"/>
      <c r="M107" s="40" t="e">
        <f t="shared" si="9"/>
        <v>#DIV/0!</v>
      </c>
      <c r="N107" s="207"/>
    </row>
    <row r="108" spans="1:14" x14ac:dyDescent="0.25">
      <c r="A108" s="878" t="s">
        <v>139</v>
      </c>
      <c r="B108" s="841" t="s">
        <v>338</v>
      </c>
      <c r="C108" s="841" t="s">
        <v>339</v>
      </c>
      <c r="D108" s="40" t="s">
        <v>340</v>
      </c>
      <c r="E108" s="40" t="s">
        <v>209</v>
      </c>
      <c r="F108" s="40">
        <v>100</v>
      </c>
      <c r="G108" s="40">
        <v>1</v>
      </c>
      <c r="H108" s="40">
        <v>1</v>
      </c>
      <c r="I108" s="40">
        <v>1</v>
      </c>
      <c r="J108" s="125">
        <f t="shared" si="8"/>
        <v>1</v>
      </c>
      <c r="K108" s="40"/>
      <c r="L108" s="40"/>
      <c r="M108" s="40" t="e">
        <f t="shared" si="9"/>
        <v>#DIV/0!</v>
      </c>
      <c r="N108" s="207"/>
    </row>
    <row r="109" spans="1:14" x14ac:dyDescent="0.25">
      <c r="A109" s="879"/>
      <c r="B109" s="842"/>
      <c r="C109" s="842"/>
      <c r="D109" s="40" t="s">
        <v>341</v>
      </c>
      <c r="E109" s="40" t="s">
        <v>342</v>
      </c>
      <c r="F109" s="40">
        <v>0</v>
      </c>
      <c r="G109" s="40">
        <v>76.3</v>
      </c>
      <c r="H109" s="40">
        <v>71.924999999999997</v>
      </c>
      <c r="I109" s="40">
        <v>0</v>
      </c>
      <c r="J109" s="125">
        <f t="shared" si="8"/>
        <v>0</v>
      </c>
      <c r="K109" s="40"/>
      <c r="L109" s="40"/>
      <c r="M109" s="40" t="e">
        <f t="shared" si="9"/>
        <v>#DIV/0!</v>
      </c>
      <c r="N109" s="207"/>
    </row>
    <row r="110" spans="1:14" x14ac:dyDescent="0.25">
      <c r="A110" s="880"/>
      <c r="B110" s="40" t="s">
        <v>343</v>
      </c>
      <c r="C110" s="40" t="s">
        <v>344</v>
      </c>
      <c r="D110" s="40" t="s">
        <v>345</v>
      </c>
      <c r="E110" s="40" t="s">
        <v>209</v>
      </c>
      <c r="F110" s="40">
        <v>100</v>
      </c>
      <c r="G110" s="40">
        <v>1</v>
      </c>
      <c r="H110" s="40">
        <v>1</v>
      </c>
      <c r="I110" s="40">
        <v>1</v>
      </c>
      <c r="J110" s="125">
        <f t="shared" si="8"/>
        <v>1</v>
      </c>
      <c r="K110" s="40"/>
      <c r="L110" s="40"/>
      <c r="M110" s="40" t="e">
        <f t="shared" si="9"/>
        <v>#DIV/0!</v>
      </c>
      <c r="N110" s="207"/>
    </row>
    <row r="111" spans="1:14" x14ac:dyDescent="0.25">
      <c r="A111" s="878" t="s">
        <v>140</v>
      </c>
      <c r="B111" s="841" t="s">
        <v>338</v>
      </c>
      <c r="C111" s="841" t="s">
        <v>339</v>
      </c>
      <c r="D111" s="40" t="s">
        <v>340</v>
      </c>
      <c r="E111" s="40" t="s">
        <v>209</v>
      </c>
      <c r="F111" s="40">
        <v>100</v>
      </c>
      <c r="G111" s="40">
        <v>1</v>
      </c>
      <c r="H111" s="40">
        <v>1</v>
      </c>
      <c r="I111" s="40">
        <v>1</v>
      </c>
      <c r="J111" s="125">
        <f t="shared" si="8"/>
        <v>1</v>
      </c>
      <c r="K111" s="40"/>
      <c r="L111" s="40"/>
      <c r="M111" s="40" t="e">
        <f t="shared" si="9"/>
        <v>#DIV/0!</v>
      </c>
      <c r="N111" s="207"/>
    </row>
    <row r="112" spans="1:14" x14ac:dyDescent="0.25">
      <c r="A112" s="879"/>
      <c r="B112" s="842"/>
      <c r="C112" s="842"/>
      <c r="D112" s="40" t="s">
        <v>341</v>
      </c>
      <c r="E112" s="40" t="s">
        <v>342</v>
      </c>
      <c r="F112" s="40">
        <v>0</v>
      </c>
      <c r="G112" s="40">
        <v>76.3</v>
      </c>
      <c r="H112" s="40">
        <v>71.924999999999997</v>
      </c>
      <c r="I112" s="40">
        <v>93.1</v>
      </c>
      <c r="J112" s="125">
        <f t="shared" si="8"/>
        <v>1.2944038929440389</v>
      </c>
      <c r="K112" s="40"/>
      <c r="L112" s="40"/>
      <c r="M112" s="40" t="e">
        <f t="shared" si="9"/>
        <v>#DIV/0!</v>
      </c>
      <c r="N112" s="207"/>
    </row>
    <row r="113" spans="1:14" x14ac:dyDescent="0.25">
      <c r="A113" s="880"/>
      <c r="B113" s="40" t="s">
        <v>343</v>
      </c>
      <c r="C113" s="40" t="s">
        <v>344</v>
      </c>
      <c r="D113" s="40" t="s">
        <v>345</v>
      </c>
      <c r="E113" s="40" t="s">
        <v>209</v>
      </c>
      <c r="F113" s="40">
        <v>100</v>
      </c>
      <c r="G113" s="40">
        <v>1</v>
      </c>
      <c r="H113" s="40">
        <v>1</v>
      </c>
      <c r="I113" s="40">
        <v>1</v>
      </c>
      <c r="J113" s="125">
        <f t="shared" si="8"/>
        <v>1</v>
      </c>
      <c r="K113" s="40"/>
      <c r="L113" s="40"/>
      <c r="M113" s="40" t="e">
        <f t="shared" si="9"/>
        <v>#DIV/0!</v>
      </c>
      <c r="N113" s="207"/>
    </row>
    <row r="114" spans="1:14" x14ac:dyDescent="0.25">
      <c r="A114" s="878" t="s">
        <v>141</v>
      </c>
      <c r="B114" s="841" t="s">
        <v>338</v>
      </c>
      <c r="C114" s="841" t="s">
        <v>339</v>
      </c>
      <c r="D114" s="40" t="s">
        <v>340</v>
      </c>
      <c r="E114" s="40" t="s">
        <v>209</v>
      </c>
      <c r="F114" s="40">
        <v>100</v>
      </c>
      <c r="G114" s="40">
        <v>1</v>
      </c>
      <c r="H114" s="40">
        <v>1</v>
      </c>
      <c r="I114" s="40">
        <v>1</v>
      </c>
      <c r="J114" s="125">
        <f t="shared" si="8"/>
        <v>1</v>
      </c>
      <c r="K114" s="40"/>
      <c r="L114" s="40"/>
      <c r="M114" s="40" t="e">
        <f t="shared" si="9"/>
        <v>#DIV/0!</v>
      </c>
      <c r="N114" s="207"/>
    </row>
    <row r="115" spans="1:14" x14ac:dyDescent="0.25">
      <c r="A115" s="879"/>
      <c r="B115" s="842"/>
      <c r="C115" s="842"/>
      <c r="D115" s="40" t="s">
        <v>341</v>
      </c>
      <c r="E115" s="40" t="s">
        <v>342</v>
      </c>
      <c r="F115" s="40">
        <v>0</v>
      </c>
      <c r="G115" s="40">
        <v>76.3</v>
      </c>
      <c r="H115" s="40">
        <v>71.924999999999997</v>
      </c>
      <c r="I115" s="40">
        <v>93.1</v>
      </c>
      <c r="J115" s="125">
        <f t="shared" si="8"/>
        <v>1.2944038929440389</v>
      </c>
      <c r="K115" s="40"/>
      <c r="L115" s="40"/>
      <c r="M115" s="40" t="e">
        <f t="shared" si="9"/>
        <v>#DIV/0!</v>
      </c>
      <c r="N115" s="207"/>
    </row>
    <row r="116" spans="1:14" x14ac:dyDescent="0.25">
      <c r="A116" s="880"/>
      <c r="B116" s="40" t="s">
        <v>343</v>
      </c>
      <c r="C116" s="40" t="s">
        <v>344</v>
      </c>
      <c r="D116" s="40" t="s">
        <v>345</v>
      </c>
      <c r="E116" s="40" t="s">
        <v>209</v>
      </c>
      <c r="F116" s="40">
        <v>100</v>
      </c>
      <c r="G116" s="40">
        <v>1</v>
      </c>
      <c r="H116" s="40">
        <v>1</v>
      </c>
      <c r="I116" s="40">
        <v>1</v>
      </c>
      <c r="J116" s="125">
        <f t="shared" si="8"/>
        <v>1</v>
      </c>
      <c r="K116" s="40"/>
      <c r="L116" s="40"/>
      <c r="M116" s="40" t="e">
        <f t="shared" si="9"/>
        <v>#DIV/0!</v>
      </c>
      <c r="N116" s="207"/>
    </row>
    <row r="117" spans="1:14" x14ac:dyDescent="0.25">
      <c r="A117" s="878" t="s">
        <v>129</v>
      </c>
      <c r="B117" s="841" t="s">
        <v>338</v>
      </c>
      <c r="C117" s="841" t="s">
        <v>339</v>
      </c>
      <c r="D117" s="40" t="s">
        <v>340</v>
      </c>
      <c r="E117" s="40" t="s">
        <v>209</v>
      </c>
      <c r="F117" s="40">
        <v>100</v>
      </c>
      <c r="G117" s="40">
        <v>1</v>
      </c>
      <c r="H117" s="40">
        <v>1</v>
      </c>
      <c r="I117" s="40">
        <v>1</v>
      </c>
      <c r="J117" s="125">
        <f t="shared" si="8"/>
        <v>1</v>
      </c>
      <c r="K117" s="40"/>
      <c r="L117" s="40"/>
      <c r="M117" s="40" t="e">
        <f t="shared" si="9"/>
        <v>#DIV/0!</v>
      </c>
      <c r="N117" s="207"/>
    </row>
    <row r="118" spans="1:14" x14ac:dyDescent="0.25">
      <c r="A118" s="879"/>
      <c r="B118" s="842"/>
      <c r="C118" s="842"/>
      <c r="D118" s="40" t="s">
        <v>341</v>
      </c>
      <c r="E118" s="40" t="s">
        <v>342</v>
      </c>
      <c r="F118" s="40">
        <v>0</v>
      </c>
      <c r="G118" s="40">
        <v>76.3</v>
      </c>
      <c r="H118" s="40">
        <v>71.924999999999997</v>
      </c>
      <c r="I118" s="40">
        <v>93.9</v>
      </c>
      <c r="J118" s="125">
        <f t="shared" si="8"/>
        <v>1.3055265901981232</v>
      </c>
      <c r="K118" s="40"/>
      <c r="L118" s="40"/>
      <c r="M118" s="40" t="e">
        <f t="shared" si="9"/>
        <v>#DIV/0!</v>
      </c>
      <c r="N118" s="207"/>
    </row>
    <row r="119" spans="1:14" x14ac:dyDescent="0.25">
      <c r="A119" s="880"/>
      <c r="B119" s="40" t="s">
        <v>343</v>
      </c>
      <c r="C119" s="40" t="s">
        <v>344</v>
      </c>
      <c r="D119" s="40" t="s">
        <v>345</v>
      </c>
      <c r="E119" s="40" t="s">
        <v>209</v>
      </c>
      <c r="F119" s="40">
        <v>100</v>
      </c>
      <c r="G119" s="40">
        <v>1</v>
      </c>
      <c r="H119" s="40">
        <v>1</v>
      </c>
      <c r="I119" s="40">
        <v>1</v>
      </c>
      <c r="J119" s="125">
        <f t="shared" si="8"/>
        <v>1</v>
      </c>
      <c r="K119" s="40"/>
      <c r="L119" s="40"/>
      <c r="M119" s="40" t="e">
        <f t="shared" si="9"/>
        <v>#DIV/0!</v>
      </c>
      <c r="N119" s="207"/>
    </row>
    <row r="120" spans="1:14" ht="16.5" customHeight="1" x14ac:dyDescent="0.25">
      <c r="A120" s="878" t="s">
        <v>130</v>
      </c>
      <c r="B120" s="841" t="s">
        <v>338</v>
      </c>
      <c r="C120" s="841" t="s">
        <v>339</v>
      </c>
      <c r="D120" s="40" t="s">
        <v>340</v>
      </c>
      <c r="E120" s="40" t="s">
        <v>209</v>
      </c>
      <c r="F120" s="40">
        <v>100</v>
      </c>
      <c r="G120" s="40">
        <v>1</v>
      </c>
      <c r="H120" s="40">
        <v>1</v>
      </c>
      <c r="I120" s="40">
        <v>1</v>
      </c>
      <c r="J120" s="125">
        <f t="shared" si="8"/>
        <v>1</v>
      </c>
      <c r="K120" s="40"/>
      <c r="L120" s="40"/>
      <c r="M120" s="40" t="e">
        <f t="shared" si="9"/>
        <v>#DIV/0!</v>
      </c>
      <c r="N120" s="41"/>
    </row>
    <row r="121" spans="1:14" ht="16.5" customHeight="1" x14ac:dyDescent="0.25">
      <c r="A121" s="879"/>
      <c r="B121" s="842"/>
      <c r="C121" s="842"/>
      <c r="D121" s="40" t="s">
        <v>341</v>
      </c>
      <c r="E121" s="40" t="s">
        <v>342</v>
      </c>
      <c r="F121" s="40">
        <v>0</v>
      </c>
      <c r="G121" s="40">
        <v>76.3</v>
      </c>
      <c r="H121" s="40">
        <v>71.924999999999997</v>
      </c>
      <c r="I121" s="40">
        <v>93.9</v>
      </c>
      <c r="J121" s="125">
        <f t="shared" si="8"/>
        <v>1.3055265901981232</v>
      </c>
      <c r="K121" s="40"/>
      <c r="L121" s="40"/>
      <c r="M121" s="40" t="e">
        <f t="shared" si="9"/>
        <v>#DIV/0!</v>
      </c>
      <c r="N121" s="41"/>
    </row>
    <row r="122" spans="1:14" ht="16.5" customHeight="1" x14ac:dyDescent="0.25">
      <c r="A122" s="880"/>
      <c r="B122" s="40" t="s">
        <v>343</v>
      </c>
      <c r="C122" s="40" t="s">
        <v>344</v>
      </c>
      <c r="D122" s="40" t="s">
        <v>345</v>
      </c>
      <c r="E122" s="40" t="s">
        <v>209</v>
      </c>
      <c r="F122" s="40">
        <v>100</v>
      </c>
      <c r="G122" s="40">
        <v>1</v>
      </c>
      <c r="H122" s="40">
        <v>1</v>
      </c>
      <c r="I122" s="40">
        <v>1</v>
      </c>
      <c r="J122" s="125">
        <f t="shared" si="8"/>
        <v>1</v>
      </c>
      <c r="K122" s="40"/>
      <c r="L122" s="40"/>
      <c r="M122" s="40" t="e">
        <f t="shared" si="9"/>
        <v>#DIV/0!</v>
      </c>
      <c r="N122" s="41"/>
    </row>
    <row r="123" spans="1:14" ht="16.5" customHeight="1" x14ac:dyDescent="0.25">
      <c r="A123" s="878" t="s">
        <v>131</v>
      </c>
      <c r="B123" s="841" t="s">
        <v>338</v>
      </c>
      <c r="C123" s="841" t="s">
        <v>339</v>
      </c>
      <c r="D123" s="40" t="s">
        <v>340</v>
      </c>
      <c r="E123" s="40" t="s">
        <v>209</v>
      </c>
      <c r="F123" s="40">
        <v>100</v>
      </c>
      <c r="G123" s="40">
        <v>1</v>
      </c>
      <c r="H123" s="40">
        <v>1</v>
      </c>
      <c r="I123" s="40">
        <v>1</v>
      </c>
      <c r="J123" s="125">
        <f t="shared" si="8"/>
        <v>1</v>
      </c>
      <c r="K123" s="40"/>
      <c r="L123" s="40"/>
      <c r="M123" s="40" t="e">
        <f t="shared" si="9"/>
        <v>#DIV/0!</v>
      </c>
      <c r="N123" s="41"/>
    </row>
    <row r="124" spans="1:14" ht="16.5" customHeight="1" x14ac:dyDescent="0.25">
      <c r="A124" s="879"/>
      <c r="B124" s="842"/>
      <c r="C124" s="842"/>
      <c r="D124" s="40" t="s">
        <v>341</v>
      </c>
      <c r="E124" s="40" t="s">
        <v>342</v>
      </c>
      <c r="F124" s="40">
        <v>0</v>
      </c>
      <c r="G124" s="40">
        <v>76.3</v>
      </c>
      <c r="H124" s="40">
        <v>71.924999999999997</v>
      </c>
      <c r="I124" s="40">
        <v>93.9</v>
      </c>
      <c r="J124" s="125">
        <f t="shared" si="8"/>
        <v>1.3055265901981232</v>
      </c>
      <c r="K124" s="40"/>
      <c r="L124" s="40"/>
      <c r="M124" s="40" t="e">
        <f t="shared" si="9"/>
        <v>#DIV/0!</v>
      </c>
      <c r="N124" s="41"/>
    </row>
    <row r="125" spans="1:14" ht="16.5" customHeight="1" x14ac:dyDescent="0.25">
      <c r="A125" s="880"/>
      <c r="B125" s="40" t="s">
        <v>343</v>
      </c>
      <c r="C125" s="40" t="s">
        <v>344</v>
      </c>
      <c r="D125" s="40" t="s">
        <v>345</v>
      </c>
      <c r="E125" s="40" t="s">
        <v>209</v>
      </c>
      <c r="F125" s="40">
        <v>100</v>
      </c>
      <c r="G125" s="40">
        <v>1</v>
      </c>
      <c r="H125" s="40">
        <v>1</v>
      </c>
      <c r="I125" s="40">
        <v>1</v>
      </c>
      <c r="J125" s="125">
        <f t="shared" si="8"/>
        <v>1</v>
      </c>
      <c r="K125" s="40"/>
      <c r="L125" s="40"/>
      <c r="M125" s="40" t="e">
        <f t="shared" si="9"/>
        <v>#DIV/0!</v>
      </c>
      <c r="N125" s="41"/>
    </row>
    <row r="126" spans="1:14" ht="16.5" customHeight="1" x14ac:dyDescent="0.25">
      <c r="A126" s="878" t="s">
        <v>132</v>
      </c>
      <c r="B126" s="841" t="s">
        <v>338</v>
      </c>
      <c r="C126" s="841" t="s">
        <v>339</v>
      </c>
      <c r="D126" s="40" t="s">
        <v>340</v>
      </c>
      <c r="E126" s="40" t="s">
        <v>209</v>
      </c>
      <c r="F126" s="40">
        <v>100</v>
      </c>
      <c r="G126" s="40">
        <v>1</v>
      </c>
      <c r="H126" s="40">
        <v>1</v>
      </c>
      <c r="I126" s="40">
        <v>1</v>
      </c>
      <c r="J126" s="125">
        <f t="shared" ref="J126:J128" si="10">I126/H126</f>
        <v>1</v>
      </c>
      <c r="K126" s="40"/>
      <c r="L126" s="40"/>
      <c r="M126" s="40" t="e">
        <f t="shared" ref="M126:M128" si="11">L126/K126</f>
        <v>#DIV/0!</v>
      </c>
      <c r="N126" s="41"/>
    </row>
    <row r="127" spans="1:14" ht="16.5" customHeight="1" x14ac:dyDescent="0.25">
      <c r="A127" s="879"/>
      <c r="B127" s="842"/>
      <c r="C127" s="842"/>
      <c r="D127" s="40" t="s">
        <v>341</v>
      </c>
      <c r="E127" s="40" t="s">
        <v>342</v>
      </c>
      <c r="F127" s="40">
        <v>0</v>
      </c>
      <c r="G127" s="40">
        <v>76.3</v>
      </c>
      <c r="H127" s="40">
        <v>71.924999999999997</v>
      </c>
      <c r="I127" s="40">
        <v>93.9</v>
      </c>
      <c r="J127" s="125">
        <f t="shared" si="10"/>
        <v>1.3055265901981232</v>
      </c>
      <c r="K127" s="40"/>
      <c r="L127" s="40"/>
      <c r="M127" s="40" t="e">
        <f t="shared" si="11"/>
        <v>#DIV/0!</v>
      </c>
      <c r="N127" s="41"/>
    </row>
    <row r="128" spans="1:14" ht="16.5" customHeight="1" x14ac:dyDescent="0.25">
      <c r="A128" s="880"/>
      <c r="B128" s="40" t="s">
        <v>343</v>
      </c>
      <c r="C128" s="40" t="s">
        <v>344</v>
      </c>
      <c r="D128" s="40" t="s">
        <v>345</v>
      </c>
      <c r="E128" s="40" t="s">
        <v>209</v>
      </c>
      <c r="F128" s="40">
        <v>100</v>
      </c>
      <c r="G128" s="40">
        <v>1</v>
      </c>
      <c r="H128" s="40">
        <v>1</v>
      </c>
      <c r="I128" s="40">
        <v>1</v>
      </c>
      <c r="J128" s="125">
        <f t="shared" si="10"/>
        <v>1</v>
      </c>
      <c r="K128" s="40"/>
      <c r="L128" s="40"/>
      <c r="M128" s="40" t="e">
        <f t="shared" si="11"/>
        <v>#DIV/0!</v>
      </c>
      <c r="N128" s="41"/>
    </row>
    <row r="129" spans="1:14" x14ac:dyDescent="0.25">
      <c r="A129" s="878" t="s">
        <v>133</v>
      </c>
      <c r="B129" s="841" t="s">
        <v>338</v>
      </c>
      <c r="C129" s="841" t="s">
        <v>339</v>
      </c>
      <c r="D129" s="40" t="s">
        <v>340</v>
      </c>
      <c r="E129" s="40" t="s">
        <v>209</v>
      </c>
      <c r="F129" s="40">
        <v>100</v>
      </c>
      <c r="G129" s="40">
        <v>1</v>
      </c>
      <c r="H129" s="40">
        <v>1</v>
      </c>
      <c r="I129" s="40">
        <v>1</v>
      </c>
      <c r="J129" s="125">
        <f t="shared" si="8"/>
        <v>1</v>
      </c>
      <c r="K129" s="40"/>
      <c r="L129" s="40"/>
      <c r="M129" s="40" t="e">
        <f t="shared" si="9"/>
        <v>#DIV/0!</v>
      </c>
      <c r="N129" s="41"/>
    </row>
    <row r="130" spans="1:14" x14ac:dyDescent="0.25">
      <c r="A130" s="879"/>
      <c r="B130" s="842"/>
      <c r="C130" s="842"/>
      <c r="D130" s="40" t="s">
        <v>341</v>
      </c>
      <c r="E130" s="40" t="s">
        <v>342</v>
      </c>
      <c r="F130" s="40">
        <v>0</v>
      </c>
      <c r="G130" s="40">
        <v>76.3</v>
      </c>
      <c r="H130" s="40">
        <v>71.924999999999997</v>
      </c>
      <c r="I130" s="40">
        <v>93.9</v>
      </c>
      <c r="J130" s="125">
        <f t="shared" si="8"/>
        <v>1.3055265901981232</v>
      </c>
      <c r="K130" s="40"/>
      <c r="L130" s="40"/>
      <c r="M130" s="40" t="e">
        <f t="shared" si="9"/>
        <v>#DIV/0!</v>
      </c>
      <c r="N130" s="41"/>
    </row>
    <row r="131" spans="1:14" x14ac:dyDescent="0.25">
      <c r="A131" s="880"/>
      <c r="B131" s="40" t="s">
        <v>343</v>
      </c>
      <c r="C131" s="40" t="s">
        <v>344</v>
      </c>
      <c r="D131" s="40" t="s">
        <v>345</v>
      </c>
      <c r="E131" s="40" t="s">
        <v>209</v>
      </c>
      <c r="F131" s="40">
        <v>100</v>
      </c>
      <c r="G131" s="40">
        <v>1</v>
      </c>
      <c r="H131" s="40">
        <v>1</v>
      </c>
      <c r="I131" s="40">
        <v>1</v>
      </c>
      <c r="J131" s="125">
        <f t="shared" si="8"/>
        <v>1</v>
      </c>
      <c r="K131" s="40"/>
      <c r="L131" s="40"/>
      <c r="M131" s="40" t="e">
        <f t="shared" si="9"/>
        <v>#DIV/0!</v>
      </c>
      <c r="N131" s="41"/>
    </row>
    <row r="132" spans="1:14" x14ac:dyDescent="0.25">
      <c r="A132" s="878" t="s">
        <v>134</v>
      </c>
      <c r="B132" s="841" t="s">
        <v>338</v>
      </c>
      <c r="C132" s="841" t="s">
        <v>339</v>
      </c>
      <c r="D132" s="40" t="s">
        <v>340</v>
      </c>
      <c r="E132" s="40" t="s">
        <v>209</v>
      </c>
      <c r="F132" s="40">
        <v>100</v>
      </c>
      <c r="G132" s="40">
        <v>1</v>
      </c>
      <c r="H132" s="40">
        <v>1</v>
      </c>
      <c r="I132" s="40">
        <v>1</v>
      </c>
      <c r="J132" s="125">
        <f t="shared" si="8"/>
        <v>1</v>
      </c>
      <c r="K132" s="40"/>
      <c r="L132" s="40"/>
      <c r="M132" s="40" t="e">
        <f t="shared" si="9"/>
        <v>#DIV/0!</v>
      </c>
      <c r="N132" s="41"/>
    </row>
    <row r="133" spans="1:14" x14ac:dyDescent="0.25">
      <c r="A133" s="879"/>
      <c r="B133" s="842"/>
      <c r="C133" s="842"/>
      <c r="D133" s="40" t="s">
        <v>341</v>
      </c>
      <c r="E133" s="40" t="s">
        <v>342</v>
      </c>
      <c r="F133" s="40">
        <v>0</v>
      </c>
      <c r="G133" s="40">
        <v>76.3</v>
      </c>
      <c r="H133" s="40">
        <v>94.6</v>
      </c>
      <c r="I133" s="40">
        <v>93.9</v>
      </c>
      <c r="J133" s="125">
        <f t="shared" si="8"/>
        <v>0.99260042283298111</v>
      </c>
      <c r="K133" s="40"/>
      <c r="L133" s="40"/>
      <c r="M133" s="40" t="e">
        <f t="shared" si="9"/>
        <v>#DIV/0!</v>
      </c>
      <c r="N133" s="41"/>
    </row>
    <row r="134" spans="1:14" ht="15.75" thickBot="1" x14ac:dyDescent="0.3">
      <c r="A134" s="880"/>
      <c r="B134" s="40" t="s">
        <v>343</v>
      </c>
      <c r="C134" s="40" t="s">
        <v>344</v>
      </c>
      <c r="D134" s="40" t="s">
        <v>345</v>
      </c>
      <c r="E134" s="40" t="s">
        <v>209</v>
      </c>
      <c r="F134" s="40">
        <v>100</v>
      </c>
      <c r="G134" s="40">
        <v>1</v>
      </c>
      <c r="H134" s="40">
        <v>1</v>
      </c>
      <c r="I134" s="40">
        <v>1</v>
      </c>
      <c r="J134" s="125">
        <f t="shared" si="8"/>
        <v>1</v>
      </c>
      <c r="K134" s="40"/>
      <c r="L134" s="40"/>
      <c r="M134" s="40" t="e">
        <f t="shared" si="9"/>
        <v>#DIV/0!</v>
      </c>
      <c r="N134" s="46"/>
    </row>
    <row r="136" spans="1:14" ht="20.25" x14ac:dyDescent="0.25">
      <c r="A136" s="875" t="s">
        <v>163</v>
      </c>
      <c r="B136" s="876"/>
      <c r="C136" s="876"/>
      <c r="D136" s="876"/>
      <c r="E136" s="876"/>
      <c r="F136" s="876"/>
      <c r="G136" s="876"/>
      <c r="H136" s="876"/>
      <c r="I136" s="876"/>
      <c r="J136" s="876"/>
      <c r="K136" s="876"/>
      <c r="L136" s="876"/>
      <c r="M136" s="876"/>
      <c r="N136" s="877"/>
    </row>
    <row r="137" spans="1:14" ht="44.25" customHeight="1" x14ac:dyDescent="0.25">
      <c r="A137" s="36" t="s">
        <v>62</v>
      </c>
      <c r="B137" s="37" t="s">
        <v>146</v>
      </c>
      <c r="C137" s="37" t="s">
        <v>147</v>
      </c>
      <c r="D137" s="37" t="s">
        <v>148</v>
      </c>
      <c r="E137" s="37" t="s">
        <v>149</v>
      </c>
      <c r="F137" s="37" t="s">
        <v>164</v>
      </c>
      <c r="G137" s="37" t="s">
        <v>151</v>
      </c>
      <c r="H137" s="37" t="s">
        <v>165</v>
      </c>
      <c r="I137" s="37" t="s">
        <v>166</v>
      </c>
      <c r="J137" s="45" t="s">
        <v>167</v>
      </c>
      <c r="K137" s="37" t="s">
        <v>155</v>
      </c>
      <c r="L137" s="37" t="s">
        <v>156</v>
      </c>
      <c r="M137" s="37" t="s">
        <v>157</v>
      </c>
      <c r="N137" s="38" t="s">
        <v>158</v>
      </c>
    </row>
    <row r="138" spans="1:14" ht="16.5" customHeight="1" x14ac:dyDescent="0.25">
      <c r="A138" s="889" t="s">
        <v>136</v>
      </c>
      <c r="B138" s="841" t="s">
        <v>338</v>
      </c>
      <c r="C138" s="841" t="s">
        <v>339</v>
      </c>
      <c r="D138" s="40" t="s">
        <v>340</v>
      </c>
      <c r="E138" s="40" t="s">
        <v>209</v>
      </c>
      <c r="F138" s="40">
        <v>100</v>
      </c>
      <c r="G138" s="40">
        <v>1</v>
      </c>
      <c r="H138" s="40">
        <v>1</v>
      </c>
      <c r="I138" s="40">
        <v>1</v>
      </c>
      <c r="J138" s="125">
        <f t="shared" ref="J138:J143" si="12">I138/H138</f>
        <v>1</v>
      </c>
      <c r="K138" s="40"/>
      <c r="L138" s="40"/>
      <c r="M138" s="40" t="e">
        <f t="shared" ref="M138:M164" si="13">L138/K138</f>
        <v>#DIV/0!</v>
      </c>
      <c r="N138" s="41"/>
    </row>
    <row r="139" spans="1:14" ht="16.5" customHeight="1" x14ac:dyDescent="0.25">
      <c r="A139" s="890"/>
      <c r="B139" s="842"/>
      <c r="C139" s="842"/>
      <c r="D139" s="40" t="s">
        <v>341</v>
      </c>
      <c r="E139" s="40" t="s">
        <v>342</v>
      </c>
      <c r="F139" s="40">
        <v>0</v>
      </c>
      <c r="G139" s="40">
        <v>94.6</v>
      </c>
      <c r="H139" s="40">
        <v>94.2</v>
      </c>
      <c r="I139" s="40">
        <v>0</v>
      </c>
      <c r="J139" s="125">
        <f t="shared" si="12"/>
        <v>0</v>
      </c>
      <c r="K139" s="40"/>
      <c r="L139" s="40"/>
      <c r="M139" s="40" t="e">
        <f t="shared" si="13"/>
        <v>#DIV/0!</v>
      </c>
      <c r="N139" s="41"/>
    </row>
    <row r="140" spans="1:14" ht="16.5" customHeight="1" x14ac:dyDescent="0.25">
      <c r="A140" s="891"/>
      <c r="B140" s="40" t="s">
        <v>343</v>
      </c>
      <c r="C140" s="40" t="s">
        <v>344</v>
      </c>
      <c r="D140" s="40" t="s">
        <v>345</v>
      </c>
      <c r="E140" s="40" t="s">
        <v>209</v>
      </c>
      <c r="F140" s="40">
        <v>100</v>
      </c>
      <c r="G140" s="40">
        <v>1</v>
      </c>
      <c r="H140" s="40">
        <v>1</v>
      </c>
      <c r="I140" s="40">
        <v>1</v>
      </c>
      <c r="J140" s="125">
        <f t="shared" si="12"/>
        <v>1</v>
      </c>
      <c r="K140" s="40"/>
      <c r="L140" s="40"/>
      <c r="M140" s="40" t="e">
        <f t="shared" si="13"/>
        <v>#DIV/0!</v>
      </c>
      <c r="N140" s="41"/>
    </row>
    <row r="141" spans="1:14" ht="16.5" customHeight="1" x14ac:dyDescent="0.25">
      <c r="A141" s="889" t="s">
        <v>137</v>
      </c>
      <c r="B141" s="841" t="s">
        <v>338</v>
      </c>
      <c r="C141" s="841" t="s">
        <v>339</v>
      </c>
      <c r="D141" s="40" t="s">
        <v>340</v>
      </c>
      <c r="E141" s="40" t="s">
        <v>209</v>
      </c>
      <c r="F141" s="40">
        <v>100</v>
      </c>
      <c r="G141" s="40">
        <v>1</v>
      </c>
      <c r="H141" s="40">
        <v>1</v>
      </c>
      <c r="I141" s="40">
        <v>1</v>
      </c>
      <c r="J141" s="125">
        <f t="shared" si="12"/>
        <v>1</v>
      </c>
      <c r="K141" s="40"/>
      <c r="L141" s="40"/>
      <c r="M141" s="40" t="e">
        <f t="shared" si="13"/>
        <v>#DIV/0!</v>
      </c>
      <c r="N141" s="41"/>
    </row>
    <row r="142" spans="1:14" ht="16.5" customHeight="1" x14ac:dyDescent="0.25">
      <c r="A142" s="890"/>
      <c r="B142" s="842"/>
      <c r="C142" s="842"/>
      <c r="D142" s="40" t="s">
        <v>341</v>
      </c>
      <c r="E142" s="40" t="s">
        <v>342</v>
      </c>
      <c r="F142" s="40">
        <v>0</v>
      </c>
      <c r="G142" s="40">
        <v>94.6</v>
      </c>
      <c r="H142" s="40">
        <v>94.2</v>
      </c>
      <c r="I142" s="40">
        <v>0</v>
      </c>
      <c r="J142" s="125">
        <f t="shared" si="12"/>
        <v>0</v>
      </c>
      <c r="K142" s="40"/>
      <c r="L142" s="40"/>
      <c r="M142" s="40" t="e">
        <f t="shared" si="13"/>
        <v>#DIV/0!</v>
      </c>
      <c r="N142" s="41"/>
    </row>
    <row r="143" spans="1:14" ht="16.5" customHeight="1" x14ac:dyDescent="0.25">
      <c r="A143" s="891"/>
      <c r="B143" s="40" t="s">
        <v>343</v>
      </c>
      <c r="C143" s="40" t="s">
        <v>344</v>
      </c>
      <c r="D143" s="40" t="s">
        <v>345</v>
      </c>
      <c r="E143" s="40" t="s">
        <v>209</v>
      </c>
      <c r="F143" s="40">
        <v>100</v>
      </c>
      <c r="G143" s="40">
        <v>1</v>
      </c>
      <c r="H143" s="40">
        <v>1</v>
      </c>
      <c r="I143" s="40">
        <v>1</v>
      </c>
      <c r="J143" s="125">
        <f t="shared" si="12"/>
        <v>1</v>
      </c>
      <c r="K143" s="40"/>
      <c r="L143" s="40"/>
      <c r="M143" s="40" t="e">
        <f t="shared" si="13"/>
        <v>#DIV/0!</v>
      </c>
      <c r="N143" s="41"/>
    </row>
    <row r="144" spans="1:14" ht="16.5" customHeight="1" x14ac:dyDescent="0.25">
      <c r="A144" s="889" t="s">
        <v>138</v>
      </c>
      <c r="B144" s="841" t="s">
        <v>338</v>
      </c>
      <c r="C144" s="841" t="s">
        <v>339</v>
      </c>
      <c r="D144" s="40" t="s">
        <v>340</v>
      </c>
      <c r="E144" s="40" t="s">
        <v>209</v>
      </c>
      <c r="F144" s="40">
        <v>100</v>
      </c>
      <c r="G144" s="40">
        <v>1</v>
      </c>
      <c r="H144" s="40">
        <v>1</v>
      </c>
      <c r="I144" s="40">
        <v>1</v>
      </c>
      <c r="J144" s="125">
        <f t="shared" ref="J144:J146" si="14">I144/H144</f>
        <v>1</v>
      </c>
      <c r="K144" s="40"/>
      <c r="L144" s="40"/>
      <c r="M144" s="40" t="e">
        <f t="shared" ref="M144:M146" si="15">L144/K144</f>
        <v>#DIV/0!</v>
      </c>
      <c r="N144" s="41"/>
    </row>
    <row r="145" spans="1:14" ht="16.5" customHeight="1" x14ac:dyDescent="0.25">
      <c r="A145" s="890"/>
      <c r="B145" s="842"/>
      <c r="C145" s="842"/>
      <c r="D145" s="40" t="s">
        <v>341</v>
      </c>
      <c r="E145" s="40" t="s">
        <v>342</v>
      </c>
      <c r="F145" s="40">
        <v>100</v>
      </c>
      <c r="G145" s="40">
        <v>94.6</v>
      </c>
      <c r="H145" s="40">
        <v>94.2</v>
      </c>
      <c r="I145" s="40">
        <v>0</v>
      </c>
      <c r="J145" s="125">
        <f t="shared" si="14"/>
        <v>0</v>
      </c>
      <c r="K145" s="40"/>
      <c r="L145" s="40"/>
      <c r="M145" s="40" t="e">
        <f t="shared" si="15"/>
        <v>#DIV/0!</v>
      </c>
      <c r="N145" s="41"/>
    </row>
    <row r="146" spans="1:14" ht="24.6" customHeight="1" x14ac:dyDescent="0.25">
      <c r="A146" s="891"/>
      <c r="B146" s="40" t="s">
        <v>343</v>
      </c>
      <c r="C146" s="40" t="s">
        <v>344</v>
      </c>
      <c r="D146" s="40" t="s">
        <v>345</v>
      </c>
      <c r="E146" s="40" t="s">
        <v>209</v>
      </c>
      <c r="F146" s="40">
        <v>100</v>
      </c>
      <c r="G146" s="40">
        <v>1</v>
      </c>
      <c r="H146" s="40">
        <v>1</v>
      </c>
      <c r="I146" s="40">
        <v>1</v>
      </c>
      <c r="J146" s="125">
        <f t="shared" si="14"/>
        <v>1</v>
      </c>
      <c r="K146" s="40"/>
      <c r="L146" s="40"/>
      <c r="M146" s="40" t="e">
        <f t="shared" si="15"/>
        <v>#DIV/0!</v>
      </c>
      <c r="N146" s="41"/>
    </row>
    <row r="147" spans="1:14" ht="24.6" customHeight="1" x14ac:dyDescent="0.25">
      <c r="A147" s="889" t="s">
        <v>139</v>
      </c>
      <c r="B147" s="841" t="s">
        <v>338</v>
      </c>
      <c r="C147" s="841" t="s">
        <v>339</v>
      </c>
      <c r="D147" s="40" t="s">
        <v>340</v>
      </c>
      <c r="E147" s="40" t="s">
        <v>209</v>
      </c>
      <c r="F147" s="40">
        <v>100</v>
      </c>
      <c r="G147" s="40">
        <v>1</v>
      </c>
      <c r="H147" s="40">
        <v>1</v>
      </c>
      <c r="I147" s="40">
        <v>1</v>
      </c>
      <c r="J147" s="125">
        <f t="shared" ref="J147:J149" si="16">I147/H147</f>
        <v>1</v>
      </c>
      <c r="K147" s="40"/>
      <c r="L147" s="40"/>
      <c r="M147" s="40" t="e">
        <f t="shared" ref="M147:M149" si="17">L147/K147</f>
        <v>#DIV/0!</v>
      </c>
      <c r="N147" s="41"/>
    </row>
    <row r="148" spans="1:14" ht="24.6" customHeight="1" x14ac:dyDescent="0.25">
      <c r="A148" s="890"/>
      <c r="B148" s="842"/>
      <c r="C148" s="842"/>
      <c r="D148" s="40" t="s">
        <v>341</v>
      </c>
      <c r="E148" s="40" t="s">
        <v>342</v>
      </c>
      <c r="F148" s="40">
        <v>100</v>
      </c>
      <c r="G148" s="40">
        <v>94.6</v>
      </c>
      <c r="H148" s="40">
        <v>94.2</v>
      </c>
      <c r="I148" s="40">
        <v>0</v>
      </c>
      <c r="J148" s="125">
        <f t="shared" si="16"/>
        <v>0</v>
      </c>
      <c r="K148" s="40"/>
      <c r="L148" s="40"/>
      <c r="M148" s="40" t="e">
        <f t="shared" si="17"/>
        <v>#DIV/0!</v>
      </c>
      <c r="N148" s="41"/>
    </row>
    <row r="149" spans="1:14" ht="16.5" customHeight="1" x14ac:dyDescent="0.25">
      <c r="A149" s="891"/>
      <c r="B149" s="40" t="s">
        <v>343</v>
      </c>
      <c r="C149" s="40" t="s">
        <v>344</v>
      </c>
      <c r="D149" s="40" t="s">
        <v>345</v>
      </c>
      <c r="E149" s="40" t="s">
        <v>209</v>
      </c>
      <c r="F149" s="40">
        <v>100</v>
      </c>
      <c r="G149" s="40">
        <v>1</v>
      </c>
      <c r="H149" s="40">
        <v>1</v>
      </c>
      <c r="I149" s="40">
        <v>1</v>
      </c>
      <c r="J149" s="125">
        <f t="shared" si="16"/>
        <v>1</v>
      </c>
      <c r="K149" s="40"/>
      <c r="L149" s="40"/>
      <c r="M149" s="40" t="e">
        <f t="shared" si="17"/>
        <v>#DIV/0!</v>
      </c>
      <c r="N149" s="41"/>
    </row>
    <row r="150" spans="1:14" ht="16.5" customHeight="1" x14ac:dyDescent="0.25">
      <c r="A150" s="889" t="s">
        <v>140</v>
      </c>
      <c r="B150" s="841" t="s">
        <v>338</v>
      </c>
      <c r="C150" s="841" t="s">
        <v>339</v>
      </c>
      <c r="D150" s="40" t="s">
        <v>340</v>
      </c>
      <c r="E150" s="40" t="s">
        <v>209</v>
      </c>
      <c r="F150" s="40">
        <v>100</v>
      </c>
      <c r="G150" s="40">
        <v>1</v>
      </c>
      <c r="H150" s="40">
        <v>1</v>
      </c>
      <c r="I150" s="40">
        <v>1</v>
      </c>
      <c r="J150" s="125">
        <f t="shared" ref="J150:J152" si="18">I150/H150</f>
        <v>1</v>
      </c>
      <c r="K150" s="40"/>
      <c r="L150" s="40"/>
      <c r="M150" s="40" t="e">
        <f t="shared" ref="M150:M152" si="19">L150/K150</f>
        <v>#DIV/0!</v>
      </c>
      <c r="N150" s="41"/>
    </row>
    <row r="151" spans="1:14" ht="16.5" customHeight="1" x14ac:dyDescent="0.25">
      <c r="A151" s="890"/>
      <c r="B151" s="842"/>
      <c r="C151" s="842"/>
      <c r="D151" s="40" t="s">
        <v>341</v>
      </c>
      <c r="E151" s="40" t="s">
        <v>342</v>
      </c>
      <c r="F151" s="40">
        <v>100</v>
      </c>
      <c r="G151" s="40">
        <v>94.6</v>
      </c>
      <c r="H151" s="40">
        <v>94.2</v>
      </c>
      <c r="I151" s="40">
        <v>0</v>
      </c>
      <c r="J151" s="125">
        <f t="shared" si="18"/>
        <v>0</v>
      </c>
      <c r="K151" s="40"/>
      <c r="L151" s="40"/>
      <c r="M151" s="40" t="e">
        <f t="shared" si="19"/>
        <v>#DIV/0!</v>
      </c>
      <c r="N151" s="41"/>
    </row>
    <row r="152" spans="1:14" ht="16.5" customHeight="1" x14ac:dyDescent="0.25">
      <c r="A152" s="891"/>
      <c r="B152" s="40" t="s">
        <v>343</v>
      </c>
      <c r="C152" s="40" t="s">
        <v>344</v>
      </c>
      <c r="D152" s="40" t="s">
        <v>345</v>
      </c>
      <c r="E152" s="40" t="s">
        <v>209</v>
      </c>
      <c r="F152" s="40">
        <v>100</v>
      </c>
      <c r="G152" s="40">
        <v>1</v>
      </c>
      <c r="H152" s="40">
        <v>1</v>
      </c>
      <c r="I152" s="40">
        <v>1</v>
      </c>
      <c r="J152" s="125">
        <f t="shared" si="18"/>
        <v>1</v>
      </c>
      <c r="K152" s="40"/>
      <c r="L152" s="40"/>
      <c r="M152" s="40" t="e">
        <f t="shared" si="19"/>
        <v>#DIV/0!</v>
      </c>
      <c r="N152" s="41"/>
    </row>
    <row r="153" spans="1:14" ht="16.5" customHeight="1" x14ac:dyDescent="0.25">
      <c r="A153" s="889" t="s">
        <v>141</v>
      </c>
      <c r="B153" s="841" t="s">
        <v>338</v>
      </c>
      <c r="C153" s="841" t="s">
        <v>339</v>
      </c>
      <c r="D153" s="40" t="s">
        <v>340</v>
      </c>
      <c r="E153" s="40" t="s">
        <v>209</v>
      </c>
      <c r="F153" s="40">
        <v>100</v>
      </c>
      <c r="G153" s="40">
        <v>1</v>
      </c>
      <c r="H153" s="40">
        <v>1</v>
      </c>
      <c r="I153" s="40">
        <v>1</v>
      </c>
      <c r="J153" s="125">
        <f t="shared" ref="J153:J155" si="20">I153/H153</f>
        <v>1</v>
      </c>
      <c r="K153" s="40"/>
      <c r="L153" s="40"/>
      <c r="M153" s="40" t="e">
        <f t="shared" ref="M153:M155" si="21">L153/K153</f>
        <v>#DIV/0!</v>
      </c>
      <c r="N153" s="41"/>
    </row>
    <row r="154" spans="1:14" ht="16.5" customHeight="1" x14ac:dyDescent="0.25">
      <c r="A154" s="890"/>
      <c r="B154" s="842"/>
      <c r="C154" s="842"/>
      <c r="D154" s="40" t="s">
        <v>341</v>
      </c>
      <c r="E154" s="40" t="s">
        <v>342</v>
      </c>
      <c r="F154" s="40">
        <v>100</v>
      </c>
      <c r="G154" s="40">
        <v>94.6</v>
      </c>
      <c r="H154" s="40">
        <v>94.2</v>
      </c>
      <c r="I154" s="40">
        <v>95.9</v>
      </c>
      <c r="J154" s="125">
        <f t="shared" si="20"/>
        <v>1.0180467091295118</v>
      </c>
      <c r="K154" s="40"/>
      <c r="L154" s="40"/>
      <c r="M154" s="40" t="e">
        <f t="shared" si="21"/>
        <v>#DIV/0!</v>
      </c>
      <c r="N154" s="41"/>
    </row>
    <row r="155" spans="1:14" ht="16.5" customHeight="1" x14ac:dyDescent="0.25">
      <c r="A155" s="891"/>
      <c r="B155" s="40" t="s">
        <v>343</v>
      </c>
      <c r="C155" s="40" t="s">
        <v>344</v>
      </c>
      <c r="D155" s="40" t="s">
        <v>345</v>
      </c>
      <c r="E155" s="40" t="s">
        <v>209</v>
      </c>
      <c r="F155" s="40">
        <v>100</v>
      </c>
      <c r="G155" s="40">
        <v>1</v>
      </c>
      <c r="H155" s="40">
        <v>1</v>
      </c>
      <c r="I155" s="40">
        <v>1</v>
      </c>
      <c r="J155" s="125">
        <f t="shared" si="20"/>
        <v>1</v>
      </c>
      <c r="K155" s="40"/>
      <c r="L155" s="40"/>
      <c r="M155" s="40" t="e">
        <f t="shared" si="21"/>
        <v>#DIV/0!</v>
      </c>
      <c r="N155" s="41"/>
    </row>
    <row r="156" spans="1:14" x14ac:dyDescent="0.25">
      <c r="A156" s="889" t="s">
        <v>129</v>
      </c>
      <c r="B156" s="841" t="s">
        <v>338</v>
      </c>
      <c r="C156" s="841" t="s">
        <v>339</v>
      </c>
      <c r="D156" s="40" t="s">
        <v>340</v>
      </c>
      <c r="E156" s="40" t="s">
        <v>209</v>
      </c>
      <c r="F156" s="40">
        <v>100</v>
      </c>
      <c r="G156" s="40">
        <v>1</v>
      </c>
      <c r="H156" s="40">
        <v>1</v>
      </c>
      <c r="I156" s="40">
        <v>1</v>
      </c>
      <c r="J156" s="125">
        <f t="shared" ref="J156:J158" si="22">I156/H156</f>
        <v>1</v>
      </c>
      <c r="K156" s="40"/>
      <c r="L156" s="40"/>
      <c r="M156" s="40" t="e">
        <f t="shared" si="13"/>
        <v>#DIV/0!</v>
      </c>
      <c r="N156" s="41"/>
    </row>
    <row r="157" spans="1:14" x14ac:dyDescent="0.25">
      <c r="A157" s="890"/>
      <c r="B157" s="842"/>
      <c r="C157" s="842"/>
      <c r="D157" s="40" t="s">
        <v>341</v>
      </c>
      <c r="E157" s="40" t="s">
        <v>342</v>
      </c>
      <c r="F157" s="40">
        <v>100</v>
      </c>
      <c r="G157" s="40">
        <v>94.6</v>
      </c>
      <c r="H157" s="40">
        <v>94.2</v>
      </c>
      <c r="I157" s="40">
        <v>95.9</v>
      </c>
      <c r="J157" s="125">
        <f t="shared" si="22"/>
        <v>1.0180467091295118</v>
      </c>
      <c r="K157" s="40"/>
      <c r="L157" s="40"/>
      <c r="M157" s="40" t="e">
        <f t="shared" si="13"/>
        <v>#DIV/0!</v>
      </c>
      <c r="N157" s="41"/>
    </row>
    <row r="158" spans="1:14" x14ac:dyDescent="0.25">
      <c r="A158" s="891"/>
      <c r="B158" s="40" t="s">
        <v>343</v>
      </c>
      <c r="C158" s="40" t="s">
        <v>344</v>
      </c>
      <c r="D158" s="40" t="s">
        <v>345</v>
      </c>
      <c r="E158" s="40" t="s">
        <v>209</v>
      </c>
      <c r="F158" s="40">
        <v>100</v>
      </c>
      <c r="G158" s="40">
        <v>1</v>
      </c>
      <c r="H158" s="40">
        <v>1</v>
      </c>
      <c r="I158" s="40">
        <v>1</v>
      </c>
      <c r="J158" s="125">
        <f t="shared" si="22"/>
        <v>1</v>
      </c>
      <c r="K158" s="40"/>
      <c r="L158" s="40"/>
      <c r="M158" s="40" t="e">
        <f t="shared" si="13"/>
        <v>#DIV/0!</v>
      </c>
      <c r="N158" s="41"/>
    </row>
    <row r="159" spans="1:14" x14ac:dyDescent="0.25">
      <c r="A159" s="889" t="s">
        <v>130</v>
      </c>
      <c r="B159" s="841" t="s">
        <v>338</v>
      </c>
      <c r="C159" s="841" t="s">
        <v>339</v>
      </c>
      <c r="D159" s="40" t="s">
        <v>340</v>
      </c>
      <c r="E159" s="40" t="s">
        <v>209</v>
      </c>
      <c r="F159" s="40">
        <v>100</v>
      </c>
      <c r="G159" s="40">
        <v>1</v>
      </c>
      <c r="H159" s="40">
        <v>1</v>
      </c>
      <c r="I159" s="40">
        <v>1</v>
      </c>
      <c r="J159" s="125">
        <f t="shared" ref="J159:J161" si="23">I159/H159</f>
        <v>1</v>
      </c>
      <c r="K159" s="40"/>
      <c r="L159" s="40"/>
      <c r="M159" s="40" t="e">
        <f t="shared" ref="M159:M161" si="24">L159/K159</f>
        <v>#DIV/0!</v>
      </c>
      <c r="N159" s="41"/>
    </row>
    <row r="160" spans="1:14" x14ac:dyDescent="0.25">
      <c r="A160" s="890"/>
      <c r="B160" s="842"/>
      <c r="C160" s="842"/>
      <c r="D160" s="40" t="s">
        <v>341</v>
      </c>
      <c r="E160" s="40" t="s">
        <v>342</v>
      </c>
      <c r="F160" s="40">
        <v>100</v>
      </c>
      <c r="G160" s="40">
        <v>94.6</v>
      </c>
      <c r="H160" s="40">
        <v>94.2</v>
      </c>
      <c r="I160" s="40">
        <v>95.9</v>
      </c>
      <c r="J160" s="125">
        <f t="shared" si="23"/>
        <v>1.0180467091295118</v>
      </c>
      <c r="K160" s="40"/>
      <c r="L160" s="40"/>
      <c r="M160" s="40" t="e">
        <f t="shared" si="24"/>
        <v>#DIV/0!</v>
      </c>
      <c r="N160" s="41"/>
    </row>
    <row r="161" spans="1:14" x14ac:dyDescent="0.25">
      <c r="A161" s="891"/>
      <c r="B161" s="40" t="s">
        <v>343</v>
      </c>
      <c r="C161" s="40" t="s">
        <v>344</v>
      </c>
      <c r="D161" s="40" t="s">
        <v>345</v>
      </c>
      <c r="E161" s="40" t="s">
        <v>209</v>
      </c>
      <c r="F161" s="40">
        <v>100</v>
      </c>
      <c r="G161" s="40">
        <v>1</v>
      </c>
      <c r="H161" s="40">
        <v>1</v>
      </c>
      <c r="I161" s="40">
        <v>1</v>
      </c>
      <c r="J161" s="125">
        <f t="shared" si="23"/>
        <v>1</v>
      </c>
      <c r="K161" s="40"/>
      <c r="L161" s="40"/>
      <c r="M161" s="40" t="e">
        <f t="shared" si="24"/>
        <v>#DIV/0!</v>
      </c>
      <c r="N161" s="41"/>
    </row>
    <row r="162" spans="1:14" x14ac:dyDescent="0.25">
      <c r="A162" s="889" t="s">
        <v>131</v>
      </c>
      <c r="B162" s="841" t="s">
        <v>338</v>
      </c>
      <c r="C162" s="841" t="s">
        <v>339</v>
      </c>
      <c r="D162" s="40" t="s">
        <v>340</v>
      </c>
      <c r="E162" s="40" t="s">
        <v>209</v>
      </c>
      <c r="F162" s="40">
        <v>100</v>
      </c>
      <c r="G162" s="40">
        <v>1</v>
      </c>
      <c r="H162" s="40">
        <v>1</v>
      </c>
      <c r="I162" s="40">
        <v>1</v>
      </c>
      <c r="J162" s="125">
        <f t="shared" ref="J162:J164" si="25">I162/H162</f>
        <v>1</v>
      </c>
      <c r="K162" s="40"/>
      <c r="L162" s="40"/>
      <c r="M162" s="40" t="e">
        <f t="shared" si="13"/>
        <v>#DIV/0!</v>
      </c>
      <c r="N162" s="41"/>
    </row>
    <row r="163" spans="1:14" x14ac:dyDescent="0.25">
      <c r="A163" s="890"/>
      <c r="B163" s="842"/>
      <c r="C163" s="842"/>
      <c r="D163" s="40" t="s">
        <v>341</v>
      </c>
      <c r="E163" s="40" t="s">
        <v>342</v>
      </c>
      <c r="F163" s="40">
        <v>100</v>
      </c>
      <c r="G163" s="40">
        <v>94.6</v>
      </c>
      <c r="H163" s="40">
        <v>94.2</v>
      </c>
      <c r="I163" s="40">
        <v>95.9</v>
      </c>
      <c r="J163" s="125">
        <f t="shared" si="25"/>
        <v>1.0180467091295118</v>
      </c>
      <c r="K163" s="40"/>
      <c r="L163" s="40"/>
      <c r="M163" s="40"/>
      <c r="N163" s="41"/>
    </row>
    <row r="164" spans="1:14" x14ac:dyDescent="0.25">
      <c r="A164" s="891"/>
      <c r="B164" s="40" t="s">
        <v>343</v>
      </c>
      <c r="C164" s="40" t="s">
        <v>344</v>
      </c>
      <c r="D164" s="40" t="s">
        <v>345</v>
      </c>
      <c r="E164" s="40" t="s">
        <v>209</v>
      </c>
      <c r="F164" s="40">
        <v>100</v>
      </c>
      <c r="G164" s="40">
        <v>1</v>
      </c>
      <c r="H164" s="40">
        <v>1</v>
      </c>
      <c r="I164" s="40">
        <v>1</v>
      </c>
      <c r="J164" s="125">
        <f t="shared" si="25"/>
        <v>1</v>
      </c>
      <c r="K164" s="40"/>
      <c r="L164" s="40"/>
      <c r="M164" s="40" t="e">
        <f t="shared" si="13"/>
        <v>#DIV/0!</v>
      </c>
      <c r="N164" s="41"/>
    </row>
    <row r="165" spans="1:14" x14ac:dyDescent="0.25">
      <c r="A165" s="889" t="s">
        <v>132</v>
      </c>
      <c r="B165" s="841" t="s">
        <v>338</v>
      </c>
      <c r="C165" s="841" t="s">
        <v>339</v>
      </c>
      <c r="D165" s="40" t="s">
        <v>340</v>
      </c>
      <c r="E165" s="40" t="s">
        <v>209</v>
      </c>
      <c r="F165" s="40">
        <v>100</v>
      </c>
      <c r="G165" s="40">
        <v>1</v>
      </c>
      <c r="H165" s="40">
        <v>1</v>
      </c>
      <c r="I165" s="40">
        <v>1</v>
      </c>
      <c r="J165" s="125">
        <f t="shared" ref="J165:J167" si="26">I165/H165</f>
        <v>1</v>
      </c>
      <c r="K165" s="40"/>
      <c r="L165" s="40"/>
      <c r="M165" s="40" t="e">
        <f t="shared" ref="M165" si="27">L165/K165</f>
        <v>#DIV/0!</v>
      </c>
      <c r="N165" s="41"/>
    </row>
    <row r="166" spans="1:14" x14ac:dyDescent="0.25">
      <c r="A166" s="890"/>
      <c r="B166" s="842"/>
      <c r="C166" s="842"/>
      <c r="D166" s="40" t="s">
        <v>341</v>
      </c>
      <c r="E166" s="40" t="s">
        <v>342</v>
      </c>
      <c r="F166" s="40">
        <v>100</v>
      </c>
      <c r="G166" s="40">
        <v>94.6</v>
      </c>
      <c r="H166" s="40">
        <v>94.2</v>
      </c>
      <c r="I166" s="40">
        <v>95.9</v>
      </c>
      <c r="J166" s="125">
        <f t="shared" si="26"/>
        <v>1.0180467091295118</v>
      </c>
      <c r="K166" s="40"/>
      <c r="L166" s="40"/>
      <c r="M166" s="40"/>
      <c r="N166" s="41"/>
    </row>
    <row r="167" spans="1:14" x14ac:dyDescent="0.25">
      <c r="A167" s="891"/>
      <c r="B167" s="40" t="s">
        <v>343</v>
      </c>
      <c r="C167" s="40" t="s">
        <v>344</v>
      </c>
      <c r="D167" s="40" t="s">
        <v>345</v>
      </c>
      <c r="E167" s="40" t="s">
        <v>209</v>
      </c>
      <c r="F167" s="40">
        <v>100</v>
      </c>
      <c r="G167" s="40">
        <v>1</v>
      </c>
      <c r="H167" s="40">
        <v>1</v>
      </c>
      <c r="I167" s="40">
        <v>1</v>
      </c>
      <c r="J167" s="125">
        <f t="shared" si="26"/>
        <v>1</v>
      </c>
      <c r="K167" s="40"/>
      <c r="L167" s="40"/>
      <c r="M167" s="40" t="e">
        <f t="shared" ref="M167:M168" si="28">L167/K167</f>
        <v>#DIV/0!</v>
      </c>
      <c r="N167" s="41"/>
    </row>
    <row r="168" spans="1:14" x14ac:dyDescent="0.25">
      <c r="A168" s="889" t="s">
        <v>133</v>
      </c>
      <c r="B168" s="841" t="s">
        <v>338</v>
      </c>
      <c r="C168" s="841" t="s">
        <v>339</v>
      </c>
      <c r="D168" s="40" t="s">
        <v>340</v>
      </c>
      <c r="E168" s="40" t="s">
        <v>209</v>
      </c>
      <c r="F168" s="40">
        <v>100</v>
      </c>
      <c r="G168" s="40">
        <v>1</v>
      </c>
      <c r="H168" s="40">
        <v>1</v>
      </c>
      <c r="I168" s="40">
        <v>1</v>
      </c>
      <c r="J168" s="125">
        <f t="shared" ref="J168:J170" si="29">I168/H168</f>
        <v>1</v>
      </c>
      <c r="K168" s="40"/>
      <c r="L168" s="40"/>
      <c r="M168" s="40" t="e">
        <f t="shared" si="28"/>
        <v>#DIV/0!</v>
      </c>
      <c r="N168" s="41"/>
    </row>
    <row r="169" spans="1:14" x14ac:dyDescent="0.25">
      <c r="A169" s="890"/>
      <c r="B169" s="842"/>
      <c r="C169" s="842"/>
      <c r="D169" s="40" t="s">
        <v>341</v>
      </c>
      <c r="E169" s="40" t="s">
        <v>342</v>
      </c>
      <c r="F169" s="40">
        <v>100</v>
      </c>
      <c r="G169" s="40">
        <v>94.6</v>
      </c>
      <c r="H169" s="40">
        <v>94.2</v>
      </c>
      <c r="I169" s="40">
        <v>95.9</v>
      </c>
      <c r="J169" s="125">
        <f t="shared" si="29"/>
        <v>1.0180467091295118</v>
      </c>
      <c r="K169" s="40"/>
      <c r="L169" s="40"/>
      <c r="M169" s="40"/>
      <c r="N169" s="41"/>
    </row>
    <row r="170" spans="1:14" x14ac:dyDescent="0.25">
      <c r="A170" s="891"/>
      <c r="B170" s="40" t="s">
        <v>343</v>
      </c>
      <c r="C170" s="40" t="s">
        <v>344</v>
      </c>
      <c r="D170" s="40" t="s">
        <v>345</v>
      </c>
      <c r="E170" s="40" t="s">
        <v>209</v>
      </c>
      <c r="F170" s="40">
        <v>100</v>
      </c>
      <c r="G170" s="40">
        <v>1</v>
      </c>
      <c r="H170" s="40">
        <v>1</v>
      </c>
      <c r="I170" s="40">
        <v>1</v>
      </c>
      <c r="J170" s="125">
        <f t="shared" si="29"/>
        <v>1</v>
      </c>
      <c r="K170" s="40"/>
      <c r="L170" s="40"/>
      <c r="M170" s="40" t="e">
        <f t="shared" ref="M170:M171" si="30">L170/K170</f>
        <v>#DIV/0!</v>
      </c>
      <c r="N170" s="41"/>
    </row>
    <row r="171" spans="1:14" x14ac:dyDescent="0.25">
      <c r="A171" s="889" t="s">
        <v>134</v>
      </c>
      <c r="B171" s="841" t="s">
        <v>338</v>
      </c>
      <c r="C171" s="841" t="s">
        <v>339</v>
      </c>
      <c r="D171" s="40" t="s">
        <v>340</v>
      </c>
      <c r="E171" s="40" t="s">
        <v>209</v>
      </c>
      <c r="F171" s="40">
        <v>100</v>
      </c>
      <c r="G171" s="40">
        <v>1</v>
      </c>
      <c r="H171" s="40">
        <v>1</v>
      </c>
      <c r="I171" s="40">
        <v>1</v>
      </c>
      <c r="J171" s="125">
        <f t="shared" ref="J171:J173" si="31">I171/H171</f>
        <v>1</v>
      </c>
      <c r="K171" s="40"/>
      <c r="L171" s="40"/>
      <c r="M171" s="40" t="e">
        <f t="shared" si="30"/>
        <v>#DIV/0!</v>
      </c>
      <c r="N171" s="41"/>
    </row>
    <row r="172" spans="1:14" x14ac:dyDescent="0.25">
      <c r="A172" s="890"/>
      <c r="B172" s="842"/>
      <c r="C172" s="842"/>
      <c r="D172" s="40" t="s">
        <v>341</v>
      </c>
      <c r="E172" s="40" t="s">
        <v>342</v>
      </c>
      <c r="F172" s="40">
        <v>100</v>
      </c>
      <c r="G172" s="40">
        <v>98.1</v>
      </c>
      <c r="H172" s="40">
        <v>95.9</v>
      </c>
      <c r="I172" s="40">
        <v>95.9</v>
      </c>
      <c r="J172" s="125">
        <f t="shared" si="31"/>
        <v>1</v>
      </c>
      <c r="K172" s="40"/>
      <c r="L172" s="40"/>
      <c r="M172" s="40"/>
      <c r="N172" s="41"/>
    </row>
    <row r="173" spans="1:14" ht="15.75" thickBot="1" x14ac:dyDescent="0.3">
      <c r="A173" s="892"/>
      <c r="B173" s="40" t="s">
        <v>343</v>
      </c>
      <c r="C173" s="40" t="s">
        <v>344</v>
      </c>
      <c r="D173" s="40" t="s">
        <v>345</v>
      </c>
      <c r="E173" s="40" t="s">
        <v>209</v>
      </c>
      <c r="F173" s="40">
        <v>100</v>
      </c>
      <c r="G173" s="40">
        <v>1</v>
      </c>
      <c r="H173" s="40">
        <v>1</v>
      </c>
      <c r="I173" s="40">
        <v>1</v>
      </c>
      <c r="J173" s="125">
        <f t="shared" si="31"/>
        <v>1</v>
      </c>
      <c r="K173" s="40"/>
      <c r="L173" s="40"/>
      <c r="M173" s="40" t="e">
        <f t="shared" ref="M173" si="32">L173/K173</f>
        <v>#DIV/0!</v>
      </c>
      <c r="N173" s="41"/>
    </row>
    <row r="174" spans="1:14" ht="15.75" thickBot="1" x14ac:dyDescent="0.3"/>
    <row r="175" spans="1:14" ht="20.25" x14ac:dyDescent="0.25">
      <c r="A175" s="875" t="s">
        <v>168</v>
      </c>
      <c r="B175" s="876"/>
      <c r="C175" s="876"/>
      <c r="D175" s="876"/>
      <c r="E175" s="876"/>
      <c r="F175" s="876"/>
      <c r="G175" s="876"/>
      <c r="H175" s="876"/>
      <c r="I175" s="876"/>
      <c r="J175" s="876"/>
      <c r="K175" s="876"/>
      <c r="L175" s="876"/>
      <c r="M175" s="876"/>
      <c r="N175" s="877"/>
    </row>
    <row r="176" spans="1:14" ht="44.25" customHeight="1" x14ac:dyDescent="0.25">
      <c r="A176" s="36" t="s">
        <v>63</v>
      </c>
      <c r="B176" s="37" t="s">
        <v>146</v>
      </c>
      <c r="C176" s="37" t="s">
        <v>147</v>
      </c>
      <c r="D176" s="37" t="s">
        <v>148</v>
      </c>
      <c r="E176" s="37" t="s">
        <v>149</v>
      </c>
      <c r="F176" s="37" t="s">
        <v>169</v>
      </c>
      <c r="G176" s="37" t="s">
        <v>151</v>
      </c>
      <c r="H176" s="37" t="s">
        <v>170</v>
      </c>
      <c r="I176" s="37" t="s">
        <v>171</v>
      </c>
      <c r="J176" s="45" t="s">
        <v>172</v>
      </c>
      <c r="K176" s="37" t="s">
        <v>155</v>
      </c>
      <c r="L176" s="37" t="s">
        <v>156</v>
      </c>
      <c r="M176" s="37" t="s">
        <v>157</v>
      </c>
      <c r="N176" s="38" t="s">
        <v>158</v>
      </c>
    </row>
    <row r="177" spans="1:14" ht="16.5" customHeight="1" x14ac:dyDescent="0.25">
      <c r="A177" s="826" t="s">
        <v>136</v>
      </c>
      <c r="B177" s="841" t="s">
        <v>338</v>
      </c>
      <c r="C177" s="841" t="s">
        <v>339</v>
      </c>
      <c r="D177" s="40" t="s">
        <v>340</v>
      </c>
      <c r="E177" s="40" t="s">
        <v>209</v>
      </c>
      <c r="F177" s="40">
        <v>100</v>
      </c>
      <c r="G177" s="40">
        <v>1</v>
      </c>
      <c r="H177" s="40">
        <v>1</v>
      </c>
      <c r="I177" s="40">
        <v>1</v>
      </c>
      <c r="J177" s="206">
        <f t="shared" ref="J177:J200" si="33">I177/H177</f>
        <v>1</v>
      </c>
      <c r="K177" s="40"/>
      <c r="L177" s="40"/>
      <c r="M177" s="40" t="e">
        <f t="shared" ref="M177:M200" si="34">L177/K177</f>
        <v>#DIV/0!</v>
      </c>
      <c r="N177" s="41"/>
    </row>
    <row r="178" spans="1:14" ht="16.5" customHeight="1" x14ac:dyDescent="0.25">
      <c r="A178" s="827"/>
      <c r="B178" s="842"/>
      <c r="C178" s="842"/>
      <c r="D178" s="40" t="s">
        <v>341</v>
      </c>
      <c r="E178" s="40" t="s">
        <v>342</v>
      </c>
      <c r="F178" s="40">
        <v>100</v>
      </c>
      <c r="G178" s="40">
        <v>98.1</v>
      </c>
      <c r="H178" s="40">
        <v>97.1</v>
      </c>
      <c r="I178" s="40">
        <v>95.9</v>
      </c>
      <c r="J178" s="206">
        <f t="shared" ref="J178:J180" si="35">I178/H178</f>
        <v>0.98764160659114331</v>
      </c>
      <c r="K178" s="40"/>
      <c r="L178" s="40"/>
      <c r="M178" s="40" t="e">
        <f t="shared" ref="M178:M180" si="36">L178/K178</f>
        <v>#DIV/0!</v>
      </c>
      <c r="N178" s="41"/>
    </row>
    <row r="179" spans="1:14" ht="16.5" customHeight="1" x14ac:dyDescent="0.25">
      <c r="A179" s="828"/>
      <c r="B179" s="40" t="s">
        <v>343</v>
      </c>
      <c r="C179" s="40" t="s">
        <v>344</v>
      </c>
      <c r="D179" s="40" t="s">
        <v>345</v>
      </c>
      <c r="E179" s="40" t="s">
        <v>209</v>
      </c>
      <c r="F179" s="40">
        <v>100</v>
      </c>
      <c r="G179" s="40">
        <v>1</v>
      </c>
      <c r="H179" s="40">
        <v>1</v>
      </c>
      <c r="I179" s="40">
        <v>1</v>
      </c>
      <c r="J179" s="206">
        <f t="shared" si="35"/>
        <v>1</v>
      </c>
      <c r="K179" s="40"/>
      <c r="L179" s="40"/>
      <c r="M179" s="40" t="e">
        <f t="shared" si="36"/>
        <v>#DIV/0!</v>
      </c>
      <c r="N179" s="41"/>
    </row>
    <row r="180" spans="1:14" ht="16.5" customHeight="1" x14ac:dyDescent="0.25">
      <c r="A180" s="826" t="s">
        <v>137</v>
      </c>
      <c r="B180" s="841" t="s">
        <v>338</v>
      </c>
      <c r="C180" s="841" t="s">
        <v>339</v>
      </c>
      <c r="D180" s="40" t="s">
        <v>340</v>
      </c>
      <c r="E180" s="40" t="s">
        <v>209</v>
      </c>
      <c r="F180" s="40">
        <v>100</v>
      </c>
      <c r="G180" s="40">
        <v>1</v>
      </c>
      <c r="H180" s="40">
        <v>1</v>
      </c>
      <c r="I180" s="40">
        <v>1</v>
      </c>
      <c r="J180" s="206">
        <f t="shared" si="35"/>
        <v>1</v>
      </c>
      <c r="K180" s="40"/>
      <c r="L180" s="40"/>
      <c r="M180" s="40" t="e">
        <f t="shared" si="36"/>
        <v>#DIV/0!</v>
      </c>
      <c r="N180" s="41"/>
    </row>
    <row r="181" spans="1:14" ht="16.5" customHeight="1" x14ac:dyDescent="0.25">
      <c r="A181" s="827"/>
      <c r="B181" s="842"/>
      <c r="C181" s="842"/>
      <c r="D181" s="40" t="s">
        <v>341</v>
      </c>
      <c r="E181" s="40" t="s">
        <v>342</v>
      </c>
      <c r="F181" s="40">
        <v>100</v>
      </c>
      <c r="G181" s="40">
        <v>98.1</v>
      </c>
      <c r="H181" s="40">
        <v>97.1</v>
      </c>
      <c r="I181" s="40">
        <v>95.9</v>
      </c>
      <c r="J181" s="206">
        <f t="shared" ref="J181:J188" si="37">I181/H181</f>
        <v>0.98764160659114331</v>
      </c>
      <c r="K181" s="40"/>
      <c r="L181" s="40"/>
      <c r="M181" s="40" t="e">
        <f t="shared" ref="M181:M188" si="38">L181/K181</f>
        <v>#DIV/0!</v>
      </c>
      <c r="N181" s="41"/>
    </row>
    <row r="182" spans="1:14" ht="16.5" customHeight="1" x14ac:dyDescent="0.25">
      <c r="A182" s="828"/>
      <c r="B182" s="40" t="s">
        <v>343</v>
      </c>
      <c r="C182" s="40" t="s">
        <v>344</v>
      </c>
      <c r="D182" s="40" t="s">
        <v>345</v>
      </c>
      <c r="E182" s="40" t="s">
        <v>209</v>
      </c>
      <c r="F182" s="40">
        <v>100</v>
      </c>
      <c r="G182" s="40">
        <v>1</v>
      </c>
      <c r="H182" s="40">
        <v>1</v>
      </c>
      <c r="I182" s="40">
        <v>1</v>
      </c>
      <c r="J182" s="206">
        <f t="shared" si="37"/>
        <v>1</v>
      </c>
      <c r="K182" s="40"/>
      <c r="L182" s="40"/>
      <c r="M182" s="40" t="e">
        <f t="shared" si="38"/>
        <v>#DIV/0!</v>
      </c>
      <c r="N182" s="41"/>
    </row>
    <row r="183" spans="1:14" ht="16.5" customHeight="1" x14ac:dyDescent="0.25">
      <c r="A183" s="826" t="s">
        <v>138</v>
      </c>
      <c r="B183" s="841" t="s">
        <v>338</v>
      </c>
      <c r="C183" s="841" t="s">
        <v>339</v>
      </c>
      <c r="D183" s="40" t="s">
        <v>340</v>
      </c>
      <c r="E183" s="40" t="s">
        <v>209</v>
      </c>
      <c r="F183" s="40">
        <v>100</v>
      </c>
      <c r="G183" s="40">
        <v>1</v>
      </c>
      <c r="H183" s="40">
        <v>1</v>
      </c>
      <c r="I183" s="40">
        <v>1</v>
      </c>
      <c r="J183" s="206">
        <f t="shared" si="37"/>
        <v>1</v>
      </c>
      <c r="K183" s="40"/>
      <c r="L183" s="40"/>
      <c r="M183" s="40" t="e">
        <f t="shared" si="38"/>
        <v>#DIV/0!</v>
      </c>
      <c r="N183" s="41"/>
    </row>
    <row r="184" spans="1:14" ht="16.5" customHeight="1" x14ac:dyDescent="0.25">
      <c r="A184" s="827"/>
      <c r="B184" s="842"/>
      <c r="C184" s="842"/>
      <c r="D184" s="40" t="s">
        <v>341</v>
      </c>
      <c r="E184" s="40" t="s">
        <v>342</v>
      </c>
      <c r="F184" s="40">
        <v>100</v>
      </c>
      <c r="G184" s="40">
        <v>98.1</v>
      </c>
      <c r="H184" s="40">
        <v>97.1</v>
      </c>
      <c r="I184" s="40">
        <v>95.9</v>
      </c>
      <c r="J184" s="206">
        <f t="shared" si="37"/>
        <v>0.98764160659114331</v>
      </c>
      <c r="K184" s="40"/>
      <c r="L184" s="40"/>
      <c r="M184" s="40" t="e">
        <f t="shared" si="38"/>
        <v>#DIV/0!</v>
      </c>
      <c r="N184" s="41"/>
    </row>
    <row r="185" spans="1:14" ht="16.5" customHeight="1" x14ac:dyDescent="0.25">
      <c r="A185" s="828"/>
      <c r="B185" s="40" t="s">
        <v>343</v>
      </c>
      <c r="C185" s="40" t="s">
        <v>344</v>
      </c>
      <c r="D185" s="40" t="s">
        <v>345</v>
      </c>
      <c r="E185" s="40" t="s">
        <v>209</v>
      </c>
      <c r="F185" s="40">
        <v>100</v>
      </c>
      <c r="G185" s="40">
        <v>1</v>
      </c>
      <c r="H185" s="40">
        <v>1</v>
      </c>
      <c r="I185" s="40">
        <v>1</v>
      </c>
      <c r="J185" s="206">
        <f t="shared" si="37"/>
        <v>1</v>
      </c>
      <c r="K185" s="40"/>
      <c r="L185" s="40"/>
      <c r="M185" s="40" t="e">
        <f t="shared" si="38"/>
        <v>#DIV/0!</v>
      </c>
      <c r="N185" s="41"/>
    </row>
    <row r="186" spans="1:14" ht="16.5" customHeight="1" x14ac:dyDescent="0.25">
      <c r="A186" s="826" t="s">
        <v>139</v>
      </c>
      <c r="B186" s="841" t="s">
        <v>338</v>
      </c>
      <c r="C186" s="841" t="s">
        <v>339</v>
      </c>
      <c r="D186" s="40" t="s">
        <v>340</v>
      </c>
      <c r="E186" s="40" t="s">
        <v>209</v>
      </c>
      <c r="F186" s="40">
        <v>100</v>
      </c>
      <c r="G186" s="40">
        <v>1</v>
      </c>
      <c r="H186" s="40">
        <v>1</v>
      </c>
      <c r="I186" s="40">
        <v>1</v>
      </c>
      <c r="J186" s="206">
        <f t="shared" si="37"/>
        <v>1</v>
      </c>
      <c r="K186" s="40"/>
      <c r="L186" s="40"/>
      <c r="M186" s="40" t="e">
        <f t="shared" si="38"/>
        <v>#DIV/0!</v>
      </c>
      <c r="N186" s="41"/>
    </row>
    <row r="187" spans="1:14" ht="16.5" customHeight="1" x14ac:dyDescent="0.25">
      <c r="A187" s="827"/>
      <c r="B187" s="842"/>
      <c r="C187" s="842"/>
      <c r="D187" s="40" t="s">
        <v>341</v>
      </c>
      <c r="E187" s="40" t="s">
        <v>342</v>
      </c>
      <c r="F187" s="40">
        <v>100</v>
      </c>
      <c r="G187" s="40">
        <v>98.1</v>
      </c>
      <c r="H187" s="40">
        <v>97.1</v>
      </c>
      <c r="I187" s="40">
        <v>95.9</v>
      </c>
      <c r="J187" s="206">
        <f t="shared" si="37"/>
        <v>0.98764160659114331</v>
      </c>
      <c r="K187" s="40"/>
      <c r="L187" s="40"/>
      <c r="M187" s="40" t="e">
        <f t="shared" si="38"/>
        <v>#DIV/0!</v>
      </c>
      <c r="N187" s="41"/>
    </row>
    <row r="188" spans="1:14" ht="16.5" customHeight="1" x14ac:dyDescent="0.25">
      <c r="A188" s="828"/>
      <c r="B188" s="40" t="s">
        <v>343</v>
      </c>
      <c r="C188" s="40" t="s">
        <v>344</v>
      </c>
      <c r="D188" s="40" t="s">
        <v>345</v>
      </c>
      <c r="E188" s="40" t="s">
        <v>209</v>
      </c>
      <c r="F188" s="40">
        <v>100</v>
      </c>
      <c r="G188" s="40">
        <v>1</v>
      </c>
      <c r="H188" s="40">
        <v>1</v>
      </c>
      <c r="I188" s="40">
        <v>1</v>
      </c>
      <c r="J188" s="206">
        <f t="shared" si="37"/>
        <v>1</v>
      </c>
      <c r="K188" s="40"/>
      <c r="L188" s="40"/>
      <c r="M188" s="40" t="e">
        <f t="shared" si="38"/>
        <v>#DIV/0!</v>
      </c>
      <c r="N188" s="41"/>
    </row>
    <row r="189" spans="1:14" ht="16.5" customHeight="1" x14ac:dyDescent="0.25">
      <c r="A189" s="818" t="s">
        <v>140</v>
      </c>
      <c r="B189" s="824" t="s">
        <v>338</v>
      </c>
      <c r="C189" s="824" t="s">
        <v>339</v>
      </c>
      <c r="D189" s="371" t="s">
        <v>340</v>
      </c>
      <c r="E189" s="371" t="s">
        <v>209</v>
      </c>
      <c r="F189" s="371">
        <v>100</v>
      </c>
      <c r="G189" s="371">
        <v>1</v>
      </c>
      <c r="H189" s="371">
        <v>1</v>
      </c>
      <c r="I189" s="371">
        <v>1</v>
      </c>
      <c r="J189" s="372">
        <f t="shared" si="33"/>
        <v>1</v>
      </c>
      <c r="K189" s="371"/>
      <c r="L189" s="371"/>
      <c r="M189" s="40" t="e">
        <f t="shared" si="34"/>
        <v>#DIV/0!</v>
      </c>
      <c r="N189" s="362"/>
    </row>
    <row r="190" spans="1:14" ht="16.5" customHeight="1" x14ac:dyDescent="0.25">
      <c r="A190" s="819"/>
      <c r="B190" s="825"/>
      <c r="C190" s="825"/>
      <c r="D190" s="371" t="s">
        <v>341</v>
      </c>
      <c r="E190" s="371" t="s">
        <v>342</v>
      </c>
      <c r="F190" s="371">
        <v>100</v>
      </c>
      <c r="G190" s="371">
        <v>98.1</v>
      </c>
      <c r="H190" s="371">
        <v>97.1</v>
      </c>
      <c r="I190" s="371">
        <v>95.1</v>
      </c>
      <c r="J190" s="373">
        <f t="shared" si="33"/>
        <v>0.97940267765190525</v>
      </c>
      <c r="K190" s="371"/>
      <c r="L190" s="371"/>
      <c r="M190" s="40" t="e">
        <f t="shared" si="34"/>
        <v>#DIV/0!</v>
      </c>
      <c r="N190" s="362"/>
    </row>
    <row r="191" spans="1:14" ht="16.5" customHeight="1" x14ac:dyDescent="0.25">
      <c r="A191" s="820"/>
      <c r="B191" s="371" t="s">
        <v>343</v>
      </c>
      <c r="C191" s="371" t="s">
        <v>344</v>
      </c>
      <c r="D191" s="371" t="s">
        <v>345</v>
      </c>
      <c r="E191" s="371" t="s">
        <v>209</v>
      </c>
      <c r="F191" s="371">
        <v>100</v>
      </c>
      <c r="G191" s="371">
        <v>1</v>
      </c>
      <c r="H191" s="371">
        <v>1</v>
      </c>
      <c r="I191" s="371">
        <v>1</v>
      </c>
      <c r="J191" s="372">
        <f t="shared" si="33"/>
        <v>1</v>
      </c>
      <c r="K191" s="371"/>
      <c r="L191" s="371"/>
      <c r="M191" s="40" t="e">
        <f t="shared" si="34"/>
        <v>#DIV/0!</v>
      </c>
      <c r="N191" s="362"/>
    </row>
    <row r="192" spans="1:14" ht="16.5" customHeight="1" x14ac:dyDescent="0.25">
      <c r="A192" s="826" t="s">
        <v>141</v>
      </c>
      <c r="B192" s="824" t="s">
        <v>338</v>
      </c>
      <c r="C192" s="824" t="s">
        <v>339</v>
      </c>
      <c r="D192" s="371" t="s">
        <v>340</v>
      </c>
      <c r="E192" s="371" t="s">
        <v>209</v>
      </c>
      <c r="F192" s="371">
        <v>100</v>
      </c>
      <c r="G192" s="371">
        <v>1</v>
      </c>
      <c r="H192" s="371">
        <v>1</v>
      </c>
      <c r="I192" s="371">
        <v>1</v>
      </c>
      <c r="J192" s="372">
        <f t="shared" si="33"/>
        <v>1</v>
      </c>
      <c r="K192" s="371"/>
      <c r="L192" s="371"/>
      <c r="M192" s="40" t="e">
        <f t="shared" si="34"/>
        <v>#DIV/0!</v>
      </c>
      <c r="N192" s="362"/>
    </row>
    <row r="193" spans="1:14" ht="16.5" customHeight="1" x14ac:dyDescent="0.25">
      <c r="A193" s="827"/>
      <c r="B193" s="825"/>
      <c r="C193" s="825"/>
      <c r="D193" s="371" t="s">
        <v>341</v>
      </c>
      <c r="E193" s="371" t="s">
        <v>342</v>
      </c>
      <c r="F193" s="371">
        <v>100</v>
      </c>
      <c r="G193" s="371">
        <v>98.1</v>
      </c>
      <c r="H193" s="371">
        <v>97.1</v>
      </c>
      <c r="I193" s="371">
        <v>95.1</v>
      </c>
      <c r="J193" s="444">
        <f t="shared" si="33"/>
        <v>0.97940267765190525</v>
      </c>
      <c r="K193" s="371"/>
      <c r="L193" s="371"/>
      <c r="M193" s="371" t="e">
        <f t="shared" si="34"/>
        <v>#DIV/0!</v>
      </c>
      <c r="N193" s="362"/>
    </row>
    <row r="194" spans="1:14" ht="16.5" customHeight="1" x14ac:dyDescent="0.25">
      <c r="A194" s="828"/>
      <c r="B194" s="371" t="s">
        <v>343</v>
      </c>
      <c r="C194" s="371" t="s">
        <v>344</v>
      </c>
      <c r="D194" s="371" t="s">
        <v>345</v>
      </c>
      <c r="E194" s="371" t="s">
        <v>209</v>
      </c>
      <c r="F194" s="371">
        <v>100</v>
      </c>
      <c r="G194" s="371">
        <v>1</v>
      </c>
      <c r="H194" s="371">
        <v>1</v>
      </c>
      <c r="I194" s="371">
        <v>1</v>
      </c>
      <c r="J194" s="445">
        <f t="shared" si="33"/>
        <v>1</v>
      </c>
      <c r="K194" s="371"/>
      <c r="L194" s="371"/>
      <c r="M194" s="371" t="e">
        <f t="shared" si="34"/>
        <v>#DIV/0!</v>
      </c>
      <c r="N194" s="362"/>
    </row>
    <row r="195" spans="1:14" x14ac:dyDescent="0.25">
      <c r="A195" s="43" t="s">
        <v>129</v>
      </c>
      <c r="B195" s="40"/>
      <c r="C195" s="40"/>
      <c r="D195" s="40"/>
      <c r="E195" s="40"/>
      <c r="F195" s="40"/>
      <c r="G195" s="40"/>
      <c r="H195" s="40"/>
      <c r="I195" s="40"/>
      <c r="J195" s="443" t="e">
        <f t="shared" si="33"/>
        <v>#DIV/0!</v>
      </c>
      <c r="K195" s="40"/>
      <c r="L195" s="40"/>
      <c r="M195" s="40" t="e">
        <f t="shared" si="34"/>
        <v>#DIV/0!</v>
      </c>
      <c r="N195" s="41"/>
    </row>
    <row r="196" spans="1:14" x14ac:dyDescent="0.25">
      <c r="A196" s="43" t="s">
        <v>130</v>
      </c>
      <c r="B196" s="40"/>
      <c r="C196" s="40"/>
      <c r="D196" s="40"/>
      <c r="E196" s="40"/>
      <c r="F196" s="40"/>
      <c r="G196" s="40"/>
      <c r="H196" s="40"/>
      <c r="I196" s="40"/>
      <c r="J196" s="40" t="e">
        <f t="shared" si="33"/>
        <v>#DIV/0!</v>
      </c>
      <c r="K196" s="40"/>
      <c r="L196" s="40"/>
      <c r="M196" s="40" t="e">
        <f t="shared" si="34"/>
        <v>#DIV/0!</v>
      </c>
      <c r="N196" s="41"/>
    </row>
    <row r="197" spans="1:14" x14ac:dyDescent="0.25">
      <c r="A197" s="43" t="s">
        <v>131</v>
      </c>
      <c r="B197" s="40"/>
      <c r="C197" s="40"/>
      <c r="D197" s="40"/>
      <c r="E197" s="40"/>
      <c r="F197" s="40"/>
      <c r="G197" s="40"/>
      <c r="H197" s="40"/>
      <c r="I197" s="40"/>
      <c r="J197" s="40" t="e">
        <f t="shared" si="33"/>
        <v>#DIV/0!</v>
      </c>
      <c r="K197" s="40"/>
      <c r="L197" s="40"/>
      <c r="M197" s="40" t="e">
        <f t="shared" si="34"/>
        <v>#DIV/0!</v>
      </c>
      <c r="N197" s="41"/>
    </row>
    <row r="198" spans="1:14" x14ac:dyDescent="0.25">
      <c r="A198" s="43" t="s">
        <v>132</v>
      </c>
      <c r="B198" s="40"/>
      <c r="C198" s="40"/>
      <c r="D198" s="40"/>
      <c r="E198" s="40"/>
      <c r="F198" s="40"/>
      <c r="G198" s="40"/>
      <c r="H198" s="40"/>
      <c r="I198" s="40"/>
      <c r="J198" s="40" t="e">
        <f t="shared" si="33"/>
        <v>#DIV/0!</v>
      </c>
      <c r="K198" s="40"/>
      <c r="L198" s="40"/>
      <c r="M198" s="40" t="e">
        <f t="shared" si="34"/>
        <v>#DIV/0!</v>
      </c>
      <c r="N198" s="41"/>
    </row>
    <row r="199" spans="1:14" x14ac:dyDescent="0.25">
      <c r="A199" s="43" t="s">
        <v>133</v>
      </c>
      <c r="B199" s="40"/>
      <c r="C199" s="40"/>
      <c r="D199" s="40"/>
      <c r="E199" s="40"/>
      <c r="F199" s="40"/>
      <c r="G199" s="40"/>
      <c r="H199" s="40"/>
      <c r="I199" s="40"/>
      <c r="J199" s="40" t="e">
        <f t="shared" si="33"/>
        <v>#DIV/0!</v>
      </c>
      <c r="K199" s="40"/>
      <c r="L199" s="40"/>
      <c r="M199" s="40" t="e">
        <f t="shared" si="34"/>
        <v>#DIV/0!</v>
      </c>
      <c r="N199" s="41"/>
    </row>
    <row r="200" spans="1:14" ht="15.75" thickBot="1" x14ac:dyDescent="0.3">
      <c r="A200" s="44" t="s">
        <v>134</v>
      </c>
      <c r="B200" s="42"/>
      <c r="C200" s="42"/>
      <c r="D200" s="42"/>
      <c r="E200" s="42"/>
      <c r="F200" s="42"/>
      <c r="G200" s="42"/>
      <c r="H200" s="42"/>
      <c r="I200" s="42"/>
      <c r="J200" s="42" t="e">
        <f t="shared" si="33"/>
        <v>#DIV/0!</v>
      </c>
      <c r="K200" s="42"/>
      <c r="L200" s="42"/>
      <c r="M200" s="42" t="e">
        <f t="shared" si="34"/>
        <v>#DIV/0!</v>
      </c>
      <c r="N200" s="46"/>
    </row>
    <row r="202" spans="1:14" ht="20.25" hidden="1" x14ac:dyDescent="0.25">
      <c r="A202" s="875" t="s">
        <v>173</v>
      </c>
      <c r="B202" s="876"/>
      <c r="C202" s="876"/>
      <c r="D202" s="876"/>
      <c r="E202" s="876"/>
      <c r="F202" s="876"/>
      <c r="G202" s="876"/>
      <c r="H202" s="876"/>
      <c r="I202" s="876"/>
      <c r="J202" s="876"/>
      <c r="K202" s="876"/>
      <c r="L202" s="876"/>
      <c r="M202" s="876"/>
      <c r="N202" s="877"/>
    </row>
    <row r="203" spans="1:14" ht="44.25" hidden="1" customHeight="1" x14ac:dyDescent="0.25">
      <c r="A203" s="36" t="s">
        <v>64</v>
      </c>
      <c r="B203" s="37" t="s">
        <v>146</v>
      </c>
      <c r="C203" s="37" t="s">
        <v>147</v>
      </c>
      <c r="D203" s="37" t="s">
        <v>148</v>
      </c>
      <c r="E203" s="37" t="s">
        <v>149</v>
      </c>
      <c r="F203" s="37" t="s">
        <v>174</v>
      </c>
      <c r="G203" s="37" t="s">
        <v>151</v>
      </c>
      <c r="H203" s="37" t="s">
        <v>175</v>
      </c>
      <c r="I203" s="37" t="s">
        <v>176</v>
      </c>
      <c r="J203" s="45" t="s">
        <v>177</v>
      </c>
      <c r="K203" s="37" t="s">
        <v>155</v>
      </c>
      <c r="L203" s="37" t="s">
        <v>156</v>
      </c>
      <c r="M203" s="37" t="s">
        <v>157</v>
      </c>
      <c r="N203" s="38" t="s">
        <v>158</v>
      </c>
    </row>
    <row r="204" spans="1:14" ht="16.5" hidden="1" customHeight="1" x14ac:dyDescent="0.25">
      <c r="A204" s="43" t="s">
        <v>136</v>
      </c>
      <c r="B204" s="40"/>
      <c r="C204" s="40"/>
      <c r="D204" s="40"/>
      <c r="E204" s="40"/>
      <c r="F204" s="40"/>
      <c r="G204" s="40"/>
      <c r="H204" s="40"/>
      <c r="I204" s="40"/>
      <c r="J204" s="40" t="e">
        <f t="shared" ref="J204:J215" si="39">I204/H204</f>
        <v>#DIV/0!</v>
      </c>
      <c r="K204" s="40"/>
      <c r="L204" s="40"/>
      <c r="M204" s="40" t="e">
        <f t="shared" ref="M204:M215" si="40">L204/K204</f>
        <v>#DIV/0!</v>
      </c>
      <c r="N204" s="41"/>
    </row>
    <row r="205" spans="1:14" ht="16.5" hidden="1" customHeight="1" x14ac:dyDescent="0.25">
      <c r="A205" s="43" t="s">
        <v>137</v>
      </c>
      <c r="B205" s="40"/>
      <c r="C205" s="40"/>
      <c r="D205" s="40"/>
      <c r="E205" s="40"/>
      <c r="F205" s="40"/>
      <c r="G205" s="40"/>
      <c r="H205" s="40"/>
      <c r="I205" s="40"/>
      <c r="J205" s="40" t="e">
        <f t="shared" si="39"/>
        <v>#DIV/0!</v>
      </c>
      <c r="K205" s="40"/>
      <c r="L205" s="40"/>
      <c r="M205" s="40" t="e">
        <f t="shared" si="40"/>
        <v>#DIV/0!</v>
      </c>
      <c r="N205" s="41"/>
    </row>
    <row r="206" spans="1:14" ht="16.5" hidden="1" customHeight="1" x14ac:dyDescent="0.25">
      <c r="A206" s="43" t="s">
        <v>138</v>
      </c>
      <c r="B206" s="40"/>
      <c r="C206" s="40"/>
      <c r="D206" s="40"/>
      <c r="E206" s="40"/>
      <c r="F206" s="40"/>
      <c r="G206" s="40"/>
      <c r="H206" s="40"/>
      <c r="I206" s="40"/>
      <c r="J206" s="40" t="e">
        <f t="shared" si="39"/>
        <v>#DIV/0!</v>
      </c>
      <c r="K206" s="40"/>
      <c r="L206" s="40"/>
      <c r="M206" s="40" t="e">
        <f t="shared" si="40"/>
        <v>#DIV/0!</v>
      </c>
      <c r="N206" s="41"/>
    </row>
    <row r="207" spans="1:14" ht="16.5" hidden="1" customHeight="1" x14ac:dyDescent="0.25">
      <c r="A207" s="43" t="s">
        <v>139</v>
      </c>
      <c r="B207" s="40"/>
      <c r="C207" s="40"/>
      <c r="D207" s="40"/>
      <c r="E207" s="40"/>
      <c r="F207" s="40"/>
      <c r="G207" s="40"/>
      <c r="H207" s="40"/>
      <c r="I207" s="40"/>
      <c r="J207" s="40" t="e">
        <f t="shared" si="39"/>
        <v>#DIV/0!</v>
      </c>
      <c r="K207" s="40"/>
      <c r="L207" s="40"/>
      <c r="M207" s="40" t="e">
        <f t="shared" si="40"/>
        <v>#DIV/0!</v>
      </c>
      <c r="N207" s="41"/>
    </row>
    <row r="208" spans="1:14" ht="16.5" hidden="1" customHeight="1" x14ac:dyDescent="0.25">
      <c r="A208" s="43" t="s">
        <v>140</v>
      </c>
      <c r="B208" s="40"/>
      <c r="C208" s="40"/>
      <c r="D208" s="40"/>
      <c r="E208" s="40"/>
      <c r="F208" s="40"/>
      <c r="G208" s="40"/>
      <c r="H208" s="40"/>
      <c r="I208" s="40"/>
      <c r="J208" s="40" t="e">
        <f t="shared" si="39"/>
        <v>#DIV/0!</v>
      </c>
      <c r="K208" s="40"/>
      <c r="L208" s="40"/>
      <c r="M208" s="40" t="e">
        <f t="shared" si="40"/>
        <v>#DIV/0!</v>
      </c>
      <c r="N208" s="41"/>
    </row>
    <row r="209" spans="1:14" ht="16.5" hidden="1" customHeight="1" x14ac:dyDescent="0.25">
      <c r="A209" s="43" t="s">
        <v>141</v>
      </c>
      <c r="B209" s="40"/>
      <c r="C209" s="40"/>
      <c r="D209" s="40"/>
      <c r="E209" s="40"/>
      <c r="F209" s="40"/>
      <c r="G209" s="40"/>
      <c r="H209" s="40"/>
      <c r="I209" s="40"/>
      <c r="J209" s="40" t="e">
        <f t="shared" si="39"/>
        <v>#DIV/0!</v>
      </c>
      <c r="K209" s="40"/>
      <c r="L209" s="40"/>
      <c r="M209" s="40" t="e">
        <f t="shared" si="40"/>
        <v>#DIV/0!</v>
      </c>
      <c r="N209" s="41"/>
    </row>
    <row r="210" spans="1:14" hidden="1" x14ac:dyDescent="0.25">
      <c r="A210" s="43" t="s">
        <v>129</v>
      </c>
      <c r="B210" s="40"/>
      <c r="C210" s="40"/>
      <c r="D210" s="40"/>
      <c r="E210" s="40"/>
      <c r="F210" s="40"/>
      <c r="G210" s="40"/>
      <c r="H210" s="40"/>
      <c r="I210" s="40"/>
      <c r="J210" s="40" t="e">
        <f t="shared" si="39"/>
        <v>#DIV/0!</v>
      </c>
      <c r="K210" s="40"/>
      <c r="L210" s="40"/>
      <c r="M210" s="40" t="e">
        <f t="shared" si="40"/>
        <v>#DIV/0!</v>
      </c>
      <c r="N210" s="41"/>
    </row>
    <row r="211" spans="1:14" hidden="1" x14ac:dyDescent="0.25">
      <c r="A211" s="43" t="s">
        <v>130</v>
      </c>
      <c r="B211" s="40"/>
      <c r="C211" s="40"/>
      <c r="D211" s="40"/>
      <c r="E211" s="40"/>
      <c r="F211" s="40"/>
      <c r="G211" s="40"/>
      <c r="H211" s="40"/>
      <c r="I211" s="40"/>
      <c r="J211" s="40" t="e">
        <f t="shared" si="39"/>
        <v>#DIV/0!</v>
      </c>
      <c r="K211" s="40"/>
      <c r="L211" s="40"/>
      <c r="M211" s="40" t="e">
        <f t="shared" si="40"/>
        <v>#DIV/0!</v>
      </c>
      <c r="N211" s="41"/>
    </row>
    <row r="212" spans="1:14" hidden="1" x14ac:dyDescent="0.25">
      <c r="A212" s="43" t="s">
        <v>131</v>
      </c>
      <c r="B212" s="40"/>
      <c r="C212" s="40"/>
      <c r="D212" s="40"/>
      <c r="E212" s="40"/>
      <c r="F212" s="40"/>
      <c r="G212" s="40"/>
      <c r="H212" s="40"/>
      <c r="I212" s="40"/>
      <c r="J212" s="40" t="e">
        <f t="shared" si="39"/>
        <v>#DIV/0!</v>
      </c>
      <c r="K212" s="40"/>
      <c r="L212" s="40"/>
      <c r="M212" s="40" t="e">
        <f t="shared" si="40"/>
        <v>#DIV/0!</v>
      </c>
      <c r="N212" s="41"/>
    </row>
    <row r="213" spans="1:14" hidden="1" x14ac:dyDescent="0.25">
      <c r="A213" s="43" t="s">
        <v>132</v>
      </c>
      <c r="B213" s="40"/>
      <c r="C213" s="40"/>
      <c r="D213" s="40"/>
      <c r="E213" s="40"/>
      <c r="F213" s="40"/>
      <c r="G213" s="40"/>
      <c r="H213" s="40"/>
      <c r="I213" s="40"/>
      <c r="J213" s="40" t="e">
        <f t="shared" si="39"/>
        <v>#DIV/0!</v>
      </c>
      <c r="K213" s="40"/>
      <c r="L213" s="40"/>
      <c r="M213" s="40" t="e">
        <f t="shared" si="40"/>
        <v>#DIV/0!</v>
      </c>
      <c r="N213" s="41"/>
    </row>
    <row r="214" spans="1:14" hidden="1" x14ac:dyDescent="0.25">
      <c r="A214" s="43" t="s">
        <v>133</v>
      </c>
      <c r="B214" s="40"/>
      <c r="C214" s="40"/>
      <c r="D214" s="40"/>
      <c r="E214" s="40"/>
      <c r="F214" s="40"/>
      <c r="G214" s="40"/>
      <c r="H214" s="40"/>
      <c r="I214" s="40"/>
      <c r="J214" s="40" t="e">
        <f t="shared" si="39"/>
        <v>#DIV/0!</v>
      </c>
      <c r="K214" s="40"/>
      <c r="L214" s="40"/>
      <c r="M214" s="40" t="e">
        <f t="shared" si="40"/>
        <v>#DIV/0!</v>
      </c>
      <c r="N214" s="41"/>
    </row>
    <row r="215" spans="1:14" ht="15.75" hidden="1" thickBot="1" x14ac:dyDescent="0.3">
      <c r="A215" s="44" t="s">
        <v>134</v>
      </c>
      <c r="B215" s="42"/>
      <c r="C215" s="42"/>
      <c r="D215" s="42"/>
      <c r="E215" s="42"/>
      <c r="F215" s="42"/>
      <c r="G215" s="42"/>
      <c r="H215" s="42"/>
      <c r="I215" s="42"/>
      <c r="J215" s="42" t="e">
        <f t="shared" si="39"/>
        <v>#DIV/0!</v>
      </c>
      <c r="K215" s="42"/>
      <c r="L215" s="42"/>
      <c r="M215" s="42" t="e">
        <f t="shared" si="40"/>
        <v>#DIV/0!</v>
      </c>
      <c r="N215" s="46"/>
    </row>
    <row r="216" spans="1:14" hidden="1" x14ac:dyDescent="0.25"/>
    <row r="217" spans="1:14" ht="15.75" thickBot="1" x14ac:dyDescent="0.3"/>
    <row r="218" spans="1:14" ht="26.25" customHeight="1" x14ac:dyDescent="0.3">
      <c r="A218" s="836" t="s">
        <v>178</v>
      </c>
      <c r="B218" s="837"/>
      <c r="C218" s="837"/>
      <c r="D218" s="837"/>
      <c r="E218" s="837"/>
      <c r="F218" s="837"/>
      <c r="G218" s="838"/>
    </row>
    <row r="219" spans="1:14" ht="39" thickBot="1" x14ac:dyDescent="0.3">
      <c r="A219" s="59" t="s">
        <v>49</v>
      </c>
      <c r="B219" s="60" t="s">
        <v>146</v>
      </c>
      <c r="C219" s="60" t="s">
        <v>147</v>
      </c>
      <c r="D219" s="60" t="s">
        <v>179</v>
      </c>
      <c r="E219" s="60" t="s">
        <v>180</v>
      </c>
      <c r="F219" s="60" t="s">
        <v>181</v>
      </c>
      <c r="G219" s="61" t="s">
        <v>182</v>
      </c>
    </row>
    <row r="220" spans="1:14" x14ac:dyDescent="0.25">
      <c r="A220" s="887" t="s">
        <v>129</v>
      </c>
      <c r="B220" s="888" t="s">
        <v>338</v>
      </c>
      <c r="C220" s="888" t="s">
        <v>348</v>
      </c>
      <c r="D220" s="63" t="s">
        <v>349</v>
      </c>
      <c r="E220" s="127">
        <v>199025000</v>
      </c>
      <c r="F220" s="127">
        <v>0</v>
      </c>
      <c r="G220" s="64"/>
    </row>
    <row r="221" spans="1:14" x14ac:dyDescent="0.25">
      <c r="A221" s="851"/>
      <c r="B221" s="854"/>
      <c r="C221" s="854"/>
      <c r="D221" s="49" t="s">
        <v>350</v>
      </c>
      <c r="E221" s="128">
        <v>892352000</v>
      </c>
      <c r="F221" s="128">
        <v>106770000</v>
      </c>
      <c r="G221" s="50"/>
    </row>
    <row r="222" spans="1:14" x14ac:dyDescent="0.25">
      <c r="A222" s="851"/>
      <c r="B222" s="849"/>
      <c r="C222" s="849"/>
      <c r="D222" s="49" t="s">
        <v>351</v>
      </c>
      <c r="E222" s="128">
        <v>302855000</v>
      </c>
      <c r="F222" s="128">
        <v>0</v>
      </c>
      <c r="G222" s="50"/>
    </row>
    <row r="223" spans="1:14" x14ac:dyDescent="0.25">
      <c r="A223" s="852"/>
      <c r="B223" s="129" t="s">
        <v>343</v>
      </c>
      <c r="C223" s="129" t="s">
        <v>352</v>
      </c>
      <c r="D223" s="49" t="s">
        <v>353</v>
      </c>
      <c r="E223" s="128">
        <v>275768000</v>
      </c>
      <c r="F223" s="128">
        <v>105470000</v>
      </c>
      <c r="G223" s="50"/>
    </row>
    <row r="224" spans="1:14" x14ac:dyDescent="0.25">
      <c r="A224" s="850" t="s">
        <v>130</v>
      </c>
      <c r="B224" s="853" t="s">
        <v>338</v>
      </c>
      <c r="C224" s="853" t="s">
        <v>348</v>
      </c>
      <c r="D224" s="49" t="s">
        <v>349</v>
      </c>
      <c r="E224" s="128">
        <v>199025000</v>
      </c>
      <c r="F224" s="128">
        <v>158324000</v>
      </c>
      <c r="G224" s="50"/>
    </row>
    <row r="225" spans="1:8" x14ac:dyDescent="0.25">
      <c r="A225" s="851"/>
      <c r="B225" s="854"/>
      <c r="C225" s="854"/>
      <c r="D225" s="49" t="s">
        <v>350</v>
      </c>
      <c r="E225" s="128">
        <v>892352000</v>
      </c>
      <c r="F225" s="128">
        <v>523535949</v>
      </c>
      <c r="G225" s="50"/>
    </row>
    <row r="226" spans="1:8" x14ac:dyDescent="0.25">
      <c r="A226" s="851"/>
      <c r="B226" s="849"/>
      <c r="C226" s="849"/>
      <c r="D226" s="49" t="s">
        <v>351</v>
      </c>
      <c r="E226" s="128">
        <v>302855000</v>
      </c>
      <c r="F226" s="128">
        <v>176784000</v>
      </c>
      <c r="G226" s="50"/>
    </row>
    <row r="227" spans="1:8" x14ac:dyDescent="0.25">
      <c r="A227" s="852"/>
      <c r="B227" s="129" t="s">
        <v>343</v>
      </c>
      <c r="C227" s="129" t="s">
        <v>352</v>
      </c>
      <c r="D227" s="49" t="s">
        <v>353</v>
      </c>
      <c r="E227" s="128">
        <v>275768000</v>
      </c>
      <c r="F227" s="128">
        <v>173474000</v>
      </c>
      <c r="G227" s="50"/>
    </row>
    <row r="228" spans="1:8" x14ac:dyDescent="0.25">
      <c r="A228" s="855" t="s">
        <v>131</v>
      </c>
      <c r="B228" s="831" t="s">
        <v>338</v>
      </c>
      <c r="C228" s="831" t="s">
        <v>348</v>
      </c>
      <c r="D228" s="49" t="s">
        <v>349</v>
      </c>
      <c r="E228" s="128">
        <v>199025000</v>
      </c>
      <c r="F228" s="128">
        <v>158324000</v>
      </c>
      <c r="G228" s="50"/>
    </row>
    <row r="229" spans="1:8" x14ac:dyDescent="0.25">
      <c r="A229" s="855"/>
      <c r="B229" s="831"/>
      <c r="C229" s="831"/>
      <c r="D229" s="49" t="s">
        <v>350</v>
      </c>
      <c r="E229" s="128">
        <v>892352000</v>
      </c>
      <c r="F229" s="128">
        <v>562706949</v>
      </c>
      <c r="G229" s="50"/>
    </row>
    <row r="230" spans="1:8" x14ac:dyDescent="0.25">
      <c r="A230" s="855"/>
      <c r="B230" s="831"/>
      <c r="C230" s="831"/>
      <c r="D230" s="49" t="s">
        <v>351</v>
      </c>
      <c r="E230" s="128">
        <v>302855000</v>
      </c>
      <c r="F230" s="128">
        <v>176784000</v>
      </c>
      <c r="G230" s="50"/>
    </row>
    <row r="231" spans="1:8" x14ac:dyDescent="0.25">
      <c r="A231" s="855"/>
      <c r="B231" s="129" t="s">
        <v>343</v>
      </c>
      <c r="C231" s="129" t="s">
        <v>352</v>
      </c>
      <c r="D231" s="49" t="s">
        <v>353</v>
      </c>
      <c r="E231" s="128">
        <v>275768000</v>
      </c>
      <c r="F231" s="128">
        <v>173474000</v>
      </c>
      <c r="G231" s="50"/>
    </row>
    <row r="232" spans="1:8" x14ac:dyDescent="0.25">
      <c r="A232" s="855" t="s">
        <v>132</v>
      </c>
      <c r="B232" s="831" t="s">
        <v>338</v>
      </c>
      <c r="C232" s="831" t="s">
        <v>348</v>
      </c>
      <c r="D232" s="49" t="s">
        <v>349</v>
      </c>
      <c r="E232" s="128">
        <v>199025000</v>
      </c>
      <c r="F232" s="128">
        <v>158324000</v>
      </c>
      <c r="G232" s="50"/>
    </row>
    <row r="233" spans="1:8" x14ac:dyDescent="0.25">
      <c r="A233" s="855"/>
      <c r="B233" s="831"/>
      <c r="C233" s="831"/>
      <c r="D233" s="49" t="s">
        <v>350</v>
      </c>
      <c r="E233" s="128">
        <v>892352000</v>
      </c>
      <c r="F233" s="128">
        <v>562706949</v>
      </c>
      <c r="G233" s="50"/>
    </row>
    <row r="234" spans="1:8" x14ac:dyDescent="0.25">
      <c r="A234" s="855"/>
      <c r="B234" s="831"/>
      <c r="C234" s="831"/>
      <c r="D234" s="49" t="s">
        <v>351</v>
      </c>
      <c r="E234" s="128">
        <v>302855000</v>
      </c>
      <c r="F234" s="128">
        <v>176784000</v>
      </c>
      <c r="G234" s="50"/>
    </row>
    <row r="235" spans="1:8" x14ac:dyDescent="0.25">
      <c r="A235" s="855"/>
      <c r="B235" s="129" t="s">
        <v>343</v>
      </c>
      <c r="C235" s="129" t="s">
        <v>352</v>
      </c>
      <c r="D235" s="49" t="s">
        <v>353</v>
      </c>
      <c r="E235" s="128">
        <v>275768000</v>
      </c>
      <c r="F235" s="128">
        <v>173474000</v>
      </c>
      <c r="G235" s="50"/>
    </row>
    <row r="236" spans="1:8" x14ac:dyDescent="0.25">
      <c r="A236" s="855" t="s">
        <v>133</v>
      </c>
      <c r="B236" s="831" t="s">
        <v>338</v>
      </c>
      <c r="C236" s="831" t="s">
        <v>348</v>
      </c>
      <c r="D236" s="49" t="s">
        <v>349</v>
      </c>
      <c r="E236" s="128">
        <v>199025000</v>
      </c>
      <c r="F236" s="128">
        <v>158324000</v>
      </c>
      <c r="G236" s="50"/>
    </row>
    <row r="237" spans="1:8" x14ac:dyDescent="0.25">
      <c r="A237" s="855"/>
      <c r="B237" s="831"/>
      <c r="C237" s="831"/>
      <c r="D237" s="49" t="s">
        <v>350</v>
      </c>
      <c r="E237" s="128">
        <v>892352000</v>
      </c>
      <c r="F237" s="128">
        <v>583334850</v>
      </c>
      <c r="G237" s="50"/>
    </row>
    <row r="238" spans="1:8" x14ac:dyDescent="0.25">
      <c r="A238" s="855"/>
      <c r="B238" s="831"/>
      <c r="C238" s="831"/>
      <c r="D238" s="49" t="s">
        <v>351</v>
      </c>
      <c r="E238" s="128">
        <v>302855000</v>
      </c>
      <c r="F238" s="128">
        <v>190523500</v>
      </c>
      <c r="G238" s="50"/>
    </row>
    <row r="239" spans="1:8" x14ac:dyDescent="0.25">
      <c r="A239" s="855"/>
      <c r="B239" s="129" t="s">
        <v>343</v>
      </c>
      <c r="C239" s="129" t="s">
        <v>352</v>
      </c>
      <c r="D239" s="49" t="s">
        <v>353</v>
      </c>
      <c r="E239" s="128">
        <v>275768000</v>
      </c>
      <c r="F239" s="128">
        <v>173474000</v>
      </c>
      <c r="G239" s="50"/>
    </row>
    <row r="240" spans="1:8" x14ac:dyDescent="0.25">
      <c r="A240" s="844" t="s">
        <v>134</v>
      </c>
      <c r="B240" s="831" t="s">
        <v>338</v>
      </c>
      <c r="C240" s="831" t="s">
        <v>348</v>
      </c>
      <c r="D240" s="49" t="s">
        <v>349</v>
      </c>
      <c r="E240" s="128">
        <v>199025000</v>
      </c>
      <c r="F240" s="128">
        <v>175900967</v>
      </c>
      <c r="G240" s="50" t="s">
        <v>354</v>
      </c>
      <c r="H240" s="182">
        <f>LEN(G240)</f>
        <v>287</v>
      </c>
    </row>
    <row r="241" spans="1:8" x14ac:dyDescent="0.25">
      <c r="A241" s="844"/>
      <c r="B241" s="831"/>
      <c r="C241" s="831"/>
      <c r="D241" s="49" t="s">
        <v>350</v>
      </c>
      <c r="E241" s="128">
        <v>892352000</v>
      </c>
      <c r="F241" s="128">
        <v>467742816</v>
      </c>
      <c r="G241" s="50" t="s">
        <v>355</v>
      </c>
      <c r="H241" s="182">
        <f>LEN(G241)</f>
        <v>135</v>
      </c>
    </row>
    <row r="242" spans="1:8" x14ac:dyDescent="0.25">
      <c r="A242" s="844"/>
      <c r="B242" s="831"/>
      <c r="C242" s="831"/>
      <c r="D242" s="49" t="s">
        <v>351</v>
      </c>
      <c r="E242" s="128">
        <v>302855000</v>
      </c>
      <c r="F242" s="128">
        <v>156692133</v>
      </c>
      <c r="G242" s="50" t="s">
        <v>356</v>
      </c>
      <c r="H242" s="182">
        <f>LEN(G242)</f>
        <v>289</v>
      </c>
    </row>
    <row r="243" spans="1:8" ht="24" customHeight="1" thickBot="1" x14ac:dyDescent="0.3">
      <c r="A243" s="893" t="s">
        <v>134</v>
      </c>
      <c r="B243" s="130" t="s">
        <v>343</v>
      </c>
      <c r="C243" s="131" t="s">
        <v>352</v>
      </c>
      <c r="D243" s="51" t="s">
        <v>353</v>
      </c>
      <c r="E243" s="213">
        <v>275768000</v>
      </c>
      <c r="F243" s="213">
        <v>166746093</v>
      </c>
      <c r="G243" s="132" t="s">
        <v>357</v>
      </c>
      <c r="H243" s="182">
        <f>LEN(G243)</f>
        <v>292</v>
      </c>
    </row>
    <row r="245" spans="1:8" ht="20.25" x14ac:dyDescent="0.3">
      <c r="A245" s="836" t="s">
        <v>183</v>
      </c>
      <c r="B245" s="837"/>
      <c r="C245" s="837"/>
      <c r="D245" s="837"/>
      <c r="E245" s="837"/>
      <c r="F245" s="837"/>
      <c r="G245" s="838"/>
    </row>
    <row r="246" spans="1:8" ht="39" thickBot="1" x14ac:dyDescent="0.3">
      <c r="A246" s="36" t="s">
        <v>50</v>
      </c>
      <c r="B246" s="47" t="s">
        <v>146</v>
      </c>
      <c r="C246" s="47" t="s">
        <v>147</v>
      </c>
      <c r="D246" s="47" t="s">
        <v>179</v>
      </c>
      <c r="E246" s="47" t="s">
        <v>184</v>
      </c>
      <c r="F246" s="47" t="s">
        <v>185</v>
      </c>
      <c r="G246" s="48" t="s">
        <v>182</v>
      </c>
    </row>
    <row r="247" spans="1:8" ht="16.5" customHeight="1" x14ac:dyDescent="0.25">
      <c r="A247" s="846" t="s">
        <v>136</v>
      </c>
      <c r="B247" s="843" t="s">
        <v>338</v>
      </c>
      <c r="C247" s="845" t="s">
        <v>348</v>
      </c>
      <c r="D247" s="63" t="s">
        <v>349</v>
      </c>
      <c r="E247" s="127">
        <v>407720000</v>
      </c>
      <c r="F247" s="128">
        <v>0</v>
      </c>
      <c r="G247" s="299"/>
    </row>
    <row r="248" spans="1:8" ht="16.5" customHeight="1" x14ac:dyDescent="0.25">
      <c r="A248" s="847"/>
      <c r="B248" s="844"/>
      <c r="C248" s="831"/>
      <c r="D248" s="49" t="s">
        <v>350</v>
      </c>
      <c r="E248" s="128">
        <v>1175796000</v>
      </c>
      <c r="F248" s="128">
        <v>0</v>
      </c>
      <c r="G248" s="41"/>
    </row>
    <row r="249" spans="1:8" ht="16.5" customHeight="1" x14ac:dyDescent="0.25">
      <c r="A249" s="847"/>
      <c r="B249" s="844"/>
      <c r="C249" s="831"/>
      <c r="D249" s="49" t="s">
        <v>351</v>
      </c>
      <c r="E249" s="128">
        <v>522269000</v>
      </c>
      <c r="F249" s="128">
        <v>0</v>
      </c>
      <c r="G249" s="41"/>
    </row>
    <row r="250" spans="1:8" ht="16.5" customHeight="1" thickBot="1" x14ac:dyDescent="0.3">
      <c r="A250" s="848"/>
      <c r="B250" s="298" t="s">
        <v>343</v>
      </c>
      <c r="C250" s="131" t="s">
        <v>352</v>
      </c>
      <c r="D250" s="51" t="s">
        <v>353</v>
      </c>
      <c r="E250" s="213">
        <v>375215000</v>
      </c>
      <c r="F250" s="213">
        <v>0</v>
      </c>
      <c r="G250" s="46"/>
    </row>
    <row r="251" spans="1:8" ht="16.5" customHeight="1" x14ac:dyDescent="0.25">
      <c r="A251" s="826" t="s">
        <v>137</v>
      </c>
      <c r="B251" s="849" t="s">
        <v>338</v>
      </c>
      <c r="C251" s="849" t="s">
        <v>348</v>
      </c>
      <c r="D251" s="252" t="s">
        <v>349</v>
      </c>
      <c r="E251" s="297">
        <v>407720000</v>
      </c>
      <c r="F251" s="128">
        <v>0</v>
      </c>
      <c r="G251" s="54"/>
    </row>
    <row r="252" spans="1:8" ht="16.5" customHeight="1" x14ac:dyDescent="0.25">
      <c r="A252" s="827"/>
      <c r="B252" s="831"/>
      <c r="C252" s="831"/>
      <c r="D252" s="49" t="s">
        <v>350</v>
      </c>
      <c r="E252" s="128">
        <v>1175796000</v>
      </c>
      <c r="F252" s="128">
        <v>0</v>
      </c>
      <c r="G252" s="41"/>
    </row>
    <row r="253" spans="1:8" ht="16.5" customHeight="1" x14ac:dyDescent="0.25">
      <c r="A253" s="827"/>
      <c r="B253" s="831"/>
      <c r="C253" s="831"/>
      <c r="D253" s="49" t="s">
        <v>351</v>
      </c>
      <c r="E253" s="128">
        <v>522269000</v>
      </c>
      <c r="F253" s="128">
        <v>0</v>
      </c>
      <c r="G253" s="41"/>
    </row>
    <row r="254" spans="1:8" ht="16.5" customHeight="1" thickBot="1" x14ac:dyDescent="0.3">
      <c r="A254" s="828"/>
      <c r="B254" s="130" t="s">
        <v>343</v>
      </c>
      <c r="C254" s="131" t="s">
        <v>352</v>
      </c>
      <c r="D254" s="51" t="s">
        <v>353</v>
      </c>
      <c r="E254" s="213">
        <v>375215000</v>
      </c>
      <c r="F254" s="213">
        <v>0</v>
      </c>
      <c r="G254" s="41"/>
    </row>
    <row r="255" spans="1:8" ht="16.5" customHeight="1" x14ac:dyDescent="0.25">
      <c r="A255" s="826" t="s">
        <v>138</v>
      </c>
      <c r="B255" s="831" t="s">
        <v>338</v>
      </c>
      <c r="C255" s="831" t="s">
        <v>348</v>
      </c>
      <c r="D255" s="49" t="s">
        <v>349</v>
      </c>
      <c r="E255" s="128">
        <v>407720000</v>
      </c>
      <c r="F255" s="128">
        <v>0</v>
      </c>
      <c r="G255" s="41"/>
    </row>
    <row r="256" spans="1:8" ht="16.5" customHeight="1" x14ac:dyDescent="0.25">
      <c r="A256" s="827"/>
      <c r="B256" s="831"/>
      <c r="C256" s="831"/>
      <c r="D256" s="49" t="s">
        <v>350</v>
      </c>
      <c r="E256" s="128">
        <v>1175796000</v>
      </c>
      <c r="F256" s="128">
        <v>0</v>
      </c>
      <c r="G256" s="41"/>
    </row>
    <row r="257" spans="1:7" ht="16.5" customHeight="1" x14ac:dyDescent="0.25">
      <c r="A257" s="827"/>
      <c r="B257" s="831"/>
      <c r="C257" s="831"/>
      <c r="D257" s="49" t="s">
        <v>351</v>
      </c>
      <c r="E257" s="128">
        <v>522269000</v>
      </c>
      <c r="F257" s="128">
        <v>0</v>
      </c>
      <c r="G257" s="41"/>
    </row>
    <row r="258" spans="1:7" ht="16.5" customHeight="1" thickBot="1" x14ac:dyDescent="0.3">
      <c r="A258" s="828"/>
      <c r="B258" s="130" t="s">
        <v>343</v>
      </c>
      <c r="C258" s="131" t="s">
        <v>352</v>
      </c>
      <c r="D258" s="51" t="s">
        <v>353</v>
      </c>
      <c r="E258" s="213">
        <v>375215000</v>
      </c>
      <c r="F258" s="213">
        <v>0</v>
      </c>
      <c r="G258" s="41"/>
    </row>
    <row r="259" spans="1:7" ht="16.5" customHeight="1" x14ac:dyDescent="0.25">
      <c r="A259" s="826" t="s">
        <v>139</v>
      </c>
      <c r="B259" s="831" t="s">
        <v>338</v>
      </c>
      <c r="C259" s="831" t="s">
        <v>348</v>
      </c>
      <c r="D259" s="49" t="s">
        <v>349</v>
      </c>
      <c r="E259" s="128">
        <v>407720000</v>
      </c>
      <c r="F259" s="128">
        <v>20822134</v>
      </c>
      <c r="G259" s="41"/>
    </row>
    <row r="260" spans="1:7" ht="16.5" customHeight="1" x14ac:dyDescent="0.25">
      <c r="A260" s="827"/>
      <c r="B260" s="831"/>
      <c r="C260" s="831"/>
      <c r="D260" s="49" t="s">
        <v>350</v>
      </c>
      <c r="E260" s="128">
        <v>1175796000</v>
      </c>
      <c r="F260" s="128">
        <v>81859409</v>
      </c>
      <c r="G260" s="41"/>
    </row>
    <row r="261" spans="1:7" ht="16.5" customHeight="1" x14ac:dyDescent="0.25">
      <c r="A261" s="827"/>
      <c r="B261" s="831"/>
      <c r="C261" s="831"/>
      <c r="D261" s="49" t="s">
        <v>351</v>
      </c>
      <c r="E261" s="128">
        <v>522269000</v>
      </c>
      <c r="F261" s="128">
        <v>16572267</v>
      </c>
      <c r="G261" s="41"/>
    </row>
    <row r="262" spans="1:7" ht="16.5" customHeight="1" thickBot="1" x14ac:dyDescent="0.3">
      <c r="A262" s="828"/>
      <c r="B262" s="130" t="s">
        <v>343</v>
      </c>
      <c r="C262" s="131" t="s">
        <v>352</v>
      </c>
      <c r="D262" s="51" t="s">
        <v>353</v>
      </c>
      <c r="E262" s="213">
        <v>375215000</v>
      </c>
      <c r="F262" s="213">
        <v>6470500</v>
      </c>
      <c r="G262" s="41"/>
    </row>
    <row r="263" spans="1:7" ht="16.5" customHeight="1" x14ac:dyDescent="0.25">
      <c r="A263" s="826" t="s">
        <v>140</v>
      </c>
      <c r="B263" s="831" t="s">
        <v>338</v>
      </c>
      <c r="C263" s="831" t="s">
        <v>348</v>
      </c>
      <c r="D263" s="49" t="s">
        <v>349</v>
      </c>
      <c r="E263" s="128">
        <v>407720000</v>
      </c>
      <c r="F263" s="128">
        <v>62073734</v>
      </c>
      <c r="G263" s="41"/>
    </row>
    <row r="264" spans="1:7" ht="16.5" customHeight="1" x14ac:dyDescent="0.25">
      <c r="A264" s="827"/>
      <c r="B264" s="831"/>
      <c r="C264" s="831"/>
      <c r="D264" s="49" t="s">
        <v>350</v>
      </c>
      <c r="E264" s="128">
        <v>1175796000</v>
      </c>
      <c r="F264" s="128">
        <v>163511409</v>
      </c>
      <c r="G264" s="41"/>
    </row>
    <row r="265" spans="1:7" ht="16.5" customHeight="1" x14ac:dyDescent="0.25">
      <c r="A265" s="827"/>
      <c r="B265" s="831"/>
      <c r="C265" s="831"/>
      <c r="D265" s="49" t="s">
        <v>351</v>
      </c>
      <c r="E265" s="128">
        <v>522269000</v>
      </c>
      <c r="F265" s="128">
        <v>57228550</v>
      </c>
      <c r="G265" s="41"/>
    </row>
    <row r="266" spans="1:7" ht="16.5" customHeight="1" thickBot="1" x14ac:dyDescent="0.3">
      <c r="A266" s="828"/>
      <c r="B266" s="130" t="s">
        <v>343</v>
      </c>
      <c r="C266" s="131" t="s">
        <v>352</v>
      </c>
      <c r="D266" s="51" t="s">
        <v>353</v>
      </c>
      <c r="E266" s="213">
        <v>375215000</v>
      </c>
      <c r="F266" s="213">
        <v>22592667</v>
      </c>
      <c r="G266" s="41"/>
    </row>
    <row r="267" spans="1:7" ht="16.5" customHeight="1" x14ac:dyDescent="0.25">
      <c r="A267" s="826" t="s">
        <v>141</v>
      </c>
      <c r="B267" s="831" t="s">
        <v>338</v>
      </c>
      <c r="C267" s="831" t="s">
        <v>348</v>
      </c>
      <c r="D267" s="49" t="s">
        <v>349</v>
      </c>
      <c r="E267" s="128">
        <v>407720000</v>
      </c>
      <c r="F267" s="128">
        <v>103901734</v>
      </c>
      <c r="G267" s="41"/>
    </row>
    <row r="268" spans="1:7" ht="16.5" customHeight="1" x14ac:dyDescent="0.25">
      <c r="A268" s="827"/>
      <c r="B268" s="831"/>
      <c r="C268" s="831"/>
      <c r="D268" s="49" t="s">
        <v>350</v>
      </c>
      <c r="E268" s="128">
        <v>1175796000</v>
      </c>
      <c r="F268" s="128">
        <v>252020460</v>
      </c>
      <c r="G268" s="54"/>
    </row>
    <row r="269" spans="1:7" ht="16.5" customHeight="1" x14ac:dyDescent="0.25">
      <c r="A269" s="827"/>
      <c r="B269" s="831"/>
      <c r="C269" s="831"/>
      <c r="D269" s="49" t="s">
        <v>351</v>
      </c>
      <c r="E269" s="128">
        <v>522269000</v>
      </c>
      <c r="F269" s="128">
        <v>104064217</v>
      </c>
      <c r="G269" s="54"/>
    </row>
    <row r="270" spans="1:7" ht="16.5" customHeight="1" thickBot="1" x14ac:dyDescent="0.3">
      <c r="A270" s="828"/>
      <c r="B270" s="130" t="s">
        <v>343</v>
      </c>
      <c r="C270" s="131" t="s">
        <v>352</v>
      </c>
      <c r="D270" s="51" t="s">
        <v>353</v>
      </c>
      <c r="E270" s="213">
        <v>375215000</v>
      </c>
      <c r="F270" s="213">
        <v>37474667</v>
      </c>
      <c r="G270" s="54"/>
    </row>
    <row r="271" spans="1:7" x14ac:dyDescent="0.25">
      <c r="A271" s="826" t="s">
        <v>129</v>
      </c>
      <c r="B271" s="831" t="s">
        <v>338</v>
      </c>
      <c r="C271" s="831" t="s">
        <v>348</v>
      </c>
      <c r="D271" s="49" t="s">
        <v>349</v>
      </c>
      <c r="E271" s="128">
        <v>407720000</v>
      </c>
      <c r="F271" s="128">
        <v>145729734</v>
      </c>
      <c r="G271" s="54"/>
    </row>
    <row r="272" spans="1:7" x14ac:dyDescent="0.25">
      <c r="A272" s="827"/>
      <c r="B272" s="831"/>
      <c r="C272" s="831"/>
      <c r="D272" s="49" t="s">
        <v>350</v>
      </c>
      <c r="E272" s="128">
        <v>1175796000</v>
      </c>
      <c r="F272" s="128">
        <v>337021660</v>
      </c>
      <c r="G272" s="54"/>
    </row>
    <row r="273" spans="1:7" x14ac:dyDescent="0.25">
      <c r="A273" s="827"/>
      <c r="B273" s="831"/>
      <c r="C273" s="831"/>
      <c r="D273" s="49" t="s">
        <v>351</v>
      </c>
      <c r="E273" s="128">
        <v>522269000</v>
      </c>
      <c r="F273" s="128">
        <v>151120467</v>
      </c>
      <c r="G273" s="54"/>
    </row>
    <row r="274" spans="1:7" ht="15.75" thickBot="1" x14ac:dyDescent="0.3">
      <c r="A274" s="828"/>
      <c r="B274" s="130" t="s">
        <v>343</v>
      </c>
      <c r="C274" s="131" t="s">
        <v>352</v>
      </c>
      <c r="D274" s="51" t="s">
        <v>353</v>
      </c>
      <c r="E274" s="213">
        <v>375215000</v>
      </c>
      <c r="F274" s="213">
        <v>59797667</v>
      </c>
      <c r="G274" s="54"/>
    </row>
    <row r="275" spans="1:7" x14ac:dyDescent="0.25">
      <c r="A275" s="826" t="s">
        <v>130</v>
      </c>
      <c r="B275" s="831" t="s">
        <v>338</v>
      </c>
      <c r="C275" s="831" t="s">
        <v>348</v>
      </c>
      <c r="D275" s="49" t="s">
        <v>349</v>
      </c>
      <c r="E275" s="128">
        <v>407720000</v>
      </c>
      <c r="F275" s="128">
        <v>187557734</v>
      </c>
      <c r="G275" s="41"/>
    </row>
    <row r="276" spans="1:7" x14ac:dyDescent="0.25">
      <c r="A276" s="827"/>
      <c r="B276" s="831"/>
      <c r="C276" s="831"/>
      <c r="D276" s="49" t="s">
        <v>350</v>
      </c>
      <c r="E276" s="128">
        <v>1175796000</v>
      </c>
      <c r="F276" s="128">
        <v>421624660</v>
      </c>
      <c r="G276" s="41"/>
    </row>
    <row r="277" spans="1:7" x14ac:dyDescent="0.25">
      <c r="A277" s="827"/>
      <c r="B277" s="831"/>
      <c r="C277" s="831"/>
      <c r="D277" s="49" t="s">
        <v>351</v>
      </c>
      <c r="E277" s="128">
        <v>522269000</v>
      </c>
      <c r="F277" s="128">
        <v>194264467</v>
      </c>
      <c r="G277" s="41"/>
    </row>
    <row r="278" spans="1:7" ht="15.75" thickBot="1" x14ac:dyDescent="0.3">
      <c r="A278" s="828"/>
      <c r="B278" s="130" t="s">
        <v>343</v>
      </c>
      <c r="C278" s="131" t="s">
        <v>352</v>
      </c>
      <c r="D278" s="51" t="s">
        <v>353</v>
      </c>
      <c r="E278" s="213">
        <v>375215000</v>
      </c>
      <c r="F278" s="213">
        <v>87098667</v>
      </c>
      <c r="G278" s="41"/>
    </row>
    <row r="279" spans="1:7" x14ac:dyDescent="0.25">
      <c r="A279" s="826" t="s">
        <v>131</v>
      </c>
      <c r="B279" s="831" t="s">
        <v>338</v>
      </c>
      <c r="C279" s="831" t="s">
        <v>348</v>
      </c>
      <c r="D279" s="49" t="s">
        <v>349</v>
      </c>
      <c r="E279" s="128">
        <v>407720000</v>
      </c>
      <c r="F279" s="128">
        <v>229385734</v>
      </c>
      <c r="G279" s="41"/>
    </row>
    <row r="280" spans="1:7" x14ac:dyDescent="0.25">
      <c r="A280" s="827"/>
      <c r="B280" s="831"/>
      <c r="C280" s="831"/>
      <c r="D280" s="49" t="s">
        <v>350</v>
      </c>
      <c r="E280" s="128">
        <v>1175796000</v>
      </c>
      <c r="F280" s="128">
        <v>508351393</v>
      </c>
      <c r="G280" s="41"/>
    </row>
    <row r="281" spans="1:7" x14ac:dyDescent="0.25">
      <c r="A281" s="827"/>
      <c r="B281" s="831"/>
      <c r="C281" s="831"/>
      <c r="D281" s="49" t="s">
        <v>351</v>
      </c>
      <c r="E281" s="128">
        <v>522269000</v>
      </c>
      <c r="F281" s="128">
        <v>241049217</v>
      </c>
      <c r="G281" s="41"/>
    </row>
    <row r="282" spans="1:7" ht="15.75" thickBot="1" x14ac:dyDescent="0.3">
      <c r="A282" s="828"/>
      <c r="B282" s="130" t="s">
        <v>343</v>
      </c>
      <c r="C282" s="131" t="s">
        <v>352</v>
      </c>
      <c r="D282" s="51" t="s">
        <v>353</v>
      </c>
      <c r="E282" s="213">
        <v>375215000</v>
      </c>
      <c r="F282" s="213">
        <v>114399667</v>
      </c>
      <c r="G282" s="41"/>
    </row>
    <row r="283" spans="1:7" x14ac:dyDescent="0.25">
      <c r="A283" s="826" t="s">
        <v>132</v>
      </c>
      <c r="B283" s="831" t="s">
        <v>338</v>
      </c>
      <c r="C283" s="831" t="s">
        <v>348</v>
      </c>
      <c r="D283" s="49" t="s">
        <v>349</v>
      </c>
      <c r="E283" s="128">
        <v>407720000</v>
      </c>
      <c r="F283" s="128">
        <v>271213734</v>
      </c>
      <c r="G283" s="41"/>
    </row>
    <row r="284" spans="1:7" x14ac:dyDescent="0.25">
      <c r="A284" s="827"/>
      <c r="B284" s="831"/>
      <c r="C284" s="831"/>
      <c r="D284" s="49" t="s">
        <v>350</v>
      </c>
      <c r="E284" s="128">
        <v>1175796000</v>
      </c>
      <c r="F284" s="128">
        <v>594945393</v>
      </c>
      <c r="G284" s="41"/>
    </row>
    <row r="285" spans="1:7" x14ac:dyDescent="0.25">
      <c r="A285" s="827"/>
      <c r="B285" s="831"/>
      <c r="C285" s="831"/>
      <c r="D285" s="49" t="s">
        <v>351</v>
      </c>
      <c r="E285" s="128">
        <v>522269000</v>
      </c>
      <c r="F285" s="128">
        <v>284193217</v>
      </c>
      <c r="G285" s="41"/>
    </row>
    <row r="286" spans="1:7" ht="15.75" thickBot="1" x14ac:dyDescent="0.3">
      <c r="A286" s="828"/>
      <c r="B286" s="130" t="s">
        <v>343</v>
      </c>
      <c r="C286" s="131" t="s">
        <v>352</v>
      </c>
      <c r="D286" s="51" t="s">
        <v>353</v>
      </c>
      <c r="E286" s="213">
        <v>375215000</v>
      </c>
      <c r="F286" s="213">
        <v>141700667</v>
      </c>
      <c r="G286" s="41"/>
    </row>
    <row r="287" spans="1:7" x14ac:dyDescent="0.25">
      <c r="A287" s="826" t="s">
        <v>133</v>
      </c>
      <c r="B287" s="831" t="s">
        <v>338</v>
      </c>
      <c r="C287" s="831" t="s">
        <v>348</v>
      </c>
      <c r="D287" s="49" t="s">
        <v>349</v>
      </c>
      <c r="E287" s="128">
        <v>407720000</v>
      </c>
      <c r="F287" s="128">
        <v>308718734</v>
      </c>
      <c r="G287" s="41"/>
    </row>
    <row r="288" spans="1:7" x14ac:dyDescent="0.25">
      <c r="A288" s="827"/>
      <c r="B288" s="831"/>
      <c r="C288" s="831"/>
      <c r="D288" s="49" t="s">
        <v>350</v>
      </c>
      <c r="E288" s="128">
        <v>1175796000</v>
      </c>
      <c r="F288" s="128">
        <v>687877503</v>
      </c>
      <c r="G288" s="41"/>
    </row>
    <row r="289" spans="1:7" x14ac:dyDescent="0.25">
      <c r="A289" s="827"/>
      <c r="B289" s="831"/>
      <c r="C289" s="831"/>
      <c r="D289" s="49" t="s">
        <v>351</v>
      </c>
      <c r="E289" s="128">
        <v>522269000</v>
      </c>
      <c r="F289" s="128">
        <v>322397350</v>
      </c>
      <c r="G289" s="41"/>
    </row>
    <row r="290" spans="1:7" ht="15.75" thickBot="1" x14ac:dyDescent="0.3">
      <c r="A290" s="828"/>
      <c r="B290" s="130" t="s">
        <v>343</v>
      </c>
      <c r="C290" s="131" t="s">
        <v>352</v>
      </c>
      <c r="D290" s="51" t="s">
        <v>353</v>
      </c>
      <c r="E290" s="213">
        <v>375215000</v>
      </c>
      <c r="F290" s="213">
        <v>176442667</v>
      </c>
      <c r="G290" s="41"/>
    </row>
    <row r="291" spans="1:7" x14ac:dyDescent="0.25">
      <c r="A291" s="826" t="s">
        <v>134</v>
      </c>
      <c r="B291" s="831" t="s">
        <v>338</v>
      </c>
      <c r="C291" s="831" t="s">
        <v>348</v>
      </c>
      <c r="D291" s="49" t="s">
        <v>349</v>
      </c>
      <c r="E291" s="128">
        <v>386610734</v>
      </c>
      <c r="F291" s="128">
        <v>349105734</v>
      </c>
      <c r="G291" s="300"/>
    </row>
    <row r="292" spans="1:7" x14ac:dyDescent="0.25">
      <c r="A292" s="827"/>
      <c r="B292" s="831"/>
      <c r="C292" s="831"/>
      <c r="D292" s="49" t="s">
        <v>350</v>
      </c>
      <c r="E292" s="128">
        <v>1079524700</v>
      </c>
      <c r="F292" s="128">
        <v>859629658</v>
      </c>
      <c r="G292" s="300"/>
    </row>
    <row r="293" spans="1:7" x14ac:dyDescent="0.25">
      <c r="A293" s="827"/>
      <c r="B293" s="831"/>
      <c r="C293" s="831"/>
      <c r="D293" s="49" t="s">
        <v>351</v>
      </c>
      <c r="E293" s="128">
        <v>508017790</v>
      </c>
      <c r="F293" s="128">
        <v>389020678</v>
      </c>
      <c r="G293" s="300"/>
    </row>
    <row r="294" spans="1:7" ht="15.75" thickBot="1" x14ac:dyDescent="0.3">
      <c r="A294" s="832"/>
      <c r="B294" s="130" t="s">
        <v>343</v>
      </c>
      <c r="C294" s="131" t="s">
        <v>352</v>
      </c>
      <c r="D294" s="51" t="s">
        <v>353</v>
      </c>
      <c r="E294" s="213">
        <v>283381233</v>
      </c>
      <c r="F294" s="213">
        <v>233814878</v>
      </c>
      <c r="G294" s="46"/>
    </row>
    <row r="295" spans="1:7" ht="15.75" thickBot="1" x14ac:dyDescent="0.3">
      <c r="A295" s="55"/>
      <c r="G295" s="56"/>
    </row>
    <row r="296" spans="1:7" ht="20.25" x14ac:dyDescent="0.3">
      <c r="A296" s="836" t="s">
        <v>358</v>
      </c>
      <c r="B296" s="837"/>
      <c r="C296" s="837"/>
      <c r="D296" s="837"/>
      <c r="E296" s="837"/>
      <c r="F296" s="837"/>
      <c r="G296" s="838"/>
    </row>
    <row r="297" spans="1:7" ht="39" thickBot="1" x14ac:dyDescent="0.3">
      <c r="A297" s="36" t="s">
        <v>62</v>
      </c>
      <c r="B297" s="47" t="s">
        <v>146</v>
      </c>
      <c r="C297" s="47" t="s">
        <v>147</v>
      </c>
      <c r="D297" s="47" t="s">
        <v>179</v>
      </c>
      <c r="E297" s="47" t="s">
        <v>359</v>
      </c>
      <c r="F297" s="47" t="s">
        <v>360</v>
      </c>
      <c r="G297" s="48" t="s">
        <v>182</v>
      </c>
    </row>
    <row r="298" spans="1:7" x14ac:dyDescent="0.25">
      <c r="A298" s="826" t="s">
        <v>136</v>
      </c>
      <c r="B298" s="831" t="s">
        <v>338</v>
      </c>
      <c r="C298" s="831" t="s">
        <v>348</v>
      </c>
      <c r="D298" s="49" t="s">
        <v>349</v>
      </c>
      <c r="E298" s="128">
        <v>452270000</v>
      </c>
      <c r="F298" s="128">
        <v>0</v>
      </c>
      <c r="G298" s="301"/>
    </row>
    <row r="299" spans="1:7" x14ac:dyDescent="0.25">
      <c r="A299" s="827"/>
      <c r="B299" s="831"/>
      <c r="C299" s="831"/>
      <c r="D299" s="49" t="s">
        <v>350</v>
      </c>
      <c r="E299" s="128">
        <v>1494321000</v>
      </c>
      <c r="F299" s="128">
        <v>0</v>
      </c>
      <c r="G299" s="301"/>
    </row>
    <row r="300" spans="1:7" x14ac:dyDescent="0.25">
      <c r="A300" s="827"/>
      <c r="B300" s="831"/>
      <c r="C300" s="831"/>
      <c r="D300" s="49" t="s">
        <v>351</v>
      </c>
      <c r="E300" s="128">
        <v>729220000</v>
      </c>
      <c r="F300" s="128">
        <v>0</v>
      </c>
      <c r="G300" s="301"/>
    </row>
    <row r="301" spans="1:7" ht="15.75" thickBot="1" x14ac:dyDescent="0.3">
      <c r="A301" s="828"/>
      <c r="B301" s="130" t="s">
        <v>343</v>
      </c>
      <c r="C301" s="131" t="s">
        <v>352</v>
      </c>
      <c r="D301" s="51" t="s">
        <v>353</v>
      </c>
      <c r="E301" s="213">
        <v>570740000</v>
      </c>
      <c r="F301" s="213">
        <v>0</v>
      </c>
      <c r="G301" s="301"/>
    </row>
    <row r="302" spans="1:7" x14ac:dyDescent="0.25">
      <c r="A302" s="826" t="s">
        <v>137</v>
      </c>
      <c r="B302" s="831" t="s">
        <v>338</v>
      </c>
      <c r="C302" s="831" t="s">
        <v>348</v>
      </c>
      <c r="D302" s="49" t="s">
        <v>349</v>
      </c>
      <c r="E302" s="128">
        <v>452270000</v>
      </c>
      <c r="F302" s="128">
        <v>1556300</v>
      </c>
      <c r="G302" s="301"/>
    </row>
    <row r="303" spans="1:7" x14ac:dyDescent="0.25">
      <c r="A303" s="827"/>
      <c r="B303" s="831"/>
      <c r="C303" s="831"/>
      <c r="D303" s="49" t="s">
        <v>350</v>
      </c>
      <c r="E303" s="128">
        <v>1494321000</v>
      </c>
      <c r="F303" s="128">
        <v>46143437</v>
      </c>
      <c r="G303" s="301"/>
    </row>
    <row r="304" spans="1:7" x14ac:dyDescent="0.25">
      <c r="A304" s="827"/>
      <c r="B304" s="831"/>
      <c r="C304" s="831"/>
      <c r="D304" s="49" t="s">
        <v>351</v>
      </c>
      <c r="E304" s="128">
        <v>729220000</v>
      </c>
      <c r="F304" s="128">
        <v>4853200</v>
      </c>
      <c r="G304" s="301"/>
    </row>
    <row r="305" spans="1:7" ht="15.75" thickBot="1" x14ac:dyDescent="0.3">
      <c r="A305" s="828"/>
      <c r="B305" s="130" t="s">
        <v>343</v>
      </c>
      <c r="C305" s="131" t="s">
        <v>352</v>
      </c>
      <c r="D305" s="51" t="s">
        <v>353</v>
      </c>
      <c r="E305" s="213">
        <v>570740000</v>
      </c>
      <c r="F305" s="213">
        <v>5963000</v>
      </c>
      <c r="G305" s="301"/>
    </row>
    <row r="306" spans="1:7" x14ac:dyDescent="0.25">
      <c r="A306" s="826" t="s">
        <v>138</v>
      </c>
      <c r="B306" s="831" t="s">
        <v>338</v>
      </c>
      <c r="C306" s="831" t="s">
        <v>348</v>
      </c>
      <c r="D306" s="49" t="s">
        <v>349</v>
      </c>
      <c r="E306" s="128">
        <v>452270000</v>
      </c>
      <c r="F306" s="128">
        <v>50328867</v>
      </c>
      <c r="G306" s="301"/>
    </row>
    <row r="307" spans="1:7" x14ac:dyDescent="0.25">
      <c r="A307" s="827"/>
      <c r="B307" s="831"/>
      <c r="C307" s="831"/>
      <c r="D307" s="49" t="s">
        <v>350</v>
      </c>
      <c r="E307" s="128">
        <v>1494321000</v>
      </c>
      <c r="F307" s="128">
        <v>166066270</v>
      </c>
      <c r="G307" s="301"/>
    </row>
    <row r="308" spans="1:7" x14ac:dyDescent="0.25">
      <c r="A308" s="827"/>
      <c r="B308" s="831"/>
      <c r="C308" s="831"/>
      <c r="D308" s="49" t="s">
        <v>351</v>
      </c>
      <c r="E308" s="128">
        <v>729220000</v>
      </c>
      <c r="F308" s="128">
        <v>52359600</v>
      </c>
      <c r="G308" s="301"/>
    </row>
    <row r="309" spans="1:7" ht="15.75" thickBot="1" x14ac:dyDescent="0.3">
      <c r="A309" s="828"/>
      <c r="B309" s="130" t="s">
        <v>343</v>
      </c>
      <c r="C309" s="131" t="s">
        <v>352</v>
      </c>
      <c r="D309" s="51" t="s">
        <v>353</v>
      </c>
      <c r="E309" s="213">
        <v>570740000</v>
      </c>
      <c r="F309" s="213">
        <v>52982000</v>
      </c>
      <c r="G309" s="301"/>
    </row>
    <row r="310" spans="1:7" x14ac:dyDescent="0.25">
      <c r="A310" s="826" t="s">
        <v>139</v>
      </c>
      <c r="B310" s="831" t="s">
        <v>338</v>
      </c>
      <c r="C310" s="831" t="s">
        <v>348</v>
      </c>
      <c r="D310" s="49" t="s">
        <v>349</v>
      </c>
      <c r="E310" s="128">
        <v>452270000</v>
      </c>
      <c r="F310" s="128">
        <v>91380867</v>
      </c>
      <c r="G310" s="301"/>
    </row>
    <row r="311" spans="1:7" x14ac:dyDescent="0.25">
      <c r="A311" s="827"/>
      <c r="B311" s="831"/>
      <c r="C311" s="831"/>
      <c r="D311" s="49" t="s">
        <v>350</v>
      </c>
      <c r="E311" s="128">
        <v>1494321000</v>
      </c>
      <c r="F311" s="128">
        <v>272424603</v>
      </c>
      <c r="G311" s="301"/>
    </row>
    <row r="312" spans="1:7" x14ac:dyDescent="0.25">
      <c r="A312" s="827"/>
      <c r="B312" s="831"/>
      <c r="C312" s="831"/>
      <c r="D312" s="49" t="s">
        <v>351</v>
      </c>
      <c r="E312" s="128">
        <v>729220000</v>
      </c>
      <c r="F312" s="128">
        <v>93306600</v>
      </c>
      <c r="G312" s="301"/>
    </row>
    <row r="313" spans="1:7" ht="15.75" thickBot="1" x14ac:dyDescent="0.3">
      <c r="A313" s="828"/>
      <c r="B313" s="130" t="s">
        <v>343</v>
      </c>
      <c r="C313" s="131" t="s">
        <v>352</v>
      </c>
      <c r="D313" s="51" t="s">
        <v>353</v>
      </c>
      <c r="E313" s="213">
        <v>570740000</v>
      </c>
      <c r="F313" s="213">
        <v>111669000</v>
      </c>
      <c r="G313" s="301"/>
    </row>
    <row r="314" spans="1:7" x14ac:dyDescent="0.25">
      <c r="A314" s="826" t="s">
        <v>140</v>
      </c>
      <c r="B314" s="831" t="s">
        <v>338</v>
      </c>
      <c r="C314" s="831" t="s">
        <v>348</v>
      </c>
      <c r="D314" s="49" t="s">
        <v>349</v>
      </c>
      <c r="E314" s="128">
        <v>452270000</v>
      </c>
      <c r="F314" s="128">
        <v>132432867</v>
      </c>
      <c r="G314" s="301"/>
    </row>
    <row r="315" spans="1:7" x14ac:dyDescent="0.25">
      <c r="A315" s="827"/>
      <c r="B315" s="831"/>
      <c r="C315" s="831"/>
      <c r="D315" s="49" t="s">
        <v>350</v>
      </c>
      <c r="E315" s="128">
        <v>1494321000</v>
      </c>
      <c r="F315" s="128">
        <v>419760774</v>
      </c>
      <c r="G315" s="301"/>
    </row>
    <row r="316" spans="1:7" x14ac:dyDescent="0.25">
      <c r="A316" s="827"/>
      <c r="B316" s="831"/>
      <c r="C316" s="831"/>
      <c r="D316" s="49" t="s">
        <v>351</v>
      </c>
      <c r="E316" s="128">
        <v>729220000</v>
      </c>
      <c r="F316" s="128">
        <v>142562600</v>
      </c>
      <c r="G316" s="301"/>
    </row>
    <row r="317" spans="1:7" ht="15.75" thickBot="1" x14ac:dyDescent="0.3">
      <c r="A317" s="828"/>
      <c r="B317" s="130" t="s">
        <v>343</v>
      </c>
      <c r="C317" s="131" t="s">
        <v>352</v>
      </c>
      <c r="D317" s="51" t="s">
        <v>353</v>
      </c>
      <c r="E317" s="213">
        <v>570740000</v>
      </c>
      <c r="F317" s="213">
        <v>167796000</v>
      </c>
      <c r="G317" s="301"/>
    </row>
    <row r="318" spans="1:7" x14ac:dyDescent="0.25">
      <c r="A318" s="826" t="s">
        <v>141</v>
      </c>
      <c r="B318" s="831" t="s">
        <v>338</v>
      </c>
      <c r="C318" s="831" t="s">
        <v>348</v>
      </c>
      <c r="D318" s="49" t="s">
        <v>349</v>
      </c>
      <c r="E318" s="128">
        <v>452270000</v>
      </c>
      <c r="F318" s="128">
        <v>173484867</v>
      </c>
      <c r="G318" s="301"/>
    </row>
    <row r="319" spans="1:7" x14ac:dyDescent="0.25">
      <c r="A319" s="827"/>
      <c r="B319" s="831"/>
      <c r="C319" s="831"/>
      <c r="D319" s="49" t="s">
        <v>350</v>
      </c>
      <c r="E319" s="128">
        <v>1494321000</v>
      </c>
      <c r="F319" s="128">
        <v>566110774</v>
      </c>
      <c r="G319" s="301"/>
    </row>
    <row r="320" spans="1:7" x14ac:dyDescent="0.25">
      <c r="A320" s="827"/>
      <c r="B320" s="831"/>
      <c r="C320" s="831"/>
      <c r="D320" s="49" t="s">
        <v>351</v>
      </c>
      <c r="E320" s="128">
        <v>729220000</v>
      </c>
      <c r="F320" s="128">
        <v>190789331</v>
      </c>
      <c r="G320" s="301"/>
    </row>
    <row r="321" spans="1:7" ht="15.75" thickBot="1" x14ac:dyDescent="0.3">
      <c r="A321" s="828"/>
      <c r="B321" s="130" t="s">
        <v>343</v>
      </c>
      <c r="C321" s="131" t="s">
        <v>352</v>
      </c>
      <c r="D321" s="51" t="s">
        <v>353</v>
      </c>
      <c r="E321" s="213">
        <v>570740000</v>
      </c>
      <c r="F321" s="213">
        <v>216333000</v>
      </c>
      <c r="G321" s="301"/>
    </row>
    <row r="322" spans="1:7" x14ac:dyDescent="0.25">
      <c r="A322" s="826" t="s">
        <v>129</v>
      </c>
      <c r="B322" s="831" t="s">
        <v>338</v>
      </c>
      <c r="C322" s="831" t="s">
        <v>348</v>
      </c>
      <c r="D322" s="49" t="s">
        <v>349</v>
      </c>
      <c r="E322" s="128">
        <v>452270000</v>
      </c>
      <c r="F322" s="128">
        <v>207791867</v>
      </c>
      <c r="G322" s="301"/>
    </row>
    <row r="323" spans="1:7" x14ac:dyDescent="0.25">
      <c r="A323" s="827"/>
      <c r="B323" s="831"/>
      <c r="C323" s="831"/>
      <c r="D323" s="49" t="s">
        <v>350</v>
      </c>
      <c r="E323" s="128">
        <v>1494321000</v>
      </c>
      <c r="F323" s="128">
        <v>701081643</v>
      </c>
      <c r="G323" s="301"/>
    </row>
    <row r="324" spans="1:7" x14ac:dyDescent="0.25">
      <c r="A324" s="827"/>
      <c r="B324" s="831"/>
      <c r="C324" s="831"/>
      <c r="D324" s="49" t="s">
        <v>351</v>
      </c>
      <c r="E324" s="128">
        <v>729220000</v>
      </c>
      <c r="F324" s="128">
        <v>259659031</v>
      </c>
      <c r="G324" s="301"/>
    </row>
    <row r="325" spans="1:7" ht="15.75" thickBot="1" x14ac:dyDescent="0.3">
      <c r="A325" s="828"/>
      <c r="B325" s="130" t="s">
        <v>343</v>
      </c>
      <c r="C325" s="131" t="s">
        <v>352</v>
      </c>
      <c r="D325" s="51" t="s">
        <v>353</v>
      </c>
      <c r="E325" s="213">
        <v>570740000</v>
      </c>
      <c r="F325" s="213">
        <v>263352000</v>
      </c>
      <c r="G325" s="301"/>
    </row>
    <row r="326" spans="1:7" ht="16.5" customHeight="1" x14ac:dyDescent="0.25">
      <c r="A326" s="826" t="s">
        <v>130</v>
      </c>
      <c r="B326" s="831" t="s">
        <v>338</v>
      </c>
      <c r="C326" s="831" t="s">
        <v>348</v>
      </c>
      <c r="D326" s="49" t="s">
        <v>349</v>
      </c>
      <c r="E326" s="128">
        <v>452270000</v>
      </c>
      <c r="F326" s="128">
        <v>255588867</v>
      </c>
      <c r="G326" s="41"/>
    </row>
    <row r="327" spans="1:7" ht="16.5" customHeight="1" x14ac:dyDescent="0.25">
      <c r="A327" s="827"/>
      <c r="B327" s="831"/>
      <c r="C327" s="831"/>
      <c r="D327" s="49" t="s">
        <v>350</v>
      </c>
      <c r="E327" s="128">
        <v>1494321000</v>
      </c>
      <c r="F327" s="128">
        <v>828844643</v>
      </c>
      <c r="G327" s="41"/>
    </row>
    <row r="328" spans="1:7" ht="16.5" customHeight="1" x14ac:dyDescent="0.25">
      <c r="A328" s="827"/>
      <c r="B328" s="831"/>
      <c r="C328" s="831"/>
      <c r="D328" s="49" t="s">
        <v>351</v>
      </c>
      <c r="E328" s="128">
        <v>729220000</v>
      </c>
      <c r="F328" s="128">
        <v>349006231</v>
      </c>
      <c r="G328" s="41"/>
    </row>
    <row r="329" spans="1:7" ht="16.5" customHeight="1" thickBot="1" x14ac:dyDescent="0.3">
      <c r="A329" s="828"/>
      <c r="B329" s="130" t="s">
        <v>343</v>
      </c>
      <c r="C329" s="131" t="s">
        <v>352</v>
      </c>
      <c r="D329" s="51" t="s">
        <v>353</v>
      </c>
      <c r="E329" s="213">
        <v>570740000</v>
      </c>
      <c r="F329" s="213">
        <v>304299000</v>
      </c>
      <c r="G329" s="41"/>
    </row>
    <row r="330" spans="1:7" ht="16.5" customHeight="1" x14ac:dyDescent="0.25">
      <c r="A330" s="826" t="s">
        <v>131</v>
      </c>
      <c r="B330" s="831" t="s">
        <v>338</v>
      </c>
      <c r="C330" s="831" t="s">
        <v>348</v>
      </c>
      <c r="D330" s="49" t="s">
        <v>349</v>
      </c>
      <c r="E330" s="128">
        <v>452270000</v>
      </c>
      <c r="F330" s="128">
        <v>302385867</v>
      </c>
      <c r="G330" s="41"/>
    </row>
    <row r="331" spans="1:7" ht="16.5" customHeight="1" x14ac:dyDescent="0.25">
      <c r="A331" s="827"/>
      <c r="B331" s="831"/>
      <c r="C331" s="831"/>
      <c r="D331" s="49" t="s">
        <v>350</v>
      </c>
      <c r="E331" s="128">
        <v>1494321000</v>
      </c>
      <c r="F331" s="128">
        <v>955347970</v>
      </c>
      <c r="G331" s="41"/>
    </row>
    <row r="332" spans="1:7" x14ac:dyDescent="0.25">
      <c r="A332" s="827"/>
      <c r="B332" s="831"/>
      <c r="C332" s="831"/>
      <c r="D332" s="49" t="s">
        <v>351</v>
      </c>
      <c r="E332" s="128">
        <v>729220000</v>
      </c>
      <c r="F332" s="128">
        <v>420491231</v>
      </c>
      <c r="G332" s="54"/>
    </row>
    <row r="333" spans="1:7" ht="15.75" thickBot="1" x14ac:dyDescent="0.3">
      <c r="A333" s="828"/>
      <c r="B333" s="130" t="s">
        <v>343</v>
      </c>
      <c r="C333" s="131" t="s">
        <v>352</v>
      </c>
      <c r="D333" s="51" t="s">
        <v>353</v>
      </c>
      <c r="E333" s="213">
        <v>570740000</v>
      </c>
      <c r="F333" s="213">
        <v>322428000</v>
      </c>
      <c r="G333" s="41"/>
    </row>
    <row r="334" spans="1:7" x14ac:dyDescent="0.25">
      <c r="A334" s="826" t="s">
        <v>132</v>
      </c>
      <c r="B334" s="831" t="s">
        <v>338</v>
      </c>
      <c r="C334" s="831" t="s">
        <v>348</v>
      </c>
      <c r="D334" s="49" t="s">
        <v>349</v>
      </c>
      <c r="E334" s="128">
        <v>452270000</v>
      </c>
      <c r="F334" s="128">
        <v>349182867</v>
      </c>
      <c r="G334" s="41"/>
    </row>
    <row r="335" spans="1:7" x14ac:dyDescent="0.25">
      <c r="A335" s="827"/>
      <c r="B335" s="831"/>
      <c r="C335" s="831"/>
      <c r="D335" s="49" t="s">
        <v>350</v>
      </c>
      <c r="E335" s="128">
        <v>1494321000</v>
      </c>
      <c r="F335" s="128">
        <v>1054482303</v>
      </c>
      <c r="G335" s="41"/>
    </row>
    <row r="336" spans="1:7" x14ac:dyDescent="0.25">
      <c r="A336" s="827"/>
      <c r="B336" s="831"/>
      <c r="C336" s="831"/>
      <c r="D336" s="49" t="s">
        <v>351</v>
      </c>
      <c r="E336" s="128">
        <v>729220000</v>
      </c>
      <c r="F336" s="128">
        <v>485708062</v>
      </c>
      <c r="G336" s="41"/>
    </row>
    <row r="337" spans="1:7" ht="15.75" thickBot="1" x14ac:dyDescent="0.3">
      <c r="A337" s="828"/>
      <c r="B337" s="130" t="s">
        <v>343</v>
      </c>
      <c r="C337" s="131" t="s">
        <v>352</v>
      </c>
      <c r="D337" s="51" t="s">
        <v>353</v>
      </c>
      <c r="E337" s="213">
        <v>570740000</v>
      </c>
      <c r="F337" s="213">
        <v>358297000</v>
      </c>
      <c r="G337" s="41"/>
    </row>
    <row r="338" spans="1:7" x14ac:dyDescent="0.25">
      <c r="A338" s="826" t="s">
        <v>133</v>
      </c>
      <c r="B338" s="831" t="s">
        <v>338</v>
      </c>
      <c r="C338" s="831" t="s">
        <v>348</v>
      </c>
      <c r="D338" s="49" t="s">
        <v>349</v>
      </c>
      <c r="E338" s="128">
        <v>477325267</v>
      </c>
      <c r="F338" s="128">
        <v>390234867</v>
      </c>
      <c r="G338" s="41"/>
    </row>
    <row r="339" spans="1:7" x14ac:dyDescent="0.25">
      <c r="A339" s="827"/>
      <c r="B339" s="831"/>
      <c r="C339" s="831"/>
      <c r="D339" s="49" t="s">
        <v>350</v>
      </c>
      <c r="E339" s="128">
        <v>1549614668</v>
      </c>
      <c r="F339" s="128">
        <v>1164120702</v>
      </c>
      <c r="G339" s="41"/>
    </row>
    <row r="340" spans="1:7" x14ac:dyDescent="0.25">
      <c r="A340" s="827"/>
      <c r="B340" s="831"/>
      <c r="C340" s="831"/>
      <c r="D340" s="49" t="s">
        <v>351</v>
      </c>
      <c r="E340" s="128">
        <v>805910325</v>
      </c>
      <c r="F340" s="128">
        <v>532530062</v>
      </c>
      <c r="G340" s="41"/>
    </row>
    <row r="341" spans="1:7" ht="15.75" thickBot="1" x14ac:dyDescent="0.3">
      <c r="A341" s="828"/>
      <c r="B341" s="130" t="s">
        <v>343</v>
      </c>
      <c r="C341" s="131" t="s">
        <v>352</v>
      </c>
      <c r="D341" s="51" t="s">
        <v>353</v>
      </c>
      <c r="E341" s="213">
        <v>563700740</v>
      </c>
      <c r="F341" s="213">
        <v>439826500</v>
      </c>
      <c r="G341" s="41"/>
    </row>
    <row r="342" spans="1:7" x14ac:dyDescent="0.25">
      <c r="A342" s="826" t="s">
        <v>134</v>
      </c>
      <c r="B342" s="831" t="s">
        <v>338</v>
      </c>
      <c r="C342" s="831" t="s">
        <v>348</v>
      </c>
      <c r="D342" s="49" t="s">
        <v>349</v>
      </c>
      <c r="E342" s="128">
        <v>477325267</v>
      </c>
      <c r="F342" s="128">
        <v>440088366</v>
      </c>
      <c r="G342" s="41"/>
    </row>
    <row r="343" spans="1:7" x14ac:dyDescent="0.25">
      <c r="A343" s="827"/>
      <c r="B343" s="831"/>
      <c r="C343" s="831"/>
      <c r="D343" s="49" t="s">
        <v>350</v>
      </c>
      <c r="E343" s="128">
        <v>1532196194</v>
      </c>
      <c r="F343" s="128">
        <v>1356053835</v>
      </c>
      <c r="G343" s="41"/>
    </row>
    <row r="344" spans="1:7" x14ac:dyDescent="0.25">
      <c r="A344" s="827"/>
      <c r="B344" s="831"/>
      <c r="C344" s="831"/>
      <c r="D344" s="49" t="s">
        <v>351</v>
      </c>
      <c r="E344" s="128">
        <v>760285825</v>
      </c>
      <c r="F344" s="128">
        <v>658363429</v>
      </c>
      <c r="G344" s="41"/>
    </row>
    <row r="345" spans="1:7" ht="15.75" thickBot="1" x14ac:dyDescent="0.3">
      <c r="A345" s="832"/>
      <c r="B345" s="130" t="s">
        <v>343</v>
      </c>
      <c r="C345" s="131" t="s">
        <v>352</v>
      </c>
      <c r="D345" s="51" t="s">
        <v>353</v>
      </c>
      <c r="E345" s="213">
        <v>520000666</v>
      </c>
      <c r="F345" s="213">
        <v>497406500</v>
      </c>
      <c r="G345" s="46"/>
    </row>
    <row r="346" spans="1:7" ht="15.75" thickBot="1" x14ac:dyDescent="0.3">
      <c r="A346" s="55"/>
      <c r="G346" s="56"/>
    </row>
    <row r="347" spans="1:7" ht="30.75" customHeight="1" x14ac:dyDescent="0.3">
      <c r="A347" s="836" t="s">
        <v>186</v>
      </c>
      <c r="B347" s="837"/>
      <c r="C347" s="837"/>
      <c r="D347" s="837"/>
      <c r="E347" s="837"/>
      <c r="F347" s="837"/>
      <c r="G347" s="838"/>
    </row>
    <row r="348" spans="1:7" ht="39" thickBot="1" x14ac:dyDescent="0.3">
      <c r="A348" s="36" t="s">
        <v>63</v>
      </c>
      <c r="B348" s="47" t="s">
        <v>146</v>
      </c>
      <c r="C348" s="47" t="s">
        <v>147</v>
      </c>
      <c r="D348" s="47" t="s">
        <v>179</v>
      </c>
      <c r="E348" s="47" t="s">
        <v>187</v>
      </c>
      <c r="F348" s="47" t="s">
        <v>188</v>
      </c>
      <c r="G348" s="48" t="s">
        <v>182</v>
      </c>
    </row>
    <row r="349" spans="1:7" ht="16.5" customHeight="1" x14ac:dyDescent="0.25">
      <c r="A349" s="826" t="s">
        <v>136</v>
      </c>
      <c r="B349" s="831" t="s">
        <v>338</v>
      </c>
      <c r="C349" s="831" t="s">
        <v>348</v>
      </c>
      <c r="D349" s="49" t="s">
        <v>349</v>
      </c>
      <c r="E349" s="128">
        <v>466079000</v>
      </c>
      <c r="F349" s="128">
        <v>0</v>
      </c>
      <c r="G349" s="41"/>
    </row>
    <row r="350" spans="1:7" ht="16.5" customHeight="1" x14ac:dyDescent="0.25">
      <c r="A350" s="827"/>
      <c r="B350" s="831"/>
      <c r="C350" s="831"/>
      <c r="D350" s="49" t="s">
        <v>350</v>
      </c>
      <c r="E350" s="128">
        <v>1642045000</v>
      </c>
      <c r="F350" s="128">
        <v>0</v>
      </c>
      <c r="G350" s="41"/>
    </row>
    <row r="351" spans="1:7" ht="16.5" customHeight="1" x14ac:dyDescent="0.25">
      <c r="A351" s="827"/>
      <c r="B351" s="831"/>
      <c r="C351" s="831"/>
      <c r="D351" s="49" t="s">
        <v>351</v>
      </c>
      <c r="E351" s="128">
        <v>700685000</v>
      </c>
      <c r="F351" s="128">
        <v>0</v>
      </c>
      <c r="G351" s="41"/>
    </row>
    <row r="352" spans="1:7" ht="16.5" customHeight="1" thickBot="1" x14ac:dyDescent="0.3">
      <c r="A352" s="828"/>
      <c r="B352" s="130" t="s">
        <v>343</v>
      </c>
      <c r="C352" s="131" t="s">
        <v>352</v>
      </c>
      <c r="D352" s="51" t="s">
        <v>353</v>
      </c>
      <c r="E352" s="213">
        <v>583907000</v>
      </c>
      <c r="F352" s="213">
        <v>0</v>
      </c>
      <c r="G352" s="41"/>
    </row>
    <row r="353" spans="1:7" ht="16.5" customHeight="1" x14ac:dyDescent="0.25">
      <c r="A353" s="826" t="s">
        <v>137</v>
      </c>
      <c r="B353" s="831" t="s">
        <v>338</v>
      </c>
      <c r="C353" s="831" t="s">
        <v>348</v>
      </c>
      <c r="D353" s="49" t="s">
        <v>349</v>
      </c>
      <c r="E353" s="128">
        <v>466079000</v>
      </c>
      <c r="F353" s="128">
        <v>0</v>
      </c>
      <c r="G353" s="41"/>
    </row>
    <row r="354" spans="1:7" ht="16.5" customHeight="1" x14ac:dyDescent="0.25">
      <c r="A354" s="827"/>
      <c r="B354" s="831"/>
      <c r="C354" s="831"/>
      <c r="D354" s="49" t="s">
        <v>350</v>
      </c>
      <c r="E354" s="128">
        <v>1642045000</v>
      </c>
      <c r="F354" s="128">
        <v>15717836</v>
      </c>
      <c r="G354" s="41"/>
    </row>
    <row r="355" spans="1:7" ht="16.5" customHeight="1" x14ac:dyDescent="0.25">
      <c r="A355" s="827"/>
      <c r="B355" s="831"/>
      <c r="C355" s="831"/>
      <c r="D355" s="49" t="s">
        <v>351</v>
      </c>
      <c r="E355" s="128">
        <v>700685000</v>
      </c>
      <c r="F355" s="128">
        <v>2004433</v>
      </c>
      <c r="G355" s="41"/>
    </row>
    <row r="356" spans="1:7" ht="16.5" customHeight="1" thickBot="1" x14ac:dyDescent="0.3">
      <c r="A356" s="828"/>
      <c r="B356" s="130" t="s">
        <v>343</v>
      </c>
      <c r="C356" s="131" t="s">
        <v>352</v>
      </c>
      <c r="D356" s="51" t="s">
        <v>353</v>
      </c>
      <c r="E356" s="213">
        <v>583907000</v>
      </c>
      <c r="F356" s="213">
        <v>2730800</v>
      </c>
      <c r="G356" s="41"/>
    </row>
    <row r="357" spans="1:7" ht="16.5" customHeight="1" x14ac:dyDescent="0.25">
      <c r="A357" s="826" t="s">
        <v>138</v>
      </c>
      <c r="B357" s="831" t="s">
        <v>338</v>
      </c>
      <c r="C357" s="831" t="s">
        <v>348</v>
      </c>
      <c r="D357" s="49" t="s">
        <v>349</v>
      </c>
      <c r="E357" s="128">
        <v>466079000</v>
      </c>
      <c r="F357" s="128">
        <v>39137000</v>
      </c>
      <c r="G357" s="41"/>
    </row>
    <row r="358" spans="1:7" ht="16.5" customHeight="1" x14ac:dyDescent="0.25">
      <c r="A358" s="827"/>
      <c r="B358" s="831"/>
      <c r="C358" s="831"/>
      <c r="D358" s="49" t="s">
        <v>350</v>
      </c>
      <c r="E358" s="128">
        <v>1642045000</v>
      </c>
      <c r="F358" s="128">
        <v>109270957</v>
      </c>
      <c r="G358" s="41"/>
    </row>
    <row r="359" spans="1:7" ht="16.5" customHeight="1" x14ac:dyDescent="0.25">
      <c r="A359" s="827"/>
      <c r="B359" s="831"/>
      <c r="C359" s="831"/>
      <c r="D359" s="49" t="s">
        <v>351</v>
      </c>
      <c r="E359" s="128">
        <v>700685000</v>
      </c>
      <c r="F359" s="128">
        <v>33385232</v>
      </c>
      <c r="G359" s="41"/>
    </row>
    <row r="360" spans="1:7" ht="16.5" customHeight="1" thickBot="1" x14ac:dyDescent="0.3">
      <c r="A360" s="828"/>
      <c r="B360" s="130" t="s">
        <v>343</v>
      </c>
      <c r="C360" s="131" t="s">
        <v>352</v>
      </c>
      <c r="D360" s="51" t="s">
        <v>353</v>
      </c>
      <c r="E360" s="213">
        <v>583907000</v>
      </c>
      <c r="F360" s="213">
        <v>33391867</v>
      </c>
      <c r="G360" s="41"/>
    </row>
    <row r="361" spans="1:7" ht="16.5" customHeight="1" x14ac:dyDescent="0.25">
      <c r="A361" s="826" t="s">
        <v>139</v>
      </c>
      <c r="B361" s="831" t="s">
        <v>338</v>
      </c>
      <c r="C361" s="831" t="s">
        <v>348</v>
      </c>
      <c r="D361" s="49" t="s">
        <v>349</v>
      </c>
      <c r="E361" s="128">
        <v>466079000</v>
      </c>
      <c r="F361" s="128">
        <v>78274000</v>
      </c>
      <c r="G361" s="41"/>
    </row>
    <row r="362" spans="1:7" ht="16.5" customHeight="1" x14ac:dyDescent="0.25">
      <c r="A362" s="827"/>
      <c r="B362" s="831"/>
      <c r="C362" s="831"/>
      <c r="D362" s="49" t="s">
        <v>350</v>
      </c>
      <c r="E362" s="309">
        <v>1642045000</v>
      </c>
      <c r="F362" s="128">
        <v>219345330</v>
      </c>
      <c r="G362" s="41"/>
    </row>
    <row r="363" spans="1:7" ht="16.5" customHeight="1" x14ac:dyDescent="0.25">
      <c r="A363" s="827"/>
      <c r="B363" s="831"/>
      <c r="C363" s="831"/>
      <c r="D363" s="49" t="s">
        <v>351</v>
      </c>
      <c r="E363" s="128">
        <v>700685000</v>
      </c>
      <c r="F363" s="128">
        <v>81408265</v>
      </c>
      <c r="G363" s="41"/>
    </row>
    <row r="364" spans="1:7" ht="16.5" customHeight="1" thickBot="1" x14ac:dyDescent="0.3">
      <c r="A364" s="828"/>
      <c r="B364" s="363" t="s">
        <v>343</v>
      </c>
      <c r="C364" s="364" t="s">
        <v>352</v>
      </c>
      <c r="D364" s="365" t="s">
        <v>353</v>
      </c>
      <c r="E364" s="361">
        <v>583907000</v>
      </c>
      <c r="F364" s="361">
        <v>71295967</v>
      </c>
      <c r="G364" s="362"/>
    </row>
    <row r="365" spans="1:7" ht="16.5" customHeight="1" x14ac:dyDescent="0.25">
      <c r="A365" s="818" t="s">
        <v>140</v>
      </c>
      <c r="B365" s="829" t="s">
        <v>338</v>
      </c>
      <c r="C365" s="829" t="s">
        <v>348</v>
      </c>
      <c r="D365" s="377" t="s">
        <v>349</v>
      </c>
      <c r="E365" s="379">
        <v>466079000</v>
      </c>
      <c r="F365" s="378">
        <v>117411000</v>
      </c>
      <c r="G365" s="362"/>
    </row>
    <row r="366" spans="1:7" ht="16.5" customHeight="1" x14ac:dyDescent="0.25">
      <c r="A366" s="819"/>
      <c r="B366" s="830"/>
      <c r="C366" s="830"/>
      <c r="D366" s="374" t="s">
        <v>350</v>
      </c>
      <c r="E366" s="380">
        <v>1642045000</v>
      </c>
      <c r="F366" s="375">
        <v>335903044</v>
      </c>
      <c r="G366" s="362"/>
    </row>
    <row r="367" spans="1:7" ht="16.5" customHeight="1" x14ac:dyDescent="0.25">
      <c r="A367" s="819"/>
      <c r="B367" s="830"/>
      <c r="C367" s="830"/>
      <c r="D367" s="374" t="s">
        <v>351</v>
      </c>
      <c r="E367" s="379">
        <v>700685000</v>
      </c>
      <c r="F367" s="375">
        <v>140887065</v>
      </c>
      <c r="G367" s="362"/>
    </row>
    <row r="368" spans="1:7" ht="16.5" customHeight="1" thickBot="1" x14ac:dyDescent="0.3">
      <c r="A368" s="820"/>
      <c r="B368" s="363" t="s">
        <v>343</v>
      </c>
      <c r="C368" s="364" t="s">
        <v>352</v>
      </c>
      <c r="D368" s="376" t="s">
        <v>353</v>
      </c>
      <c r="E368" s="361">
        <v>583907000</v>
      </c>
      <c r="F368" s="361">
        <v>100346167</v>
      </c>
      <c r="G368" s="362"/>
    </row>
    <row r="369" spans="1:7" ht="16.5" customHeight="1" x14ac:dyDescent="0.25">
      <c r="A369" s="826" t="s">
        <v>141</v>
      </c>
      <c r="B369" s="829" t="s">
        <v>338</v>
      </c>
      <c r="C369" s="829" t="s">
        <v>348</v>
      </c>
      <c r="D369" s="377" t="s">
        <v>349</v>
      </c>
      <c r="E369" s="379">
        <v>466079000</v>
      </c>
      <c r="F369" s="378">
        <v>156548000</v>
      </c>
      <c r="G369" s="362"/>
    </row>
    <row r="370" spans="1:7" ht="16.5" customHeight="1" x14ac:dyDescent="0.25">
      <c r="A370" s="827"/>
      <c r="B370" s="830"/>
      <c r="C370" s="830"/>
      <c r="D370" s="374" t="s">
        <v>350</v>
      </c>
      <c r="E370" s="380">
        <v>1642045000</v>
      </c>
      <c r="F370" s="375">
        <v>453702023</v>
      </c>
      <c r="G370" s="362"/>
    </row>
    <row r="371" spans="1:7" ht="16.5" customHeight="1" x14ac:dyDescent="0.25">
      <c r="A371" s="827"/>
      <c r="B371" s="830"/>
      <c r="C371" s="830"/>
      <c r="D371" s="374" t="s">
        <v>351</v>
      </c>
      <c r="E371" s="379">
        <v>700685000</v>
      </c>
      <c r="F371" s="375">
        <v>186460398</v>
      </c>
      <c r="G371" s="362"/>
    </row>
    <row r="372" spans="1:7" ht="16.5" customHeight="1" thickBot="1" x14ac:dyDescent="0.3">
      <c r="A372" s="828"/>
      <c r="B372" s="363" t="s">
        <v>343</v>
      </c>
      <c r="C372" s="364" t="s">
        <v>352</v>
      </c>
      <c r="D372" s="376" t="s">
        <v>353</v>
      </c>
      <c r="E372" s="361">
        <v>583907000</v>
      </c>
      <c r="F372" s="361">
        <v>142460967</v>
      </c>
      <c r="G372" s="362"/>
    </row>
    <row r="373" spans="1:7" x14ac:dyDescent="0.25">
      <c r="A373" s="52" t="s">
        <v>129</v>
      </c>
      <c r="B373" s="53"/>
      <c r="C373" s="53"/>
      <c r="D373" s="53"/>
      <c r="E373" s="53"/>
      <c r="F373" s="53"/>
      <c r="G373" s="54"/>
    </row>
    <row r="374" spans="1:7" x14ac:dyDescent="0.25">
      <c r="A374" s="43" t="s">
        <v>130</v>
      </c>
      <c r="B374" s="40"/>
      <c r="C374" s="40"/>
      <c r="D374" s="40"/>
      <c r="E374" s="40"/>
      <c r="F374" s="40"/>
      <c r="G374" s="41"/>
    </row>
    <row r="375" spans="1:7" x14ac:dyDescent="0.25">
      <c r="A375" s="43" t="s">
        <v>131</v>
      </c>
      <c r="B375" s="40"/>
      <c r="C375" s="40"/>
      <c r="D375" s="40"/>
      <c r="E375" s="40"/>
      <c r="F375" s="40"/>
      <c r="G375" s="41"/>
    </row>
    <row r="376" spans="1:7" x14ac:dyDescent="0.25">
      <c r="A376" s="43" t="s">
        <v>132</v>
      </c>
      <c r="B376" s="40"/>
      <c r="C376" s="40"/>
      <c r="D376" s="40"/>
      <c r="E376" s="40"/>
      <c r="F376" s="40"/>
      <c r="G376" s="41"/>
    </row>
    <row r="377" spans="1:7" x14ac:dyDescent="0.25">
      <c r="A377" s="43" t="s">
        <v>133</v>
      </c>
      <c r="B377" s="40"/>
      <c r="C377" s="40"/>
      <c r="D377" s="40"/>
      <c r="E377" s="40"/>
      <c r="F377" s="40"/>
      <c r="G377" s="41"/>
    </row>
    <row r="378" spans="1:7" ht="15.75" thickBot="1" x14ac:dyDescent="0.3">
      <c r="A378" s="44" t="s">
        <v>134</v>
      </c>
      <c r="B378" s="42"/>
      <c r="C378" s="42"/>
      <c r="D378" s="42"/>
      <c r="E378" s="42"/>
      <c r="F378" s="42"/>
      <c r="G378" s="46"/>
    </row>
    <row r="379" spans="1:7" x14ac:dyDescent="0.25">
      <c r="A379" s="55"/>
      <c r="G379" s="56"/>
    </row>
    <row r="380" spans="1:7" ht="20.25" hidden="1" x14ac:dyDescent="0.3">
      <c r="A380" s="836" t="s">
        <v>189</v>
      </c>
      <c r="B380" s="837"/>
      <c r="C380" s="837"/>
      <c r="D380" s="837"/>
      <c r="E380" s="837"/>
      <c r="F380" s="837"/>
      <c r="G380" s="838"/>
    </row>
    <row r="381" spans="1:7" ht="39" hidden="1" thickBot="1" x14ac:dyDescent="0.3">
      <c r="A381" s="36" t="s">
        <v>64</v>
      </c>
      <c r="B381" s="47" t="s">
        <v>146</v>
      </c>
      <c r="C381" s="47" t="s">
        <v>147</v>
      </c>
      <c r="D381" s="47" t="s">
        <v>179</v>
      </c>
      <c r="E381" s="47" t="s">
        <v>190</v>
      </c>
      <c r="F381" s="47" t="s">
        <v>191</v>
      </c>
      <c r="G381" s="48" t="s">
        <v>182</v>
      </c>
    </row>
    <row r="382" spans="1:7" ht="16.5" hidden="1" customHeight="1" x14ac:dyDescent="0.25">
      <c r="A382" s="43" t="s">
        <v>136</v>
      </c>
      <c r="B382" s="40"/>
      <c r="C382" s="40"/>
      <c r="D382" s="40"/>
      <c r="E382" s="40"/>
      <c r="F382" s="40"/>
      <c r="G382" s="41"/>
    </row>
    <row r="383" spans="1:7" ht="16.5" hidden="1" customHeight="1" x14ac:dyDescent="0.25">
      <c r="A383" s="43" t="s">
        <v>137</v>
      </c>
      <c r="B383" s="40"/>
      <c r="C383" s="40"/>
      <c r="D383" s="40"/>
      <c r="E383" s="40"/>
      <c r="F383" s="40"/>
      <c r="G383" s="41"/>
    </row>
    <row r="384" spans="1:7" ht="16.5" hidden="1" customHeight="1" x14ac:dyDescent="0.25">
      <c r="A384" s="43" t="s">
        <v>138</v>
      </c>
      <c r="B384" s="40"/>
      <c r="C384" s="40"/>
      <c r="D384" s="40"/>
      <c r="E384" s="40"/>
      <c r="F384" s="40"/>
      <c r="G384" s="41"/>
    </row>
    <row r="385" spans="1:9" ht="16.5" hidden="1" customHeight="1" x14ac:dyDescent="0.25">
      <c r="A385" s="43" t="s">
        <v>139</v>
      </c>
      <c r="B385" s="40"/>
      <c r="C385" s="40"/>
      <c r="D385" s="40"/>
      <c r="E385" s="40"/>
      <c r="F385" s="40"/>
      <c r="G385" s="41"/>
    </row>
    <row r="386" spans="1:9" ht="16.5" hidden="1" customHeight="1" x14ac:dyDescent="0.25">
      <c r="A386" s="43" t="s">
        <v>140</v>
      </c>
      <c r="B386" s="40"/>
      <c r="C386" s="40"/>
      <c r="D386" s="40"/>
      <c r="E386" s="40"/>
      <c r="F386" s="40"/>
      <c r="G386" s="41"/>
    </row>
    <row r="387" spans="1:9" ht="16.5" hidden="1" customHeight="1" x14ac:dyDescent="0.25">
      <c r="A387" s="43" t="s">
        <v>141</v>
      </c>
      <c r="B387" s="40"/>
      <c r="C387" s="40"/>
      <c r="D387" s="40"/>
      <c r="E387" s="40"/>
      <c r="F387" s="40"/>
      <c r="G387" s="41"/>
    </row>
    <row r="388" spans="1:9" hidden="1" x14ac:dyDescent="0.25">
      <c r="A388" s="52" t="s">
        <v>129</v>
      </c>
      <c r="B388" s="53"/>
      <c r="C388" s="53"/>
      <c r="D388" s="53"/>
      <c r="E388" s="53"/>
      <c r="F388" s="53"/>
      <c r="G388" s="54"/>
    </row>
    <row r="389" spans="1:9" hidden="1" x14ac:dyDescent="0.25">
      <c r="A389" s="43" t="s">
        <v>130</v>
      </c>
      <c r="B389" s="40"/>
      <c r="C389" s="40"/>
      <c r="D389" s="40"/>
      <c r="E389" s="40"/>
      <c r="F389" s="40"/>
      <c r="G389" s="41"/>
    </row>
    <row r="390" spans="1:9" hidden="1" x14ac:dyDescent="0.25">
      <c r="A390" s="43" t="s">
        <v>131</v>
      </c>
      <c r="B390" s="40"/>
      <c r="C390" s="40"/>
      <c r="D390" s="40"/>
      <c r="E390" s="40"/>
      <c r="F390" s="40"/>
      <c r="G390" s="41"/>
    </row>
    <row r="391" spans="1:9" hidden="1" x14ac:dyDescent="0.25">
      <c r="A391" s="43" t="s">
        <v>132</v>
      </c>
      <c r="B391" s="40"/>
      <c r="C391" s="40"/>
      <c r="D391" s="40"/>
      <c r="E391" s="40"/>
      <c r="F391" s="40"/>
      <c r="G391" s="41"/>
    </row>
    <row r="392" spans="1:9" hidden="1" x14ac:dyDescent="0.25">
      <c r="A392" s="43" t="s">
        <v>133</v>
      </c>
      <c r="B392" s="40"/>
      <c r="C392" s="40"/>
      <c r="D392" s="40"/>
      <c r="E392" s="40"/>
      <c r="F392" s="40"/>
      <c r="G392" s="41"/>
    </row>
    <row r="393" spans="1:9" ht="15.75" hidden="1" thickBot="1" x14ac:dyDescent="0.3">
      <c r="A393" s="44" t="s">
        <v>134</v>
      </c>
      <c r="B393" s="42"/>
      <c r="C393" s="42"/>
      <c r="D393" s="42"/>
      <c r="E393" s="42"/>
      <c r="F393" s="42"/>
      <c r="G393" s="46"/>
    </row>
    <row r="394" spans="1:9" ht="15.75" thickBot="1" x14ac:dyDescent="0.3"/>
    <row r="395" spans="1:9" ht="24.75" customHeight="1" x14ac:dyDescent="0.3">
      <c r="A395" s="836" t="s">
        <v>192</v>
      </c>
      <c r="B395" s="837"/>
      <c r="C395" s="837"/>
      <c r="D395" s="837"/>
      <c r="E395" s="837"/>
      <c r="F395" s="837"/>
      <c r="G395" s="837"/>
      <c r="H395" s="838"/>
    </row>
    <row r="396" spans="1:9" ht="46.5" customHeight="1" x14ac:dyDescent="0.25">
      <c r="A396" s="36" t="s">
        <v>49</v>
      </c>
      <c r="B396" s="37" t="s">
        <v>193</v>
      </c>
      <c r="C396" s="57" t="s">
        <v>149</v>
      </c>
      <c r="D396" s="57" t="s">
        <v>150</v>
      </c>
      <c r="E396" s="57" t="s">
        <v>194</v>
      </c>
      <c r="F396" s="57" t="s">
        <v>195</v>
      </c>
      <c r="G396" s="57" t="s">
        <v>196</v>
      </c>
      <c r="H396" s="38" t="s">
        <v>182</v>
      </c>
    </row>
    <row r="397" spans="1:9" x14ac:dyDescent="0.25">
      <c r="A397" s="839" t="s">
        <v>129</v>
      </c>
      <c r="B397" s="49" t="s">
        <v>361</v>
      </c>
      <c r="C397" s="49" t="s">
        <v>362</v>
      </c>
      <c r="D397" s="49">
        <v>0</v>
      </c>
      <c r="E397" s="49">
        <v>6</v>
      </c>
      <c r="F397" s="133">
        <v>1</v>
      </c>
      <c r="G397" s="134">
        <f>F397/E397</f>
        <v>0.16666666666666666</v>
      </c>
      <c r="H397" s="135" t="s">
        <v>363</v>
      </c>
      <c r="I397" s="182">
        <f>LEN(H397)</f>
        <v>45</v>
      </c>
    </row>
    <row r="398" spans="1:9" x14ac:dyDescent="0.25">
      <c r="A398" s="834"/>
      <c r="B398" s="49" t="s">
        <v>364</v>
      </c>
      <c r="C398" s="49" t="s">
        <v>362</v>
      </c>
      <c r="D398" s="49">
        <v>0</v>
      </c>
      <c r="E398" s="49">
        <v>48</v>
      </c>
      <c r="F398" s="133">
        <v>0</v>
      </c>
      <c r="G398" s="134">
        <f>F398/E398</f>
        <v>0</v>
      </c>
      <c r="H398" s="135" t="s">
        <v>365</v>
      </c>
      <c r="I398" s="182">
        <f t="shared" ref="I398:I431" si="41">LEN(H398)</f>
        <v>92</v>
      </c>
    </row>
    <row r="399" spans="1:9" x14ac:dyDescent="0.25">
      <c r="A399" s="834"/>
      <c r="B399" s="49" t="s">
        <v>366</v>
      </c>
      <c r="C399" s="49" t="s">
        <v>362</v>
      </c>
      <c r="D399" s="49">
        <v>0</v>
      </c>
      <c r="E399" s="49">
        <v>50</v>
      </c>
      <c r="F399" s="133"/>
      <c r="G399" s="134">
        <f t="shared" ref="G399:G431" si="42">F399/E399</f>
        <v>0</v>
      </c>
      <c r="H399" s="135"/>
      <c r="I399" s="182">
        <f t="shared" si="41"/>
        <v>0</v>
      </c>
    </row>
    <row r="400" spans="1:9" x14ac:dyDescent="0.25">
      <c r="A400" s="834"/>
      <c r="B400" s="49" t="s">
        <v>367</v>
      </c>
      <c r="C400" s="49" t="s">
        <v>210</v>
      </c>
      <c r="D400" s="49">
        <v>0</v>
      </c>
      <c r="E400" s="136">
        <v>0.97</v>
      </c>
      <c r="F400" s="137">
        <f>AVERAGE(100%,85%)</f>
        <v>0.92500000000000004</v>
      </c>
      <c r="G400" s="134">
        <f t="shared" si="42"/>
        <v>0.95360824742268047</v>
      </c>
      <c r="H400" s="135" t="s">
        <v>368</v>
      </c>
      <c r="I400" s="182">
        <f t="shared" si="41"/>
        <v>165</v>
      </c>
    </row>
    <row r="401" spans="1:9" x14ac:dyDescent="0.25">
      <c r="A401" s="834"/>
      <c r="B401" s="49" t="s">
        <v>369</v>
      </c>
      <c r="C401" s="49" t="s">
        <v>210</v>
      </c>
      <c r="D401" s="49">
        <v>0</v>
      </c>
      <c r="E401" s="136">
        <v>0.95</v>
      </c>
      <c r="F401" s="137">
        <v>1</v>
      </c>
      <c r="G401" s="134">
        <f t="shared" si="42"/>
        <v>1.0526315789473684</v>
      </c>
      <c r="H401" s="135" t="s">
        <v>370</v>
      </c>
      <c r="I401" s="182">
        <f t="shared" si="41"/>
        <v>20</v>
      </c>
    </row>
    <row r="402" spans="1:9" x14ac:dyDescent="0.25">
      <c r="A402" s="834"/>
      <c r="B402" s="49" t="s">
        <v>371</v>
      </c>
      <c r="C402" s="49" t="s">
        <v>362</v>
      </c>
      <c r="D402" s="49">
        <v>0</v>
      </c>
      <c r="E402" s="49">
        <v>4</v>
      </c>
      <c r="F402" s="133">
        <v>1</v>
      </c>
      <c r="G402" s="134">
        <f t="shared" si="42"/>
        <v>0.25</v>
      </c>
      <c r="H402" s="135" t="s">
        <v>372</v>
      </c>
      <c r="I402" s="182">
        <f t="shared" si="41"/>
        <v>149</v>
      </c>
    </row>
    <row r="403" spans="1:9" x14ac:dyDescent="0.25">
      <c r="A403" s="840"/>
      <c r="B403" s="49" t="s">
        <v>373</v>
      </c>
      <c r="C403" s="49" t="s">
        <v>362</v>
      </c>
      <c r="D403" s="49">
        <v>0</v>
      </c>
      <c r="E403" s="49">
        <v>3</v>
      </c>
      <c r="F403" s="133">
        <v>2</v>
      </c>
      <c r="G403" s="134">
        <f t="shared" si="42"/>
        <v>0.66666666666666663</v>
      </c>
      <c r="H403" s="135" t="s">
        <v>374</v>
      </c>
      <c r="I403" s="182">
        <f t="shared" si="41"/>
        <v>165</v>
      </c>
    </row>
    <row r="404" spans="1:9" x14ac:dyDescent="0.25">
      <c r="A404" s="839" t="s">
        <v>130</v>
      </c>
      <c r="B404" s="49" t="s">
        <v>361</v>
      </c>
      <c r="C404" s="49" t="s">
        <v>362</v>
      </c>
      <c r="D404" s="49">
        <v>0</v>
      </c>
      <c r="E404" s="49">
        <v>6</v>
      </c>
      <c r="F404" s="133">
        <v>2</v>
      </c>
      <c r="G404" s="134">
        <f t="shared" si="42"/>
        <v>0.33333333333333331</v>
      </c>
      <c r="H404" s="135" t="s">
        <v>363</v>
      </c>
      <c r="I404" s="182">
        <f t="shared" si="41"/>
        <v>45</v>
      </c>
    </row>
    <row r="405" spans="1:9" x14ac:dyDescent="0.25">
      <c r="A405" s="834"/>
      <c r="B405" s="49" t="s">
        <v>364</v>
      </c>
      <c r="C405" s="49" t="s">
        <v>362</v>
      </c>
      <c r="D405" s="49">
        <v>0</v>
      </c>
      <c r="E405" s="49">
        <v>48</v>
      </c>
      <c r="F405" s="133">
        <v>0</v>
      </c>
      <c r="G405" s="134">
        <f t="shared" si="42"/>
        <v>0</v>
      </c>
      <c r="H405" s="135" t="s">
        <v>365</v>
      </c>
      <c r="I405" s="182">
        <f t="shared" si="41"/>
        <v>92</v>
      </c>
    </row>
    <row r="406" spans="1:9" x14ac:dyDescent="0.25">
      <c r="A406" s="834"/>
      <c r="B406" s="49" t="s">
        <v>366</v>
      </c>
      <c r="C406" s="49" t="s">
        <v>362</v>
      </c>
      <c r="D406" s="49">
        <v>0</v>
      </c>
      <c r="E406" s="49">
        <v>50</v>
      </c>
      <c r="F406" s="133"/>
      <c r="G406" s="134">
        <f t="shared" si="42"/>
        <v>0</v>
      </c>
      <c r="H406" s="135"/>
      <c r="I406" s="182">
        <f t="shared" si="41"/>
        <v>0</v>
      </c>
    </row>
    <row r="407" spans="1:9" x14ac:dyDescent="0.25">
      <c r="A407" s="834"/>
      <c r="B407" s="49" t="s">
        <v>367</v>
      </c>
      <c r="C407" s="49" t="s">
        <v>210</v>
      </c>
      <c r="D407" s="49">
        <v>0</v>
      </c>
      <c r="E407" s="136">
        <v>0.97</v>
      </c>
      <c r="F407" s="138">
        <f>AVERAGE(100%,86%)</f>
        <v>0.92999999999999994</v>
      </c>
      <c r="G407" s="134">
        <f t="shared" si="42"/>
        <v>0.95876288659793807</v>
      </c>
      <c r="H407" s="135" t="s">
        <v>368</v>
      </c>
      <c r="I407" s="182">
        <f t="shared" si="41"/>
        <v>165</v>
      </c>
    </row>
    <row r="408" spans="1:9" x14ac:dyDescent="0.25">
      <c r="A408" s="834"/>
      <c r="B408" s="49" t="s">
        <v>369</v>
      </c>
      <c r="C408" s="49" t="s">
        <v>210</v>
      </c>
      <c r="D408" s="49">
        <v>0</v>
      </c>
      <c r="E408" s="136">
        <v>0.95</v>
      </c>
      <c r="F408" s="137">
        <v>1</v>
      </c>
      <c r="G408" s="134">
        <f t="shared" si="42"/>
        <v>1.0526315789473684</v>
      </c>
      <c r="H408" s="135" t="s">
        <v>375</v>
      </c>
      <c r="I408" s="182">
        <f t="shared" si="41"/>
        <v>20</v>
      </c>
    </row>
    <row r="409" spans="1:9" x14ac:dyDescent="0.25">
      <c r="A409" s="834"/>
      <c r="B409" s="49" t="s">
        <v>371</v>
      </c>
      <c r="C409" s="49" t="s">
        <v>362</v>
      </c>
      <c r="D409" s="49">
        <v>0</v>
      </c>
      <c r="E409" s="49">
        <v>4</v>
      </c>
      <c r="F409" s="133">
        <v>0</v>
      </c>
      <c r="G409" s="134">
        <f t="shared" si="42"/>
        <v>0</v>
      </c>
      <c r="H409" s="135"/>
      <c r="I409" s="182">
        <f t="shared" si="41"/>
        <v>0</v>
      </c>
    </row>
    <row r="410" spans="1:9" x14ac:dyDescent="0.25">
      <c r="A410" s="840"/>
      <c r="B410" s="49" t="s">
        <v>373</v>
      </c>
      <c r="C410" s="49" t="s">
        <v>362</v>
      </c>
      <c r="D410" s="49">
        <v>0</v>
      </c>
      <c r="E410" s="49">
        <v>3</v>
      </c>
      <c r="F410" s="133">
        <v>3</v>
      </c>
      <c r="G410" s="134">
        <f t="shared" si="42"/>
        <v>1</v>
      </c>
      <c r="H410" s="135" t="s">
        <v>376</v>
      </c>
      <c r="I410" s="182">
        <f t="shared" si="41"/>
        <v>58</v>
      </c>
    </row>
    <row r="411" spans="1:9" x14ac:dyDescent="0.25">
      <c r="A411" s="839" t="s">
        <v>131</v>
      </c>
      <c r="B411" s="49" t="s">
        <v>361</v>
      </c>
      <c r="C411" s="49" t="s">
        <v>362</v>
      </c>
      <c r="D411" s="49">
        <v>0</v>
      </c>
      <c r="E411" s="49">
        <v>6</v>
      </c>
      <c r="F411" s="133">
        <v>3</v>
      </c>
      <c r="G411" s="134">
        <f t="shared" si="42"/>
        <v>0.5</v>
      </c>
      <c r="H411" s="135" t="s">
        <v>363</v>
      </c>
      <c r="I411" s="182">
        <f t="shared" si="41"/>
        <v>45</v>
      </c>
    </row>
    <row r="412" spans="1:9" x14ac:dyDescent="0.25">
      <c r="A412" s="834"/>
      <c r="B412" s="49" t="s">
        <v>364</v>
      </c>
      <c r="C412" s="49" t="s">
        <v>362</v>
      </c>
      <c r="D412" s="49">
        <v>0</v>
      </c>
      <c r="E412" s="49">
        <v>48</v>
      </c>
      <c r="F412" s="133">
        <v>0</v>
      </c>
      <c r="G412" s="134">
        <f t="shared" si="42"/>
        <v>0</v>
      </c>
      <c r="H412" s="135" t="s">
        <v>365</v>
      </c>
      <c r="I412" s="182">
        <f t="shared" si="41"/>
        <v>92</v>
      </c>
    </row>
    <row r="413" spans="1:9" x14ac:dyDescent="0.25">
      <c r="A413" s="834"/>
      <c r="B413" s="49" t="s">
        <v>366</v>
      </c>
      <c r="C413" s="49" t="s">
        <v>362</v>
      </c>
      <c r="D413" s="49">
        <v>0</v>
      </c>
      <c r="E413" s="49">
        <v>50</v>
      </c>
      <c r="F413" s="133"/>
      <c r="G413" s="134">
        <f t="shared" si="42"/>
        <v>0</v>
      </c>
      <c r="H413" s="135"/>
      <c r="I413" s="182">
        <f t="shared" si="41"/>
        <v>0</v>
      </c>
    </row>
    <row r="414" spans="1:9" x14ac:dyDescent="0.25">
      <c r="A414" s="834"/>
      <c r="B414" s="49" t="s">
        <v>367</v>
      </c>
      <c r="C414" s="49" t="s">
        <v>210</v>
      </c>
      <c r="D414" s="49">
        <v>0</v>
      </c>
      <c r="E414" s="136">
        <v>0.97</v>
      </c>
      <c r="F414" s="138">
        <f>AVERAGE(99%,100%,89%)</f>
        <v>0.96</v>
      </c>
      <c r="G414" s="134">
        <f t="shared" si="42"/>
        <v>0.98969072164948457</v>
      </c>
      <c r="H414" s="135" t="s">
        <v>377</v>
      </c>
      <c r="I414" s="182">
        <f t="shared" si="41"/>
        <v>168</v>
      </c>
    </row>
    <row r="415" spans="1:9" x14ac:dyDescent="0.25">
      <c r="A415" s="834"/>
      <c r="B415" s="49" t="s">
        <v>369</v>
      </c>
      <c r="C415" s="49" t="s">
        <v>210</v>
      </c>
      <c r="D415" s="49">
        <v>0</v>
      </c>
      <c r="E415" s="136">
        <v>0.95</v>
      </c>
      <c r="F415" s="137">
        <v>1</v>
      </c>
      <c r="G415" s="134">
        <f t="shared" si="42"/>
        <v>1.0526315789473684</v>
      </c>
      <c r="H415" s="135" t="s">
        <v>378</v>
      </c>
      <c r="I415" s="182">
        <f t="shared" si="41"/>
        <v>20</v>
      </c>
    </row>
    <row r="416" spans="1:9" x14ac:dyDescent="0.25">
      <c r="A416" s="834"/>
      <c r="B416" s="49" t="s">
        <v>371</v>
      </c>
      <c r="C416" s="49" t="s">
        <v>362</v>
      </c>
      <c r="D416" s="49">
        <v>0</v>
      </c>
      <c r="E416" s="49">
        <v>4</v>
      </c>
      <c r="F416" s="133">
        <v>3</v>
      </c>
      <c r="G416" s="134">
        <f t="shared" si="42"/>
        <v>0.75</v>
      </c>
      <c r="H416" s="135" t="s">
        <v>379</v>
      </c>
      <c r="I416" s="182">
        <f t="shared" si="41"/>
        <v>187</v>
      </c>
    </row>
    <row r="417" spans="1:9" x14ac:dyDescent="0.25">
      <c r="A417" s="840"/>
      <c r="B417" s="49" t="s">
        <v>373</v>
      </c>
      <c r="C417" s="49" t="s">
        <v>362</v>
      </c>
      <c r="D417" s="49">
        <v>0</v>
      </c>
      <c r="E417" s="49">
        <v>3</v>
      </c>
      <c r="F417" s="133">
        <v>5</v>
      </c>
      <c r="G417" s="134">
        <f t="shared" si="42"/>
        <v>1.6666666666666667</v>
      </c>
      <c r="H417" s="135" t="s">
        <v>380</v>
      </c>
      <c r="I417" s="182">
        <f t="shared" si="41"/>
        <v>88</v>
      </c>
    </row>
    <row r="418" spans="1:9" x14ac:dyDescent="0.25">
      <c r="A418" s="839" t="s">
        <v>132</v>
      </c>
      <c r="B418" s="49" t="s">
        <v>361</v>
      </c>
      <c r="C418" s="49" t="s">
        <v>362</v>
      </c>
      <c r="D418" s="49">
        <v>0</v>
      </c>
      <c r="E418" s="49">
        <v>6</v>
      </c>
      <c r="F418" s="133">
        <v>4</v>
      </c>
      <c r="G418" s="134">
        <f t="shared" si="42"/>
        <v>0.66666666666666663</v>
      </c>
      <c r="H418" s="135" t="s">
        <v>363</v>
      </c>
      <c r="I418" s="182">
        <f t="shared" si="41"/>
        <v>45</v>
      </c>
    </row>
    <row r="419" spans="1:9" x14ac:dyDescent="0.25">
      <c r="A419" s="834"/>
      <c r="B419" s="49" t="s">
        <v>364</v>
      </c>
      <c r="C419" s="49" t="s">
        <v>362</v>
      </c>
      <c r="D419" s="49">
        <v>0</v>
      </c>
      <c r="E419" s="49">
        <v>48</v>
      </c>
      <c r="F419" s="133">
        <v>6</v>
      </c>
      <c r="G419" s="134">
        <f t="shared" si="42"/>
        <v>0.125</v>
      </c>
      <c r="H419" s="135" t="s">
        <v>381</v>
      </c>
      <c r="I419" s="182">
        <f t="shared" si="41"/>
        <v>81</v>
      </c>
    </row>
    <row r="420" spans="1:9" x14ac:dyDescent="0.25">
      <c r="A420" s="834"/>
      <c r="B420" s="49" t="s">
        <v>366</v>
      </c>
      <c r="C420" s="49" t="s">
        <v>362</v>
      </c>
      <c r="D420" s="49">
        <v>0</v>
      </c>
      <c r="E420" s="49">
        <v>50</v>
      </c>
      <c r="F420" s="133"/>
      <c r="G420" s="134">
        <f t="shared" si="42"/>
        <v>0</v>
      </c>
      <c r="H420" s="135"/>
      <c r="I420" s="182">
        <f t="shared" si="41"/>
        <v>0</v>
      </c>
    </row>
    <row r="421" spans="1:9" x14ac:dyDescent="0.25">
      <c r="A421" s="834"/>
      <c r="B421" s="49" t="s">
        <v>367</v>
      </c>
      <c r="C421" s="49" t="s">
        <v>210</v>
      </c>
      <c r="D421" s="49">
        <v>0</v>
      </c>
      <c r="E421" s="136">
        <v>0.97</v>
      </c>
      <c r="F421" s="138">
        <f>AVERAGE(99%,100%,81%)</f>
        <v>0.93333333333333324</v>
      </c>
      <c r="G421" s="134">
        <f t="shared" si="42"/>
        <v>0.96219931271477654</v>
      </c>
      <c r="H421" s="135"/>
      <c r="I421" s="182">
        <f t="shared" si="41"/>
        <v>0</v>
      </c>
    </row>
    <row r="422" spans="1:9" x14ac:dyDescent="0.25">
      <c r="A422" s="834"/>
      <c r="B422" s="49" t="s">
        <v>369</v>
      </c>
      <c r="C422" s="49" t="s">
        <v>210</v>
      </c>
      <c r="D422" s="49">
        <v>0</v>
      </c>
      <c r="E422" s="136">
        <v>0.95</v>
      </c>
      <c r="F422" s="137">
        <v>1</v>
      </c>
      <c r="G422" s="134">
        <f t="shared" si="42"/>
        <v>1.0526315789473684</v>
      </c>
      <c r="H422" s="135" t="s">
        <v>378</v>
      </c>
      <c r="I422" s="182">
        <f t="shared" si="41"/>
        <v>20</v>
      </c>
    </row>
    <row r="423" spans="1:9" x14ac:dyDescent="0.25">
      <c r="A423" s="834"/>
      <c r="B423" s="49" t="s">
        <v>371</v>
      </c>
      <c r="C423" s="49" t="s">
        <v>362</v>
      </c>
      <c r="D423" s="49">
        <v>0</v>
      </c>
      <c r="E423" s="49">
        <v>4</v>
      </c>
      <c r="F423" s="133">
        <v>0</v>
      </c>
      <c r="G423" s="134">
        <f t="shared" si="42"/>
        <v>0</v>
      </c>
      <c r="H423" s="135"/>
      <c r="I423" s="182">
        <f t="shared" si="41"/>
        <v>0</v>
      </c>
    </row>
    <row r="424" spans="1:9" x14ac:dyDescent="0.25">
      <c r="A424" s="840"/>
      <c r="B424" s="49" t="s">
        <v>373</v>
      </c>
      <c r="C424" s="49" t="s">
        <v>362</v>
      </c>
      <c r="D424" s="49">
        <v>0</v>
      </c>
      <c r="E424" s="49">
        <v>3</v>
      </c>
      <c r="F424" s="133">
        <v>0</v>
      </c>
      <c r="G424" s="134">
        <f t="shared" si="42"/>
        <v>0</v>
      </c>
      <c r="H424" s="135"/>
      <c r="I424" s="182">
        <f t="shared" si="41"/>
        <v>0</v>
      </c>
    </row>
    <row r="425" spans="1:9" x14ac:dyDescent="0.25">
      <c r="A425" s="839" t="s">
        <v>133</v>
      </c>
      <c r="B425" s="49" t="s">
        <v>361</v>
      </c>
      <c r="C425" s="49" t="s">
        <v>362</v>
      </c>
      <c r="D425" s="49">
        <v>0</v>
      </c>
      <c r="E425" s="49">
        <v>6</v>
      </c>
      <c r="F425" s="133">
        <v>5</v>
      </c>
      <c r="G425" s="134">
        <f t="shared" si="42"/>
        <v>0.83333333333333337</v>
      </c>
      <c r="H425" s="135" t="s">
        <v>363</v>
      </c>
      <c r="I425" s="182">
        <f t="shared" si="41"/>
        <v>45</v>
      </c>
    </row>
    <row r="426" spans="1:9" x14ac:dyDescent="0.25">
      <c r="A426" s="834"/>
      <c r="B426" s="49" t="s">
        <v>364</v>
      </c>
      <c r="C426" s="49" t="s">
        <v>362</v>
      </c>
      <c r="D426" s="49">
        <v>0</v>
      </c>
      <c r="E426" s="49">
        <v>48</v>
      </c>
      <c r="F426" s="133">
        <v>13</v>
      </c>
      <c r="G426" s="134">
        <f t="shared" si="42"/>
        <v>0.27083333333333331</v>
      </c>
      <c r="H426" s="139" t="s">
        <v>382</v>
      </c>
      <c r="I426" s="182">
        <f t="shared" si="41"/>
        <v>82</v>
      </c>
    </row>
    <row r="427" spans="1:9" x14ac:dyDescent="0.25">
      <c r="A427" s="834"/>
      <c r="B427" s="49" t="s">
        <v>366</v>
      </c>
      <c r="C427" s="49" t="s">
        <v>362</v>
      </c>
      <c r="D427" s="49">
        <v>0</v>
      </c>
      <c r="E427" s="49">
        <v>50</v>
      </c>
      <c r="F427" s="133"/>
      <c r="G427" s="134">
        <f t="shared" si="42"/>
        <v>0</v>
      </c>
      <c r="H427" s="139"/>
      <c r="I427" s="182">
        <f t="shared" si="41"/>
        <v>0</v>
      </c>
    </row>
    <row r="428" spans="1:9" x14ac:dyDescent="0.25">
      <c r="A428" s="834"/>
      <c r="B428" s="49" t="s">
        <v>367</v>
      </c>
      <c r="C428" s="49" t="s">
        <v>210</v>
      </c>
      <c r="D428" s="49">
        <v>0</v>
      </c>
      <c r="E428" s="136">
        <v>0.97</v>
      </c>
      <c r="F428" s="138">
        <f>AVERAGE(100%,100%,80%)</f>
        <v>0.93333333333333324</v>
      </c>
      <c r="G428" s="134">
        <f t="shared" si="42"/>
        <v>0.96219931271477654</v>
      </c>
      <c r="H428" s="139"/>
      <c r="I428" s="182">
        <f t="shared" si="41"/>
        <v>0</v>
      </c>
    </row>
    <row r="429" spans="1:9" x14ac:dyDescent="0.25">
      <c r="A429" s="834"/>
      <c r="B429" s="49" t="s">
        <v>369</v>
      </c>
      <c r="C429" s="49" t="s">
        <v>210</v>
      </c>
      <c r="D429" s="49">
        <v>0</v>
      </c>
      <c r="E429" s="136">
        <v>0.95</v>
      </c>
      <c r="F429" s="137">
        <v>1</v>
      </c>
      <c r="G429" s="134">
        <f t="shared" si="42"/>
        <v>1.0526315789473684</v>
      </c>
      <c r="H429" s="139" t="s">
        <v>383</v>
      </c>
      <c r="I429" s="182">
        <f t="shared" si="41"/>
        <v>20</v>
      </c>
    </row>
    <row r="430" spans="1:9" x14ac:dyDescent="0.25">
      <c r="A430" s="834"/>
      <c r="B430" s="49" t="s">
        <v>371</v>
      </c>
      <c r="C430" s="49" t="s">
        <v>362</v>
      </c>
      <c r="D430" s="49">
        <v>0</v>
      </c>
      <c r="E430" s="49">
        <v>4</v>
      </c>
      <c r="F430" s="133">
        <v>7</v>
      </c>
      <c r="G430" s="134">
        <f t="shared" si="42"/>
        <v>1.75</v>
      </c>
      <c r="H430" s="139" t="s">
        <v>384</v>
      </c>
      <c r="I430" s="182">
        <f t="shared" si="41"/>
        <v>193</v>
      </c>
    </row>
    <row r="431" spans="1:9" x14ac:dyDescent="0.25">
      <c r="A431" s="840"/>
      <c r="B431" s="49" t="s">
        <v>373</v>
      </c>
      <c r="C431" s="49" t="s">
        <v>362</v>
      </c>
      <c r="D431" s="49">
        <v>0</v>
      </c>
      <c r="E431" s="49">
        <v>3</v>
      </c>
      <c r="F431" s="133">
        <v>6</v>
      </c>
      <c r="G431" s="134">
        <f t="shared" si="42"/>
        <v>2</v>
      </c>
      <c r="H431" s="139" t="s">
        <v>385</v>
      </c>
      <c r="I431" s="182">
        <f t="shared" si="41"/>
        <v>66</v>
      </c>
    </row>
    <row r="432" spans="1:9" x14ac:dyDescent="0.25">
      <c r="A432" s="839" t="s">
        <v>134</v>
      </c>
      <c r="B432" s="49" t="s">
        <v>361</v>
      </c>
      <c r="C432" s="49" t="s">
        <v>362</v>
      </c>
      <c r="D432" s="49">
        <v>0</v>
      </c>
      <c r="E432" s="49">
        <v>6</v>
      </c>
      <c r="F432" s="140"/>
      <c r="G432" s="140"/>
      <c r="H432" s="139"/>
    </row>
    <row r="433" spans="1:8" x14ac:dyDescent="0.25">
      <c r="A433" s="834"/>
      <c r="B433" s="49" t="s">
        <v>364</v>
      </c>
      <c r="C433" s="49" t="s">
        <v>362</v>
      </c>
      <c r="D433" s="49">
        <v>0</v>
      </c>
      <c r="E433" s="49">
        <v>48</v>
      </c>
      <c r="F433" s="140"/>
      <c r="G433" s="140"/>
      <c r="H433" s="139"/>
    </row>
    <row r="434" spans="1:8" x14ac:dyDescent="0.25">
      <c r="A434" s="834"/>
      <c r="B434" s="49" t="s">
        <v>366</v>
      </c>
      <c r="C434" s="49" t="s">
        <v>362</v>
      </c>
      <c r="D434" s="49">
        <v>0</v>
      </c>
      <c r="E434" s="49">
        <v>50</v>
      </c>
      <c r="F434" s="140"/>
      <c r="G434" s="140"/>
      <c r="H434" s="139"/>
    </row>
    <row r="435" spans="1:8" x14ac:dyDescent="0.25">
      <c r="A435" s="834"/>
      <c r="B435" s="49" t="s">
        <v>367</v>
      </c>
      <c r="C435" s="49" t="s">
        <v>210</v>
      </c>
      <c r="D435" s="49">
        <v>0</v>
      </c>
      <c r="E435" s="136">
        <v>0.97</v>
      </c>
      <c r="F435" s="141"/>
      <c r="G435" s="141"/>
      <c r="H435" s="142"/>
    </row>
    <row r="436" spans="1:8" x14ac:dyDescent="0.25">
      <c r="A436" s="834"/>
      <c r="B436" s="49" t="s">
        <v>369</v>
      </c>
      <c r="C436" s="49" t="s">
        <v>210</v>
      </c>
      <c r="D436" s="49">
        <v>0</v>
      </c>
      <c r="E436" s="136">
        <v>0.95</v>
      </c>
      <c r="F436" s="141"/>
      <c r="G436" s="141"/>
      <c r="H436" s="142"/>
    </row>
    <row r="437" spans="1:8" x14ac:dyDescent="0.25">
      <c r="A437" s="834"/>
      <c r="B437" s="49" t="s">
        <v>371</v>
      </c>
      <c r="C437" s="49" t="s">
        <v>362</v>
      </c>
      <c r="D437" s="49">
        <v>0</v>
      </c>
      <c r="E437" s="49">
        <v>4</v>
      </c>
      <c r="F437" s="141"/>
      <c r="G437" s="141"/>
      <c r="H437" s="142"/>
    </row>
    <row r="438" spans="1:8" ht="15.75" thickBot="1" x14ac:dyDescent="0.3">
      <c r="A438" s="835"/>
      <c r="B438" s="51" t="s">
        <v>373</v>
      </c>
      <c r="C438" s="51" t="s">
        <v>362</v>
      </c>
      <c r="D438" s="51">
        <v>0</v>
      </c>
      <c r="E438" s="51">
        <v>3</v>
      </c>
      <c r="F438" s="51"/>
      <c r="G438" s="51">
        <f>F438/E438</f>
        <v>0</v>
      </c>
      <c r="H438" s="132"/>
    </row>
    <row r="439" spans="1:8" ht="15.75" thickBot="1" x14ac:dyDescent="0.3"/>
    <row r="440" spans="1:8" ht="25.5" customHeight="1" x14ac:dyDescent="0.3">
      <c r="A440" s="836" t="s">
        <v>211</v>
      </c>
      <c r="B440" s="837"/>
      <c r="C440" s="837"/>
      <c r="D440" s="837"/>
      <c r="E440" s="837"/>
      <c r="F440" s="837"/>
      <c r="G440" s="837"/>
      <c r="H440" s="838"/>
    </row>
    <row r="441" spans="1:8" ht="53.25" customHeight="1" x14ac:dyDescent="0.25">
      <c r="A441" s="36" t="s">
        <v>50</v>
      </c>
      <c r="B441" s="37" t="s">
        <v>193</v>
      </c>
      <c r="C441" s="57" t="s">
        <v>149</v>
      </c>
      <c r="D441" s="57" t="s">
        <v>159</v>
      </c>
      <c r="E441" s="57" t="s">
        <v>213</v>
      </c>
      <c r="F441" s="57" t="s">
        <v>214</v>
      </c>
      <c r="G441" s="57" t="s">
        <v>215</v>
      </c>
      <c r="H441" s="38" t="s">
        <v>182</v>
      </c>
    </row>
    <row r="442" spans="1:8" x14ac:dyDescent="0.25">
      <c r="A442" s="839" t="s">
        <v>136</v>
      </c>
      <c r="B442" s="49" t="s">
        <v>361</v>
      </c>
      <c r="C442" s="49" t="s">
        <v>362</v>
      </c>
      <c r="D442" s="49">
        <v>0</v>
      </c>
      <c r="E442" s="49">
        <v>12</v>
      </c>
      <c r="F442" s="205">
        <v>1</v>
      </c>
      <c r="G442" s="206">
        <f t="shared" ref="G442:G483" si="43">F442/E442</f>
        <v>8.3333333333333329E-2</v>
      </c>
      <c r="H442" s="207"/>
    </row>
    <row r="443" spans="1:8" x14ac:dyDescent="0.25">
      <c r="A443" s="834"/>
      <c r="B443" s="49" t="s">
        <v>364</v>
      </c>
      <c r="C443" s="49" t="s">
        <v>362</v>
      </c>
      <c r="D443" s="49">
        <v>0</v>
      </c>
      <c r="E443" s="49">
        <v>96</v>
      </c>
      <c r="F443" s="205">
        <v>8</v>
      </c>
      <c r="G443" s="206">
        <f t="shared" si="43"/>
        <v>8.3333333333333329E-2</v>
      </c>
      <c r="H443" s="207"/>
    </row>
    <row r="444" spans="1:8" x14ac:dyDescent="0.25">
      <c r="A444" s="834"/>
      <c r="B444" s="49" t="s">
        <v>366</v>
      </c>
      <c r="C444" s="49" t="s">
        <v>362</v>
      </c>
      <c r="D444" s="49">
        <v>0</v>
      </c>
      <c r="E444" s="49">
        <v>100</v>
      </c>
      <c r="F444" s="205">
        <v>100</v>
      </c>
      <c r="G444" s="206">
        <f t="shared" si="43"/>
        <v>1</v>
      </c>
      <c r="H444" s="207"/>
    </row>
    <row r="445" spans="1:8" x14ac:dyDescent="0.25">
      <c r="A445" s="834"/>
      <c r="B445" s="49" t="s">
        <v>367</v>
      </c>
      <c r="C445" s="49" t="s">
        <v>210</v>
      </c>
      <c r="D445" s="49">
        <v>0</v>
      </c>
      <c r="E445" s="208">
        <v>0.97</v>
      </c>
      <c r="F445" s="209">
        <v>0.97</v>
      </c>
      <c r="G445" s="206">
        <f t="shared" si="43"/>
        <v>1</v>
      </c>
      <c r="H445" s="207"/>
    </row>
    <row r="446" spans="1:8" x14ac:dyDescent="0.25">
      <c r="A446" s="834"/>
      <c r="B446" s="49" t="s">
        <v>369</v>
      </c>
      <c r="C446" s="49" t="s">
        <v>210</v>
      </c>
      <c r="D446" s="49">
        <v>0</v>
      </c>
      <c r="E446" s="208">
        <v>0.95</v>
      </c>
      <c r="F446" s="210">
        <v>1</v>
      </c>
      <c r="G446" s="206">
        <f t="shared" si="43"/>
        <v>1.0526315789473684</v>
      </c>
      <c r="H446" s="207"/>
    </row>
    <row r="447" spans="1:8" x14ac:dyDescent="0.25">
      <c r="A447" s="834"/>
      <c r="B447" s="49" t="s">
        <v>371</v>
      </c>
      <c r="C447" s="49" t="s">
        <v>362</v>
      </c>
      <c r="D447" s="49">
        <v>0</v>
      </c>
      <c r="E447" s="49">
        <v>8</v>
      </c>
      <c r="F447" s="205">
        <v>0</v>
      </c>
      <c r="G447" s="206">
        <f t="shared" si="43"/>
        <v>0</v>
      </c>
      <c r="H447" s="207"/>
    </row>
    <row r="448" spans="1:8" ht="15.75" thickBot="1" x14ac:dyDescent="0.3">
      <c r="A448" s="835"/>
      <c r="B448" s="51" t="s">
        <v>373</v>
      </c>
      <c r="C448" s="51" t="s">
        <v>362</v>
      </c>
      <c r="D448" s="51">
        <v>0</v>
      </c>
      <c r="E448" s="51">
        <v>6</v>
      </c>
      <c r="F448" s="259">
        <v>2</v>
      </c>
      <c r="G448" s="256">
        <f t="shared" si="43"/>
        <v>0.33333333333333331</v>
      </c>
      <c r="H448" s="260"/>
    </row>
    <row r="449" spans="1:8" x14ac:dyDescent="0.25">
      <c r="A449" s="834" t="s">
        <v>137</v>
      </c>
      <c r="B449" s="252" t="s">
        <v>361</v>
      </c>
      <c r="C449" s="252" t="s">
        <v>362</v>
      </c>
      <c r="D449" s="252">
        <v>0</v>
      </c>
      <c r="E449" s="252">
        <v>12</v>
      </c>
      <c r="F449" s="253">
        <v>2</v>
      </c>
      <c r="G449" s="254">
        <f t="shared" si="43"/>
        <v>0.16666666666666666</v>
      </c>
      <c r="H449" s="255"/>
    </row>
    <row r="450" spans="1:8" x14ac:dyDescent="0.25">
      <c r="A450" s="834"/>
      <c r="B450" s="49" t="s">
        <v>364</v>
      </c>
      <c r="C450" s="49" t="s">
        <v>362</v>
      </c>
      <c r="D450" s="49">
        <v>0</v>
      </c>
      <c r="E450" s="49">
        <v>96</v>
      </c>
      <c r="F450" s="205">
        <v>16</v>
      </c>
      <c r="G450" s="206">
        <f t="shared" si="43"/>
        <v>0.16666666666666666</v>
      </c>
      <c r="H450" s="207"/>
    </row>
    <row r="451" spans="1:8" x14ac:dyDescent="0.25">
      <c r="A451" s="834"/>
      <c r="B451" s="49" t="s">
        <v>366</v>
      </c>
      <c r="C451" s="49" t="s">
        <v>362</v>
      </c>
      <c r="D451" s="49">
        <v>0</v>
      </c>
      <c r="E451" s="49">
        <v>100</v>
      </c>
      <c r="F451" s="205">
        <v>100</v>
      </c>
      <c r="G451" s="206">
        <f t="shared" si="43"/>
        <v>1</v>
      </c>
      <c r="H451" s="207"/>
    </row>
    <row r="452" spans="1:8" x14ac:dyDescent="0.25">
      <c r="A452" s="834"/>
      <c r="B452" s="49" t="s">
        <v>367</v>
      </c>
      <c r="C452" s="49" t="s">
        <v>210</v>
      </c>
      <c r="D452" s="49">
        <v>0</v>
      </c>
      <c r="E452" s="208">
        <v>0.97</v>
      </c>
      <c r="F452" s="209">
        <v>0.95</v>
      </c>
      <c r="G452" s="206">
        <f t="shared" si="43"/>
        <v>0.97938144329896903</v>
      </c>
      <c r="H452" s="207"/>
    </row>
    <row r="453" spans="1:8" x14ac:dyDescent="0.25">
      <c r="A453" s="834"/>
      <c r="B453" s="49" t="s">
        <v>369</v>
      </c>
      <c r="C453" s="49" t="s">
        <v>210</v>
      </c>
      <c r="D453" s="49">
        <v>0</v>
      </c>
      <c r="E453" s="208">
        <v>0.95</v>
      </c>
      <c r="F453" s="210">
        <v>1</v>
      </c>
      <c r="G453" s="206">
        <f t="shared" si="43"/>
        <v>1.0526315789473684</v>
      </c>
      <c r="H453" s="207"/>
    </row>
    <row r="454" spans="1:8" x14ac:dyDescent="0.25">
      <c r="A454" s="834"/>
      <c r="B454" s="49" t="s">
        <v>371</v>
      </c>
      <c r="C454" s="49" t="s">
        <v>362</v>
      </c>
      <c r="D454" s="49">
        <v>0</v>
      </c>
      <c r="E454" s="49">
        <v>8</v>
      </c>
      <c r="F454" s="205">
        <v>0</v>
      </c>
      <c r="G454" s="206">
        <f t="shared" si="43"/>
        <v>0</v>
      </c>
      <c r="H454" s="207"/>
    </row>
    <row r="455" spans="1:8" ht="15.75" thickBot="1" x14ac:dyDescent="0.3">
      <c r="A455" s="835"/>
      <c r="B455" s="51" t="s">
        <v>373</v>
      </c>
      <c r="C455" s="51" t="s">
        <v>362</v>
      </c>
      <c r="D455" s="51">
        <v>0</v>
      </c>
      <c r="E455" s="51">
        <v>6</v>
      </c>
      <c r="F455" s="259">
        <v>3</v>
      </c>
      <c r="G455" s="256">
        <f t="shared" si="43"/>
        <v>0.5</v>
      </c>
      <c r="H455" s="260"/>
    </row>
    <row r="456" spans="1:8" x14ac:dyDescent="0.25">
      <c r="A456" s="834" t="s">
        <v>138</v>
      </c>
      <c r="B456" s="252" t="s">
        <v>361</v>
      </c>
      <c r="C456" s="252" t="s">
        <v>362</v>
      </c>
      <c r="D456" s="252">
        <v>0</v>
      </c>
      <c r="E456" s="252">
        <v>12</v>
      </c>
      <c r="F456" s="253">
        <v>3</v>
      </c>
      <c r="G456" s="254">
        <f t="shared" si="43"/>
        <v>0.25</v>
      </c>
      <c r="H456" s="255"/>
    </row>
    <row r="457" spans="1:8" x14ac:dyDescent="0.25">
      <c r="A457" s="834"/>
      <c r="B457" s="49" t="s">
        <v>364</v>
      </c>
      <c r="C457" s="49" t="s">
        <v>362</v>
      </c>
      <c r="D457" s="49">
        <v>0</v>
      </c>
      <c r="E457" s="49">
        <v>96</v>
      </c>
      <c r="F457" s="205">
        <v>24</v>
      </c>
      <c r="G457" s="206">
        <f t="shared" si="43"/>
        <v>0.25</v>
      </c>
      <c r="H457" s="207"/>
    </row>
    <row r="458" spans="1:8" x14ac:dyDescent="0.25">
      <c r="A458" s="834"/>
      <c r="B458" s="49" t="s">
        <v>366</v>
      </c>
      <c r="C458" s="49" t="s">
        <v>362</v>
      </c>
      <c r="D458" s="49">
        <v>0</v>
      </c>
      <c r="E458" s="49">
        <v>100</v>
      </c>
      <c r="F458" s="205">
        <v>100</v>
      </c>
      <c r="G458" s="206">
        <f t="shared" si="43"/>
        <v>1</v>
      </c>
      <c r="H458" s="207"/>
    </row>
    <row r="459" spans="1:8" x14ac:dyDescent="0.25">
      <c r="A459" s="834"/>
      <c r="B459" s="49" t="s">
        <v>367</v>
      </c>
      <c r="C459" s="49" t="s">
        <v>210</v>
      </c>
      <c r="D459" s="49">
        <v>0</v>
      </c>
      <c r="E459" s="208">
        <v>0.97</v>
      </c>
      <c r="F459" s="209">
        <v>0.95</v>
      </c>
      <c r="G459" s="206">
        <f t="shared" si="43"/>
        <v>0.97938144329896903</v>
      </c>
      <c r="H459" s="207"/>
    </row>
    <row r="460" spans="1:8" x14ac:dyDescent="0.25">
      <c r="A460" s="834"/>
      <c r="B460" s="49" t="s">
        <v>369</v>
      </c>
      <c r="C460" s="49" t="s">
        <v>210</v>
      </c>
      <c r="D460" s="49">
        <v>0</v>
      </c>
      <c r="E460" s="208">
        <v>0.95</v>
      </c>
      <c r="F460" s="210">
        <v>1</v>
      </c>
      <c r="G460" s="206">
        <f t="shared" si="43"/>
        <v>1.0526315789473684</v>
      </c>
      <c r="H460" s="207"/>
    </row>
    <row r="461" spans="1:8" x14ac:dyDescent="0.25">
      <c r="A461" s="834"/>
      <c r="B461" s="49" t="s">
        <v>371</v>
      </c>
      <c r="C461" s="49" t="s">
        <v>362</v>
      </c>
      <c r="D461" s="49">
        <v>0</v>
      </c>
      <c r="E461" s="49">
        <v>8</v>
      </c>
      <c r="F461" s="205">
        <v>0</v>
      </c>
      <c r="G461" s="206">
        <f t="shared" si="43"/>
        <v>0</v>
      </c>
      <c r="H461" s="207"/>
    </row>
    <row r="462" spans="1:8" ht="15.75" thickBot="1" x14ac:dyDescent="0.3">
      <c r="A462" s="835"/>
      <c r="B462" s="51" t="s">
        <v>373</v>
      </c>
      <c r="C462" s="51" t="s">
        <v>362</v>
      </c>
      <c r="D462" s="51">
        <v>0</v>
      </c>
      <c r="E462" s="51">
        <v>6</v>
      </c>
      <c r="F462" s="259">
        <v>6</v>
      </c>
      <c r="G462" s="256">
        <f t="shared" si="43"/>
        <v>1</v>
      </c>
      <c r="H462" s="260"/>
    </row>
    <row r="463" spans="1:8" x14ac:dyDescent="0.25">
      <c r="A463" s="834" t="s">
        <v>139</v>
      </c>
      <c r="B463" s="252" t="s">
        <v>361</v>
      </c>
      <c r="C463" s="252" t="s">
        <v>362</v>
      </c>
      <c r="D463" s="252">
        <v>0</v>
      </c>
      <c r="E463" s="252">
        <v>12</v>
      </c>
      <c r="F463" s="253">
        <v>4</v>
      </c>
      <c r="G463" s="254">
        <f t="shared" si="43"/>
        <v>0.33333333333333331</v>
      </c>
      <c r="H463" s="255"/>
    </row>
    <row r="464" spans="1:8" x14ac:dyDescent="0.25">
      <c r="A464" s="834"/>
      <c r="B464" s="49" t="s">
        <v>364</v>
      </c>
      <c r="C464" s="49" t="s">
        <v>362</v>
      </c>
      <c r="D464" s="49">
        <v>0</v>
      </c>
      <c r="E464" s="49">
        <v>96</v>
      </c>
      <c r="F464" s="205">
        <v>32</v>
      </c>
      <c r="G464" s="206">
        <f t="shared" si="43"/>
        <v>0.33333333333333331</v>
      </c>
      <c r="H464" s="207"/>
    </row>
    <row r="465" spans="1:8" x14ac:dyDescent="0.25">
      <c r="A465" s="834"/>
      <c r="B465" s="49" t="s">
        <v>366</v>
      </c>
      <c r="C465" s="49" t="s">
        <v>362</v>
      </c>
      <c r="D465" s="49">
        <v>0</v>
      </c>
      <c r="E465" s="49">
        <v>100</v>
      </c>
      <c r="F465" s="205">
        <v>100</v>
      </c>
      <c r="G465" s="206">
        <f t="shared" si="43"/>
        <v>1</v>
      </c>
      <c r="H465" s="207"/>
    </row>
    <row r="466" spans="1:8" x14ac:dyDescent="0.25">
      <c r="A466" s="834"/>
      <c r="B466" s="49" t="s">
        <v>367</v>
      </c>
      <c r="C466" s="49" t="s">
        <v>210</v>
      </c>
      <c r="D466" s="49">
        <v>0</v>
      </c>
      <c r="E466" s="208">
        <v>0.97</v>
      </c>
      <c r="F466" s="209">
        <v>0.97</v>
      </c>
      <c r="G466" s="206">
        <f t="shared" si="43"/>
        <v>1</v>
      </c>
      <c r="H466" s="207"/>
    </row>
    <row r="467" spans="1:8" x14ac:dyDescent="0.25">
      <c r="A467" s="834"/>
      <c r="B467" s="49" t="s">
        <v>369</v>
      </c>
      <c r="C467" s="49" t="s">
        <v>210</v>
      </c>
      <c r="D467" s="49">
        <v>0</v>
      </c>
      <c r="E467" s="208">
        <v>0.95</v>
      </c>
      <c r="F467" s="210">
        <v>1</v>
      </c>
      <c r="G467" s="206">
        <f t="shared" si="43"/>
        <v>1.0526315789473684</v>
      </c>
      <c r="H467" s="207"/>
    </row>
    <row r="468" spans="1:8" x14ac:dyDescent="0.25">
      <c r="A468" s="834"/>
      <c r="B468" s="49" t="s">
        <v>371</v>
      </c>
      <c r="C468" s="49" t="s">
        <v>362</v>
      </c>
      <c r="D468" s="49">
        <v>0</v>
      </c>
      <c r="E468" s="49">
        <v>8</v>
      </c>
      <c r="F468" s="205">
        <v>0</v>
      </c>
      <c r="G468" s="206">
        <f t="shared" si="43"/>
        <v>0</v>
      </c>
      <c r="H468" s="207"/>
    </row>
    <row r="469" spans="1:8" ht="15.75" thickBot="1" x14ac:dyDescent="0.3">
      <c r="A469" s="835"/>
      <c r="B469" s="51" t="s">
        <v>373</v>
      </c>
      <c r="C469" s="51" t="s">
        <v>362</v>
      </c>
      <c r="D469" s="51">
        <v>0</v>
      </c>
      <c r="E469" s="51">
        <v>6</v>
      </c>
      <c r="F469" s="259">
        <v>9</v>
      </c>
      <c r="G469" s="256">
        <f t="shared" si="43"/>
        <v>1.5</v>
      </c>
      <c r="H469" s="260"/>
    </row>
    <row r="470" spans="1:8" x14ac:dyDescent="0.25">
      <c r="A470" s="834" t="s">
        <v>140</v>
      </c>
      <c r="B470" s="252" t="s">
        <v>361</v>
      </c>
      <c r="C470" s="252" t="s">
        <v>362</v>
      </c>
      <c r="D470" s="252">
        <v>0</v>
      </c>
      <c r="E470" s="252">
        <v>12</v>
      </c>
      <c r="F470" s="253">
        <v>5</v>
      </c>
      <c r="G470" s="254">
        <f t="shared" si="43"/>
        <v>0.41666666666666669</v>
      </c>
      <c r="H470" s="255"/>
    </row>
    <row r="471" spans="1:8" x14ac:dyDescent="0.25">
      <c r="A471" s="834"/>
      <c r="B471" s="49" t="s">
        <v>364</v>
      </c>
      <c r="C471" s="49" t="s">
        <v>362</v>
      </c>
      <c r="D471" s="49">
        <v>0</v>
      </c>
      <c r="E471" s="49">
        <v>96</v>
      </c>
      <c r="F471" s="205">
        <v>40</v>
      </c>
      <c r="G471" s="206">
        <f t="shared" si="43"/>
        <v>0.41666666666666669</v>
      </c>
      <c r="H471" s="207"/>
    </row>
    <row r="472" spans="1:8" x14ac:dyDescent="0.25">
      <c r="A472" s="834"/>
      <c r="B472" s="49" t="s">
        <v>366</v>
      </c>
      <c r="C472" s="49" t="s">
        <v>362</v>
      </c>
      <c r="D472" s="49">
        <v>0</v>
      </c>
      <c r="E472" s="49">
        <v>100</v>
      </c>
      <c r="F472" s="205">
        <v>100</v>
      </c>
      <c r="G472" s="206">
        <f t="shared" si="43"/>
        <v>1</v>
      </c>
      <c r="H472" s="207"/>
    </row>
    <row r="473" spans="1:8" x14ac:dyDescent="0.25">
      <c r="A473" s="834"/>
      <c r="B473" s="49" t="s">
        <v>367</v>
      </c>
      <c r="C473" s="49" t="s">
        <v>210</v>
      </c>
      <c r="D473" s="49">
        <v>0</v>
      </c>
      <c r="E473" s="208">
        <v>0.97</v>
      </c>
      <c r="F473" s="209">
        <v>0.94</v>
      </c>
      <c r="G473" s="206">
        <f t="shared" si="43"/>
        <v>0.96907216494845361</v>
      </c>
      <c r="H473" s="207"/>
    </row>
    <row r="474" spans="1:8" x14ac:dyDescent="0.25">
      <c r="A474" s="834"/>
      <c r="B474" s="49" t="s">
        <v>369</v>
      </c>
      <c r="C474" s="49" t="s">
        <v>210</v>
      </c>
      <c r="D474" s="49">
        <v>0</v>
      </c>
      <c r="E474" s="208">
        <v>0.95</v>
      </c>
      <c r="F474" s="210">
        <v>1</v>
      </c>
      <c r="G474" s="206">
        <f t="shared" si="43"/>
        <v>1.0526315789473684</v>
      </c>
      <c r="H474" s="207"/>
    </row>
    <row r="475" spans="1:8" x14ac:dyDescent="0.25">
      <c r="A475" s="834"/>
      <c r="B475" s="49" t="s">
        <v>371</v>
      </c>
      <c r="C475" s="49" t="s">
        <v>362</v>
      </c>
      <c r="D475" s="49">
        <v>0</v>
      </c>
      <c r="E475" s="49">
        <v>8</v>
      </c>
      <c r="F475" s="205">
        <v>1</v>
      </c>
      <c r="G475" s="206">
        <f t="shared" si="43"/>
        <v>0.125</v>
      </c>
      <c r="H475" s="207"/>
    </row>
    <row r="476" spans="1:8" ht="15.75" thickBot="1" x14ac:dyDescent="0.3">
      <c r="A476" s="835"/>
      <c r="B476" s="51" t="s">
        <v>373</v>
      </c>
      <c r="C476" s="51" t="s">
        <v>362</v>
      </c>
      <c r="D476" s="51">
        <v>0</v>
      </c>
      <c r="E476" s="51">
        <v>6</v>
      </c>
      <c r="F476" s="259">
        <v>11</v>
      </c>
      <c r="G476" s="256">
        <f t="shared" si="43"/>
        <v>1.8333333333333333</v>
      </c>
      <c r="H476" s="260"/>
    </row>
    <row r="477" spans="1:8" x14ac:dyDescent="0.25">
      <c r="A477" s="834" t="s">
        <v>141</v>
      </c>
      <c r="B477" s="252" t="s">
        <v>361</v>
      </c>
      <c r="C477" s="252" t="s">
        <v>362</v>
      </c>
      <c r="D477" s="252">
        <v>0</v>
      </c>
      <c r="E477" s="252">
        <v>12</v>
      </c>
      <c r="F477" s="253">
        <v>6</v>
      </c>
      <c r="G477" s="254">
        <f t="shared" si="43"/>
        <v>0.5</v>
      </c>
      <c r="H477" s="255"/>
    </row>
    <row r="478" spans="1:8" x14ac:dyDescent="0.25">
      <c r="A478" s="834"/>
      <c r="B478" s="49" t="s">
        <v>364</v>
      </c>
      <c r="C478" s="49" t="s">
        <v>362</v>
      </c>
      <c r="D478" s="49">
        <v>0</v>
      </c>
      <c r="E478" s="49">
        <v>96</v>
      </c>
      <c r="F478" s="205">
        <v>48</v>
      </c>
      <c r="G478" s="206">
        <f t="shared" si="43"/>
        <v>0.5</v>
      </c>
      <c r="H478" s="41"/>
    </row>
    <row r="479" spans="1:8" x14ac:dyDescent="0.25">
      <c r="A479" s="834"/>
      <c r="B479" s="49" t="s">
        <v>366</v>
      </c>
      <c r="C479" s="49" t="s">
        <v>362</v>
      </c>
      <c r="D479" s="49">
        <v>0</v>
      </c>
      <c r="E479" s="49">
        <v>100</v>
      </c>
      <c r="F479" s="205">
        <v>100</v>
      </c>
      <c r="G479" s="206">
        <f t="shared" si="43"/>
        <v>1</v>
      </c>
      <c r="H479" s="41"/>
    </row>
    <row r="480" spans="1:8" x14ac:dyDescent="0.25">
      <c r="A480" s="834"/>
      <c r="B480" s="49" t="s">
        <v>367</v>
      </c>
      <c r="C480" s="49" t="s">
        <v>210</v>
      </c>
      <c r="D480" s="49">
        <v>0</v>
      </c>
      <c r="E480" s="208">
        <v>0.97</v>
      </c>
      <c r="F480" s="209">
        <v>0.95</v>
      </c>
      <c r="G480" s="206">
        <f t="shared" si="43"/>
        <v>0.97938144329896903</v>
      </c>
      <c r="H480" s="41"/>
    </row>
    <row r="481" spans="1:8" x14ac:dyDescent="0.25">
      <c r="A481" s="834"/>
      <c r="B481" s="49" t="s">
        <v>369</v>
      </c>
      <c r="C481" s="49" t="s">
        <v>210</v>
      </c>
      <c r="D481" s="49">
        <v>0</v>
      </c>
      <c r="E481" s="208">
        <v>0.95</v>
      </c>
      <c r="F481" s="210">
        <v>1</v>
      </c>
      <c r="G481" s="206">
        <f t="shared" si="43"/>
        <v>1.0526315789473684</v>
      </c>
      <c r="H481" s="41"/>
    </row>
    <row r="482" spans="1:8" x14ac:dyDescent="0.25">
      <c r="A482" s="834"/>
      <c r="B482" s="49" t="s">
        <v>371</v>
      </c>
      <c r="C482" s="49" t="s">
        <v>362</v>
      </c>
      <c r="D482" s="49">
        <v>0</v>
      </c>
      <c r="E482" s="49">
        <v>8</v>
      </c>
      <c r="F482" s="257">
        <v>1</v>
      </c>
      <c r="G482" s="206">
        <f t="shared" si="43"/>
        <v>0.125</v>
      </c>
      <c r="H482" s="41"/>
    </row>
    <row r="483" spans="1:8" ht="15.75" thickBot="1" x14ac:dyDescent="0.3">
      <c r="A483" s="835"/>
      <c r="B483" s="51" t="s">
        <v>373</v>
      </c>
      <c r="C483" s="51" t="s">
        <v>362</v>
      </c>
      <c r="D483" s="51">
        <v>0</v>
      </c>
      <c r="E483" s="51">
        <v>6</v>
      </c>
      <c r="F483" s="258">
        <v>12</v>
      </c>
      <c r="G483" s="256">
        <f t="shared" si="43"/>
        <v>2</v>
      </c>
      <c r="H483" s="46"/>
    </row>
    <row r="484" spans="1:8" x14ac:dyDescent="0.25">
      <c r="A484" s="839" t="s">
        <v>129</v>
      </c>
      <c r="B484" s="49" t="s">
        <v>361</v>
      </c>
      <c r="C484" s="49" t="s">
        <v>362</v>
      </c>
      <c r="D484" s="252">
        <v>0</v>
      </c>
      <c r="E484" s="252">
        <v>12</v>
      </c>
      <c r="F484" s="253">
        <v>7</v>
      </c>
      <c r="G484" s="254">
        <f t="shared" ref="G484:G525" si="44">F484/E484</f>
        <v>0.58333333333333337</v>
      </c>
      <c r="H484" s="255"/>
    </row>
    <row r="485" spans="1:8" x14ac:dyDescent="0.25">
      <c r="A485" s="834"/>
      <c r="B485" s="49" t="s">
        <v>364</v>
      </c>
      <c r="C485" s="49" t="s">
        <v>362</v>
      </c>
      <c r="D485" s="49">
        <v>0</v>
      </c>
      <c r="E485" s="49">
        <v>96</v>
      </c>
      <c r="F485" s="205">
        <v>56</v>
      </c>
      <c r="G485" s="206">
        <f t="shared" si="44"/>
        <v>0.58333333333333337</v>
      </c>
      <c r="H485" s="41"/>
    </row>
    <row r="486" spans="1:8" x14ac:dyDescent="0.25">
      <c r="A486" s="834"/>
      <c r="B486" s="49" t="s">
        <v>366</v>
      </c>
      <c r="C486" s="49" t="s">
        <v>362</v>
      </c>
      <c r="D486" s="49">
        <v>0</v>
      </c>
      <c r="E486" s="49">
        <v>100</v>
      </c>
      <c r="F486" s="205">
        <v>100</v>
      </c>
      <c r="G486" s="206">
        <f t="shared" si="44"/>
        <v>1</v>
      </c>
      <c r="H486" s="41"/>
    </row>
    <row r="487" spans="1:8" x14ac:dyDescent="0.25">
      <c r="A487" s="834"/>
      <c r="B487" s="49" t="s">
        <v>367</v>
      </c>
      <c r="C487" s="49" t="s">
        <v>210</v>
      </c>
      <c r="D487" s="49">
        <v>0</v>
      </c>
      <c r="E487" s="208">
        <v>0.97</v>
      </c>
      <c r="F487" s="209"/>
      <c r="G487" s="206">
        <f t="shared" si="44"/>
        <v>0</v>
      </c>
      <c r="H487" s="41"/>
    </row>
    <row r="488" spans="1:8" x14ac:dyDescent="0.25">
      <c r="A488" s="834"/>
      <c r="B488" s="49" t="s">
        <v>369</v>
      </c>
      <c r="C488" s="49" t="s">
        <v>210</v>
      </c>
      <c r="D488" s="49">
        <v>0</v>
      </c>
      <c r="E488" s="208">
        <v>0.95</v>
      </c>
      <c r="F488" s="210"/>
      <c r="G488" s="206">
        <f t="shared" si="44"/>
        <v>0</v>
      </c>
      <c r="H488" s="41"/>
    </row>
    <row r="489" spans="1:8" x14ac:dyDescent="0.25">
      <c r="A489" s="834"/>
      <c r="B489" s="49" t="s">
        <v>371</v>
      </c>
      <c r="C489" s="49" t="s">
        <v>362</v>
      </c>
      <c r="D489" s="49">
        <v>0</v>
      </c>
      <c r="E489" s="49">
        <v>8</v>
      </c>
      <c r="F489" s="257">
        <v>0</v>
      </c>
      <c r="G489" s="206">
        <f t="shared" si="44"/>
        <v>0</v>
      </c>
      <c r="H489" s="41"/>
    </row>
    <row r="490" spans="1:8" ht="15.75" thickBot="1" x14ac:dyDescent="0.3">
      <c r="A490" s="835"/>
      <c r="B490" s="51" t="s">
        <v>373</v>
      </c>
      <c r="C490" s="51" t="s">
        <v>362</v>
      </c>
      <c r="D490" s="51">
        <v>0</v>
      </c>
      <c r="E490" s="51">
        <v>6</v>
      </c>
      <c r="F490" s="258">
        <v>4</v>
      </c>
      <c r="G490" s="256">
        <f t="shared" si="44"/>
        <v>0.66666666666666663</v>
      </c>
      <c r="H490" s="46"/>
    </row>
    <row r="491" spans="1:8" x14ac:dyDescent="0.25">
      <c r="A491" s="839" t="s">
        <v>130</v>
      </c>
      <c r="B491" s="49" t="s">
        <v>361</v>
      </c>
      <c r="C491" s="49" t="s">
        <v>362</v>
      </c>
      <c r="D491" s="49">
        <v>0</v>
      </c>
      <c r="E491" s="252">
        <v>12</v>
      </c>
      <c r="F491" s="253">
        <v>8</v>
      </c>
      <c r="G491" s="254">
        <f t="shared" si="44"/>
        <v>0.66666666666666663</v>
      </c>
      <c r="H491" s="255"/>
    </row>
    <row r="492" spans="1:8" x14ac:dyDescent="0.25">
      <c r="A492" s="834"/>
      <c r="B492" s="49" t="s">
        <v>364</v>
      </c>
      <c r="C492" s="49" t="s">
        <v>362</v>
      </c>
      <c r="D492" s="49">
        <v>0</v>
      </c>
      <c r="E492" s="49">
        <v>96</v>
      </c>
      <c r="F492" s="205">
        <v>64</v>
      </c>
      <c r="G492" s="206">
        <f t="shared" si="44"/>
        <v>0.66666666666666663</v>
      </c>
      <c r="H492" s="41"/>
    </row>
    <row r="493" spans="1:8" x14ac:dyDescent="0.25">
      <c r="A493" s="834"/>
      <c r="B493" s="49" t="s">
        <v>366</v>
      </c>
      <c r="C493" s="49" t="s">
        <v>362</v>
      </c>
      <c r="D493" s="49">
        <v>0</v>
      </c>
      <c r="E493" s="49">
        <v>100</v>
      </c>
      <c r="F493" s="205">
        <v>100</v>
      </c>
      <c r="G493" s="206">
        <f t="shared" si="44"/>
        <v>1</v>
      </c>
      <c r="H493" s="41"/>
    </row>
    <row r="494" spans="1:8" x14ac:dyDescent="0.25">
      <c r="A494" s="834"/>
      <c r="B494" s="49" t="s">
        <v>367</v>
      </c>
      <c r="C494" s="49" t="s">
        <v>210</v>
      </c>
      <c r="D494" s="49">
        <v>0</v>
      </c>
      <c r="E494" s="208">
        <v>0.97</v>
      </c>
      <c r="F494" s="209"/>
      <c r="G494" s="206">
        <f t="shared" si="44"/>
        <v>0</v>
      </c>
      <c r="H494" s="41"/>
    </row>
    <row r="495" spans="1:8" x14ac:dyDescent="0.25">
      <c r="A495" s="834"/>
      <c r="B495" s="49" t="s">
        <v>369</v>
      </c>
      <c r="C495" s="49" t="s">
        <v>210</v>
      </c>
      <c r="D495" s="49">
        <v>0</v>
      </c>
      <c r="E495" s="208">
        <v>0.95</v>
      </c>
      <c r="F495" s="210"/>
      <c r="G495" s="206">
        <f t="shared" si="44"/>
        <v>0</v>
      </c>
      <c r="H495" s="41"/>
    </row>
    <row r="496" spans="1:8" x14ac:dyDescent="0.25">
      <c r="A496" s="834"/>
      <c r="B496" s="49" t="s">
        <v>371</v>
      </c>
      <c r="C496" s="49" t="s">
        <v>362</v>
      </c>
      <c r="D496" s="49">
        <v>0</v>
      </c>
      <c r="E496" s="49">
        <v>8</v>
      </c>
      <c r="F496" s="257">
        <v>4</v>
      </c>
      <c r="G496" s="206">
        <f t="shared" si="44"/>
        <v>0.5</v>
      </c>
      <c r="H496" s="41"/>
    </row>
    <row r="497" spans="1:8" ht="15.75" thickBot="1" x14ac:dyDescent="0.3">
      <c r="A497" s="835"/>
      <c r="B497" s="51" t="s">
        <v>373</v>
      </c>
      <c r="C497" s="51" t="s">
        <v>362</v>
      </c>
      <c r="D497" s="51">
        <v>0</v>
      </c>
      <c r="E497" s="51">
        <v>6</v>
      </c>
      <c r="F497" s="258">
        <v>3</v>
      </c>
      <c r="G497" s="256">
        <f t="shared" si="44"/>
        <v>0.5</v>
      </c>
      <c r="H497" s="46"/>
    </row>
    <row r="498" spans="1:8" ht="75" customHeight="1" x14ac:dyDescent="0.25">
      <c r="A498" s="839" t="s">
        <v>131</v>
      </c>
      <c r="B498" s="49" t="s">
        <v>361</v>
      </c>
      <c r="C498" s="49" t="s">
        <v>362</v>
      </c>
      <c r="D498" s="49">
        <v>0</v>
      </c>
      <c r="E498" s="252">
        <v>12</v>
      </c>
      <c r="F498" s="253">
        <v>8</v>
      </c>
      <c r="G498" s="254">
        <f t="shared" si="44"/>
        <v>0.66666666666666663</v>
      </c>
      <c r="H498" s="255" t="s">
        <v>388</v>
      </c>
    </row>
    <row r="499" spans="1:8" ht="15" customHeight="1" x14ac:dyDescent="0.25">
      <c r="A499" s="834"/>
      <c r="B499" s="49" t="s">
        <v>364</v>
      </c>
      <c r="C499" s="49" t="s">
        <v>362</v>
      </c>
      <c r="D499" s="49">
        <v>0</v>
      </c>
      <c r="E499" s="49">
        <v>96</v>
      </c>
      <c r="F499" s="205">
        <v>72</v>
      </c>
      <c r="G499" s="206">
        <f t="shared" si="44"/>
        <v>0.75</v>
      </c>
      <c r="H499" s="211" t="s">
        <v>389</v>
      </c>
    </row>
    <row r="500" spans="1:8" ht="15" customHeight="1" x14ac:dyDescent="0.25">
      <c r="A500" s="834"/>
      <c r="B500" s="49" t="s">
        <v>366</v>
      </c>
      <c r="C500" s="49" t="s">
        <v>362</v>
      </c>
      <c r="D500" s="49">
        <v>0</v>
      </c>
      <c r="E500" s="49">
        <v>100</v>
      </c>
      <c r="F500" s="205">
        <v>100</v>
      </c>
      <c r="G500" s="206">
        <f t="shared" si="44"/>
        <v>1</v>
      </c>
      <c r="H500" s="211" t="s">
        <v>390</v>
      </c>
    </row>
    <row r="501" spans="1:8" ht="15" customHeight="1" x14ac:dyDescent="0.25">
      <c r="A501" s="834"/>
      <c r="B501" s="49" t="s">
        <v>367</v>
      </c>
      <c r="C501" s="49" t="s">
        <v>210</v>
      </c>
      <c r="D501" s="49">
        <v>0</v>
      </c>
      <c r="E501" s="208">
        <v>0.97</v>
      </c>
      <c r="F501" s="209">
        <v>0.93600000000000005</v>
      </c>
      <c r="G501" s="206">
        <f t="shared" si="44"/>
        <v>0.96494845360824755</v>
      </c>
      <c r="H501" s="211" t="s">
        <v>391</v>
      </c>
    </row>
    <row r="502" spans="1:8" x14ac:dyDescent="0.25">
      <c r="A502" s="834"/>
      <c r="B502" s="49" t="s">
        <v>369</v>
      </c>
      <c r="C502" s="49" t="s">
        <v>210</v>
      </c>
      <c r="D502" s="49">
        <v>0</v>
      </c>
      <c r="E502" s="208">
        <v>0.95</v>
      </c>
      <c r="F502" s="212">
        <v>1</v>
      </c>
      <c r="G502" s="206">
        <f t="shared" si="44"/>
        <v>1.0526315789473684</v>
      </c>
      <c r="H502" s="41"/>
    </row>
    <row r="503" spans="1:8" ht="60" x14ac:dyDescent="0.25">
      <c r="A503" s="834"/>
      <c r="B503" s="49" t="s">
        <v>371</v>
      </c>
      <c r="C503" s="49" t="s">
        <v>362</v>
      </c>
      <c r="D503" s="49">
        <v>0</v>
      </c>
      <c r="E503" s="49">
        <v>8</v>
      </c>
      <c r="F503" s="40">
        <v>2</v>
      </c>
      <c r="G503" s="206">
        <f t="shared" si="44"/>
        <v>0.25</v>
      </c>
      <c r="H503" s="211" t="s">
        <v>392</v>
      </c>
    </row>
    <row r="504" spans="1:8" ht="15.75" thickBot="1" x14ac:dyDescent="0.3">
      <c r="A504" s="835"/>
      <c r="B504" s="51" t="s">
        <v>373</v>
      </c>
      <c r="C504" s="51" t="s">
        <v>362</v>
      </c>
      <c r="D504" s="51">
        <v>0</v>
      </c>
      <c r="E504" s="51">
        <v>6</v>
      </c>
      <c r="F504" s="42">
        <v>16</v>
      </c>
      <c r="G504" s="256">
        <f t="shared" si="44"/>
        <v>2.6666666666666665</v>
      </c>
      <c r="H504" s="46"/>
    </row>
    <row r="505" spans="1:8" x14ac:dyDescent="0.25">
      <c r="A505" s="839" t="s">
        <v>132</v>
      </c>
      <c r="B505" s="49" t="s">
        <v>361</v>
      </c>
      <c r="C505" s="49" t="s">
        <v>362</v>
      </c>
      <c r="D505" s="49">
        <v>0</v>
      </c>
      <c r="E505" s="252">
        <v>12</v>
      </c>
      <c r="F505" s="253">
        <v>10</v>
      </c>
      <c r="G505" s="254">
        <f t="shared" si="44"/>
        <v>0.83333333333333337</v>
      </c>
      <c r="H505" s="255"/>
    </row>
    <row r="506" spans="1:8" x14ac:dyDescent="0.25">
      <c r="A506" s="834"/>
      <c r="B506" s="49" t="s">
        <v>364</v>
      </c>
      <c r="C506" s="49" t="s">
        <v>362</v>
      </c>
      <c r="D506" s="49">
        <v>0</v>
      </c>
      <c r="E506" s="49">
        <v>96</v>
      </c>
      <c r="F506" s="205">
        <v>80</v>
      </c>
      <c r="G506" s="206">
        <f t="shared" si="44"/>
        <v>0.83333333333333337</v>
      </c>
      <c r="H506" s="41"/>
    </row>
    <row r="507" spans="1:8" x14ac:dyDescent="0.25">
      <c r="A507" s="834"/>
      <c r="B507" s="49" t="s">
        <v>366</v>
      </c>
      <c r="C507" s="49" t="s">
        <v>362</v>
      </c>
      <c r="D507" s="49">
        <v>0</v>
      </c>
      <c r="E507" s="49">
        <v>100</v>
      </c>
      <c r="F507" s="205">
        <v>100</v>
      </c>
      <c r="G507" s="206">
        <f t="shared" si="44"/>
        <v>1</v>
      </c>
      <c r="H507" s="41"/>
    </row>
    <row r="508" spans="1:8" x14ac:dyDescent="0.25">
      <c r="A508" s="834"/>
      <c r="B508" s="49" t="s">
        <v>367</v>
      </c>
      <c r="C508" s="49" t="s">
        <v>210</v>
      </c>
      <c r="D508" s="49">
        <v>0</v>
      </c>
      <c r="E508" s="208">
        <v>0.97</v>
      </c>
      <c r="F508" s="209">
        <v>0.93</v>
      </c>
      <c r="G508" s="206">
        <f t="shared" si="44"/>
        <v>0.95876288659793818</v>
      </c>
      <c r="H508" s="41"/>
    </row>
    <row r="509" spans="1:8" x14ac:dyDescent="0.25">
      <c r="A509" s="834"/>
      <c r="B509" s="49" t="s">
        <v>369</v>
      </c>
      <c r="C509" s="49" t="s">
        <v>210</v>
      </c>
      <c r="D509" s="49">
        <v>0</v>
      </c>
      <c r="E509" s="208">
        <v>0.95</v>
      </c>
      <c r="F509" s="210">
        <v>1</v>
      </c>
      <c r="G509" s="206">
        <f t="shared" si="44"/>
        <v>1.0526315789473684</v>
      </c>
      <c r="H509" s="41"/>
    </row>
    <row r="510" spans="1:8" x14ac:dyDescent="0.25">
      <c r="A510" s="834"/>
      <c r="B510" s="49" t="s">
        <v>371</v>
      </c>
      <c r="C510" s="49" t="s">
        <v>362</v>
      </c>
      <c r="D510" s="49">
        <v>0</v>
      </c>
      <c r="E510" s="49">
        <v>8</v>
      </c>
      <c r="F510" s="40">
        <v>4</v>
      </c>
      <c r="G510" s="206">
        <f t="shared" si="44"/>
        <v>0.5</v>
      </c>
      <c r="H510" s="41"/>
    </row>
    <row r="511" spans="1:8" ht="15.75" thickBot="1" x14ac:dyDescent="0.3">
      <c r="A511" s="835"/>
      <c r="B511" s="51" t="s">
        <v>373</v>
      </c>
      <c r="C511" s="51" t="s">
        <v>362</v>
      </c>
      <c r="D511" s="51">
        <v>0</v>
      </c>
      <c r="E511" s="51">
        <v>6</v>
      </c>
      <c r="F511" s="42">
        <v>18</v>
      </c>
      <c r="G511" s="256">
        <f t="shared" si="44"/>
        <v>3</v>
      </c>
      <c r="H511" s="46"/>
    </row>
    <row r="512" spans="1:8" x14ac:dyDescent="0.25">
      <c r="A512" s="839" t="s">
        <v>133</v>
      </c>
      <c r="B512" s="49" t="s">
        <v>361</v>
      </c>
      <c r="C512" s="49" t="s">
        <v>362</v>
      </c>
      <c r="D512" s="49">
        <v>0</v>
      </c>
      <c r="E512" s="252">
        <v>12</v>
      </c>
      <c r="F512" s="253">
        <v>11</v>
      </c>
      <c r="G512" s="254">
        <f t="shared" ref="G512:G518" si="45">F512/E512</f>
        <v>0.91666666666666663</v>
      </c>
      <c r="H512" s="255"/>
    </row>
    <row r="513" spans="1:11" x14ac:dyDescent="0.25">
      <c r="A513" s="834"/>
      <c r="B513" s="49" t="s">
        <v>364</v>
      </c>
      <c r="C513" s="49" t="s">
        <v>362</v>
      </c>
      <c r="D513" s="49">
        <v>0</v>
      </c>
      <c r="E513" s="49">
        <v>96</v>
      </c>
      <c r="F513" s="205">
        <v>88</v>
      </c>
      <c r="G513" s="206">
        <f t="shared" si="45"/>
        <v>0.91666666666666663</v>
      </c>
      <c r="H513" s="41"/>
    </row>
    <row r="514" spans="1:11" x14ac:dyDescent="0.25">
      <c r="A514" s="834"/>
      <c r="B514" s="49" t="s">
        <v>366</v>
      </c>
      <c r="C514" s="49" t="s">
        <v>362</v>
      </c>
      <c r="D514" s="49">
        <v>0</v>
      </c>
      <c r="E514" s="49">
        <v>100</v>
      </c>
      <c r="F514" s="205">
        <v>100</v>
      </c>
      <c r="G514" s="206">
        <f t="shared" si="45"/>
        <v>1</v>
      </c>
      <c r="H514" s="41"/>
    </row>
    <row r="515" spans="1:11" x14ac:dyDescent="0.25">
      <c r="A515" s="834"/>
      <c r="B515" s="49" t="s">
        <v>367</v>
      </c>
      <c r="C515" s="49" t="s">
        <v>210</v>
      </c>
      <c r="D515" s="49">
        <v>0</v>
      </c>
      <c r="E515" s="208">
        <v>0.97</v>
      </c>
      <c r="F515" s="209">
        <v>0.96</v>
      </c>
      <c r="G515" s="206">
        <f t="shared" si="45"/>
        <v>0.98969072164948457</v>
      </c>
      <c r="H515" s="41"/>
    </row>
    <row r="516" spans="1:11" x14ac:dyDescent="0.25">
      <c r="A516" s="834"/>
      <c r="B516" s="49" t="s">
        <v>369</v>
      </c>
      <c r="C516" s="49" t="s">
        <v>210</v>
      </c>
      <c r="D516" s="49">
        <v>0</v>
      </c>
      <c r="E516" s="208">
        <v>0.95</v>
      </c>
      <c r="F516" s="210">
        <v>1</v>
      </c>
      <c r="G516" s="206">
        <f t="shared" si="45"/>
        <v>1.0526315789473684</v>
      </c>
      <c r="H516" s="41"/>
    </row>
    <row r="517" spans="1:11" x14ac:dyDescent="0.25">
      <c r="A517" s="834"/>
      <c r="B517" s="49" t="s">
        <v>371</v>
      </c>
      <c r="C517" s="49" t="s">
        <v>362</v>
      </c>
      <c r="D517" s="49">
        <v>0</v>
      </c>
      <c r="E517" s="49">
        <v>8</v>
      </c>
      <c r="F517" s="40">
        <v>5</v>
      </c>
      <c r="G517" s="206">
        <f t="shared" si="45"/>
        <v>0.625</v>
      </c>
      <c r="H517" s="41"/>
    </row>
    <row r="518" spans="1:11" ht="15.75" thickBot="1" x14ac:dyDescent="0.3">
      <c r="A518" s="835"/>
      <c r="B518" s="51" t="s">
        <v>373</v>
      </c>
      <c r="C518" s="51" t="s">
        <v>362</v>
      </c>
      <c r="D518" s="51">
        <v>0</v>
      </c>
      <c r="E518" s="51">
        <v>6</v>
      </c>
      <c r="F518" s="42">
        <v>18</v>
      </c>
      <c r="G518" s="256">
        <f t="shared" si="45"/>
        <v>3</v>
      </c>
      <c r="H518" s="46"/>
    </row>
    <row r="519" spans="1:11" x14ac:dyDescent="0.25">
      <c r="A519" s="839" t="s">
        <v>134</v>
      </c>
      <c r="B519" s="49" t="s">
        <v>361</v>
      </c>
      <c r="C519" s="49" t="s">
        <v>362</v>
      </c>
      <c r="D519" s="49">
        <v>0</v>
      </c>
      <c r="E519" s="252">
        <v>12</v>
      </c>
      <c r="F519" s="253">
        <v>12</v>
      </c>
      <c r="G519" s="254">
        <f t="shared" si="44"/>
        <v>1</v>
      </c>
      <c r="H519" s="255"/>
      <c r="I519" s="182">
        <f>LEN(H519)</f>
        <v>0</v>
      </c>
      <c r="J519" s="182">
        <v>300</v>
      </c>
      <c r="K519" s="182"/>
    </row>
    <row r="520" spans="1:11" x14ac:dyDescent="0.25">
      <c r="A520" s="834"/>
      <c r="B520" s="49" t="s">
        <v>364</v>
      </c>
      <c r="C520" s="49" t="s">
        <v>362</v>
      </c>
      <c r="D520" s="49">
        <v>0</v>
      </c>
      <c r="E520" s="49">
        <v>96</v>
      </c>
      <c r="F520" s="205">
        <v>96</v>
      </c>
      <c r="G520" s="206">
        <f t="shared" si="44"/>
        <v>1</v>
      </c>
      <c r="H520" s="41"/>
      <c r="I520" s="182">
        <f>LEN(H520)</f>
        <v>0</v>
      </c>
      <c r="J520" s="182">
        <v>300</v>
      </c>
      <c r="K520" s="182"/>
    </row>
    <row r="521" spans="1:11" x14ac:dyDescent="0.25">
      <c r="A521" s="834"/>
      <c r="B521" s="49" t="s">
        <v>366</v>
      </c>
      <c r="C521" s="49" t="s">
        <v>362</v>
      </c>
      <c r="D521" s="49">
        <v>0</v>
      </c>
      <c r="E521" s="49">
        <v>100</v>
      </c>
      <c r="F521" s="205">
        <v>100</v>
      </c>
      <c r="G521" s="206">
        <f t="shared" si="44"/>
        <v>1</v>
      </c>
      <c r="H521" s="41"/>
      <c r="I521" s="182"/>
      <c r="J521" s="182"/>
      <c r="K521" s="182"/>
    </row>
    <row r="522" spans="1:11" x14ac:dyDescent="0.25">
      <c r="A522" s="834"/>
      <c r="B522" s="49" t="s">
        <v>367</v>
      </c>
      <c r="C522" s="49" t="s">
        <v>210</v>
      </c>
      <c r="D522" s="49">
        <v>0</v>
      </c>
      <c r="E522" s="208">
        <v>0.97</v>
      </c>
      <c r="F522" s="209">
        <v>0.93</v>
      </c>
      <c r="G522" s="206">
        <f t="shared" si="44"/>
        <v>0.95876288659793818</v>
      </c>
      <c r="H522" s="41"/>
      <c r="I522" s="182">
        <f>LEN(H522)</f>
        <v>0</v>
      </c>
      <c r="J522" s="182">
        <v>300</v>
      </c>
      <c r="K522" s="182"/>
    </row>
    <row r="523" spans="1:11" x14ac:dyDescent="0.25">
      <c r="A523" s="834"/>
      <c r="B523" s="49" t="s">
        <v>369</v>
      </c>
      <c r="C523" s="49" t="s">
        <v>210</v>
      </c>
      <c r="D523" s="49">
        <v>0</v>
      </c>
      <c r="E523" s="208">
        <v>0.95</v>
      </c>
      <c r="F523" s="210">
        <v>1</v>
      </c>
      <c r="G523" s="206">
        <f t="shared" si="44"/>
        <v>1.0526315789473684</v>
      </c>
      <c r="H523" s="41"/>
      <c r="I523" s="182">
        <f>LEN(H523)</f>
        <v>0</v>
      </c>
      <c r="J523" s="182">
        <v>300</v>
      </c>
      <c r="K523" s="182"/>
    </row>
    <row r="524" spans="1:11" x14ac:dyDescent="0.25">
      <c r="A524" s="834"/>
      <c r="B524" s="49" t="s">
        <v>371</v>
      </c>
      <c r="C524" s="49" t="s">
        <v>362</v>
      </c>
      <c r="D524" s="49">
        <v>0</v>
      </c>
      <c r="E524" s="49">
        <v>5</v>
      </c>
      <c r="F524" s="40">
        <v>5</v>
      </c>
      <c r="G524" s="206">
        <f t="shared" si="44"/>
        <v>1</v>
      </c>
      <c r="H524" s="41"/>
      <c r="I524" s="182">
        <f>LEN(H524)</f>
        <v>0</v>
      </c>
      <c r="J524" s="182">
        <v>300</v>
      </c>
      <c r="K524" s="182"/>
    </row>
    <row r="525" spans="1:11" ht="15.75" thickBot="1" x14ac:dyDescent="0.3">
      <c r="A525" s="835"/>
      <c r="B525" s="51" t="s">
        <v>373</v>
      </c>
      <c r="C525" s="51" t="s">
        <v>362</v>
      </c>
      <c r="D525" s="51">
        <v>0</v>
      </c>
      <c r="E525" s="51">
        <v>6</v>
      </c>
      <c r="F525" s="42">
        <v>21</v>
      </c>
      <c r="G525" s="256">
        <f t="shared" si="44"/>
        <v>3.5</v>
      </c>
      <c r="H525" s="46"/>
      <c r="I525" s="182">
        <f>LEN(H525)</f>
        <v>0</v>
      </c>
      <c r="J525" s="182">
        <v>300</v>
      </c>
      <c r="K525" s="182"/>
    </row>
    <row r="526" spans="1:11" x14ac:dyDescent="0.25">
      <c r="A526" s="143"/>
      <c r="B526" s="144"/>
      <c r="C526" s="144"/>
      <c r="D526" s="144"/>
      <c r="E526" s="144"/>
      <c r="G526" s="145"/>
      <c r="I526" s="182"/>
      <c r="J526" s="182"/>
      <c r="K526" s="182"/>
    </row>
    <row r="527" spans="1:11" ht="15.75" thickBot="1" x14ac:dyDescent="0.3">
      <c r="I527" s="182"/>
      <c r="J527" s="182"/>
      <c r="K527" s="182"/>
    </row>
    <row r="528" spans="1:11" ht="20.25" x14ac:dyDescent="0.3">
      <c r="A528" s="836" t="s">
        <v>197</v>
      </c>
      <c r="B528" s="837"/>
      <c r="C528" s="837"/>
      <c r="D528" s="837"/>
      <c r="E528" s="837"/>
      <c r="F528" s="837"/>
      <c r="G528" s="837"/>
      <c r="H528" s="838"/>
    </row>
    <row r="529" spans="1:8" ht="59.25" customHeight="1" x14ac:dyDescent="0.25">
      <c r="A529" s="36" t="s">
        <v>62</v>
      </c>
      <c r="B529" s="37" t="s">
        <v>193</v>
      </c>
      <c r="C529" s="57" t="s">
        <v>149</v>
      </c>
      <c r="D529" s="57" t="s">
        <v>164</v>
      </c>
      <c r="E529" s="57" t="s">
        <v>198</v>
      </c>
      <c r="F529" s="57" t="s">
        <v>199</v>
      </c>
      <c r="G529" s="57" t="s">
        <v>200</v>
      </c>
      <c r="H529" s="38" t="s">
        <v>182</v>
      </c>
    </row>
    <row r="530" spans="1:8" ht="16.5" customHeight="1" x14ac:dyDescent="0.25">
      <c r="A530" s="839" t="s">
        <v>136</v>
      </c>
      <c r="B530" s="49" t="s">
        <v>361</v>
      </c>
      <c r="C530" s="49" t="s">
        <v>362</v>
      </c>
      <c r="D530" s="49">
        <v>0</v>
      </c>
      <c r="E530" s="49">
        <v>12</v>
      </c>
      <c r="F530" s="205">
        <v>1</v>
      </c>
      <c r="G530" s="254">
        <f t="shared" ref="G530:G593" si="46">F530/E530</f>
        <v>8.3333333333333329E-2</v>
      </c>
      <c r="H530" s="41"/>
    </row>
    <row r="531" spans="1:8" ht="16.5" customHeight="1" x14ac:dyDescent="0.25">
      <c r="A531" s="834"/>
      <c r="B531" s="49" t="s">
        <v>364</v>
      </c>
      <c r="C531" s="49" t="s">
        <v>362</v>
      </c>
      <c r="D531" s="49">
        <v>0</v>
      </c>
      <c r="E531" s="49">
        <v>96</v>
      </c>
      <c r="F531" s="205">
        <v>8</v>
      </c>
      <c r="G531" s="206">
        <f t="shared" si="46"/>
        <v>8.3333333333333329E-2</v>
      </c>
      <c r="H531" s="41"/>
    </row>
    <row r="532" spans="1:8" ht="16.5" customHeight="1" x14ac:dyDescent="0.25">
      <c r="A532" s="834"/>
      <c r="B532" s="49" t="s">
        <v>366</v>
      </c>
      <c r="C532" s="49" t="s">
        <v>362</v>
      </c>
      <c r="D532" s="49">
        <v>0</v>
      </c>
      <c r="E532" s="49">
        <v>100</v>
      </c>
      <c r="F532" s="205">
        <v>100</v>
      </c>
      <c r="G532" s="206">
        <f t="shared" si="46"/>
        <v>1</v>
      </c>
      <c r="H532" s="41"/>
    </row>
    <row r="533" spans="1:8" ht="16.5" customHeight="1" x14ac:dyDescent="0.25">
      <c r="A533" s="834"/>
      <c r="B533" s="49" t="s">
        <v>367</v>
      </c>
      <c r="C533" s="49" t="s">
        <v>210</v>
      </c>
      <c r="D533" s="49">
        <v>0</v>
      </c>
      <c r="E533" s="208">
        <v>0.97</v>
      </c>
      <c r="F533" s="209">
        <v>0.97</v>
      </c>
      <c r="G533" s="206">
        <f t="shared" si="46"/>
        <v>1</v>
      </c>
      <c r="H533" s="41"/>
    </row>
    <row r="534" spans="1:8" ht="16.5" customHeight="1" x14ac:dyDescent="0.25">
      <c r="A534" s="834"/>
      <c r="B534" s="49" t="s">
        <v>369</v>
      </c>
      <c r="C534" s="49" t="s">
        <v>210</v>
      </c>
      <c r="D534" s="49">
        <v>0</v>
      </c>
      <c r="E534" s="208">
        <v>0.95</v>
      </c>
      <c r="F534" s="210">
        <v>1</v>
      </c>
      <c r="G534" s="206">
        <f t="shared" si="46"/>
        <v>1.0526315789473684</v>
      </c>
      <c r="H534" s="41"/>
    </row>
    <row r="535" spans="1:8" ht="16.5" customHeight="1" x14ac:dyDescent="0.25">
      <c r="A535" s="834"/>
      <c r="B535" s="49" t="s">
        <v>371</v>
      </c>
      <c r="C535" s="49" t="s">
        <v>362</v>
      </c>
      <c r="D535" s="49">
        <v>0</v>
      </c>
      <c r="E535" s="49">
        <v>8</v>
      </c>
      <c r="F535" s="205">
        <v>0</v>
      </c>
      <c r="G535" s="206">
        <f t="shared" si="46"/>
        <v>0</v>
      </c>
      <c r="H535" s="41"/>
    </row>
    <row r="536" spans="1:8" ht="16.5" customHeight="1" thickBot="1" x14ac:dyDescent="0.3">
      <c r="A536" s="835"/>
      <c r="B536" s="51" t="s">
        <v>373</v>
      </c>
      <c r="C536" s="51" t="s">
        <v>362</v>
      </c>
      <c r="D536" s="51">
        <v>0</v>
      </c>
      <c r="E536" s="51">
        <v>6</v>
      </c>
      <c r="F536" s="259">
        <v>2</v>
      </c>
      <c r="G536" s="256">
        <f t="shared" si="46"/>
        <v>0.33333333333333331</v>
      </c>
      <c r="H536" s="41"/>
    </row>
    <row r="537" spans="1:8" ht="16.5" customHeight="1" x14ac:dyDescent="0.25">
      <c r="A537" s="834" t="s">
        <v>137</v>
      </c>
      <c r="B537" s="252" t="s">
        <v>361</v>
      </c>
      <c r="C537" s="252" t="s">
        <v>362</v>
      </c>
      <c r="D537" s="252">
        <v>0</v>
      </c>
      <c r="E537" s="252">
        <v>12</v>
      </c>
      <c r="F537" s="253">
        <v>2</v>
      </c>
      <c r="G537" s="254">
        <f t="shared" si="46"/>
        <v>0.16666666666666666</v>
      </c>
      <c r="H537" s="41"/>
    </row>
    <row r="538" spans="1:8" ht="16.5" customHeight="1" x14ac:dyDescent="0.25">
      <c r="A538" s="834"/>
      <c r="B538" s="49" t="s">
        <v>364</v>
      </c>
      <c r="C538" s="49" t="s">
        <v>362</v>
      </c>
      <c r="D538" s="49">
        <v>0</v>
      </c>
      <c r="E538" s="49">
        <v>96</v>
      </c>
      <c r="F538" s="205">
        <v>16</v>
      </c>
      <c r="G538" s="206">
        <f t="shared" si="46"/>
        <v>0.16666666666666666</v>
      </c>
      <c r="H538" s="41"/>
    </row>
    <row r="539" spans="1:8" ht="16.5" customHeight="1" x14ac:dyDescent="0.25">
      <c r="A539" s="834"/>
      <c r="B539" s="49" t="s">
        <v>366</v>
      </c>
      <c r="C539" s="49" t="s">
        <v>362</v>
      </c>
      <c r="D539" s="49">
        <v>0</v>
      </c>
      <c r="E539" s="49">
        <v>100</v>
      </c>
      <c r="F539" s="205">
        <v>100</v>
      </c>
      <c r="G539" s="206">
        <f t="shared" si="46"/>
        <v>1</v>
      </c>
      <c r="H539" s="41"/>
    </row>
    <row r="540" spans="1:8" ht="16.5" customHeight="1" x14ac:dyDescent="0.25">
      <c r="A540" s="834"/>
      <c r="B540" s="49" t="s">
        <v>367</v>
      </c>
      <c r="C540" s="49" t="s">
        <v>210</v>
      </c>
      <c r="D540" s="49">
        <v>0</v>
      </c>
      <c r="E540" s="208">
        <v>0.97</v>
      </c>
      <c r="F540" s="209">
        <v>0.95</v>
      </c>
      <c r="G540" s="206">
        <f t="shared" si="46"/>
        <v>0.97938144329896903</v>
      </c>
      <c r="H540" s="41"/>
    </row>
    <row r="541" spans="1:8" ht="16.5" customHeight="1" x14ac:dyDescent="0.25">
      <c r="A541" s="834"/>
      <c r="B541" s="49" t="s">
        <v>369</v>
      </c>
      <c r="C541" s="49" t="s">
        <v>210</v>
      </c>
      <c r="D541" s="49">
        <v>0</v>
      </c>
      <c r="E541" s="208">
        <v>0.95</v>
      </c>
      <c r="F541" s="210">
        <v>1</v>
      </c>
      <c r="G541" s="206">
        <f t="shared" si="46"/>
        <v>1.0526315789473684</v>
      </c>
      <c r="H541" s="41"/>
    </row>
    <row r="542" spans="1:8" ht="16.5" customHeight="1" x14ac:dyDescent="0.25">
      <c r="A542" s="834"/>
      <c r="B542" s="49" t="s">
        <v>371</v>
      </c>
      <c r="C542" s="49" t="s">
        <v>362</v>
      </c>
      <c r="D542" s="49">
        <v>0</v>
      </c>
      <c r="E542" s="49">
        <v>8</v>
      </c>
      <c r="F542" s="205">
        <v>0</v>
      </c>
      <c r="G542" s="206">
        <f t="shared" si="46"/>
        <v>0</v>
      </c>
      <c r="H542" s="41"/>
    </row>
    <row r="543" spans="1:8" ht="16.5" customHeight="1" thickBot="1" x14ac:dyDescent="0.3">
      <c r="A543" s="835"/>
      <c r="B543" s="51" t="s">
        <v>373</v>
      </c>
      <c r="C543" s="51" t="s">
        <v>362</v>
      </c>
      <c r="D543" s="51">
        <v>0</v>
      </c>
      <c r="E543" s="51">
        <v>6</v>
      </c>
      <c r="F543" s="259">
        <v>3</v>
      </c>
      <c r="G543" s="256">
        <f t="shared" si="46"/>
        <v>0.5</v>
      </c>
      <c r="H543" s="41"/>
    </row>
    <row r="544" spans="1:8" ht="16.5" customHeight="1" x14ac:dyDescent="0.25">
      <c r="A544" s="834" t="s">
        <v>138</v>
      </c>
      <c r="B544" s="252" t="s">
        <v>361</v>
      </c>
      <c r="C544" s="252" t="s">
        <v>362</v>
      </c>
      <c r="D544" s="252">
        <v>0</v>
      </c>
      <c r="E544" s="252">
        <v>12</v>
      </c>
      <c r="F544" s="253">
        <v>3</v>
      </c>
      <c r="G544" s="254">
        <f t="shared" si="46"/>
        <v>0.25</v>
      </c>
      <c r="H544" s="41"/>
    </row>
    <row r="545" spans="1:8" ht="16.5" customHeight="1" x14ac:dyDescent="0.25">
      <c r="A545" s="834"/>
      <c r="B545" s="49" t="s">
        <v>364</v>
      </c>
      <c r="C545" s="49" t="s">
        <v>362</v>
      </c>
      <c r="D545" s="49">
        <v>0</v>
      </c>
      <c r="E545" s="49">
        <v>96</v>
      </c>
      <c r="F545" s="205">
        <v>24</v>
      </c>
      <c r="G545" s="206">
        <f t="shared" si="46"/>
        <v>0.25</v>
      </c>
      <c r="H545" s="41"/>
    </row>
    <row r="546" spans="1:8" ht="16.5" customHeight="1" x14ac:dyDescent="0.25">
      <c r="A546" s="834"/>
      <c r="B546" s="49" t="s">
        <v>366</v>
      </c>
      <c r="C546" s="49" t="s">
        <v>362</v>
      </c>
      <c r="D546" s="49">
        <v>0</v>
      </c>
      <c r="E546" s="49">
        <v>100</v>
      </c>
      <c r="F546" s="205">
        <v>100</v>
      </c>
      <c r="G546" s="206">
        <f t="shared" si="46"/>
        <v>1</v>
      </c>
      <c r="H546" s="41"/>
    </row>
    <row r="547" spans="1:8" ht="16.5" customHeight="1" x14ac:dyDescent="0.25">
      <c r="A547" s="834"/>
      <c r="B547" s="49" t="s">
        <v>367</v>
      </c>
      <c r="C547" s="49" t="s">
        <v>210</v>
      </c>
      <c r="D547" s="49">
        <v>0</v>
      </c>
      <c r="E547" s="208">
        <v>0.97</v>
      </c>
      <c r="F547" s="209">
        <v>0.95</v>
      </c>
      <c r="G547" s="206">
        <f t="shared" si="46"/>
        <v>0.97938144329896903</v>
      </c>
      <c r="H547" s="41"/>
    </row>
    <row r="548" spans="1:8" ht="16.5" customHeight="1" x14ac:dyDescent="0.25">
      <c r="A548" s="834"/>
      <c r="B548" s="49" t="s">
        <v>369</v>
      </c>
      <c r="C548" s="49" t="s">
        <v>210</v>
      </c>
      <c r="D548" s="49">
        <v>0</v>
      </c>
      <c r="E548" s="208">
        <v>0.95</v>
      </c>
      <c r="F548" s="210">
        <v>1</v>
      </c>
      <c r="G548" s="206">
        <f t="shared" si="46"/>
        <v>1.0526315789473684</v>
      </c>
      <c r="H548" s="41"/>
    </row>
    <row r="549" spans="1:8" ht="16.5" customHeight="1" x14ac:dyDescent="0.25">
      <c r="A549" s="834"/>
      <c r="B549" s="49" t="s">
        <v>371</v>
      </c>
      <c r="C549" s="49" t="s">
        <v>362</v>
      </c>
      <c r="D549" s="49">
        <v>0</v>
      </c>
      <c r="E549" s="49">
        <v>8</v>
      </c>
      <c r="F549" s="205">
        <v>0</v>
      </c>
      <c r="G549" s="206">
        <f t="shared" si="46"/>
        <v>0</v>
      </c>
      <c r="H549" s="41"/>
    </row>
    <row r="550" spans="1:8" ht="16.5" customHeight="1" thickBot="1" x14ac:dyDescent="0.3">
      <c r="A550" s="835"/>
      <c r="B550" s="51" t="s">
        <v>373</v>
      </c>
      <c r="C550" s="51" t="s">
        <v>362</v>
      </c>
      <c r="D550" s="51">
        <v>0</v>
      </c>
      <c r="E550" s="51">
        <v>6</v>
      </c>
      <c r="F550" s="259">
        <v>6</v>
      </c>
      <c r="G550" s="256">
        <f t="shared" si="46"/>
        <v>1</v>
      </c>
      <c r="H550" s="41"/>
    </row>
    <row r="551" spans="1:8" ht="16.5" customHeight="1" x14ac:dyDescent="0.25">
      <c r="A551" s="834" t="s">
        <v>139</v>
      </c>
      <c r="B551" s="252" t="s">
        <v>361</v>
      </c>
      <c r="C551" s="252" t="s">
        <v>362</v>
      </c>
      <c r="D551" s="252">
        <v>0</v>
      </c>
      <c r="E551" s="252">
        <v>12</v>
      </c>
      <c r="F551" s="253">
        <v>4</v>
      </c>
      <c r="G551" s="254">
        <f t="shared" si="46"/>
        <v>0.33333333333333331</v>
      </c>
      <c r="H551" s="41"/>
    </row>
    <row r="552" spans="1:8" ht="16.5" customHeight="1" x14ac:dyDescent="0.25">
      <c r="A552" s="834"/>
      <c r="B552" s="49" t="s">
        <v>364</v>
      </c>
      <c r="C552" s="49" t="s">
        <v>362</v>
      </c>
      <c r="D552" s="49">
        <v>0</v>
      </c>
      <c r="E552" s="49">
        <v>96</v>
      </c>
      <c r="F552" s="205">
        <v>32</v>
      </c>
      <c r="G552" s="206">
        <f t="shared" si="46"/>
        <v>0.33333333333333331</v>
      </c>
      <c r="H552" s="41"/>
    </row>
    <row r="553" spans="1:8" ht="16.5" customHeight="1" x14ac:dyDescent="0.25">
      <c r="A553" s="834"/>
      <c r="B553" s="49" t="s">
        <v>366</v>
      </c>
      <c r="C553" s="49" t="s">
        <v>362</v>
      </c>
      <c r="D553" s="49">
        <v>0</v>
      </c>
      <c r="E553" s="49">
        <v>100</v>
      </c>
      <c r="F553" s="205">
        <v>100</v>
      </c>
      <c r="G553" s="206">
        <f t="shared" si="46"/>
        <v>1</v>
      </c>
      <c r="H553" s="41"/>
    </row>
    <row r="554" spans="1:8" ht="16.5" customHeight="1" x14ac:dyDescent="0.25">
      <c r="A554" s="834"/>
      <c r="B554" s="49" t="s">
        <v>367</v>
      </c>
      <c r="C554" s="49" t="s">
        <v>210</v>
      </c>
      <c r="D554" s="49">
        <v>0</v>
      </c>
      <c r="E554" s="208">
        <v>0.97</v>
      </c>
      <c r="F554" s="209">
        <v>0.97</v>
      </c>
      <c r="G554" s="206">
        <f t="shared" si="46"/>
        <v>1</v>
      </c>
      <c r="H554" s="41"/>
    </row>
    <row r="555" spans="1:8" ht="16.5" customHeight="1" x14ac:dyDescent="0.25">
      <c r="A555" s="834"/>
      <c r="B555" s="49" t="s">
        <v>369</v>
      </c>
      <c r="C555" s="49" t="s">
        <v>210</v>
      </c>
      <c r="D555" s="49">
        <v>0</v>
      </c>
      <c r="E555" s="208">
        <v>0.95</v>
      </c>
      <c r="F555" s="210">
        <v>1</v>
      </c>
      <c r="G555" s="206">
        <f t="shared" si="46"/>
        <v>1.0526315789473684</v>
      </c>
      <c r="H555" s="41"/>
    </row>
    <row r="556" spans="1:8" ht="16.5" customHeight="1" x14ac:dyDescent="0.25">
      <c r="A556" s="834"/>
      <c r="B556" s="49" t="s">
        <v>371</v>
      </c>
      <c r="C556" s="49" t="s">
        <v>362</v>
      </c>
      <c r="D556" s="49">
        <v>0</v>
      </c>
      <c r="E556" s="49">
        <v>8</v>
      </c>
      <c r="F556" s="205">
        <v>0</v>
      </c>
      <c r="G556" s="206">
        <f t="shared" si="46"/>
        <v>0</v>
      </c>
      <c r="H556" s="41"/>
    </row>
    <row r="557" spans="1:8" ht="16.5" customHeight="1" thickBot="1" x14ac:dyDescent="0.3">
      <c r="A557" s="835"/>
      <c r="B557" s="51" t="s">
        <v>373</v>
      </c>
      <c r="C557" s="51" t="s">
        <v>362</v>
      </c>
      <c r="D557" s="51">
        <v>0</v>
      </c>
      <c r="E557" s="51">
        <v>6</v>
      </c>
      <c r="F557" s="259">
        <v>9</v>
      </c>
      <c r="G557" s="256">
        <f t="shared" si="46"/>
        <v>1.5</v>
      </c>
      <c r="H557" s="41"/>
    </row>
    <row r="558" spans="1:8" ht="16.5" customHeight="1" x14ac:dyDescent="0.25">
      <c r="A558" s="834" t="s">
        <v>140</v>
      </c>
      <c r="B558" s="252" t="s">
        <v>361</v>
      </c>
      <c r="C558" s="252" t="s">
        <v>362</v>
      </c>
      <c r="D558" s="252">
        <v>0</v>
      </c>
      <c r="E558" s="252">
        <v>12</v>
      </c>
      <c r="F558" s="253">
        <v>5</v>
      </c>
      <c r="G558" s="254">
        <f t="shared" si="46"/>
        <v>0.41666666666666669</v>
      </c>
      <c r="H558" s="41"/>
    </row>
    <row r="559" spans="1:8" ht="16.5" customHeight="1" x14ac:dyDescent="0.25">
      <c r="A559" s="834"/>
      <c r="B559" s="49" t="s">
        <v>364</v>
      </c>
      <c r="C559" s="49" t="s">
        <v>362</v>
      </c>
      <c r="D559" s="49">
        <v>0</v>
      </c>
      <c r="E559" s="49">
        <v>96</v>
      </c>
      <c r="F559" s="205">
        <v>40</v>
      </c>
      <c r="G559" s="206">
        <f t="shared" si="46"/>
        <v>0.41666666666666669</v>
      </c>
      <c r="H559" s="41"/>
    </row>
    <row r="560" spans="1:8" ht="16.5" customHeight="1" x14ac:dyDescent="0.25">
      <c r="A560" s="834"/>
      <c r="B560" s="49" t="s">
        <v>366</v>
      </c>
      <c r="C560" s="49" t="s">
        <v>362</v>
      </c>
      <c r="D560" s="49">
        <v>0</v>
      </c>
      <c r="E560" s="49">
        <v>100</v>
      </c>
      <c r="F560" s="205">
        <v>100</v>
      </c>
      <c r="G560" s="206">
        <f t="shared" si="46"/>
        <v>1</v>
      </c>
      <c r="H560" s="41"/>
    </row>
    <row r="561" spans="1:8" ht="16.5" customHeight="1" x14ac:dyDescent="0.25">
      <c r="A561" s="834"/>
      <c r="B561" s="49" t="s">
        <v>367</v>
      </c>
      <c r="C561" s="49" t="s">
        <v>210</v>
      </c>
      <c r="D561" s="49">
        <v>0</v>
      </c>
      <c r="E561" s="208">
        <v>0.97</v>
      </c>
      <c r="F561" s="209">
        <v>0.94</v>
      </c>
      <c r="G561" s="206">
        <f t="shared" si="46"/>
        <v>0.96907216494845361</v>
      </c>
      <c r="H561" s="41"/>
    </row>
    <row r="562" spans="1:8" ht="16.5" customHeight="1" x14ac:dyDescent="0.25">
      <c r="A562" s="834"/>
      <c r="B562" s="49" t="s">
        <v>369</v>
      </c>
      <c r="C562" s="49" t="s">
        <v>210</v>
      </c>
      <c r="D562" s="49">
        <v>0</v>
      </c>
      <c r="E562" s="208">
        <v>0.95</v>
      </c>
      <c r="F562" s="210">
        <v>1</v>
      </c>
      <c r="G562" s="206">
        <f t="shared" si="46"/>
        <v>1.0526315789473684</v>
      </c>
      <c r="H562" s="41"/>
    </row>
    <row r="563" spans="1:8" ht="16.5" customHeight="1" x14ac:dyDescent="0.25">
      <c r="A563" s="834"/>
      <c r="B563" s="49" t="s">
        <v>371</v>
      </c>
      <c r="C563" s="49" t="s">
        <v>362</v>
      </c>
      <c r="D563" s="49">
        <v>0</v>
      </c>
      <c r="E563" s="49">
        <v>8</v>
      </c>
      <c r="F563" s="205">
        <v>1</v>
      </c>
      <c r="G563" s="206">
        <f t="shared" si="46"/>
        <v>0.125</v>
      </c>
      <c r="H563" s="41"/>
    </row>
    <row r="564" spans="1:8" ht="16.5" customHeight="1" thickBot="1" x14ac:dyDescent="0.3">
      <c r="A564" s="835"/>
      <c r="B564" s="51" t="s">
        <v>373</v>
      </c>
      <c r="C564" s="51" t="s">
        <v>362</v>
      </c>
      <c r="D564" s="51">
        <v>0</v>
      </c>
      <c r="E564" s="51">
        <v>6</v>
      </c>
      <c r="F564" s="259">
        <v>11</v>
      </c>
      <c r="G564" s="256">
        <f t="shared" si="46"/>
        <v>1.8333333333333333</v>
      </c>
      <c r="H564" s="41"/>
    </row>
    <row r="565" spans="1:8" ht="16.5" customHeight="1" x14ac:dyDescent="0.25">
      <c r="A565" s="834" t="s">
        <v>141</v>
      </c>
      <c r="B565" s="252" t="s">
        <v>361</v>
      </c>
      <c r="C565" s="252" t="s">
        <v>362</v>
      </c>
      <c r="D565" s="252">
        <v>0</v>
      </c>
      <c r="E565" s="252">
        <v>12</v>
      </c>
      <c r="F565" s="253">
        <v>6</v>
      </c>
      <c r="G565" s="254">
        <f t="shared" si="46"/>
        <v>0.5</v>
      </c>
      <c r="H565" s="41"/>
    </row>
    <row r="566" spans="1:8" ht="16.5" customHeight="1" x14ac:dyDescent="0.25">
      <c r="A566" s="834"/>
      <c r="B566" s="49" t="s">
        <v>364</v>
      </c>
      <c r="C566" s="49" t="s">
        <v>362</v>
      </c>
      <c r="D566" s="49">
        <v>0</v>
      </c>
      <c r="E566" s="49">
        <v>96</v>
      </c>
      <c r="F566" s="205">
        <v>48</v>
      </c>
      <c r="G566" s="206">
        <f t="shared" si="46"/>
        <v>0.5</v>
      </c>
      <c r="H566" s="41"/>
    </row>
    <row r="567" spans="1:8" ht="16.5" customHeight="1" x14ac:dyDescent="0.25">
      <c r="A567" s="834"/>
      <c r="B567" s="49" t="s">
        <v>366</v>
      </c>
      <c r="C567" s="49" t="s">
        <v>362</v>
      </c>
      <c r="D567" s="49">
        <v>0</v>
      </c>
      <c r="E567" s="49">
        <v>100</v>
      </c>
      <c r="F567" s="205">
        <v>100</v>
      </c>
      <c r="G567" s="206">
        <f t="shared" si="46"/>
        <v>1</v>
      </c>
      <c r="H567" s="41"/>
    </row>
    <row r="568" spans="1:8" ht="16.5" customHeight="1" x14ac:dyDescent="0.25">
      <c r="A568" s="834"/>
      <c r="B568" s="49" t="s">
        <v>367</v>
      </c>
      <c r="C568" s="49" t="s">
        <v>210</v>
      </c>
      <c r="D568" s="49">
        <v>0</v>
      </c>
      <c r="E568" s="208">
        <v>0.97</v>
      </c>
      <c r="F568" s="209">
        <v>0.95</v>
      </c>
      <c r="G568" s="206">
        <f t="shared" si="46"/>
        <v>0.97938144329896903</v>
      </c>
      <c r="H568" s="41"/>
    </row>
    <row r="569" spans="1:8" ht="16.5" customHeight="1" x14ac:dyDescent="0.25">
      <c r="A569" s="834"/>
      <c r="B569" s="49" t="s">
        <v>369</v>
      </c>
      <c r="C569" s="49" t="s">
        <v>210</v>
      </c>
      <c r="D569" s="49">
        <v>0</v>
      </c>
      <c r="E569" s="208">
        <v>0.95</v>
      </c>
      <c r="F569" s="210">
        <v>1</v>
      </c>
      <c r="G569" s="206">
        <f t="shared" si="46"/>
        <v>1.0526315789473684</v>
      </c>
      <c r="H569" s="41"/>
    </row>
    <row r="570" spans="1:8" ht="16.5" customHeight="1" x14ac:dyDescent="0.25">
      <c r="A570" s="834"/>
      <c r="B570" s="49" t="s">
        <v>371</v>
      </c>
      <c r="C570" s="49" t="s">
        <v>362</v>
      </c>
      <c r="D570" s="49">
        <v>0</v>
      </c>
      <c r="E570" s="49">
        <v>8</v>
      </c>
      <c r="F570" s="257">
        <v>1</v>
      </c>
      <c r="G570" s="206">
        <f t="shared" si="46"/>
        <v>0.125</v>
      </c>
      <c r="H570" s="41"/>
    </row>
    <row r="571" spans="1:8" ht="16.5" customHeight="1" thickBot="1" x14ac:dyDescent="0.3">
      <c r="A571" s="835"/>
      <c r="B571" s="51" t="s">
        <v>373</v>
      </c>
      <c r="C571" s="51" t="s">
        <v>362</v>
      </c>
      <c r="D571" s="51">
        <v>0</v>
      </c>
      <c r="E571" s="51">
        <v>6</v>
      </c>
      <c r="F571" s="258">
        <v>12</v>
      </c>
      <c r="G571" s="256">
        <f t="shared" si="46"/>
        <v>2</v>
      </c>
      <c r="H571" s="41"/>
    </row>
    <row r="572" spans="1:8" ht="16.5" customHeight="1" x14ac:dyDescent="0.25">
      <c r="A572" s="839" t="s">
        <v>129</v>
      </c>
      <c r="B572" s="49" t="s">
        <v>361</v>
      </c>
      <c r="C572" s="49" t="s">
        <v>362</v>
      </c>
      <c r="D572" s="252">
        <v>0</v>
      </c>
      <c r="E572" s="252">
        <v>12</v>
      </c>
      <c r="F572" s="253">
        <v>7</v>
      </c>
      <c r="G572" s="254">
        <f t="shared" si="46"/>
        <v>0.58333333333333337</v>
      </c>
      <c r="H572" s="41"/>
    </row>
    <row r="573" spans="1:8" ht="16.5" customHeight="1" x14ac:dyDescent="0.25">
      <c r="A573" s="834"/>
      <c r="B573" s="49" t="s">
        <v>364</v>
      </c>
      <c r="C573" s="49" t="s">
        <v>362</v>
      </c>
      <c r="D573" s="49">
        <v>0</v>
      </c>
      <c r="E573" s="49">
        <v>96</v>
      </c>
      <c r="F573" s="205">
        <v>56</v>
      </c>
      <c r="G573" s="206">
        <f t="shared" si="46"/>
        <v>0.58333333333333337</v>
      </c>
      <c r="H573" s="41"/>
    </row>
    <row r="574" spans="1:8" ht="16.5" customHeight="1" x14ac:dyDescent="0.25">
      <c r="A574" s="834"/>
      <c r="B574" s="49" t="s">
        <v>366</v>
      </c>
      <c r="C574" s="49" t="s">
        <v>362</v>
      </c>
      <c r="D574" s="49">
        <v>0</v>
      </c>
      <c r="E574" s="49">
        <v>100</v>
      </c>
      <c r="F574" s="205">
        <v>100</v>
      </c>
      <c r="G574" s="206">
        <f t="shared" si="46"/>
        <v>1</v>
      </c>
      <c r="H574" s="41"/>
    </row>
    <row r="575" spans="1:8" ht="16.5" customHeight="1" x14ac:dyDescent="0.25">
      <c r="A575" s="834"/>
      <c r="B575" s="49" t="s">
        <v>367</v>
      </c>
      <c r="C575" s="49" t="s">
        <v>210</v>
      </c>
      <c r="D575" s="49">
        <v>0</v>
      </c>
      <c r="E575" s="208">
        <v>0.97</v>
      </c>
      <c r="F575" s="209"/>
      <c r="G575" s="206">
        <f t="shared" si="46"/>
        <v>0</v>
      </c>
      <c r="H575" s="41"/>
    </row>
    <row r="576" spans="1:8" ht="16.5" customHeight="1" x14ac:dyDescent="0.25">
      <c r="A576" s="834"/>
      <c r="B576" s="49" t="s">
        <v>369</v>
      </c>
      <c r="C576" s="49" t="s">
        <v>210</v>
      </c>
      <c r="D576" s="49">
        <v>0</v>
      </c>
      <c r="E576" s="208">
        <v>0.95</v>
      </c>
      <c r="F576" s="210"/>
      <c r="G576" s="206">
        <f t="shared" si="46"/>
        <v>0</v>
      </c>
      <c r="H576" s="41"/>
    </row>
    <row r="577" spans="1:8" ht="16.5" customHeight="1" x14ac:dyDescent="0.25">
      <c r="A577" s="834"/>
      <c r="B577" s="49" t="s">
        <v>371</v>
      </c>
      <c r="C577" s="49" t="s">
        <v>362</v>
      </c>
      <c r="D577" s="49">
        <v>0</v>
      </c>
      <c r="E577" s="49">
        <v>8</v>
      </c>
      <c r="F577" s="257">
        <v>0</v>
      </c>
      <c r="G577" s="206">
        <f t="shared" si="46"/>
        <v>0</v>
      </c>
      <c r="H577" s="41"/>
    </row>
    <row r="578" spans="1:8" ht="16.5" customHeight="1" thickBot="1" x14ac:dyDescent="0.3">
      <c r="A578" s="835"/>
      <c r="B578" s="51" t="s">
        <v>373</v>
      </c>
      <c r="C578" s="51" t="s">
        <v>362</v>
      </c>
      <c r="D578" s="51">
        <v>0</v>
      </c>
      <c r="E578" s="51">
        <v>6</v>
      </c>
      <c r="F578" s="258">
        <v>4</v>
      </c>
      <c r="G578" s="256">
        <f t="shared" si="46"/>
        <v>0.66666666666666663</v>
      </c>
      <c r="H578" s="41"/>
    </row>
    <row r="579" spans="1:8" ht="16.5" customHeight="1" x14ac:dyDescent="0.25">
      <c r="A579" s="839" t="s">
        <v>130</v>
      </c>
      <c r="B579" s="49" t="s">
        <v>361</v>
      </c>
      <c r="C579" s="49" t="s">
        <v>362</v>
      </c>
      <c r="D579" s="49">
        <v>0</v>
      </c>
      <c r="E579" s="252">
        <v>12</v>
      </c>
      <c r="F579" s="253">
        <v>8</v>
      </c>
      <c r="G579" s="254">
        <f t="shared" si="46"/>
        <v>0.66666666666666663</v>
      </c>
      <c r="H579" s="41"/>
    </row>
    <row r="580" spans="1:8" ht="16.5" customHeight="1" x14ac:dyDescent="0.25">
      <c r="A580" s="834"/>
      <c r="B580" s="49" t="s">
        <v>364</v>
      </c>
      <c r="C580" s="49" t="s">
        <v>362</v>
      </c>
      <c r="D580" s="49">
        <v>0</v>
      </c>
      <c r="E580" s="49">
        <v>96</v>
      </c>
      <c r="F580" s="205">
        <v>64</v>
      </c>
      <c r="G580" s="206">
        <f t="shared" si="46"/>
        <v>0.66666666666666663</v>
      </c>
      <c r="H580" s="41"/>
    </row>
    <row r="581" spans="1:8" ht="16.5" customHeight="1" x14ac:dyDescent="0.25">
      <c r="A581" s="834"/>
      <c r="B581" s="49" t="s">
        <v>366</v>
      </c>
      <c r="C581" s="49" t="s">
        <v>362</v>
      </c>
      <c r="D581" s="49">
        <v>0</v>
      </c>
      <c r="E581" s="49">
        <v>100</v>
      </c>
      <c r="F581" s="205">
        <v>100</v>
      </c>
      <c r="G581" s="206">
        <f t="shared" si="46"/>
        <v>1</v>
      </c>
      <c r="H581" s="41"/>
    </row>
    <row r="582" spans="1:8" ht="16.5" customHeight="1" x14ac:dyDescent="0.25">
      <c r="A582" s="834"/>
      <c r="B582" s="49" t="s">
        <v>367</v>
      </c>
      <c r="C582" s="49" t="s">
        <v>210</v>
      </c>
      <c r="D582" s="49">
        <v>0</v>
      </c>
      <c r="E582" s="208">
        <v>0.97</v>
      </c>
      <c r="F582" s="209"/>
      <c r="G582" s="206">
        <f t="shared" si="46"/>
        <v>0</v>
      </c>
      <c r="H582" s="41"/>
    </row>
    <row r="583" spans="1:8" ht="16.5" customHeight="1" x14ac:dyDescent="0.25">
      <c r="A583" s="834"/>
      <c r="B583" s="49" t="s">
        <v>369</v>
      </c>
      <c r="C583" s="49" t="s">
        <v>210</v>
      </c>
      <c r="D583" s="49">
        <v>0</v>
      </c>
      <c r="E583" s="208">
        <v>0.95</v>
      </c>
      <c r="F583" s="210"/>
      <c r="G583" s="206">
        <f t="shared" si="46"/>
        <v>0</v>
      </c>
      <c r="H583" s="41"/>
    </row>
    <row r="584" spans="1:8" ht="16.5" customHeight="1" x14ac:dyDescent="0.25">
      <c r="A584" s="834"/>
      <c r="B584" s="49" t="s">
        <v>371</v>
      </c>
      <c r="C584" s="49" t="s">
        <v>362</v>
      </c>
      <c r="D584" s="49">
        <v>0</v>
      </c>
      <c r="E584" s="49">
        <v>8</v>
      </c>
      <c r="F584" s="257">
        <v>4</v>
      </c>
      <c r="G584" s="206">
        <f t="shared" si="46"/>
        <v>0.5</v>
      </c>
      <c r="H584" s="41"/>
    </row>
    <row r="585" spans="1:8" ht="16.5" customHeight="1" thickBot="1" x14ac:dyDescent="0.3">
      <c r="A585" s="835"/>
      <c r="B585" s="51" t="s">
        <v>373</v>
      </c>
      <c r="C585" s="51" t="s">
        <v>362</v>
      </c>
      <c r="D585" s="51">
        <v>0</v>
      </c>
      <c r="E585" s="51">
        <v>6</v>
      </c>
      <c r="F585" s="258">
        <v>3</v>
      </c>
      <c r="G585" s="256">
        <f t="shared" si="46"/>
        <v>0.5</v>
      </c>
      <c r="H585" s="41"/>
    </row>
    <row r="586" spans="1:8" ht="16.5" customHeight="1" x14ac:dyDescent="0.25">
      <c r="A586" s="839" t="s">
        <v>131</v>
      </c>
      <c r="B586" s="49" t="s">
        <v>361</v>
      </c>
      <c r="C586" s="49" t="s">
        <v>362</v>
      </c>
      <c r="D586" s="49">
        <v>0</v>
      </c>
      <c r="E586" s="252">
        <v>12</v>
      </c>
      <c r="F586" s="253">
        <v>8</v>
      </c>
      <c r="G586" s="254">
        <f t="shared" si="46"/>
        <v>0.66666666666666663</v>
      </c>
      <c r="H586" s="41"/>
    </row>
    <row r="587" spans="1:8" ht="16.5" customHeight="1" x14ac:dyDescent="0.25">
      <c r="A587" s="834"/>
      <c r="B587" s="49" t="s">
        <v>364</v>
      </c>
      <c r="C587" s="49" t="s">
        <v>362</v>
      </c>
      <c r="D587" s="49">
        <v>0</v>
      </c>
      <c r="E587" s="49">
        <v>96</v>
      </c>
      <c r="F587" s="205">
        <v>72</v>
      </c>
      <c r="G587" s="206">
        <f t="shared" si="46"/>
        <v>0.75</v>
      </c>
      <c r="H587" s="41"/>
    </row>
    <row r="588" spans="1:8" ht="16.5" customHeight="1" x14ac:dyDescent="0.25">
      <c r="A588" s="834"/>
      <c r="B588" s="49" t="s">
        <v>366</v>
      </c>
      <c r="C588" s="49" t="s">
        <v>362</v>
      </c>
      <c r="D588" s="49">
        <v>0</v>
      </c>
      <c r="E588" s="49">
        <v>100</v>
      </c>
      <c r="F588" s="205">
        <v>100</v>
      </c>
      <c r="G588" s="206">
        <f t="shared" si="46"/>
        <v>1</v>
      </c>
      <c r="H588" s="41"/>
    </row>
    <row r="589" spans="1:8" ht="16.5" customHeight="1" x14ac:dyDescent="0.25">
      <c r="A589" s="834"/>
      <c r="B589" s="49" t="s">
        <v>367</v>
      </c>
      <c r="C589" s="49" t="s">
        <v>210</v>
      </c>
      <c r="D589" s="49">
        <v>0</v>
      </c>
      <c r="E589" s="208">
        <v>0.97</v>
      </c>
      <c r="F589" s="209">
        <v>0.93600000000000005</v>
      </c>
      <c r="G589" s="206">
        <f t="shared" si="46"/>
        <v>0.96494845360824755</v>
      </c>
      <c r="H589" s="41"/>
    </row>
    <row r="590" spans="1:8" ht="16.5" customHeight="1" x14ac:dyDescent="0.25">
      <c r="A590" s="834"/>
      <c r="B590" s="49" t="s">
        <v>369</v>
      </c>
      <c r="C590" s="49" t="s">
        <v>210</v>
      </c>
      <c r="D590" s="49">
        <v>0</v>
      </c>
      <c r="E590" s="208">
        <v>0.95</v>
      </c>
      <c r="F590" s="212">
        <v>1</v>
      </c>
      <c r="G590" s="206">
        <f t="shared" si="46"/>
        <v>1.0526315789473684</v>
      </c>
      <c r="H590" s="41"/>
    </row>
    <row r="591" spans="1:8" ht="16.5" customHeight="1" x14ac:dyDescent="0.25">
      <c r="A591" s="834"/>
      <c r="B591" s="49" t="s">
        <v>371</v>
      </c>
      <c r="C591" s="49" t="s">
        <v>362</v>
      </c>
      <c r="D591" s="49">
        <v>0</v>
      </c>
      <c r="E591" s="49">
        <v>8</v>
      </c>
      <c r="F591" s="40">
        <v>2</v>
      </c>
      <c r="G591" s="206">
        <f t="shared" si="46"/>
        <v>0.25</v>
      </c>
      <c r="H591" s="41"/>
    </row>
    <row r="592" spans="1:8" ht="16.5" customHeight="1" thickBot="1" x14ac:dyDescent="0.3">
      <c r="A592" s="835"/>
      <c r="B592" s="51" t="s">
        <v>373</v>
      </c>
      <c r="C592" s="51" t="s">
        <v>362</v>
      </c>
      <c r="D592" s="51">
        <v>0</v>
      </c>
      <c r="E592" s="51">
        <v>6</v>
      </c>
      <c r="F592" s="42">
        <v>16</v>
      </c>
      <c r="G592" s="256">
        <f t="shared" si="46"/>
        <v>2.6666666666666665</v>
      </c>
      <c r="H592" s="41"/>
    </row>
    <row r="593" spans="1:8" ht="16.5" customHeight="1" x14ac:dyDescent="0.25">
      <c r="A593" s="839" t="s">
        <v>132</v>
      </c>
      <c r="B593" s="49" t="s">
        <v>361</v>
      </c>
      <c r="C593" s="49" t="s">
        <v>362</v>
      </c>
      <c r="D593" s="49">
        <v>0</v>
      </c>
      <c r="E593" s="252">
        <v>12</v>
      </c>
      <c r="F593" s="253">
        <v>10</v>
      </c>
      <c r="G593" s="254">
        <f t="shared" si="46"/>
        <v>0.83333333333333337</v>
      </c>
      <c r="H593" s="41"/>
    </row>
    <row r="594" spans="1:8" ht="16.5" customHeight="1" x14ac:dyDescent="0.25">
      <c r="A594" s="834"/>
      <c r="B594" s="49" t="s">
        <v>364</v>
      </c>
      <c r="C594" s="49" t="s">
        <v>362</v>
      </c>
      <c r="D594" s="49">
        <v>0</v>
      </c>
      <c r="E594" s="49">
        <v>96</v>
      </c>
      <c r="F594" s="205">
        <v>80</v>
      </c>
      <c r="G594" s="206">
        <f t="shared" ref="G594:G613" si="47">F594/E594</f>
        <v>0.83333333333333337</v>
      </c>
      <c r="H594" s="41"/>
    </row>
    <row r="595" spans="1:8" ht="16.5" customHeight="1" x14ac:dyDescent="0.25">
      <c r="A595" s="834"/>
      <c r="B595" s="49" t="s">
        <v>366</v>
      </c>
      <c r="C595" s="49" t="s">
        <v>362</v>
      </c>
      <c r="D595" s="49">
        <v>0</v>
      </c>
      <c r="E595" s="49">
        <v>100</v>
      </c>
      <c r="F595" s="205">
        <v>100</v>
      </c>
      <c r="G595" s="206">
        <f t="shared" si="47"/>
        <v>1</v>
      </c>
      <c r="H595" s="41"/>
    </row>
    <row r="596" spans="1:8" ht="16.5" customHeight="1" x14ac:dyDescent="0.25">
      <c r="A596" s="834"/>
      <c r="B596" s="49" t="s">
        <v>367</v>
      </c>
      <c r="C596" s="49" t="s">
        <v>210</v>
      </c>
      <c r="D596" s="49">
        <v>0</v>
      </c>
      <c r="E596" s="208">
        <v>0.97</v>
      </c>
      <c r="F596" s="209">
        <v>0.93</v>
      </c>
      <c r="G596" s="206">
        <f t="shared" si="47"/>
        <v>0.95876288659793818</v>
      </c>
      <c r="H596" s="41"/>
    </row>
    <row r="597" spans="1:8" ht="16.5" customHeight="1" x14ac:dyDescent="0.25">
      <c r="A597" s="834"/>
      <c r="B597" s="49" t="s">
        <v>369</v>
      </c>
      <c r="C597" s="49" t="s">
        <v>210</v>
      </c>
      <c r="D597" s="49">
        <v>0</v>
      </c>
      <c r="E597" s="208">
        <v>0.95</v>
      </c>
      <c r="F597" s="210">
        <v>1</v>
      </c>
      <c r="G597" s="206">
        <f t="shared" si="47"/>
        <v>1.0526315789473684</v>
      </c>
      <c r="H597" s="41"/>
    </row>
    <row r="598" spans="1:8" ht="16.5" customHeight="1" x14ac:dyDescent="0.25">
      <c r="A598" s="834"/>
      <c r="B598" s="49" t="s">
        <v>371</v>
      </c>
      <c r="C598" s="49" t="s">
        <v>362</v>
      </c>
      <c r="D598" s="49">
        <v>0</v>
      </c>
      <c r="E598" s="49">
        <v>8</v>
      </c>
      <c r="F598" s="40">
        <v>4</v>
      </c>
      <c r="G598" s="206">
        <f t="shared" si="47"/>
        <v>0.5</v>
      </c>
      <c r="H598" s="41"/>
    </row>
    <row r="599" spans="1:8" ht="16.5" customHeight="1" thickBot="1" x14ac:dyDescent="0.3">
      <c r="A599" s="835"/>
      <c r="B599" s="51" t="s">
        <v>373</v>
      </c>
      <c r="C599" s="51" t="s">
        <v>362</v>
      </c>
      <c r="D599" s="51">
        <v>0</v>
      </c>
      <c r="E599" s="51">
        <v>6</v>
      </c>
      <c r="F599" s="42">
        <v>18</v>
      </c>
      <c r="G599" s="256">
        <f t="shared" si="47"/>
        <v>3</v>
      </c>
      <c r="H599" s="41"/>
    </row>
    <row r="600" spans="1:8" ht="16.5" customHeight="1" x14ac:dyDescent="0.25">
      <c r="A600" s="839" t="s">
        <v>133</v>
      </c>
      <c r="B600" s="49" t="s">
        <v>361</v>
      </c>
      <c r="C600" s="49" t="s">
        <v>362</v>
      </c>
      <c r="D600" s="49">
        <v>0</v>
      </c>
      <c r="E600" s="252">
        <v>12</v>
      </c>
      <c r="F600" s="253">
        <v>11</v>
      </c>
      <c r="G600" s="254">
        <f t="shared" si="47"/>
        <v>0.91666666666666663</v>
      </c>
      <c r="H600" s="41"/>
    </row>
    <row r="601" spans="1:8" ht="16.5" customHeight="1" x14ac:dyDescent="0.25">
      <c r="A601" s="834"/>
      <c r="B601" s="49" t="s">
        <v>364</v>
      </c>
      <c r="C601" s="49" t="s">
        <v>362</v>
      </c>
      <c r="D601" s="49">
        <v>0</v>
      </c>
      <c r="E601" s="49">
        <v>96</v>
      </c>
      <c r="F601" s="205">
        <v>88</v>
      </c>
      <c r="G601" s="206">
        <f t="shared" si="47"/>
        <v>0.91666666666666663</v>
      </c>
      <c r="H601" s="41"/>
    </row>
    <row r="602" spans="1:8" ht="16.5" customHeight="1" x14ac:dyDescent="0.25">
      <c r="A602" s="834"/>
      <c r="B602" s="49" t="s">
        <v>366</v>
      </c>
      <c r="C602" s="49" t="s">
        <v>362</v>
      </c>
      <c r="D602" s="49">
        <v>0</v>
      </c>
      <c r="E602" s="49">
        <v>100</v>
      </c>
      <c r="F602" s="205">
        <v>100</v>
      </c>
      <c r="G602" s="206">
        <f t="shared" si="47"/>
        <v>1</v>
      </c>
      <c r="H602" s="41"/>
    </row>
    <row r="603" spans="1:8" ht="16.5" customHeight="1" x14ac:dyDescent="0.25">
      <c r="A603" s="834"/>
      <c r="B603" s="49" t="s">
        <v>367</v>
      </c>
      <c r="C603" s="49" t="s">
        <v>210</v>
      </c>
      <c r="D603" s="49">
        <v>0</v>
      </c>
      <c r="E603" s="208">
        <v>0.97</v>
      </c>
      <c r="F603" s="209">
        <v>0.96</v>
      </c>
      <c r="G603" s="206">
        <f t="shared" si="47"/>
        <v>0.98969072164948457</v>
      </c>
      <c r="H603" s="41"/>
    </row>
    <row r="604" spans="1:8" ht="16.5" customHeight="1" x14ac:dyDescent="0.25">
      <c r="A604" s="834"/>
      <c r="B604" s="49" t="s">
        <v>369</v>
      </c>
      <c r="C604" s="49" t="s">
        <v>210</v>
      </c>
      <c r="D604" s="49">
        <v>0</v>
      </c>
      <c r="E604" s="208">
        <v>0.95</v>
      </c>
      <c r="F604" s="210">
        <v>1</v>
      </c>
      <c r="G604" s="206">
        <f t="shared" si="47"/>
        <v>1.0526315789473684</v>
      </c>
      <c r="H604" s="41"/>
    </row>
    <row r="605" spans="1:8" ht="16.5" customHeight="1" x14ac:dyDescent="0.25">
      <c r="A605" s="834"/>
      <c r="B605" s="49" t="s">
        <v>371</v>
      </c>
      <c r="C605" s="49" t="s">
        <v>362</v>
      </c>
      <c r="D605" s="49">
        <v>0</v>
      </c>
      <c r="E605" s="49">
        <v>8</v>
      </c>
      <c r="F605" s="40">
        <v>5</v>
      </c>
      <c r="G605" s="206">
        <f t="shared" si="47"/>
        <v>0.625</v>
      </c>
      <c r="H605" s="41"/>
    </row>
    <row r="606" spans="1:8" ht="16.5" customHeight="1" thickBot="1" x14ac:dyDescent="0.3">
      <c r="A606" s="835"/>
      <c r="B606" s="51" t="s">
        <v>373</v>
      </c>
      <c r="C606" s="51" t="s">
        <v>362</v>
      </c>
      <c r="D606" s="51">
        <v>0</v>
      </c>
      <c r="E606" s="51">
        <v>6</v>
      </c>
      <c r="F606" s="42">
        <v>18</v>
      </c>
      <c r="G606" s="256">
        <f t="shared" si="47"/>
        <v>3</v>
      </c>
      <c r="H606" s="41"/>
    </row>
    <row r="607" spans="1:8" ht="16.5" customHeight="1" x14ac:dyDescent="0.25">
      <c r="A607" s="839" t="s">
        <v>134</v>
      </c>
      <c r="B607" s="49" t="s">
        <v>361</v>
      </c>
      <c r="C607" s="49" t="s">
        <v>362</v>
      </c>
      <c r="D607" s="49">
        <v>0</v>
      </c>
      <c r="E607" s="252">
        <v>12</v>
      </c>
      <c r="F607" s="253">
        <v>12</v>
      </c>
      <c r="G607" s="254">
        <f t="shared" si="47"/>
        <v>1</v>
      </c>
      <c r="H607" s="41"/>
    </row>
    <row r="608" spans="1:8" ht="16.5" customHeight="1" x14ac:dyDescent="0.25">
      <c r="A608" s="834"/>
      <c r="B608" s="49" t="s">
        <v>364</v>
      </c>
      <c r="C608" s="49" t="s">
        <v>362</v>
      </c>
      <c r="D608" s="49">
        <v>0</v>
      </c>
      <c r="E608" s="49">
        <v>96</v>
      </c>
      <c r="F608" s="205">
        <v>96</v>
      </c>
      <c r="G608" s="206">
        <f t="shared" si="47"/>
        <v>1</v>
      </c>
      <c r="H608" s="41"/>
    </row>
    <row r="609" spans="1:8" ht="16.5" customHeight="1" x14ac:dyDescent="0.25">
      <c r="A609" s="834"/>
      <c r="B609" s="49" t="s">
        <v>366</v>
      </c>
      <c r="C609" s="49" t="s">
        <v>362</v>
      </c>
      <c r="D609" s="49">
        <v>0</v>
      </c>
      <c r="E609" s="49">
        <v>100</v>
      </c>
      <c r="F609" s="205">
        <v>100</v>
      </c>
      <c r="G609" s="206">
        <f t="shared" si="47"/>
        <v>1</v>
      </c>
      <c r="H609" s="41"/>
    </row>
    <row r="610" spans="1:8" x14ac:dyDescent="0.25">
      <c r="A610" s="834"/>
      <c r="B610" s="49" t="s">
        <v>367</v>
      </c>
      <c r="C610" s="49" t="s">
        <v>210</v>
      </c>
      <c r="D610" s="49">
        <v>0</v>
      </c>
      <c r="E610" s="208">
        <v>0.97</v>
      </c>
      <c r="F610" s="209">
        <v>0.98</v>
      </c>
      <c r="G610" s="206">
        <f t="shared" si="47"/>
        <v>1.0103092783505154</v>
      </c>
      <c r="H610" s="41"/>
    </row>
    <row r="611" spans="1:8" x14ac:dyDescent="0.25">
      <c r="A611" s="834"/>
      <c r="B611" s="49" t="s">
        <v>369</v>
      </c>
      <c r="C611" s="49" t="s">
        <v>210</v>
      </c>
      <c r="D611" s="49">
        <v>0</v>
      </c>
      <c r="E611" s="208">
        <v>0.95</v>
      </c>
      <c r="F611" s="210">
        <v>1</v>
      </c>
      <c r="G611" s="206">
        <f t="shared" si="47"/>
        <v>1.0526315789473684</v>
      </c>
      <c r="H611" s="41"/>
    </row>
    <row r="612" spans="1:8" x14ac:dyDescent="0.25">
      <c r="A612" s="834"/>
      <c r="B612" s="49" t="s">
        <v>371</v>
      </c>
      <c r="C612" s="49" t="s">
        <v>362</v>
      </c>
      <c r="D612" s="49">
        <v>0</v>
      </c>
      <c r="E612" s="49">
        <v>5</v>
      </c>
      <c r="F612" s="40">
        <v>5</v>
      </c>
      <c r="G612" s="206">
        <f t="shared" si="47"/>
        <v>1</v>
      </c>
      <c r="H612" s="41"/>
    </row>
    <row r="613" spans="1:8" ht="15.75" thickBot="1" x14ac:dyDescent="0.3">
      <c r="A613" s="835"/>
      <c r="B613" s="51" t="s">
        <v>373</v>
      </c>
      <c r="C613" s="51" t="s">
        <v>362</v>
      </c>
      <c r="D613" s="51">
        <v>0</v>
      </c>
      <c r="E613" s="51">
        <v>6</v>
      </c>
      <c r="F613" s="42">
        <v>33</v>
      </c>
      <c r="G613" s="256">
        <f t="shared" si="47"/>
        <v>5.5</v>
      </c>
      <c r="H613" s="41"/>
    </row>
    <row r="614" spans="1:8" ht="15.75" thickBot="1" x14ac:dyDescent="0.3"/>
    <row r="615" spans="1:8" ht="20.25" x14ac:dyDescent="0.3">
      <c r="A615" s="836" t="s">
        <v>201</v>
      </c>
      <c r="B615" s="837"/>
      <c r="C615" s="837"/>
      <c r="D615" s="837"/>
      <c r="E615" s="837"/>
      <c r="F615" s="837"/>
      <c r="G615" s="837"/>
      <c r="H615" s="838"/>
    </row>
    <row r="616" spans="1:8" ht="52.5" customHeight="1" thickBot="1" x14ac:dyDescent="0.3">
      <c r="A616" s="59" t="s">
        <v>63</v>
      </c>
      <c r="B616" s="60" t="s">
        <v>193</v>
      </c>
      <c r="C616" s="302" t="s">
        <v>149</v>
      </c>
      <c r="D616" s="302" t="s">
        <v>169</v>
      </c>
      <c r="E616" s="302" t="s">
        <v>202</v>
      </c>
      <c r="F616" s="302" t="s">
        <v>203</v>
      </c>
      <c r="G616" s="302" t="s">
        <v>204</v>
      </c>
      <c r="H616" s="61" t="s">
        <v>182</v>
      </c>
    </row>
    <row r="617" spans="1:8" ht="16.5" customHeight="1" x14ac:dyDescent="0.25">
      <c r="A617" s="833" t="s">
        <v>136</v>
      </c>
      <c r="B617" s="63" t="s">
        <v>361</v>
      </c>
      <c r="C617" s="63" t="s">
        <v>362</v>
      </c>
      <c r="D617" s="63">
        <v>0</v>
      </c>
      <c r="E617" s="63">
        <v>12</v>
      </c>
      <c r="F617" s="118">
        <v>1</v>
      </c>
      <c r="G617" s="303">
        <f>F617/E617</f>
        <v>8.3333333333333329E-2</v>
      </c>
      <c r="H617" s="299"/>
    </row>
    <row r="618" spans="1:8" ht="16.5" customHeight="1" x14ac:dyDescent="0.25">
      <c r="A618" s="827"/>
      <c r="B618" s="49" t="s">
        <v>364</v>
      </c>
      <c r="C618" s="49" t="s">
        <v>362</v>
      </c>
      <c r="D618" s="49">
        <v>0</v>
      </c>
      <c r="E618" s="49">
        <v>96</v>
      </c>
      <c r="F618" s="40">
        <v>8</v>
      </c>
      <c r="G618" s="206">
        <f t="shared" ref="G618:G630" si="48">F618/E618</f>
        <v>8.3333333333333329E-2</v>
      </c>
      <c r="H618" s="41"/>
    </row>
    <row r="619" spans="1:8" ht="16.5" customHeight="1" x14ac:dyDescent="0.25">
      <c r="A619" s="827"/>
      <c r="B619" s="49" t="s">
        <v>366</v>
      </c>
      <c r="C619" s="49" t="s">
        <v>362</v>
      </c>
      <c r="D619" s="49">
        <v>0</v>
      </c>
      <c r="E619" s="49">
        <v>100</v>
      </c>
      <c r="F619" s="40">
        <v>100</v>
      </c>
      <c r="G619" s="206">
        <f t="shared" si="48"/>
        <v>1</v>
      </c>
      <c r="H619" s="41"/>
    </row>
    <row r="620" spans="1:8" ht="16.5" customHeight="1" x14ac:dyDescent="0.25">
      <c r="A620" s="827"/>
      <c r="B620" s="49" t="s">
        <v>367</v>
      </c>
      <c r="C620" s="49" t="s">
        <v>210</v>
      </c>
      <c r="D620" s="49">
        <v>0</v>
      </c>
      <c r="E620" s="208">
        <v>0.97</v>
      </c>
      <c r="F620" s="208">
        <v>0.97</v>
      </c>
      <c r="G620" s="206">
        <f t="shared" si="48"/>
        <v>1</v>
      </c>
      <c r="H620" s="41"/>
    </row>
    <row r="621" spans="1:8" ht="16.5" customHeight="1" x14ac:dyDescent="0.25">
      <c r="A621" s="827"/>
      <c r="B621" s="49" t="s">
        <v>369</v>
      </c>
      <c r="C621" s="49" t="s">
        <v>210</v>
      </c>
      <c r="D621" s="49">
        <v>0</v>
      </c>
      <c r="E621" s="208">
        <v>0.95</v>
      </c>
      <c r="F621" s="208">
        <v>0.95</v>
      </c>
      <c r="G621" s="206">
        <f t="shared" si="48"/>
        <v>1</v>
      </c>
      <c r="H621" s="41"/>
    </row>
    <row r="622" spans="1:8" ht="16.5" customHeight="1" x14ac:dyDescent="0.25">
      <c r="A622" s="827"/>
      <c r="B622" s="49" t="s">
        <v>371</v>
      </c>
      <c r="C622" s="49" t="s">
        <v>362</v>
      </c>
      <c r="D622" s="49">
        <v>0</v>
      </c>
      <c r="E622" s="49">
        <v>5</v>
      </c>
      <c r="F622" s="40">
        <v>0</v>
      </c>
      <c r="G622" s="206">
        <f t="shared" si="48"/>
        <v>0</v>
      </c>
      <c r="H622" s="41"/>
    </row>
    <row r="623" spans="1:8" ht="16.5" customHeight="1" thickBot="1" x14ac:dyDescent="0.3">
      <c r="A623" s="832"/>
      <c r="B623" s="51" t="s">
        <v>373</v>
      </c>
      <c r="C623" s="51" t="s">
        <v>362</v>
      </c>
      <c r="D623" s="51">
        <v>0</v>
      </c>
      <c r="E623" s="51">
        <v>6</v>
      </c>
      <c r="F623" s="42">
        <v>3</v>
      </c>
      <c r="G623" s="256">
        <f t="shared" si="48"/>
        <v>0.5</v>
      </c>
      <c r="H623" s="46"/>
    </row>
    <row r="624" spans="1:8" ht="16.5" customHeight="1" x14ac:dyDescent="0.25">
      <c r="A624" s="833" t="s">
        <v>137</v>
      </c>
      <c r="B624" s="63" t="s">
        <v>361</v>
      </c>
      <c r="C624" s="63" t="s">
        <v>362</v>
      </c>
      <c r="D624" s="63">
        <v>0</v>
      </c>
      <c r="E624" s="63">
        <v>12</v>
      </c>
      <c r="F624" s="118">
        <v>2</v>
      </c>
      <c r="G624" s="303">
        <f>F624/E624</f>
        <v>0.16666666666666666</v>
      </c>
      <c r="H624" s="54"/>
    </row>
    <row r="625" spans="1:8" ht="16.5" customHeight="1" x14ac:dyDescent="0.25">
      <c r="A625" s="827"/>
      <c r="B625" s="49" t="s">
        <v>364</v>
      </c>
      <c r="C625" s="49" t="s">
        <v>362</v>
      </c>
      <c r="D625" s="49">
        <v>0</v>
      </c>
      <c r="E625" s="49">
        <v>96</v>
      </c>
      <c r="F625" s="40">
        <v>16</v>
      </c>
      <c r="G625" s="206">
        <f t="shared" si="48"/>
        <v>0.16666666666666666</v>
      </c>
      <c r="H625" s="54"/>
    </row>
    <row r="626" spans="1:8" ht="16.5" customHeight="1" x14ac:dyDescent="0.25">
      <c r="A626" s="827"/>
      <c r="B626" s="49" t="s">
        <v>366</v>
      </c>
      <c r="C626" s="49" t="s">
        <v>362</v>
      </c>
      <c r="D626" s="49">
        <v>0</v>
      </c>
      <c r="E626" s="49">
        <v>100</v>
      </c>
      <c r="F626" s="40">
        <v>100</v>
      </c>
      <c r="G626" s="206">
        <f t="shared" si="48"/>
        <v>1</v>
      </c>
      <c r="H626" s="54"/>
    </row>
    <row r="627" spans="1:8" ht="16.5" customHeight="1" x14ac:dyDescent="0.25">
      <c r="A627" s="827"/>
      <c r="B627" s="49" t="s">
        <v>367</v>
      </c>
      <c r="C627" s="49" t="s">
        <v>210</v>
      </c>
      <c r="D627" s="49">
        <v>0</v>
      </c>
      <c r="E627" s="208">
        <v>0.97</v>
      </c>
      <c r="F627" s="208">
        <v>0.98</v>
      </c>
      <c r="G627" s="206">
        <f t="shared" si="48"/>
        <v>1.0103092783505154</v>
      </c>
      <c r="H627" s="54"/>
    </row>
    <row r="628" spans="1:8" ht="16.5" customHeight="1" x14ac:dyDescent="0.25">
      <c r="A628" s="827"/>
      <c r="B628" s="49" t="s">
        <v>369</v>
      </c>
      <c r="C628" s="49" t="s">
        <v>210</v>
      </c>
      <c r="D628" s="49">
        <v>0</v>
      </c>
      <c r="E628" s="208">
        <v>0.95</v>
      </c>
      <c r="F628" s="208">
        <v>0.96</v>
      </c>
      <c r="G628" s="206">
        <f t="shared" si="48"/>
        <v>1.0105263157894737</v>
      </c>
      <c r="H628" s="54"/>
    </row>
    <row r="629" spans="1:8" ht="16.5" customHeight="1" x14ac:dyDescent="0.25">
      <c r="A629" s="827"/>
      <c r="B629" s="49" t="s">
        <v>371</v>
      </c>
      <c r="C629" s="49" t="s">
        <v>362</v>
      </c>
      <c r="D629" s="49">
        <v>0</v>
      </c>
      <c r="E629" s="49">
        <v>5</v>
      </c>
      <c r="F629" s="40">
        <v>0</v>
      </c>
      <c r="G629" s="206">
        <f t="shared" si="48"/>
        <v>0</v>
      </c>
      <c r="H629" s="54"/>
    </row>
    <row r="630" spans="1:8" ht="16.5" customHeight="1" thickBot="1" x14ac:dyDescent="0.3">
      <c r="A630" s="832"/>
      <c r="B630" s="51" t="s">
        <v>373</v>
      </c>
      <c r="C630" s="51" t="s">
        <v>362</v>
      </c>
      <c r="D630" s="51">
        <v>0</v>
      </c>
      <c r="E630" s="51">
        <v>6</v>
      </c>
      <c r="F630" s="42">
        <v>9</v>
      </c>
      <c r="G630" s="256">
        <f t="shared" si="48"/>
        <v>1.5</v>
      </c>
      <c r="H630" s="54"/>
    </row>
    <row r="631" spans="1:8" ht="16.5" customHeight="1" x14ac:dyDescent="0.25">
      <c r="A631" s="833" t="s">
        <v>138</v>
      </c>
      <c r="B631" s="63" t="s">
        <v>361</v>
      </c>
      <c r="C631" s="63" t="s">
        <v>362</v>
      </c>
      <c r="D631" s="63">
        <v>0</v>
      </c>
      <c r="E631" s="63">
        <v>12</v>
      </c>
      <c r="F631" s="40">
        <v>3</v>
      </c>
      <c r="G631" s="40">
        <f t="shared" ref="G631:G664" si="49">F631/E631</f>
        <v>0.25</v>
      </c>
      <c r="H631" s="41"/>
    </row>
    <row r="632" spans="1:8" ht="16.5" customHeight="1" x14ac:dyDescent="0.25">
      <c r="A632" s="827"/>
      <c r="B632" s="49" t="s">
        <v>364</v>
      </c>
      <c r="C632" s="49" t="s">
        <v>362</v>
      </c>
      <c r="D632" s="49">
        <v>0</v>
      </c>
      <c r="E632" s="49">
        <v>96</v>
      </c>
      <c r="F632" s="40">
        <v>24</v>
      </c>
      <c r="G632" s="40">
        <f t="shared" si="49"/>
        <v>0.25</v>
      </c>
      <c r="H632" s="41"/>
    </row>
    <row r="633" spans="1:8" ht="16.5" customHeight="1" x14ac:dyDescent="0.25">
      <c r="A633" s="827"/>
      <c r="B633" s="49" t="s">
        <v>366</v>
      </c>
      <c r="C633" s="49" t="s">
        <v>362</v>
      </c>
      <c r="D633" s="49">
        <v>0</v>
      </c>
      <c r="E633" s="49">
        <v>100</v>
      </c>
      <c r="F633" s="40">
        <v>100</v>
      </c>
      <c r="G633" s="40">
        <f t="shared" si="49"/>
        <v>1</v>
      </c>
      <c r="H633" s="41"/>
    </row>
    <row r="634" spans="1:8" ht="16.5" customHeight="1" x14ac:dyDescent="0.25">
      <c r="A634" s="827"/>
      <c r="B634" s="49" t="s">
        <v>367</v>
      </c>
      <c r="C634" s="49" t="s">
        <v>210</v>
      </c>
      <c r="D634" s="49">
        <v>0</v>
      </c>
      <c r="E634" s="208">
        <v>0.97</v>
      </c>
      <c r="F634" s="208">
        <v>0.97</v>
      </c>
      <c r="G634" s="40">
        <f t="shared" si="49"/>
        <v>1</v>
      </c>
      <c r="H634" s="41"/>
    </row>
    <row r="635" spans="1:8" ht="16.5" customHeight="1" x14ac:dyDescent="0.25">
      <c r="A635" s="827"/>
      <c r="B635" s="49" t="s">
        <v>369</v>
      </c>
      <c r="C635" s="49" t="s">
        <v>210</v>
      </c>
      <c r="D635" s="49">
        <v>0</v>
      </c>
      <c r="E635" s="208">
        <v>0.95</v>
      </c>
      <c r="F635" s="304">
        <v>0.92</v>
      </c>
      <c r="G635" s="307">
        <f t="shared" si="49"/>
        <v>0.96842105263157907</v>
      </c>
      <c r="H635" s="41"/>
    </row>
    <row r="636" spans="1:8" ht="16.5" customHeight="1" x14ac:dyDescent="0.25">
      <c r="A636" s="827"/>
      <c r="B636" s="49" t="s">
        <v>371</v>
      </c>
      <c r="C636" s="49" t="s">
        <v>362</v>
      </c>
      <c r="D636" s="49">
        <v>0</v>
      </c>
      <c r="E636" s="49">
        <v>5</v>
      </c>
      <c r="F636" s="40">
        <v>0</v>
      </c>
      <c r="G636" s="40">
        <f t="shared" si="49"/>
        <v>0</v>
      </c>
      <c r="H636" s="41"/>
    </row>
    <row r="637" spans="1:8" ht="16.5" customHeight="1" thickBot="1" x14ac:dyDescent="0.3">
      <c r="A637" s="832"/>
      <c r="B637" s="51" t="s">
        <v>373</v>
      </c>
      <c r="C637" s="51" t="s">
        <v>362</v>
      </c>
      <c r="D637" s="51">
        <v>0</v>
      </c>
      <c r="E637" s="51">
        <v>6</v>
      </c>
      <c r="F637" s="42">
        <v>2</v>
      </c>
      <c r="G637" s="308">
        <f t="shared" si="49"/>
        <v>0.33333333333333331</v>
      </c>
      <c r="H637" s="46"/>
    </row>
    <row r="638" spans="1:8" ht="16.5" customHeight="1" x14ac:dyDescent="0.25">
      <c r="A638" s="833" t="s">
        <v>139</v>
      </c>
      <c r="B638" s="63" t="s">
        <v>361</v>
      </c>
      <c r="C638" s="63" t="s">
        <v>362</v>
      </c>
      <c r="D638" s="63">
        <v>0</v>
      </c>
      <c r="E638" s="63">
        <v>12</v>
      </c>
      <c r="F638" s="118">
        <v>4</v>
      </c>
      <c r="G638" s="306">
        <f t="shared" si="49"/>
        <v>0.33333333333333331</v>
      </c>
      <c r="H638" s="299"/>
    </row>
    <row r="639" spans="1:8" ht="16.5" customHeight="1" x14ac:dyDescent="0.25">
      <c r="A639" s="827"/>
      <c r="B639" s="49" t="s">
        <v>364</v>
      </c>
      <c r="C639" s="49" t="s">
        <v>362</v>
      </c>
      <c r="D639" s="49">
        <v>0</v>
      </c>
      <c r="E639" s="49">
        <v>96</v>
      </c>
      <c r="F639" s="40">
        <v>32</v>
      </c>
      <c r="G639" s="306">
        <f t="shared" si="49"/>
        <v>0.33333333333333331</v>
      </c>
      <c r="H639" s="41"/>
    </row>
    <row r="640" spans="1:8" ht="16.5" customHeight="1" x14ac:dyDescent="0.25">
      <c r="A640" s="827"/>
      <c r="B640" s="49" t="s">
        <v>366</v>
      </c>
      <c r="C640" s="49" t="s">
        <v>362</v>
      </c>
      <c r="D640" s="49">
        <v>0</v>
      </c>
      <c r="E640" s="49">
        <v>100</v>
      </c>
      <c r="F640" s="40">
        <v>100</v>
      </c>
      <c r="G640" s="40">
        <f t="shared" si="49"/>
        <v>1</v>
      </c>
      <c r="H640" s="41"/>
    </row>
    <row r="641" spans="1:8" ht="16.5" customHeight="1" x14ac:dyDescent="0.25">
      <c r="A641" s="827"/>
      <c r="B641" s="49" t="s">
        <v>367</v>
      </c>
      <c r="C641" s="49" t="s">
        <v>210</v>
      </c>
      <c r="D641" s="49">
        <v>0</v>
      </c>
      <c r="E641" s="208">
        <v>0.97</v>
      </c>
      <c r="F641" s="208">
        <v>0.97</v>
      </c>
      <c r="G641" s="40">
        <f t="shared" si="49"/>
        <v>1</v>
      </c>
      <c r="H641" s="41"/>
    </row>
    <row r="642" spans="1:8" ht="16.5" customHeight="1" x14ac:dyDescent="0.25">
      <c r="A642" s="827"/>
      <c r="B642" s="49" t="s">
        <v>369</v>
      </c>
      <c r="C642" s="49" t="s">
        <v>210</v>
      </c>
      <c r="D642" s="49">
        <v>0</v>
      </c>
      <c r="E642" s="208">
        <v>0.95</v>
      </c>
      <c r="F642" s="304">
        <v>0.92</v>
      </c>
      <c r="G642" s="307">
        <f t="shared" si="49"/>
        <v>0.96842105263157907</v>
      </c>
      <c r="H642" s="41"/>
    </row>
    <row r="643" spans="1:8" ht="16.5" customHeight="1" x14ac:dyDescent="0.25">
      <c r="A643" s="827"/>
      <c r="B643" s="49" t="s">
        <v>371</v>
      </c>
      <c r="C643" s="49" t="s">
        <v>362</v>
      </c>
      <c r="D643" s="49">
        <v>0</v>
      </c>
      <c r="E643" s="49">
        <v>5</v>
      </c>
      <c r="F643" s="40">
        <v>0</v>
      </c>
      <c r="G643" s="40">
        <f t="shared" si="49"/>
        <v>0</v>
      </c>
      <c r="H643" s="41"/>
    </row>
    <row r="644" spans="1:8" ht="19.149999999999999" customHeight="1" thickBot="1" x14ac:dyDescent="0.3">
      <c r="A644" s="832"/>
      <c r="B644" s="51" t="s">
        <v>373</v>
      </c>
      <c r="C644" s="51" t="s">
        <v>362</v>
      </c>
      <c r="D644" s="51">
        <v>0</v>
      </c>
      <c r="E644" s="51">
        <v>6</v>
      </c>
      <c r="F644" s="42">
        <v>2</v>
      </c>
      <c r="G644" s="308">
        <f t="shared" si="49"/>
        <v>0.33333333333333331</v>
      </c>
      <c r="H644" s="46"/>
    </row>
    <row r="645" spans="1:8" s="366" customFormat="1" ht="16.5" customHeight="1" x14ac:dyDescent="0.25">
      <c r="A645" s="821" t="s">
        <v>140</v>
      </c>
      <c r="B645" s="377" t="s">
        <v>361</v>
      </c>
      <c r="C645" s="377" t="s">
        <v>362</v>
      </c>
      <c r="D645" s="377">
        <v>0</v>
      </c>
      <c r="E645" s="377">
        <v>12</v>
      </c>
      <c r="F645" s="381">
        <v>5</v>
      </c>
      <c r="G645" s="306">
        <f t="shared" si="49"/>
        <v>0.41666666666666669</v>
      </c>
      <c r="H645" s="382"/>
    </row>
    <row r="646" spans="1:8" s="366" customFormat="1" ht="16.5" customHeight="1" x14ac:dyDescent="0.25">
      <c r="A646" s="822"/>
      <c r="B646" s="374" t="s">
        <v>364</v>
      </c>
      <c r="C646" s="374" t="s">
        <v>362</v>
      </c>
      <c r="D646" s="374">
        <v>0</v>
      </c>
      <c r="E646" s="374">
        <v>96</v>
      </c>
      <c r="F646" s="383">
        <v>40</v>
      </c>
      <c r="G646" s="306">
        <f t="shared" si="49"/>
        <v>0.41666666666666669</v>
      </c>
      <c r="H646" s="384"/>
    </row>
    <row r="647" spans="1:8" s="366" customFormat="1" ht="16.5" customHeight="1" x14ac:dyDescent="0.25">
      <c r="A647" s="822"/>
      <c r="B647" s="374" t="s">
        <v>366</v>
      </c>
      <c r="C647" s="374" t="s">
        <v>362</v>
      </c>
      <c r="D647" s="374">
        <v>0</v>
      </c>
      <c r="E647" s="374">
        <v>100</v>
      </c>
      <c r="F647" s="383">
        <v>100</v>
      </c>
      <c r="G647" s="40">
        <f t="shared" si="49"/>
        <v>1</v>
      </c>
      <c r="H647" s="384"/>
    </row>
    <row r="648" spans="1:8" s="366" customFormat="1" ht="16.5" customHeight="1" x14ac:dyDescent="0.25">
      <c r="A648" s="822"/>
      <c r="B648" s="374" t="s">
        <v>367</v>
      </c>
      <c r="C648" s="374" t="s">
        <v>210</v>
      </c>
      <c r="D648" s="374">
        <v>0</v>
      </c>
      <c r="E648" s="452">
        <v>0.97</v>
      </c>
      <c r="F648" s="389" t="s">
        <v>460</v>
      </c>
      <c r="G648" s="453">
        <v>1.0105263157894737</v>
      </c>
      <c r="H648" s="384"/>
    </row>
    <row r="649" spans="1:8" s="366" customFormat="1" ht="16.5" customHeight="1" x14ac:dyDescent="0.25">
      <c r="A649" s="822"/>
      <c r="B649" s="374" t="s">
        <v>369</v>
      </c>
      <c r="C649" s="374" t="s">
        <v>210</v>
      </c>
      <c r="D649" s="374">
        <v>0</v>
      </c>
      <c r="E649" s="387">
        <v>0.95</v>
      </c>
      <c r="F649" s="388">
        <v>0.95</v>
      </c>
      <c r="G649" s="307">
        <f t="shared" si="49"/>
        <v>1</v>
      </c>
      <c r="H649" s="384"/>
    </row>
    <row r="650" spans="1:8" s="366" customFormat="1" ht="16.5" customHeight="1" x14ac:dyDescent="0.25">
      <c r="A650" s="822"/>
      <c r="B650" s="374" t="s">
        <v>371</v>
      </c>
      <c r="C650" s="374" t="s">
        <v>362</v>
      </c>
      <c r="D650" s="374">
        <v>0</v>
      </c>
      <c r="E650" s="374">
        <v>5</v>
      </c>
      <c r="F650" s="383">
        <v>1</v>
      </c>
      <c r="G650" s="40">
        <f t="shared" si="49"/>
        <v>0.2</v>
      </c>
      <c r="H650" s="384"/>
    </row>
    <row r="651" spans="1:8" s="366" customFormat="1" ht="16.5" customHeight="1" thickBot="1" x14ac:dyDescent="0.3">
      <c r="A651" s="823"/>
      <c r="B651" s="376" t="s">
        <v>373</v>
      </c>
      <c r="C651" s="376" t="s">
        <v>362</v>
      </c>
      <c r="D651" s="385">
        <v>0</v>
      </c>
      <c r="E651" s="385">
        <v>6</v>
      </c>
      <c r="F651" s="385">
        <v>3</v>
      </c>
      <c r="G651" s="308">
        <f t="shared" si="49"/>
        <v>0.5</v>
      </c>
      <c r="H651" s="386"/>
    </row>
    <row r="652" spans="1:8" s="366" customFormat="1" ht="16.5" customHeight="1" x14ac:dyDescent="0.25">
      <c r="A652" s="818" t="s">
        <v>141</v>
      </c>
      <c r="B652" s="377" t="s">
        <v>361</v>
      </c>
      <c r="C652" s="377" t="s">
        <v>362</v>
      </c>
      <c r="D652" s="377">
        <v>0</v>
      </c>
      <c r="E652" s="377">
        <v>12</v>
      </c>
      <c r="F652" s="381">
        <v>6</v>
      </c>
      <c r="G652" s="439">
        <f t="shared" si="49"/>
        <v>0.5</v>
      </c>
      <c r="H652" s="441"/>
    </row>
    <row r="653" spans="1:8" s="366" customFormat="1" ht="16.5" customHeight="1" x14ac:dyDescent="0.25">
      <c r="A653" s="819"/>
      <c r="B653" s="374" t="s">
        <v>364</v>
      </c>
      <c r="C653" s="374" t="s">
        <v>362</v>
      </c>
      <c r="D653" s="374">
        <v>0</v>
      </c>
      <c r="E653" s="374">
        <v>96</v>
      </c>
      <c r="F653" s="383">
        <v>48</v>
      </c>
      <c r="G653" s="439">
        <f t="shared" si="49"/>
        <v>0.5</v>
      </c>
      <c r="H653" s="362"/>
    </row>
    <row r="654" spans="1:8" s="366" customFormat="1" ht="16.5" customHeight="1" x14ac:dyDescent="0.25">
      <c r="A654" s="819"/>
      <c r="B654" s="374" t="s">
        <v>366</v>
      </c>
      <c r="C654" s="374" t="s">
        <v>362</v>
      </c>
      <c r="D654" s="374">
        <v>0</v>
      </c>
      <c r="E654" s="374">
        <v>100</v>
      </c>
      <c r="F654" s="383">
        <v>100</v>
      </c>
      <c r="G654" s="371">
        <f t="shared" si="49"/>
        <v>1</v>
      </c>
      <c r="H654" s="362"/>
    </row>
    <row r="655" spans="1:8" s="366" customFormat="1" ht="16.5" customHeight="1" x14ac:dyDescent="0.25">
      <c r="A655" s="819"/>
      <c r="B655" s="374" t="s">
        <v>367</v>
      </c>
      <c r="C655" s="374" t="s">
        <v>210</v>
      </c>
      <c r="D655" s="374">
        <v>0</v>
      </c>
      <c r="E655" s="387">
        <v>0.97</v>
      </c>
      <c r="F655" s="454">
        <v>0.97699999999999998</v>
      </c>
      <c r="G655" s="206">
        <f t="shared" si="49"/>
        <v>1.0072164948453608</v>
      </c>
      <c r="H655" s="362"/>
    </row>
    <row r="656" spans="1:8" s="366" customFormat="1" ht="16.5" customHeight="1" x14ac:dyDescent="0.25">
      <c r="A656" s="819"/>
      <c r="B656" s="374" t="s">
        <v>369</v>
      </c>
      <c r="C656" s="374" t="s">
        <v>210</v>
      </c>
      <c r="D656" s="374">
        <v>0</v>
      </c>
      <c r="E656" s="387">
        <v>0.95</v>
      </c>
      <c r="F656" s="389" t="s">
        <v>547</v>
      </c>
      <c r="G656" s="447">
        <v>0.998</v>
      </c>
      <c r="H656" s="362"/>
    </row>
    <row r="657" spans="1:8" s="366" customFormat="1" ht="16.5" customHeight="1" x14ac:dyDescent="0.25">
      <c r="A657" s="819"/>
      <c r="B657" s="374" t="s">
        <v>371</v>
      </c>
      <c r="C657" s="374" t="s">
        <v>362</v>
      </c>
      <c r="D657" s="374">
        <v>0</v>
      </c>
      <c r="E657" s="374">
        <v>5</v>
      </c>
      <c r="F657" s="383">
        <v>1</v>
      </c>
      <c r="G657" s="446">
        <f t="shared" si="49"/>
        <v>0.2</v>
      </c>
      <c r="H657" s="362"/>
    </row>
    <row r="658" spans="1:8" ht="16.5" customHeight="1" thickBot="1" x14ac:dyDescent="0.3">
      <c r="A658" s="820"/>
      <c r="B658" s="376" t="s">
        <v>373</v>
      </c>
      <c r="C658" s="376" t="s">
        <v>362</v>
      </c>
      <c r="D658" s="385">
        <v>0</v>
      </c>
      <c r="E658" s="385">
        <v>6</v>
      </c>
      <c r="F658" s="385">
        <v>4</v>
      </c>
      <c r="G658" s="440">
        <f t="shared" si="49"/>
        <v>0.66666666666666663</v>
      </c>
      <c r="H658" s="442"/>
    </row>
    <row r="659" spans="1:8" x14ac:dyDescent="0.25">
      <c r="A659" s="43" t="s">
        <v>129</v>
      </c>
      <c r="B659" s="40"/>
      <c r="C659" s="40"/>
      <c r="D659" s="40"/>
      <c r="E659" s="40"/>
      <c r="F659" s="40"/>
      <c r="G659" s="40" t="e">
        <f t="shared" si="49"/>
        <v>#DIV/0!</v>
      </c>
      <c r="H659" s="41"/>
    </row>
    <row r="660" spans="1:8" x14ac:dyDescent="0.25">
      <c r="A660" s="43" t="s">
        <v>130</v>
      </c>
      <c r="B660" s="40"/>
      <c r="C660" s="40"/>
      <c r="D660" s="40"/>
      <c r="E660" s="40"/>
      <c r="F660" s="40"/>
      <c r="G660" s="40" t="e">
        <f t="shared" si="49"/>
        <v>#DIV/0!</v>
      </c>
      <c r="H660" s="41"/>
    </row>
    <row r="661" spans="1:8" x14ac:dyDescent="0.25">
      <c r="A661" s="43" t="s">
        <v>131</v>
      </c>
      <c r="B661" s="40"/>
      <c r="C661" s="40"/>
      <c r="D661" s="40"/>
      <c r="E661" s="40"/>
      <c r="F661" s="40"/>
      <c r="G661" s="40" t="e">
        <f t="shared" si="49"/>
        <v>#DIV/0!</v>
      </c>
      <c r="H661" s="41"/>
    </row>
    <row r="662" spans="1:8" x14ac:dyDescent="0.25">
      <c r="A662" s="43" t="s">
        <v>132</v>
      </c>
      <c r="B662" s="40"/>
      <c r="C662" s="40"/>
      <c r="D662" s="40"/>
      <c r="E662" s="40"/>
      <c r="F662" s="40"/>
      <c r="G662" s="40" t="e">
        <f t="shared" si="49"/>
        <v>#DIV/0!</v>
      </c>
      <c r="H662" s="41"/>
    </row>
    <row r="663" spans="1:8" x14ac:dyDescent="0.25">
      <c r="A663" s="43" t="s">
        <v>133</v>
      </c>
      <c r="B663" s="40"/>
      <c r="C663" s="40"/>
      <c r="D663" s="40"/>
      <c r="E663" s="40"/>
      <c r="F663" s="40"/>
      <c r="G663" s="40" t="e">
        <f t="shared" si="49"/>
        <v>#DIV/0!</v>
      </c>
      <c r="H663" s="41"/>
    </row>
    <row r="664" spans="1:8" ht="15.75" thickBot="1" x14ac:dyDescent="0.3">
      <c r="A664" s="44" t="s">
        <v>134</v>
      </c>
      <c r="B664" s="42"/>
      <c r="C664" s="42"/>
      <c r="D664" s="42"/>
      <c r="E664" s="42"/>
      <c r="F664" s="42"/>
      <c r="G664" s="42" t="e">
        <f t="shared" si="49"/>
        <v>#DIV/0!</v>
      </c>
      <c r="H664" s="46"/>
    </row>
    <row r="666" spans="1:8" ht="20.25" hidden="1" x14ac:dyDescent="0.3">
      <c r="A666" s="836" t="s">
        <v>205</v>
      </c>
      <c r="B666" s="837"/>
      <c r="C666" s="837"/>
      <c r="D666" s="837"/>
      <c r="E666" s="837"/>
      <c r="F666" s="837"/>
      <c r="G666" s="837"/>
      <c r="H666" s="838"/>
    </row>
    <row r="667" spans="1:8" ht="63.75" hidden="1" customHeight="1" x14ac:dyDescent="0.25">
      <c r="A667" s="36" t="s">
        <v>64</v>
      </c>
      <c r="B667" s="37" t="s">
        <v>193</v>
      </c>
      <c r="C667" s="57" t="s">
        <v>149</v>
      </c>
      <c r="D667" s="57" t="s">
        <v>174</v>
      </c>
      <c r="E667" s="57" t="s">
        <v>206</v>
      </c>
      <c r="F667" s="57" t="s">
        <v>207</v>
      </c>
      <c r="G667" s="57" t="s">
        <v>208</v>
      </c>
      <c r="H667" s="38" t="s">
        <v>182</v>
      </c>
    </row>
    <row r="668" spans="1:8" hidden="1" x14ac:dyDescent="0.25">
      <c r="A668" s="43" t="s">
        <v>136</v>
      </c>
      <c r="B668" s="40"/>
      <c r="C668" s="40"/>
      <c r="D668" s="40"/>
      <c r="E668" s="40"/>
      <c r="F668" s="40"/>
      <c r="G668" s="40" t="e">
        <f>F668/E668</f>
        <v>#DIV/0!</v>
      </c>
      <c r="H668" s="41"/>
    </row>
    <row r="669" spans="1:8" hidden="1" x14ac:dyDescent="0.25">
      <c r="A669" s="43" t="s">
        <v>137</v>
      </c>
      <c r="B669" s="40"/>
      <c r="C669" s="40"/>
      <c r="D669" s="40"/>
      <c r="E669" s="40"/>
      <c r="F669" s="40"/>
      <c r="G669" s="40" t="e">
        <f t="shared" ref="G669:G679" si="50">F669/E669</f>
        <v>#DIV/0!</v>
      </c>
      <c r="H669" s="41"/>
    </row>
    <row r="670" spans="1:8" hidden="1" x14ac:dyDescent="0.25">
      <c r="A670" s="43" t="s">
        <v>138</v>
      </c>
      <c r="B670" s="40"/>
      <c r="C670" s="40"/>
      <c r="D670" s="40"/>
      <c r="E670" s="40"/>
      <c r="F670" s="40"/>
      <c r="G670" s="40" t="e">
        <f t="shared" si="50"/>
        <v>#DIV/0!</v>
      </c>
      <c r="H670" s="41"/>
    </row>
    <row r="671" spans="1:8" hidden="1" x14ac:dyDescent="0.25">
      <c r="A671" s="43" t="s">
        <v>139</v>
      </c>
      <c r="B671" s="40"/>
      <c r="C671" s="40"/>
      <c r="D671" s="40"/>
      <c r="E671" s="40"/>
      <c r="F671" s="40"/>
      <c r="G671" s="40" t="e">
        <f t="shared" si="50"/>
        <v>#DIV/0!</v>
      </c>
      <c r="H671" s="41"/>
    </row>
    <row r="672" spans="1:8" hidden="1" x14ac:dyDescent="0.25">
      <c r="A672" s="43" t="s">
        <v>140</v>
      </c>
      <c r="B672" s="40"/>
      <c r="C672" s="40"/>
      <c r="D672" s="40"/>
      <c r="E672" s="40"/>
      <c r="F672" s="40"/>
      <c r="G672" s="40" t="e">
        <f t="shared" si="50"/>
        <v>#DIV/0!</v>
      </c>
      <c r="H672" s="41"/>
    </row>
    <row r="673" spans="1:44" hidden="1" x14ac:dyDescent="0.25">
      <c r="A673" s="43" t="s">
        <v>141</v>
      </c>
      <c r="B673" s="40"/>
      <c r="C673" s="40"/>
      <c r="D673" s="40"/>
      <c r="E673" s="40"/>
      <c r="F673" s="40"/>
      <c r="G673" s="40" t="e">
        <f t="shared" si="50"/>
        <v>#DIV/0!</v>
      </c>
      <c r="H673" s="41"/>
    </row>
    <row r="674" spans="1:44" hidden="1" x14ac:dyDescent="0.25">
      <c r="A674" s="43" t="s">
        <v>129</v>
      </c>
      <c r="B674" s="40"/>
      <c r="C674" s="40"/>
      <c r="D674" s="40"/>
      <c r="E674" s="40"/>
      <c r="F674" s="40"/>
      <c r="G674" s="40" t="e">
        <f t="shared" si="50"/>
        <v>#DIV/0!</v>
      </c>
      <c r="H674" s="41"/>
    </row>
    <row r="675" spans="1:44" hidden="1" x14ac:dyDescent="0.25">
      <c r="A675" s="43" t="s">
        <v>130</v>
      </c>
      <c r="B675" s="40"/>
      <c r="C675" s="40"/>
      <c r="D675" s="40"/>
      <c r="E675" s="40"/>
      <c r="F675" s="40"/>
      <c r="G675" s="40" t="e">
        <f t="shared" si="50"/>
        <v>#DIV/0!</v>
      </c>
      <c r="H675" s="41"/>
    </row>
    <row r="676" spans="1:44" hidden="1" x14ac:dyDescent="0.25">
      <c r="A676" s="43" t="s">
        <v>131</v>
      </c>
      <c r="B676" s="40"/>
      <c r="C676" s="40"/>
      <c r="D676" s="40"/>
      <c r="E676" s="40"/>
      <c r="F676" s="40"/>
      <c r="G676" s="40" t="e">
        <f t="shared" si="50"/>
        <v>#DIV/0!</v>
      </c>
      <c r="H676" s="41"/>
    </row>
    <row r="677" spans="1:44" hidden="1" x14ac:dyDescent="0.25">
      <c r="A677" s="43" t="s">
        <v>132</v>
      </c>
      <c r="B677" s="40"/>
      <c r="C677" s="40"/>
      <c r="D677" s="40"/>
      <c r="E677" s="40"/>
      <c r="F677" s="40"/>
      <c r="G677" s="40" t="e">
        <f t="shared" si="50"/>
        <v>#DIV/0!</v>
      </c>
      <c r="H677" s="41"/>
    </row>
    <row r="678" spans="1:44" hidden="1" x14ac:dyDescent="0.25">
      <c r="A678" s="43" t="s">
        <v>133</v>
      </c>
      <c r="B678" s="40"/>
      <c r="C678" s="40"/>
      <c r="D678" s="40"/>
      <c r="E678" s="40"/>
      <c r="F678" s="40"/>
      <c r="G678" s="40" t="e">
        <f t="shared" si="50"/>
        <v>#DIV/0!</v>
      </c>
      <c r="H678" s="41"/>
    </row>
    <row r="679" spans="1:44" ht="15.75" hidden="1" thickBot="1" x14ac:dyDescent="0.3">
      <c r="A679" s="44" t="s">
        <v>134</v>
      </c>
      <c r="B679" s="42"/>
      <c r="C679" s="42"/>
      <c r="D679" s="42"/>
      <c r="E679" s="42"/>
      <c r="F679" s="42"/>
      <c r="G679" s="42" t="e">
        <f t="shared" si="50"/>
        <v>#DIV/0!</v>
      </c>
      <c r="H679" s="46"/>
    </row>
    <row r="680" spans="1:44" ht="26.25" customHeight="1" x14ac:dyDescent="0.25">
      <c r="A680" s="24" t="s">
        <v>35</v>
      </c>
      <c r="B680" s="22"/>
      <c r="C680" s="22"/>
      <c r="D680" s="22"/>
      <c r="E680" s="23"/>
      <c r="F680" s="23"/>
      <c r="G680" s="23"/>
      <c r="H680" s="23"/>
      <c r="I680" s="23"/>
      <c r="J680" s="23"/>
      <c r="K680" s="23"/>
      <c r="L680" s="23"/>
      <c r="M680" s="23"/>
      <c r="N680" s="23"/>
      <c r="O680" s="23"/>
      <c r="P680" s="23"/>
      <c r="Q680" s="23"/>
      <c r="R680" s="23"/>
      <c r="S680" s="23"/>
      <c r="T680" s="23"/>
      <c r="U680" s="23"/>
      <c r="V680" s="23"/>
      <c r="W680" s="23"/>
      <c r="X680" s="22"/>
      <c r="Y680" s="22"/>
      <c r="Z680" s="22"/>
      <c r="AA680" s="22"/>
      <c r="AB680" s="22"/>
      <c r="AC680" s="22"/>
      <c r="AD680" s="25"/>
      <c r="AE680" s="25"/>
      <c r="AF680" s="25"/>
      <c r="AG680" s="25"/>
      <c r="AH680" s="25"/>
      <c r="AI680" s="25"/>
      <c r="AJ680" s="35"/>
      <c r="AK680" s="35"/>
      <c r="AL680" s="26"/>
      <c r="AM680" s="26"/>
      <c r="AN680" s="26"/>
      <c r="AO680" s="26"/>
      <c r="AP680" s="26"/>
      <c r="AQ680" s="26"/>
      <c r="AR680" s="26"/>
    </row>
    <row r="681" spans="1:44" x14ac:dyDescent="0.25">
      <c r="A681" s="31" t="s">
        <v>36</v>
      </c>
      <c r="B681" s="628" t="s">
        <v>37</v>
      </c>
      <c r="C681" s="629"/>
      <c r="D681" s="629"/>
      <c r="E681" s="629"/>
      <c r="F681" s="629"/>
      <c r="G681" s="629"/>
      <c r="H681" s="630"/>
      <c r="I681" s="631" t="s">
        <v>38</v>
      </c>
      <c r="J681" s="632"/>
      <c r="K681" s="632"/>
      <c r="L681" s="632"/>
      <c r="M681" s="632"/>
      <c r="N681" s="632"/>
      <c r="O681" s="633"/>
    </row>
    <row r="682" spans="1:44" x14ac:dyDescent="0.25">
      <c r="A682" s="20">
        <v>13</v>
      </c>
      <c r="B682" s="527" t="s">
        <v>91</v>
      </c>
      <c r="C682" s="527"/>
      <c r="D682" s="527"/>
      <c r="E682" s="527"/>
      <c r="F682" s="527"/>
      <c r="G682" s="527"/>
      <c r="H682" s="527"/>
      <c r="I682" s="527" t="s">
        <v>82</v>
      </c>
      <c r="J682" s="527"/>
      <c r="K682" s="527"/>
      <c r="L682" s="527"/>
      <c r="M682" s="527"/>
      <c r="N682" s="527"/>
      <c r="O682" s="527"/>
    </row>
    <row r="683" spans="1:44" x14ac:dyDescent="0.25">
      <c r="A683" s="20">
        <v>14</v>
      </c>
      <c r="B683" s="527" t="s">
        <v>277</v>
      </c>
      <c r="C683" s="527"/>
      <c r="D683" s="527"/>
      <c r="E683" s="527"/>
      <c r="F683" s="527"/>
      <c r="G683" s="527"/>
      <c r="H683" s="527"/>
      <c r="I683" s="528" t="s">
        <v>440</v>
      </c>
      <c r="J683" s="528"/>
      <c r="K683" s="528"/>
      <c r="L683" s="528"/>
      <c r="M683" s="528"/>
      <c r="N683" s="528"/>
      <c r="O683" s="528"/>
    </row>
  </sheetData>
  <sheetProtection formatCells="0" formatColumns="0" formatRows="0" insertHyperlinks="0" sort="0" autoFilter="0" pivotTables="0"/>
  <mergeCells count="287">
    <mergeCell ref="A442:A448"/>
    <mergeCell ref="A449:A455"/>
    <mergeCell ref="A404:A410"/>
    <mergeCell ref="A411:A417"/>
    <mergeCell ref="A418:A424"/>
    <mergeCell ref="A180:A182"/>
    <mergeCell ref="A245:G245"/>
    <mergeCell ref="A296:G296"/>
    <mergeCell ref="A347:G347"/>
    <mergeCell ref="B255:B257"/>
    <mergeCell ref="A192:A194"/>
    <mergeCell ref="A353:A356"/>
    <mergeCell ref="B353:B355"/>
    <mergeCell ref="C353:C355"/>
    <mergeCell ref="A306:A309"/>
    <mergeCell ref="B306:B308"/>
    <mergeCell ref="B192:B193"/>
    <mergeCell ref="C192:C193"/>
    <mergeCell ref="A240:A243"/>
    <mergeCell ref="B240:B242"/>
    <mergeCell ref="C240:C242"/>
    <mergeCell ref="C255:C257"/>
    <mergeCell ref="A255:A258"/>
    <mergeCell ref="B259:B261"/>
    <mergeCell ref="A186:A188"/>
    <mergeCell ref="B186:B187"/>
    <mergeCell ref="C186:C187"/>
    <mergeCell ref="A298:A301"/>
    <mergeCell ref="B298:B300"/>
    <mergeCell ref="B159:B160"/>
    <mergeCell ref="C159:C160"/>
    <mergeCell ref="A159:A161"/>
    <mergeCell ref="A156:A158"/>
    <mergeCell ref="B156:B157"/>
    <mergeCell ref="C156:C157"/>
    <mergeCell ref="B171:B172"/>
    <mergeCell ref="C171:C172"/>
    <mergeCell ref="A171:A173"/>
    <mergeCell ref="B165:B166"/>
    <mergeCell ref="C165:C166"/>
    <mergeCell ref="A165:A167"/>
    <mergeCell ref="B162:B163"/>
    <mergeCell ref="C162:C163"/>
    <mergeCell ref="A162:A164"/>
    <mergeCell ref="A168:A170"/>
    <mergeCell ref="B168:B169"/>
    <mergeCell ref="C168:C169"/>
    <mergeCell ref="A175:N175"/>
    <mergeCell ref="B683:H683"/>
    <mergeCell ref="C259:C261"/>
    <mergeCell ref="A259:A262"/>
    <mergeCell ref="B263:B265"/>
    <mergeCell ref="C263:C265"/>
    <mergeCell ref="A263:A266"/>
    <mergeCell ref="B267:B269"/>
    <mergeCell ref="C267:C269"/>
    <mergeCell ref="A267:A270"/>
    <mergeCell ref="A349:A352"/>
    <mergeCell ref="B349:B351"/>
    <mergeCell ref="C349:C351"/>
    <mergeCell ref="B271:B273"/>
    <mergeCell ref="C271:C273"/>
    <mergeCell ref="A271:A274"/>
    <mergeCell ref="B275:B277"/>
    <mergeCell ref="B291:B293"/>
    <mergeCell ref="C291:C293"/>
    <mergeCell ref="A287:A290"/>
    <mergeCell ref="A357:A360"/>
    <mergeCell ref="B357:B359"/>
    <mergeCell ref="B369:B371"/>
    <mergeCell ref="A624:A630"/>
    <mergeCell ref="A512:A518"/>
    <mergeCell ref="I683:O683"/>
    <mergeCell ref="B681:H681"/>
    <mergeCell ref="I681:O681"/>
    <mergeCell ref="B682:H682"/>
    <mergeCell ref="I682:O682"/>
    <mergeCell ref="A463:A469"/>
    <mergeCell ref="A470:A476"/>
    <mergeCell ref="A477:A483"/>
    <mergeCell ref="A528:H528"/>
    <mergeCell ref="A615:H615"/>
    <mergeCell ref="A666:H666"/>
    <mergeCell ref="A484:A490"/>
    <mergeCell ref="A491:A497"/>
    <mergeCell ref="A498:A504"/>
    <mergeCell ref="A505:A511"/>
    <mergeCell ref="A519:A525"/>
    <mergeCell ref="A617:A623"/>
    <mergeCell ref="A530:A536"/>
    <mergeCell ref="A537:A543"/>
    <mergeCell ref="A544:A550"/>
    <mergeCell ref="A551:A557"/>
    <mergeCell ref="A558:A564"/>
    <mergeCell ref="A565:A571"/>
    <mergeCell ref="A572:A578"/>
    <mergeCell ref="A202:N202"/>
    <mergeCell ref="A218:G218"/>
    <mergeCell ref="A220:A223"/>
    <mergeCell ref="B220:B222"/>
    <mergeCell ref="C220:C222"/>
    <mergeCell ref="B138:B139"/>
    <mergeCell ref="C138:C139"/>
    <mergeCell ref="A138:A140"/>
    <mergeCell ref="A141:A143"/>
    <mergeCell ref="B141:B142"/>
    <mergeCell ref="C141:C142"/>
    <mergeCell ref="B144:B145"/>
    <mergeCell ref="C144:C145"/>
    <mergeCell ref="A144:A146"/>
    <mergeCell ref="A147:A149"/>
    <mergeCell ref="B147:B148"/>
    <mergeCell ref="A153:A155"/>
    <mergeCell ref="B153:B154"/>
    <mergeCell ref="C153:C154"/>
    <mergeCell ref="B180:B181"/>
    <mergeCell ref="C180:C181"/>
    <mergeCell ref="B150:B151"/>
    <mergeCell ref="C150:C151"/>
    <mergeCell ref="A150:A152"/>
    <mergeCell ref="C147:C148"/>
    <mergeCell ref="A129:A131"/>
    <mergeCell ref="B129:B130"/>
    <mergeCell ref="C129:C130"/>
    <mergeCell ref="A132:A134"/>
    <mergeCell ref="B132:B133"/>
    <mergeCell ref="C132:C133"/>
    <mergeCell ref="A136:N136"/>
    <mergeCell ref="A120:A122"/>
    <mergeCell ref="B120:B121"/>
    <mergeCell ref="C120:C121"/>
    <mergeCell ref="A123:A125"/>
    <mergeCell ref="B123:B124"/>
    <mergeCell ref="C123:C124"/>
    <mergeCell ref="A126:A128"/>
    <mergeCell ref="B126:B127"/>
    <mergeCell ref="C126:C127"/>
    <mergeCell ref="A114:A116"/>
    <mergeCell ref="B114:B115"/>
    <mergeCell ref="C114:C115"/>
    <mergeCell ref="A117:A119"/>
    <mergeCell ref="B117:B118"/>
    <mergeCell ref="C117:C118"/>
    <mergeCell ref="A111:A113"/>
    <mergeCell ref="B111:B112"/>
    <mergeCell ref="C111:C112"/>
    <mergeCell ref="A108:A110"/>
    <mergeCell ref="B108:B109"/>
    <mergeCell ref="C108:C109"/>
    <mergeCell ref="A97:N97"/>
    <mergeCell ref="A99:A101"/>
    <mergeCell ref="B99:B100"/>
    <mergeCell ref="C99:C100"/>
    <mergeCell ref="A102:A104"/>
    <mergeCell ref="B102:B103"/>
    <mergeCell ref="C102:C103"/>
    <mergeCell ref="A105:A107"/>
    <mergeCell ref="B105:B106"/>
    <mergeCell ref="C105:C106"/>
    <mergeCell ref="A1:B3"/>
    <mergeCell ref="C1:N1"/>
    <mergeCell ref="C2:N2"/>
    <mergeCell ref="C3:G3"/>
    <mergeCell ref="H3:N3"/>
    <mergeCell ref="A4:B4"/>
    <mergeCell ref="A61:H61"/>
    <mergeCell ref="A76:N76"/>
    <mergeCell ref="A78:A80"/>
    <mergeCell ref="B78:B79"/>
    <mergeCell ref="C78:C79"/>
    <mergeCell ref="C4:N4"/>
    <mergeCell ref="C5:N5"/>
    <mergeCell ref="A93:A95"/>
    <mergeCell ref="B93:B94"/>
    <mergeCell ref="C93:C94"/>
    <mergeCell ref="A84:A86"/>
    <mergeCell ref="B84:B85"/>
    <mergeCell ref="C84:C85"/>
    <mergeCell ref="A87:A89"/>
    <mergeCell ref="B87:B88"/>
    <mergeCell ref="C87:C88"/>
    <mergeCell ref="A81:A83"/>
    <mergeCell ref="B81:B82"/>
    <mergeCell ref="C81:C82"/>
    <mergeCell ref="A5:B5"/>
    <mergeCell ref="A7:H7"/>
    <mergeCell ref="A16:H16"/>
    <mergeCell ref="A31:H31"/>
    <mergeCell ref="A46:H46"/>
    <mergeCell ref="A90:A92"/>
    <mergeCell ref="B90:B91"/>
    <mergeCell ref="C90:C91"/>
    <mergeCell ref="A177:A179"/>
    <mergeCell ref="B177:B178"/>
    <mergeCell ref="C177:C178"/>
    <mergeCell ref="B247:B249"/>
    <mergeCell ref="C247:C249"/>
    <mergeCell ref="A247:A250"/>
    <mergeCell ref="B251:B253"/>
    <mergeCell ref="C251:C253"/>
    <mergeCell ref="A251:A254"/>
    <mergeCell ref="A224:A227"/>
    <mergeCell ref="B224:B226"/>
    <mergeCell ref="C224:C226"/>
    <mergeCell ref="A228:A231"/>
    <mergeCell ref="B228:B230"/>
    <mergeCell ref="C228:C230"/>
    <mergeCell ref="A232:A235"/>
    <mergeCell ref="B232:B234"/>
    <mergeCell ref="C232:C234"/>
    <mergeCell ref="A236:A239"/>
    <mergeCell ref="B236:B238"/>
    <mergeCell ref="C236:C238"/>
    <mergeCell ref="A183:A185"/>
    <mergeCell ref="B183:B184"/>
    <mergeCell ref="C183:C184"/>
    <mergeCell ref="A631:A637"/>
    <mergeCell ref="A334:A337"/>
    <mergeCell ref="B334:B336"/>
    <mergeCell ref="C334:C336"/>
    <mergeCell ref="A338:A341"/>
    <mergeCell ref="B338:B340"/>
    <mergeCell ref="C338:C340"/>
    <mergeCell ref="A342:A345"/>
    <mergeCell ref="B342:B344"/>
    <mergeCell ref="C342:C344"/>
    <mergeCell ref="B361:B363"/>
    <mergeCell ref="C361:C363"/>
    <mergeCell ref="A456:A462"/>
    <mergeCell ref="A380:G380"/>
    <mergeCell ref="A395:H395"/>
    <mergeCell ref="A397:A403"/>
    <mergeCell ref="A579:A585"/>
    <mergeCell ref="A586:A592"/>
    <mergeCell ref="A593:A599"/>
    <mergeCell ref="A600:A606"/>
    <mergeCell ref="A607:A613"/>
    <mergeCell ref="A425:A431"/>
    <mergeCell ref="A432:A438"/>
    <mergeCell ref="A440:H440"/>
    <mergeCell ref="C298:C300"/>
    <mergeCell ref="A302:A305"/>
    <mergeCell ref="B302:B304"/>
    <mergeCell ref="C302:C304"/>
    <mergeCell ref="B310:B312"/>
    <mergeCell ref="C310:C312"/>
    <mergeCell ref="A314:A317"/>
    <mergeCell ref="B314:B316"/>
    <mergeCell ref="C314:C316"/>
    <mergeCell ref="A318:A321"/>
    <mergeCell ref="B318:B320"/>
    <mergeCell ref="C318:C320"/>
    <mergeCell ref="C369:C371"/>
    <mergeCell ref="A322:A325"/>
    <mergeCell ref="B322:B324"/>
    <mergeCell ref="C322:C324"/>
    <mergeCell ref="A326:A329"/>
    <mergeCell ref="B326:B328"/>
    <mergeCell ref="C326:C328"/>
    <mergeCell ref="A330:A333"/>
    <mergeCell ref="B330:B332"/>
    <mergeCell ref="A369:A372"/>
    <mergeCell ref="C357:C359"/>
    <mergeCell ref="A652:A658"/>
    <mergeCell ref="A645:A651"/>
    <mergeCell ref="B189:B190"/>
    <mergeCell ref="C189:C190"/>
    <mergeCell ref="A189:A191"/>
    <mergeCell ref="A361:A364"/>
    <mergeCell ref="B365:B367"/>
    <mergeCell ref="C365:C367"/>
    <mergeCell ref="A365:A368"/>
    <mergeCell ref="C306:C308"/>
    <mergeCell ref="C275:C277"/>
    <mergeCell ref="A275:A278"/>
    <mergeCell ref="A291:A294"/>
    <mergeCell ref="A279:A282"/>
    <mergeCell ref="A283:A286"/>
    <mergeCell ref="B279:B281"/>
    <mergeCell ref="C279:C281"/>
    <mergeCell ref="B283:B285"/>
    <mergeCell ref="C283:C285"/>
    <mergeCell ref="B287:B289"/>
    <mergeCell ref="C287:C289"/>
    <mergeCell ref="A638:A644"/>
    <mergeCell ref="C330:C332"/>
    <mergeCell ref="A310:A313"/>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TERRITORIALIZACION</vt:lpstr>
      <vt:lpstr>Hoja1</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2023-07-29T03:50:09Z</dcterms:modified>
</cp:coreProperties>
</file>